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IEDAMS\"/>
    </mc:Choice>
  </mc:AlternateContent>
  <bookViews>
    <workbookView xWindow="-120" yWindow="-120" windowWidth="29040" windowHeight="15840" tabRatio="931" firstSheet="1" activeTab="4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5 piedas_suvestinė pagal progr" sheetId="17" r:id="rId5"/>
    <sheet name="Lapas1" sheetId="19" state="hidden" r:id="rId6"/>
  </sheets>
  <externalReferences>
    <externalReference r:id="rId7"/>
  </externalReferences>
  <definedNames>
    <definedName name="_xlnm.Print_Titles" localSheetId="0">'1 priedas_pajamos'!$10:$10</definedName>
    <definedName name="_xlnm.Print_Titles" localSheetId="1">'2 priedas_pajamų įmokos'!$10:$12</definedName>
    <definedName name="_xlnm.Print_Titles" localSheetId="2">'3 priedas_asignavimai'!$11:$12</definedName>
    <definedName name="_xlnm.Print_Titles" localSheetId="3">'4 priedas_ nepanaudotos lėšos'!$10:$12</definedName>
    <definedName name="_xlnm.Print_Titles" localSheetId="4">'5 piedas_suvestinė pagal progr'!$11:$12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H19" i="17" l="1"/>
  <c r="AG19" i="17"/>
  <c r="AF19" i="17"/>
  <c r="AE19" i="17"/>
  <c r="AD19" i="17"/>
  <c r="AC19" i="17"/>
  <c r="AB19" i="17"/>
  <c r="AA19" i="17"/>
  <c r="Z19" i="17"/>
  <c r="Y19" i="17"/>
  <c r="X19" i="17"/>
  <c r="W19" i="17"/>
  <c r="S19" i="17" s="1"/>
  <c r="V19" i="17"/>
  <c r="T19" i="17" s="1"/>
  <c r="U19" i="17"/>
  <c r="R19" i="17"/>
  <c r="AX19" i="17" s="1"/>
  <c r="Q19" i="17"/>
  <c r="AW19" i="17" s="1"/>
  <c r="P19" i="17"/>
  <c r="AV19" i="17" s="1"/>
  <c r="O19" i="17"/>
  <c r="AU19" i="17" s="1"/>
  <c r="N19" i="17"/>
  <c r="AT19" i="17" s="1"/>
  <c r="M19" i="17"/>
  <c r="AS19" i="17" s="1"/>
  <c r="L19" i="17"/>
  <c r="AR19" i="17" s="1"/>
  <c r="K19" i="17"/>
  <c r="AQ19" i="17" s="1"/>
  <c r="J19" i="17"/>
  <c r="AP19" i="17" s="1"/>
  <c r="I19" i="17"/>
  <c r="AO19" i="17" s="1"/>
  <c r="H19" i="17"/>
  <c r="AN19" i="17" s="1"/>
  <c r="G19" i="17"/>
  <c r="AM19" i="17" s="1"/>
  <c r="F19" i="17"/>
  <c r="AL19" i="17" s="1"/>
  <c r="AJ19" i="17" s="1"/>
  <c r="E19" i="17"/>
  <c r="AK19" i="17" s="1"/>
  <c r="AI19" i="17" s="1"/>
  <c r="AH18" i="17"/>
  <c r="AG18" i="17"/>
  <c r="AF18" i="17"/>
  <c r="AE18" i="17"/>
  <c r="AD18" i="17"/>
  <c r="AC18" i="17"/>
  <c r="AB18" i="17"/>
  <c r="AA18" i="17"/>
  <c r="Z18" i="17"/>
  <c r="Y18" i="17"/>
  <c r="X18" i="17"/>
  <c r="W18" i="17"/>
  <c r="V18" i="17"/>
  <c r="T18" i="17" s="1"/>
  <c r="U18" i="17"/>
  <c r="S18" i="17"/>
  <c r="R18" i="17"/>
  <c r="AX18" i="17" s="1"/>
  <c r="Q18" i="17"/>
  <c r="AW18" i="17" s="1"/>
  <c r="P18" i="17"/>
  <c r="AV18" i="17" s="1"/>
  <c r="O18" i="17"/>
  <c r="AU18" i="17" s="1"/>
  <c r="N18" i="17"/>
  <c r="AT18" i="17" s="1"/>
  <c r="M18" i="17"/>
  <c r="AS18" i="17" s="1"/>
  <c r="L18" i="17"/>
  <c r="AR18" i="17" s="1"/>
  <c r="K18" i="17"/>
  <c r="AQ18" i="17" s="1"/>
  <c r="J18" i="17"/>
  <c r="AP18" i="17" s="1"/>
  <c r="I18" i="17"/>
  <c r="AO18" i="17" s="1"/>
  <c r="H18" i="17"/>
  <c r="AN18" i="17" s="1"/>
  <c r="G18" i="17"/>
  <c r="AM18" i="17" s="1"/>
  <c r="F18" i="17"/>
  <c r="AL18" i="17" s="1"/>
  <c r="AJ18" i="17" s="1"/>
  <c r="E18" i="17"/>
  <c r="AK18" i="17" s="1"/>
  <c r="AH17" i="17"/>
  <c r="AG17" i="17"/>
  <c r="AF17" i="17"/>
  <c r="AE17" i="17"/>
  <c r="AD17" i="17"/>
  <c r="AC17" i="17"/>
  <c r="AB17" i="17"/>
  <c r="AA17" i="17"/>
  <c r="Z17" i="17"/>
  <c r="Y17" i="17"/>
  <c r="X17" i="17"/>
  <c r="W17" i="17"/>
  <c r="S17" i="17" s="1"/>
  <c r="V17" i="17"/>
  <c r="T17" i="17" s="1"/>
  <c r="U17" i="17"/>
  <c r="R17" i="17"/>
  <c r="AX17" i="17" s="1"/>
  <c r="Q17" i="17"/>
  <c r="AW17" i="17" s="1"/>
  <c r="P17" i="17"/>
  <c r="AV17" i="17" s="1"/>
  <c r="O17" i="17"/>
  <c r="AU17" i="17" s="1"/>
  <c r="N17" i="17"/>
  <c r="AT17" i="17" s="1"/>
  <c r="M17" i="17"/>
  <c r="AS17" i="17" s="1"/>
  <c r="L17" i="17"/>
  <c r="AR17" i="17" s="1"/>
  <c r="K17" i="17"/>
  <c r="AQ17" i="17" s="1"/>
  <c r="J17" i="17"/>
  <c r="AP17" i="17" s="1"/>
  <c r="I17" i="17"/>
  <c r="AO17" i="17" s="1"/>
  <c r="H17" i="17"/>
  <c r="AN17" i="17" s="1"/>
  <c r="G17" i="17"/>
  <c r="AM17" i="17" s="1"/>
  <c r="F17" i="17"/>
  <c r="AL17" i="17" s="1"/>
  <c r="AJ17" i="17" s="1"/>
  <c r="E17" i="17"/>
  <c r="AK17" i="17" s="1"/>
  <c r="AH16" i="17"/>
  <c r="AG16" i="17"/>
  <c r="AF16" i="17"/>
  <c r="AE16" i="17"/>
  <c r="AD16" i="17"/>
  <c r="AC16" i="17"/>
  <c r="AB16" i="17"/>
  <c r="AA16" i="17"/>
  <c r="Z16" i="17"/>
  <c r="Y16" i="17"/>
  <c r="X16" i="17"/>
  <c r="W16" i="17"/>
  <c r="S16" i="17" s="1"/>
  <c r="V16" i="17"/>
  <c r="T16" i="17" s="1"/>
  <c r="U16" i="17"/>
  <c r="R16" i="17"/>
  <c r="AX16" i="17" s="1"/>
  <c r="Q16" i="17"/>
  <c r="AW16" i="17" s="1"/>
  <c r="P16" i="17"/>
  <c r="AV16" i="17" s="1"/>
  <c r="O16" i="17"/>
  <c r="AU16" i="17" s="1"/>
  <c r="N16" i="17"/>
  <c r="AT16" i="17" s="1"/>
  <c r="M16" i="17"/>
  <c r="AS16" i="17" s="1"/>
  <c r="L16" i="17"/>
  <c r="AR16" i="17" s="1"/>
  <c r="K16" i="17"/>
  <c r="AQ16" i="17" s="1"/>
  <c r="J16" i="17"/>
  <c r="AP16" i="17" s="1"/>
  <c r="I16" i="17"/>
  <c r="AO16" i="17" s="1"/>
  <c r="H16" i="17"/>
  <c r="AN16" i="17" s="1"/>
  <c r="G16" i="17"/>
  <c r="AM16" i="17" s="1"/>
  <c r="F16" i="17"/>
  <c r="AL16" i="17" s="1"/>
  <c r="AJ16" i="17" s="1"/>
  <c r="E16" i="17"/>
  <c r="AK16" i="17" s="1"/>
  <c r="AH15" i="17"/>
  <c r="AG15" i="17"/>
  <c r="AF15" i="17"/>
  <c r="AE15" i="17"/>
  <c r="AD15" i="17"/>
  <c r="AC15" i="17"/>
  <c r="AB15" i="17"/>
  <c r="AA15" i="17"/>
  <c r="Z15" i="17"/>
  <c r="Y15" i="17"/>
  <c r="X15" i="17"/>
  <c r="W15" i="17"/>
  <c r="S15" i="17" s="1"/>
  <c r="V15" i="17"/>
  <c r="T15" i="17" s="1"/>
  <c r="U15" i="17"/>
  <c r="R15" i="17"/>
  <c r="AX15" i="17" s="1"/>
  <c r="Q15" i="17"/>
  <c r="AW15" i="17" s="1"/>
  <c r="P15" i="17"/>
  <c r="AV15" i="17" s="1"/>
  <c r="O15" i="17"/>
  <c r="AU15" i="17" s="1"/>
  <c r="N15" i="17"/>
  <c r="AT15" i="17" s="1"/>
  <c r="M15" i="17"/>
  <c r="AS15" i="17" s="1"/>
  <c r="L15" i="17"/>
  <c r="AR15" i="17" s="1"/>
  <c r="K15" i="17"/>
  <c r="AQ15" i="17" s="1"/>
  <c r="J15" i="17"/>
  <c r="AP15" i="17" s="1"/>
  <c r="I15" i="17"/>
  <c r="AO15" i="17" s="1"/>
  <c r="H15" i="17"/>
  <c r="AN15" i="17" s="1"/>
  <c r="G15" i="17"/>
  <c r="C15" i="17" s="1"/>
  <c r="F15" i="17"/>
  <c r="AL15" i="17" s="1"/>
  <c r="AJ15" i="17" s="1"/>
  <c r="E15" i="17"/>
  <c r="AK15" i="17" s="1"/>
  <c r="AH14" i="17"/>
  <c r="AG14" i="17"/>
  <c r="AF14" i="17"/>
  <c r="AE14" i="17"/>
  <c r="AD14" i="17"/>
  <c r="AC14" i="17"/>
  <c r="AB14" i="17"/>
  <c r="AA14" i="17"/>
  <c r="Z14" i="17"/>
  <c r="Y14" i="17"/>
  <c r="X14" i="17"/>
  <c r="W14" i="17"/>
  <c r="S14" i="17" s="1"/>
  <c r="V14" i="17"/>
  <c r="T14" i="17" s="1"/>
  <c r="U14" i="17"/>
  <c r="R14" i="17"/>
  <c r="AX14" i="17" s="1"/>
  <c r="Q14" i="17"/>
  <c r="AW14" i="17" s="1"/>
  <c r="P14" i="17"/>
  <c r="AV14" i="17" s="1"/>
  <c r="O14" i="17"/>
  <c r="AU14" i="17" s="1"/>
  <c r="N14" i="17"/>
  <c r="AT14" i="17" s="1"/>
  <c r="M14" i="17"/>
  <c r="AS14" i="17" s="1"/>
  <c r="L14" i="17"/>
  <c r="AR14" i="17" s="1"/>
  <c r="K14" i="17"/>
  <c r="AQ14" i="17" s="1"/>
  <c r="J14" i="17"/>
  <c r="AP14" i="17" s="1"/>
  <c r="I14" i="17"/>
  <c r="AO14" i="17" s="1"/>
  <c r="H14" i="17"/>
  <c r="AN14" i="17" s="1"/>
  <c r="G14" i="17"/>
  <c r="AM14" i="17" s="1"/>
  <c r="F14" i="17"/>
  <c r="AL14" i="17" s="1"/>
  <c r="AJ14" i="17" s="1"/>
  <c r="E14" i="17"/>
  <c r="AK14" i="17" s="1"/>
  <c r="C14" i="17"/>
  <c r="AH13" i="17"/>
  <c r="AH20" i="17" s="1"/>
  <c r="AH23" i="17" s="1"/>
  <c r="AG13" i="17"/>
  <c r="AG20" i="17" s="1"/>
  <c r="AG23" i="17" s="1"/>
  <c r="AF13" i="17"/>
  <c r="AF20" i="17" s="1"/>
  <c r="AF23" i="17" s="1"/>
  <c r="AE13" i="17"/>
  <c r="AE20" i="17" s="1"/>
  <c r="AE23" i="17" s="1"/>
  <c r="AD13" i="17"/>
  <c r="AD20" i="17" s="1"/>
  <c r="AD23" i="17" s="1"/>
  <c r="AC13" i="17"/>
  <c r="AC20" i="17" s="1"/>
  <c r="AC23" i="17" s="1"/>
  <c r="AB13" i="17"/>
  <c r="AB20" i="17" s="1"/>
  <c r="AB23" i="17" s="1"/>
  <c r="AA13" i="17"/>
  <c r="AA20" i="17" s="1"/>
  <c r="AA23" i="17" s="1"/>
  <c r="Z13" i="17"/>
  <c r="Z20" i="17" s="1"/>
  <c r="Z23" i="17" s="1"/>
  <c r="Y13" i="17"/>
  <c r="Y20" i="17" s="1"/>
  <c r="Y23" i="17" s="1"/>
  <c r="X13" i="17"/>
  <c r="X20" i="17" s="1"/>
  <c r="X23" i="17" s="1"/>
  <c r="W13" i="17"/>
  <c r="W20" i="17" s="1"/>
  <c r="W23" i="17" s="1"/>
  <c r="V13" i="17"/>
  <c r="V20" i="17" s="1"/>
  <c r="U13" i="17"/>
  <c r="U20" i="17" s="1"/>
  <c r="R13" i="17"/>
  <c r="R20" i="17" s="1"/>
  <c r="R23" i="17" s="1"/>
  <c r="Q13" i="17"/>
  <c r="Q20" i="17" s="1"/>
  <c r="Q23" i="17" s="1"/>
  <c r="P13" i="17"/>
  <c r="P20" i="17" s="1"/>
  <c r="P23" i="17" s="1"/>
  <c r="O13" i="17"/>
  <c r="O20" i="17" s="1"/>
  <c r="O23" i="17" s="1"/>
  <c r="N13" i="17"/>
  <c r="N20" i="17" s="1"/>
  <c r="N23" i="17" s="1"/>
  <c r="M13" i="17"/>
  <c r="M20" i="17" s="1"/>
  <c r="M23" i="17" s="1"/>
  <c r="L13" i="17"/>
  <c r="L20" i="17" s="1"/>
  <c r="L23" i="17" s="1"/>
  <c r="K13" i="17"/>
  <c r="K20" i="17" s="1"/>
  <c r="K23" i="17" s="1"/>
  <c r="J13" i="17"/>
  <c r="J20" i="17" s="1"/>
  <c r="J23" i="17" s="1"/>
  <c r="I13" i="17"/>
  <c r="I20" i="17" s="1"/>
  <c r="I23" i="17" s="1"/>
  <c r="H13" i="17"/>
  <c r="H20" i="17" s="1"/>
  <c r="H23" i="17" s="1"/>
  <c r="G13" i="17"/>
  <c r="G20" i="17" s="1"/>
  <c r="G23" i="17" s="1"/>
  <c r="F13" i="17"/>
  <c r="F20" i="17" s="1"/>
  <c r="E13" i="17"/>
  <c r="E20" i="17" s="1"/>
  <c r="AL111" i="16"/>
  <c r="AK111" i="16"/>
  <c r="AJ111" i="16"/>
  <c r="AJ110" i="16" s="1"/>
  <c r="AI111" i="16"/>
  <c r="AH111" i="16"/>
  <c r="AG111" i="16"/>
  <c r="AF111" i="16"/>
  <c r="AF110" i="16" s="1"/>
  <c r="AE111" i="16"/>
  <c r="AD111" i="16"/>
  <c r="AC111" i="16"/>
  <c r="AA111" i="16" s="1"/>
  <c r="AN111" i="16" s="1"/>
  <c r="AB111" i="16"/>
  <c r="P111" i="16"/>
  <c r="O111" i="16"/>
  <c r="D111" i="16"/>
  <c r="C111" i="16"/>
  <c r="AL110" i="16"/>
  <c r="AK110" i="16"/>
  <c r="AI110" i="16"/>
  <c r="AH110" i="16"/>
  <c r="AG110" i="16"/>
  <c r="AE110" i="16"/>
  <c r="AD110" i="16"/>
  <c r="AB110" i="16" s="1"/>
  <c r="AC110" i="16"/>
  <c r="AA110" i="16" s="1"/>
  <c r="AN110" i="16" s="1"/>
  <c r="Z110" i="16"/>
  <c r="Y110" i="16"/>
  <c r="X110" i="16"/>
  <c r="W110" i="16"/>
  <c r="V110" i="16"/>
  <c r="U110" i="16"/>
  <c r="T110" i="16"/>
  <c r="S110" i="16"/>
  <c r="R110" i="16"/>
  <c r="P110" i="16" s="1"/>
  <c r="Q110" i="16"/>
  <c r="O110" i="16" s="1"/>
  <c r="N110" i="16"/>
  <c r="M110" i="16"/>
  <c r="L110" i="16"/>
  <c r="K110" i="16"/>
  <c r="J110" i="16"/>
  <c r="I110" i="16"/>
  <c r="H110" i="16"/>
  <c r="G110" i="16"/>
  <c r="F110" i="16"/>
  <c r="D110" i="16" s="1"/>
  <c r="E110" i="16"/>
  <c r="C110" i="16" s="1"/>
  <c r="AL109" i="16"/>
  <c r="AL108" i="16" s="1"/>
  <c r="AK109" i="16"/>
  <c r="AJ109" i="16"/>
  <c r="AI109" i="16"/>
  <c r="AH109" i="16"/>
  <c r="AH108" i="16" s="1"/>
  <c r="AG109" i="16"/>
  <c r="AF109" i="16"/>
  <c r="AE109" i="16"/>
  <c r="AD109" i="16"/>
  <c r="AD108" i="16" s="1"/>
  <c r="AB108" i="16" s="1"/>
  <c r="AC109" i="16"/>
  <c r="AA109" i="16"/>
  <c r="AN109" i="16" s="1"/>
  <c r="P109" i="16"/>
  <c r="O109" i="16"/>
  <c r="D109" i="16"/>
  <c r="C109" i="16"/>
  <c r="AK108" i="16"/>
  <c r="AJ108" i="16"/>
  <c r="AI108" i="16"/>
  <c r="AG108" i="16"/>
  <c r="AF108" i="16"/>
  <c r="AE108" i="16"/>
  <c r="AC108" i="16"/>
  <c r="AA108" i="16"/>
  <c r="AN108" i="16" s="1"/>
  <c r="Z108" i="16"/>
  <c r="Y108" i="16"/>
  <c r="X108" i="16"/>
  <c r="W108" i="16"/>
  <c r="V108" i="16"/>
  <c r="U108" i="16"/>
  <c r="T108" i="16"/>
  <c r="S108" i="16"/>
  <c r="R108" i="16"/>
  <c r="Q108" i="16"/>
  <c r="P108" i="16"/>
  <c r="O108" i="16"/>
  <c r="N108" i="16"/>
  <c r="M108" i="16"/>
  <c r="L108" i="16"/>
  <c r="K108" i="16"/>
  <c r="J108" i="16"/>
  <c r="I108" i="16"/>
  <c r="H108" i="16"/>
  <c r="G108" i="16"/>
  <c r="F108" i="16"/>
  <c r="E108" i="16"/>
  <c r="D108" i="16"/>
  <c r="C108" i="16"/>
  <c r="AL107" i="16"/>
  <c r="AK107" i="16"/>
  <c r="AJ107" i="16"/>
  <c r="AJ106" i="16" s="1"/>
  <c r="AI107" i="16"/>
  <c r="AH107" i="16"/>
  <c r="AG107" i="16"/>
  <c r="AF107" i="16"/>
  <c r="AF106" i="16" s="1"/>
  <c r="AE107" i="16"/>
  <c r="AD107" i="16"/>
  <c r="AC107" i="16"/>
  <c r="AA107" i="16" s="1"/>
  <c r="AN107" i="16" s="1"/>
  <c r="AB107" i="16"/>
  <c r="P107" i="16"/>
  <c r="O107" i="16"/>
  <c r="D107" i="16"/>
  <c r="C107" i="16"/>
  <c r="AL106" i="16"/>
  <c r="AK106" i="16"/>
  <c r="AI106" i="16"/>
  <c r="AH106" i="16"/>
  <c r="AG106" i="16"/>
  <c r="AE106" i="16"/>
  <c r="AD106" i="16"/>
  <c r="AC106" i="16"/>
  <c r="AA106" i="16" s="1"/>
  <c r="AN106" i="16" s="1"/>
  <c r="Z106" i="16"/>
  <c r="Y106" i="16"/>
  <c r="X106" i="16"/>
  <c r="W106" i="16"/>
  <c r="V106" i="16"/>
  <c r="U106" i="16"/>
  <c r="T106" i="16"/>
  <c r="S106" i="16"/>
  <c r="R106" i="16"/>
  <c r="P106" i="16" s="1"/>
  <c r="Q106" i="16"/>
  <c r="O106" i="16" s="1"/>
  <c r="N106" i="16"/>
  <c r="M106" i="16"/>
  <c r="L106" i="16"/>
  <c r="K106" i="16"/>
  <c r="J106" i="16"/>
  <c r="I106" i="16"/>
  <c r="H106" i="16"/>
  <c r="G106" i="16"/>
  <c r="F106" i="16"/>
  <c r="D106" i="16" s="1"/>
  <c r="E106" i="16"/>
  <c r="C106" i="16" s="1"/>
  <c r="AN105" i="16"/>
  <c r="AL105" i="16"/>
  <c r="AL104" i="16" s="1"/>
  <c r="AK105" i="16"/>
  <c r="AJ105" i="16"/>
  <c r="AI105" i="16"/>
  <c r="AI104" i="16" s="1"/>
  <c r="AH105" i="16"/>
  <c r="AH104" i="16" s="1"/>
  <c r="AG105" i="16"/>
  <c r="AF105" i="16"/>
  <c r="AE105" i="16"/>
  <c r="AE104" i="16" s="1"/>
  <c r="AA104" i="16" s="1"/>
  <c r="AD105" i="16"/>
  <c r="AD104" i="16" s="1"/>
  <c r="AB104" i="16" s="1"/>
  <c r="AC105" i="16"/>
  <c r="AA105" i="16"/>
  <c r="P105" i="16"/>
  <c r="O105" i="16"/>
  <c r="D105" i="16"/>
  <c r="C105" i="16"/>
  <c r="AN104" i="16"/>
  <c r="AK104" i="16"/>
  <c r="AJ104" i="16"/>
  <c r="AG104" i="16"/>
  <c r="AF104" i="16"/>
  <c r="AC104" i="16"/>
  <c r="Z104" i="16"/>
  <c r="Y104" i="16"/>
  <c r="X104" i="16"/>
  <c r="W104" i="16"/>
  <c r="V104" i="16"/>
  <c r="U104" i="16"/>
  <c r="T104" i="16"/>
  <c r="S104" i="16"/>
  <c r="R104" i="16"/>
  <c r="Q104" i="16"/>
  <c r="P104" i="16"/>
  <c r="O104" i="16"/>
  <c r="N104" i="16"/>
  <c r="M104" i="16"/>
  <c r="L104" i="16"/>
  <c r="K104" i="16"/>
  <c r="J104" i="16"/>
  <c r="I104" i="16"/>
  <c r="H104" i="16"/>
  <c r="G104" i="16"/>
  <c r="F104" i="16"/>
  <c r="E104" i="16"/>
  <c r="D104" i="16"/>
  <c r="C104" i="16"/>
  <c r="AL103" i="16"/>
  <c r="AK103" i="16"/>
  <c r="AJ103" i="16"/>
  <c r="AI103" i="16"/>
  <c r="AH103" i="16"/>
  <c r="AG103" i="16"/>
  <c r="AA103" i="16" s="1"/>
  <c r="AN103" i="16" s="1"/>
  <c r="AF103" i="16"/>
  <c r="AD103" i="16"/>
  <c r="AC103" i="16"/>
  <c r="AB103" i="16"/>
  <c r="P103" i="16"/>
  <c r="O103" i="16"/>
  <c r="D103" i="16"/>
  <c r="C103" i="16"/>
  <c r="AL102" i="16"/>
  <c r="AK102" i="16"/>
  <c r="AJ102" i="16"/>
  <c r="AI102" i="16"/>
  <c r="AH102" i="16"/>
  <c r="AG102" i="16"/>
  <c r="AF102" i="16"/>
  <c r="AE102" i="16"/>
  <c r="AD102" i="16"/>
  <c r="AC102" i="16"/>
  <c r="AA102" i="16" s="1"/>
  <c r="AN102" i="16" s="1"/>
  <c r="AB102" i="16"/>
  <c r="Z102" i="16"/>
  <c r="Y102" i="16"/>
  <c r="X102" i="16"/>
  <c r="W102" i="16"/>
  <c r="V102" i="16"/>
  <c r="U102" i="16"/>
  <c r="T102" i="16"/>
  <c r="S102" i="16"/>
  <c r="R102" i="16"/>
  <c r="Q102" i="16"/>
  <c r="O102" i="16" s="1"/>
  <c r="P102" i="16"/>
  <c r="N102" i="16"/>
  <c r="M102" i="16"/>
  <c r="L102" i="16"/>
  <c r="K102" i="16"/>
  <c r="J102" i="16"/>
  <c r="I102" i="16"/>
  <c r="H102" i="16"/>
  <c r="G102" i="16"/>
  <c r="F102" i="16"/>
  <c r="E102" i="16"/>
  <c r="C102" i="16" s="1"/>
  <c r="D102" i="16"/>
  <c r="AL101" i="16"/>
  <c r="AK101" i="16"/>
  <c r="AJ101" i="16"/>
  <c r="AI101" i="16"/>
  <c r="AH101" i="16"/>
  <c r="AB101" i="16" s="1"/>
  <c r="AG101" i="16"/>
  <c r="AF101" i="16"/>
  <c r="AD101" i="16"/>
  <c r="AC101" i="16"/>
  <c r="AA101" i="16" s="1"/>
  <c r="AN101" i="16" s="1"/>
  <c r="P101" i="16"/>
  <c r="O101" i="16"/>
  <c r="D101" i="16"/>
  <c r="C101" i="16"/>
  <c r="AL100" i="16"/>
  <c r="AK100" i="16"/>
  <c r="AJ100" i="16"/>
  <c r="AI100" i="16"/>
  <c r="AH100" i="16"/>
  <c r="AG100" i="16"/>
  <c r="AF100" i="16"/>
  <c r="AE100" i="16"/>
  <c r="AD100" i="16"/>
  <c r="AB100" i="16" s="1"/>
  <c r="AC100" i="16"/>
  <c r="AA100" i="16" s="1"/>
  <c r="AN100" i="16" s="1"/>
  <c r="Z100" i="16"/>
  <c r="Y100" i="16"/>
  <c r="X100" i="16"/>
  <c r="W100" i="16"/>
  <c r="V100" i="16"/>
  <c r="U100" i="16"/>
  <c r="T100" i="16"/>
  <c r="S100" i="16"/>
  <c r="R100" i="16"/>
  <c r="P100" i="16" s="1"/>
  <c r="Q100" i="16"/>
  <c r="O100" i="16" s="1"/>
  <c r="N100" i="16"/>
  <c r="M100" i="16"/>
  <c r="L100" i="16"/>
  <c r="K100" i="16"/>
  <c r="J100" i="16"/>
  <c r="I100" i="16"/>
  <c r="H100" i="16"/>
  <c r="G100" i="16"/>
  <c r="F100" i="16"/>
  <c r="D100" i="16" s="1"/>
  <c r="E100" i="16"/>
  <c r="C100" i="16" s="1"/>
  <c r="AL99" i="16"/>
  <c r="AL98" i="16" s="1"/>
  <c r="AK99" i="16"/>
  <c r="AJ99" i="16"/>
  <c r="AI99" i="16"/>
  <c r="AH99" i="16"/>
  <c r="AH98" i="16" s="1"/>
  <c r="AG99" i="16"/>
  <c r="AF99" i="16"/>
  <c r="AE99" i="16"/>
  <c r="AD99" i="16"/>
  <c r="AD98" i="16" s="1"/>
  <c r="AB98" i="16" s="1"/>
  <c r="AC99" i="16"/>
  <c r="AA99" i="16"/>
  <c r="AN99" i="16" s="1"/>
  <c r="P99" i="16"/>
  <c r="O99" i="16"/>
  <c r="D99" i="16"/>
  <c r="C99" i="16"/>
  <c r="AK98" i="16"/>
  <c r="AJ98" i="16"/>
  <c r="AI98" i="16"/>
  <c r="AG98" i="16"/>
  <c r="AF98" i="16"/>
  <c r="AE98" i="16"/>
  <c r="AC98" i="16"/>
  <c r="AA98" i="16"/>
  <c r="AN98" i="16" s="1"/>
  <c r="Z98" i="16"/>
  <c r="Y98" i="16"/>
  <c r="X98" i="16"/>
  <c r="W98" i="16"/>
  <c r="V98" i="16"/>
  <c r="U98" i="16"/>
  <c r="T98" i="16"/>
  <c r="S98" i="16"/>
  <c r="R98" i="16"/>
  <c r="Q98" i="16"/>
  <c r="P98" i="16"/>
  <c r="O98" i="16"/>
  <c r="N98" i="16"/>
  <c r="M98" i="16"/>
  <c r="L98" i="16"/>
  <c r="K98" i="16"/>
  <c r="J98" i="16"/>
  <c r="I98" i="16"/>
  <c r="H98" i="16"/>
  <c r="G98" i="16"/>
  <c r="F98" i="16"/>
  <c r="E98" i="16"/>
  <c r="D98" i="16"/>
  <c r="C98" i="16"/>
  <c r="AL97" i="16"/>
  <c r="AK97" i="16"/>
  <c r="AJ97" i="16"/>
  <c r="AJ96" i="16" s="1"/>
  <c r="AI97" i="16"/>
  <c r="AH97" i="16"/>
  <c r="AG97" i="16"/>
  <c r="AF97" i="16"/>
  <c r="AF96" i="16" s="1"/>
  <c r="AE97" i="16"/>
  <c r="AD97" i="16"/>
  <c r="AC97" i="16"/>
  <c r="AA97" i="16" s="1"/>
  <c r="AN97" i="16" s="1"/>
  <c r="AB97" i="16"/>
  <c r="P97" i="16"/>
  <c r="O97" i="16"/>
  <c r="D97" i="16"/>
  <c r="C97" i="16"/>
  <c r="AL96" i="16"/>
  <c r="AK96" i="16"/>
  <c r="AI96" i="16"/>
  <c r="AH96" i="16"/>
  <c r="AG96" i="16"/>
  <c r="AE96" i="16"/>
  <c r="AD96" i="16"/>
  <c r="AB96" i="16" s="1"/>
  <c r="AC96" i="16"/>
  <c r="AA96" i="16" s="1"/>
  <c r="AN96" i="16" s="1"/>
  <c r="Z96" i="16"/>
  <c r="Y96" i="16"/>
  <c r="X96" i="16"/>
  <c r="W96" i="16"/>
  <c r="V96" i="16"/>
  <c r="U96" i="16"/>
  <c r="T96" i="16"/>
  <c r="S96" i="16"/>
  <c r="R96" i="16"/>
  <c r="P96" i="16" s="1"/>
  <c r="Q96" i="16"/>
  <c r="O96" i="16" s="1"/>
  <c r="N96" i="16"/>
  <c r="M96" i="16"/>
  <c r="L96" i="16"/>
  <c r="K96" i="16"/>
  <c r="J96" i="16"/>
  <c r="I96" i="16"/>
  <c r="H96" i="16"/>
  <c r="G96" i="16"/>
  <c r="F96" i="16"/>
  <c r="D96" i="16" s="1"/>
  <c r="E96" i="16"/>
  <c r="C96" i="16" s="1"/>
  <c r="AL95" i="16"/>
  <c r="AL94" i="16" s="1"/>
  <c r="AK95" i="16"/>
  <c r="AJ95" i="16"/>
  <c r="AI95" i="16"/>
  <c r="AH95" i="16"/>
  <c r="AH94" i="16" s="1"/>
  <c r="AG95" i="16"/>
  <c r="AF95" i="16"/>
  <c r="AE95" i="16"/>
  <c r="AD95" i="16"/>
  <c r="AD94" i="16" s="1"/>
  <c r="AB94" i="16" s="1"/>
  <c r="AC95" i="16"/>
  <c r="AA95" i="16"/>
  <c r="AN95" i="16" s="1"/>
  <c r="P95" i="16"/>
  <c r="O95" i="16"/>
  <c r="D95" i="16"/>
  <c r="C95" i="16"/>
  <c r="AK94" i="16"/>
  <c r="AJ94" i="16"/>
  <c r="AI94" i="16"/>
  <c r="AG94" i="16"/>
  <c r="AF94" i="16"/>
  <c r="AE94" i="16"/>
  <c r="AA94" i="16" s="1"/>
  <c r="AN94" i="16" s="1"/>
  <c r="AC94" i="16"/>
  <c r="Z94" i="16"/>
  <c r="Y94" i="16"/>
  <c r="X94" i="16"/>
  <c r="W94" i="16"/>
  <c r="V94" i="16"/>
  <c r="U94" i="16"/>
  <c r="T94" i="16"/>
  <c r="S94" i="16"/>
  <c r="R94" i="16"/>
  <c r="Q94" i="16"/>
  <c r="P94" i="16"/>
  <c r="O94" i="16"/>
  <c r="N94" i="16"/>
  <c r="M94" i="16"/>
  <c r="L94" i="16"/>
  <c r="K94" i="16"/>
  <c r="J94" i="16"/>
  <c r="I94" i="16"/>
  <c r="H94" i="16"/>
  <c r="G94" i="16"/>
  <c r="F94" i="16"/>
  <c r="E94" i="16"/>
  <c r="D94" i="16"/>
  <c r="C94" i="16"/>
  <c r="AL93" i="16"/>
  <c r="AK93" i="16"/>
  <c r="AK92" i="16" s="1"/>
  <c r="AJ93" i="16"/>
  <c r="AJ92" i="16" s="1"/>
  <c r="AI93" i="16"/>
  <c r="AH93" i="16"/>
  <c r="AG93" i="16"/>
  <c r="AG92" i="16" s="1"/>
  <c r="AF93" i="16"/>
  <c r="AF92" i="16" s="1"/>
  <c r="AE93" i="16"/>
  <c r="AD93" i="16"/>
  <c r="AC93" i="16"/>
  <c r="AA93" i="16" s="1"/>
  <c r="AN93" i="16" s="1"/>
  <c r="AB93" i="16"/>
  <c r="P93" i="16"/>
  <c r="O93" i="16"/>
  <c r="D93" i="16"/>
  <c r="C93" i="16"/>
  <c r="AL92" i="16"/>
  <c r="AI92" i="16"/>
  <c r="AH92" i="16"/>
  <c r="AE92" i="16"/>
  <c r="AD92" i="16"/>
  <c r="AB92" i="16" s="1"/>
  <c r="Z92" i="16"/>
  <c r="Y92" i="16"/>
  <c r="X92" i="16"/>
  <c r="W92" i="16"/>
  <c r="V92" i="16"/>
  <c r="U92" i="16"/>
  <c r="T92" i="16"/>
  <c r="S92" i="16"/>
  <c r="R92" i="16"/>
  <c r="P92" i="16" s="1"/>
  <c r="Q92" i="16"/>
  <c r="O92" i="16" s="1"/>
  <c r="N92" i="16"/>
  <c r="M92" i="16"/>
  <c r="L92" i="16"/>
  <c r="K92" i="16"/>
  <c r="J92" i="16"/>
  <c r="I92" i="16"/>
  <c r="H92" i="16"/>
  <c r="G92" i="16"/>
  <c r="F92" i="16"/>
  <c r="D92" i="16" s="1"/>
  <c r="E92" i="16"/>
  <c r="C92" i="16" s="1"/>
  <c r="AL91" i="16"/>
  <c r="AL90" i="16" s="1"/>
  <c r="AK91" i="16"/>
  <c r="AJ91" i="16"/>
  <c r="AI91" i="16"/>
  <c r="AH91" i="16"/>
  <c r="AH90" i="16" s="1"/>
  <c r="AG91" i="16"/>
  <c r="AF91" i="16"/>
  <c r="AE91" i="16"/>
  <c r="AD91" i="16"/>
  <c r="AC91" i="16"/>
  <c r="AA91" i="16"/>
  <c r="AN91" i="16" s="1"/>
  <c r="P91" i="16"/>
  <c r="O91" i="16"/>
  <c r="D91" i="16"/>
  <c r="C91" i="16"/>
  <c r="AK90" i="16"/>
  <c r="AJ90" i="16"/>
  <c r="AI90" i="16"/>
  <c r="AG90" i="16"/>
  <c r="AF90" i="16"/>
  <c r="AE90" i="16"/>
  <c r="AA90" i="16" s="1"/>
  <c r="AN90" i="16" s="1"/>
  <c r="AC90" i="16"/>
  <c r="Z90" i="16"/>
  <c r="Y90" i="16"/>
  <c r="X90" i="16"/>
  <c r="W90" i="16"/>
  <c r="V90" i="16"/>
  <c r="U90" i="16"/>
  <c r="T90" i="16"/>
  <c r="S90" i="16"/>
  <c r="R90" i="16"/>
  <c r="Q90" i="16"/>
  <c r="P90" i="16"/>
  <c r="O90" i="16"/>
  <c r="N90" i="16"/>
  <c r="M90" i="16"/>
  <c r="L90" i="16"/>
  <c r="K90" i="16"/>
  <c r="J90" i="16"/>
  <c r="I90" i="16"/>
  <c r="H90" i="16"/>
  <c r="G90" i="16"/>
  <c r="F90" i="16"/>
  <c r="E90" i="16"/>
  <c r="D90" i="16"/>
  <c r="C90" i="16"/>
  <c r="AL89" i="16"/>
  <c r="AK89" i="16"/>
  <c r="AJ89" i="16"/>
  <c r="AJ88" i="16" s="1"/>
  <c r="AI89" i="16"/>
  <c r="AH89" i="16"/>
  <c r="AG89" i="16"/>
  <c r="AF89" i="16"/>
  <c r="AF88" i="16" s="1"/>
  <c r="AE89" i="16"/>
  <c r="AD89" i="16"/>
  <c r="AC89" i="16"/>
  <c r="AA89" i="16" s="1"/>
  <c r="AN89" i="16" s="1"/>
  <c r="AB89" i="16"/>
  <c r="P89" i="16"/>
  <c r="O89" i="16"/>
  <c r="D89" i="16"/>
  <c r="C89" i="16"/>
  <c r="AL88" i="16"/>
  <c r="AK88" i="16"/>
  <c r="AI88" i="16"/>
  <c r="AH88" i="16"/>
  <c r="AG88" i="16"/>
  <c r="AE88" i="16"/>
  <c r="AD88" i="16"/>
  <c r="AB88" i="16" s="1"/>
  <c r="AC88" i="16"/>
  <c r="Z88" i="16"/>
  <c r="Y88" i="16"/>
  <c r="X88" i="16"/>
  <c r="W88" i="16"/>
  <c r="V88" i="16"/>
  <c r="U88" i="16"/>
  <c r="T88" i="16"/>
  <c r="S88" i="16"/>
  <c r="R88" i="16"/>
  <c r="P88" i="16" s="1"/>
  <c r="Q88" i="16"/>
  <c r="O88" i="16" s="1"/>
  <c r="N88" i="16"/>
  <c r="M88" i="16"/>
  <c r="L88" i="16"/>
  <c r="K88" i="16"/>
  <c r="J88" i="16"/>
  <c r="I88" i="16"/>
  <c r="H88" i="16"/>
  <c r="G88" i="16"/>
  <c r="F88" i="16"/>
  <c r="D88" i="16" s="1"/>
  <c r="E88" i="16"/>
  <c r="C88" i="16" s="1"/>
  <c r="AL87" i="16"/>
  <c r="AL86" i="16" s="1"/>
  <c r="AK87" i="16"/>
  <c r="AJ87" i="16"/>
  <c r="AI87" i="16"/>
  <c r="AI86" i="16" s="1"/>
  <c r="AH87" i="16"/>
  <c r="AH86" i="16" s="1"/>
  <c r="AG87" i="16"/>
  <c r="AF87" i="16"/>
  <c r="AE87" i="16"/>
  <c r="AE86" i="16" s="1"/>
  <c r="AA86" i="16" s="1"/>
  <c r="AN86" i="16" s="1"/>
  <c r="AD87" i="16"/>
  <c r="AC87" i="16"/>
  <c r="P87" i="16"/>
  <c r="O87" i="16"/>
  <c r="D87" i="16"/>
  <c r="C87" i="16"/>
  <c r="AK86" i="16"/>
  <c r="AJ86" i="16"/>
  <c r="AG86" i="16"/>
  <c r="AF86" i="16"/>
  <c r="AC86" i="16"/>
  <c r="Z86" i="16"/>
  <c r="Y86" i="16"/>
  <c r="X86" i="16"/>
  <c r="W86" i="16"/>
  <c r="V86" i="16"/>
  <c r="U86" i="16"/>
  <c r="T86" i="16"/>
  <c r="S86" i="16"/>
  <c r="R86" i="16"/>
  <c r="Q86" i="16"/>
  <c r="P86" i="16"/>
  <c r="O86" i="16"/>
  <c r="N86" i="16"/>
  <c r="M86" i="16"/>
  <c r="L86" i="16"/>
  <c r="K86" i="16"/>
  <c r="J86" i="16"/>
  <c r="I86" i="16"/>
  <c r="H86" i="16"/>
  <c r="G86" i="16"/>
  <c r="F86" i="16"/>
  <c r="E86" i="16"/>
  <c r="D86" i="16"/>
  <c r="C86" i="16"/>
  <c r="AL85" i="16"/>
  <c r="AK85" i="16"/>
  <c r="AJ85" i="16"/>
  <c r="AJ84" i="16" s="1"/>
  <c r="AI85" i="16"/>
  <c r="AH85" i="16"/>
  <c r="AG85" i="16"/>
  <c r="AF85" i="16"/>
  <c r="AF84" i="16" s="1"/>
  <c r="AE85" i="16"/>
  <c r="AD85" i="16"/>
  <c r="AC85" i="16"/>
  <c r="AA85" i="16" s="1"/>
  <c r="AN85" i="16" s="1"/>
  <c r="AB85" i="16"/>
  <c r="P85" i="16"/>
  <c r="O85" i="16"/>
  <c r="D85" i="16"/>
  <c r="C85" i="16"/>
  <c r="AL84" i="16"/>
  <c r="AK84" i="16"/>
  <c r="AI84" i="16"/>
  <c r="AH84" i="16"/>
  <c r="AG84" i="16"/>
  <c r="AE84" i="16"/>
  <c r="AD84" i="16"/>
  <c r="AC84" i="16"/>
  <c r="Z84" i="16"/>
  <c r="Y84" i="16"/>
  <c r="X84" i="16"/>
  <c r="W84" i="16"/>
  <c r="V84" i="16"/>
  <c r="U84" i="16"/>
  <c r="T84" i="16"/>
  <c r="S84" i="16"/>
  <c r="R84" i="16"/>
  <c r="P84" i="16" s="1"/>
  <c r="Q84" i="16"/>
  <c r="O84" i="16" s="1"/>
  <c r="N84" i="16"/>
  <c r="M84" i="16"/>
  <c r="L84" i="16"/>
  <c r="K84" i="16"/>
  <c r="J84" i="16"/>
  <c r="I84" i="16"/>
  <c r="H84" i="16"/>
  <c r="G84" i="16"/>
  <c r="F84" i="16"/>
  <c r="D84" i="16" s="1"/>
  <c r="E84" i="16"/>
  <c r="C84" i="16" s="1"/>
  <c r="AL83" i="16"/>
  <c r="AL82" i="16" s="1"/>
  <c r="AK83" i="16"/>
  <c r="AJ83" i="16"/>
  <c r="AI83" i="16"/>
  <c r="AI82" i="16" s="1"/>
  <c r="AH83" i="16"/>
  <c r="AH82" i="16" s="1"/>
  <c r="AG83" i="16"/>
  <c r="AF83" i="16"/>
  <c r="AE83" i="16"/>
  <c r="AE82" i="16" s="1"/>
  <c r="AA82" i="16" s="1"/>
  <c r="AN82" i="16" s="1"/>
  <c r="AD83" i="16"/>
  <c r="AC83" i="16"/>
  <c r="P83" i="16"/>
  <c r="O83" i="16"/>
  <c r="D83" i="16"/>
  <c r="C83" i="16"/>
  <c r="AK82" i="16"/>
  <c r="AJ82" i="16"/>
  <c r="AG82" i="16"/>
  <c r="AF82" i="16"/>
  <c r="AC82" i="16"/>
  <c r="Z82" i="16"/>
  <c r="Y82" i="16"/>
  <c r="X82" i="16"/>
  <c r="W82" i="16"/>
  <c r="V82" i="16"/>
  <c r="U82" i="16"/>
  <c r="T82" i="16"/>
  <c r="S82" i="16"/>
  <c r="R82" i="16"/>
  <c r="Q82" i="16"/>
  <c r="P82" i="16"/>
  <c r="O82" i="16"/>
  <c r="N82" i="16"/>
  <c r="M82" i="16"/>
  <c r="L82" i="16"/>
  <c r="K82" i="16"/>
  <c r="J82" i="16"/>
  <c r="I82" i="16"/>
  <c r="H82" i="16"/>
  <c r="G82" i="16"/>
  <c r="F82" i="16"/>
  <c r="E82" i="16"/>
  <c r="D82" i="16"/>
  <c r="C82" i="16"/>
  <c r="AL81" i="16"/>
  <c r="AK81" i="16"/>
  <c r="AK80" i="16" s="1"/>
  <c r="AJ81" i="16"/>
  <c r="AJ80" i="16" s="1"/>
  <c r="AI81" i="16"/>
  <c r="AH81" i="16"/>
  <c r="AG81" i="16"/>
  <c r="AG80" i="16" s="1"/>
  <c r="AF81" i="16"/>
  <c r="AF80" i="16" s="1"/>
  <c r="AE81" i="16"/>
  <c r="AD81" i="16"/>
  <c r="AC81" i="16"/>
  <c r="AA81" i="16" s="1"/>
  <c r="AN81" i="16" s="1"/>
  <c r="AB81" i="16"/>
  <c r="P81" i="16"/>
  <c r="O81" i="16"/>
  <c r="D81" i="16"/>
  <c r="C81" i="16"/>
  <c r="AL80" i="16"/>
  <c r="AI80" i="16"/>
  <c r="AH80" i="16"/>
  <c r="AE80" i="16"/>
  <c r="AD80" i="16"/>
  <c r="AB80" i="16" s="1"/>
  <c r="AC80" i="16"/>
  <c r="Z80" i="16"/>
  <c r="Y80" i="16"/>
  <c r="X80" i="16"/>
  <c r="W80" i="16"/>
  <c r="V80" i="16"/>
  <c r="U80" i="16"/>
  <c r="T80" i="16"/>
  <c r="S80" i="16"/>
  <c r="R80" i="16"/>
  <c r="Q80" i="16"/>
  <c r="O80" i="16" s="1"/>
  <c r="P80" i="16"/>
  <c r="N80" i="16"/>
  <c r="M80" i="16"/>
  <c r="L80" i="16"/>
  <c r="K80" i="16"/>
  <c r="J80" i="16"/>
  <c r="I80" i="16"/>
  <c r="H80" i="16"/>
  <c r="G80" i="16"/>
  <c r="F80" i="16"/>
  <c r="E80" i="16"/>
  <c r="C80" i="16" s="1"/>
  <c r="D80" i="16"/>
  <c r="AL79" i="16"/>
  <c r="AK79" i="16"/>
  <c r="AK78" i="16" s="1"/>
  <c r="AJ79" i="16"/>
  <c r="AI79" i="16"/>
  <c r="AH79" i="16"/>
  <c r="AG79" i="16"/>
  <c r="AG78" i="16" s="1"/>
  <c r="AF79" i="16"/>
  <c r="AE79" i="16"/>
  <c r="AD79" i="16"/>
  <c r="AB79" i="16" s="1"/>
  <c r="AC79" i="16"/>
  <c r="AC78" i="16" s="1"/>
  <c r="AA78" i="16" s="1"/>
  <c r="AN78" i="16" s="1"/>
  <c r="P79" i="16"/>
  <c r="O79" i="16"/>
  <c r="D79" i="16"/>
  <c r="C79" i="16"/>
  <c r="AL78" i="16"/>
  <c r="AJ78" i="16"/>
  <c r="AI78" i="16"/>
  <c r="AH78" i="16"/>
  <c r="AF78" i="16"/>
  <c r="AE78" i="16"/>
  <c r="AD78" i="16"/>
  <c r="AB78" i="16" s="1"/>
  <c r="Z78" i="16"/>
  <c r="Y78" i="16"/>
  <c r="X78" i="16"/>
  <c r="W78" i="16"/>
  <c r="V78" i="16"/>
  <c r="U78" i="16"/>
  <c r="T78" i="16"/>
  <c r="S78" i="16"/>
  <c r="R78" i="16"/>
  <c r="P78" i="16" s="1"/>
  <c r="Q78" i="16"/>
  <c r="O78" i="16"/>
  <c r="N78" i="16"/>
  <c r="M78" i="16"/>
  <c r="L78" i="16"/>
  <c r="K78" i="16"/>
  <c r="J78" i="16"/>
  <c r="I78" i="16"/>
  <c r="H78" i="16"/>
  <c r="G78" i="16"/>
  <c r="F78" i="16"/>
  <c r="D78" i="16" s="1"/>
  <c r="E78" i="16"/>
  <c r="C78" i="16"/>
  <c r="AL77" i="16"/>
  <c r="AK77" i="16"/>
  <c r="AJ77" i="16"/>
  <c r="AI77" i="16"/>
  <c r="AI76" i="16" s="1"/>
  <c r="AH77" i="16"/>
  <c r="AG77" i="16"/>
  <c r="AF77" i="16"/>
  <c r="AE77" i="16"/>
  <c r="AE76" i="16" s="1"/>
  <c r="AD77" i="16"/>
  <c r="AC77" i="16"/>
  <c r="AB77" i="16"/>
  <c r="AA77" i="16"/>
  <c r="AN77" i="16" s="1"/>
  <c r="P77" i="16"/>
  <c r="O77" i="16"/>
  <c r="D77" i="16"/>
  <c r="C77" i="16"/>
  <c r="AL76" i="16"/>
  <c r="AK76" i="16"/>
  <c r="AJ76" i="16"/>
  <c r="AH76" i="16"/>
  <c r="AG76" i="16"/>
  <c r="AF76" i="16"/>
  <c r="AD76" i="16"/>
  <c r="AC76" i="16"/>
  <c r="AA76" i="16" s="1"/>
  <c r="AN76" i="16" s="1"/>
  <c r="AB76" i="16"/>
  <c r="Z76" i="16"/>
  <c r="Y76" i="16"/>
  <c r="X76" i="16"/>
  <c r="W76" i="16"/>
  <c r="V76" i="16"/>
  <c r="U76" i="16"/>
  <c r="T76" i="16"/>
  <c r="S76" i="16"/>
  <c r="R76" i="16"/>
  <c r="Q76" i="16"/>
  <c r="O76" i="16" s="1"/>
  <c r="P76" i="16"/>
  <c r="N76" i="16"/>
  <c r="M76" i="16"/>
  <c r="L76" i="16"/>
  <c r="K76" i="16"/>
  <c r="J76" i="16"/>
  <c r="I76" i="16"/>
  <c r="H76" i="16"/>
  <c r="G76" i="16"/>
  <c r="F76" i="16"/>
  <c r="E76" i="16"/>
  <c r="C76" i="16" s="1"/>
  <c r="D76" i="16"/>
  <c r="AL75" i="16"/>
  <c r="AK75" i="16"/>
  <c r="AK74" i="16" s="1"/>
  <c r="AJ75" i="16"/>
  <c r="AI75" i="16"/>
  <c r="AH75" i="16"/>
  <c r="AG75" i="16"/>
  <c r="AG74" i="16" s="1"/>
  <c r="AF75" i="16"/>
  <c r="AE75" i="16"/>
  <c r="AD75" i="16"/>
  <c r="AB75" i="16" s="1"/>
  <c r="AC75" i="16"/>
  <c r="AC74" i="16" s="1"/>
  <c r="AA74" i="16" s="1"/>
  <c r="AN74" i="16" s="1"/>
  <c r="P75" i="16"/>
  <c r="O75" i="16"/>
  <c r="D75" i="16"/>
  <c r="C75" i="16"/>
  <c r="AL74" i="16"/>
  <c r="AJ74" i="16"/>
  <c r="AI74" i="16"/>
  <c r="AH74" i="16"/>
  <c r="AF74" i="16"/>
  <c r="AE74" i="16"/>
  <c r="AD74" i="16"/>
  <c r="AB74" i="16" s="1"/>
  <c r="Z74" i="16"/>
  <c r="Y74" i="16"/>
  <c r="X74" i="16"/>
  <c r="W74" i="16"/>
  <c r="V74" i="16"/>
  <c r="U74" i="16"/>
  <c r="T74" i="16"/>
  <c r="S74" i="16"/>
  <c r="R74" i="16"/>
  <c r="P74" i="16" s="1"/>
  <c r="Q74" i="16"/>
  <c r="O74" i="16"/>
  <c r="N74" i="16"/>
  <c r="M74" i="16"/>
  <c r="L74" i="16"/>
  <c r="K74" i="16"/>
  <c r="J74" i="16"/>
  <c r="I74" i="16"/>
  <c r="H74" i="16"/>
  <c r="G74" i="16"/>
  <c r="F74" i="16"/>
  <c r="D74" i="16" s="1"/>
  <c r="E74" i="16"/>
  <c r="C74" i="16"/>
  <c r="AL73" i="16"/>
  <c r="AK73" i="16"/>
  <c r="AJ73" i="16"/>
  <c r="AI73" i="16"/>
  <c r="AI72" i="16" s="1"/>
  <c r="AH73" i="16"/>
  <c r="AG73" i="16"/>
  <c r="AF73" i="16"/>
  <c r="AE73" i="16"/>
  <c r="AE72" i="16" s="1"/>
  <c r="AD73" i="16"/>
  <c r="AC73" i="16"/>
  <c r="AB73" i="16"/>
  <c r="AA73" i="16"/>
  <c r="AN73" i="16" s="1"/>
  <c r="P73" i="16"/>
  <c r="O73" i="16"/>
  <c r="D73" i="16"/>
  <c r="C73" i="16"/>
  <c r="AL72" i="16"/>
  <c r="AK72" i="16"/>
  <c r="AJ72" i="16"/>
  <c r="AH72" i="16"/>
  <c r="AG72" i="16"/>
  <c r="AF72" i="16"/>
  <c r="AD72" i="16"/>
  <c r="AC72" i="16"/>
  <c r="AA72" i="16" s="1"/>
  <c r="AN72" i="16" s="1"/>
  <c r="AB72" i="16"/>
  <c r="Z72" i="16"/>
  <c r="Y72" i="16"/>
  <c r="X72" i="16"/>
  <c r="W72" i="16"/>
  <c r="V72" i="16"/>
  <c r="U72" i="16"/>
  <c r="T72" i="16"/>
  <c r="S72" i="16"/>
  <c r="R72" i="16"/>
  <c r="Q72" i="16"/>
  <c r="O72" i="16" s="1"/>
  <c r="P72" i="16"/>
  <c r="N72" i="16"/>
  <c r="M72" i="16"/>
  <c r="L72" i="16"/>
  <c r="K72" i="16"/>
  <c r="J72" i="16"/>
  <c r="I72" i="16"/>
  <c r="H72" i="16"/>
  <c r="G72" i="16"/>
  <c r="F72" i="16"/>
  <c r="E72" i="16"/>
  <c r="C72" i="16" s="1"/>
  <c r="D72" i="16"/>
  <c r="AL71" i="16"/>
  <c r="AK71" i="16"/>
  <c r="AK70" i="16" s="1"/>
  <c r="AJ71" i="16"/>
  <c r="AI71" i="16"/>
  <c r="AH71" i="16"/>
  <c r="AG71" i="16"/>
  <c r="AG70" i="16" s="1"/>
  <c r="AF71" i="16"/>
  <c r="AE71" i="16"/>
  <c r="AD71" i="16"/>
  <c r="AB71" i="16" s="1"/>
  <c r="AC71" i="16"/>
  <c r="AC70" i="16" s="1"/>
  <c r="AA70" i="16" s="1"/>
  <c r="AN70" i="16" s="1"/>
  <c r="P71" i="16"/>
  <c r="O71" i="16"/>
  <c r="D71" i="16"/>
  <c r="C71" i="16"/>
  <c r="AL70" i="16"/>
  <c r="AJ70" i="16"/>
  <c r="AI70" i="16"/>
  <c r="AH70" i="16"/>
  <c r="AF70" i="16"/>
  <c r="AE70" i="16"/>
  <c r="AD70" i="16"/>
  <c r="AB70" i="16" s="1"/>
  <c r="Z70" i="16"/>
  <c r="Y70" i="16"/>
  <c r="X70" i="16"/>
  <c r="W70" i="16"/>
  <c r="V70" i="16"/>
  <c r="U70" i="16"/>
  <c r="T70" i="16"/>
  <c r="S70" i="16"/>
  <c r="R70" i="16"/>
  <c r="P70" i="16" s="1"/>
  <c r="Q70" i="16"/>
  <c r="O70" i="16"/>
  <c r="N70" i="16"/>
  <c r="M70" i="16"/>
  <c r="L70" i="16"/>
  <c r="K70" i="16"/>
  <c r="J70" i="16"/>
  <c r="I70" i="16"/>
  <c r="H70" i="16"/>
  <c r="G70" i="16"/>
  <c r="F70" i="16"/>
  <c r="D70" i="16" s="1"/>
  <c r="E70" i="16"/>
  <c r="C70" i="16"/>
  <c r="AL69" i="16"/>
  <c r="AK69" i="16"/>
  <c r="AJ69" i="16"/>
  <c r="AI69" i="16"/>
  <c r="AI68" i="16" s="1"/>
  <c r="AH69" i="16"/>
  <c r="AG69" i="16"/>
  <c r="AF69" i="16"/>
  <c r="AE69" i="16"/>
  <c r="AE68" i="16" s="1"/>
  <c r="AD69" i="16"/>
  <c r="AC69" i="16"/>
  <c r="AB69" i="16"/>
  <c r="AA69" i="16"/>
  <c r="AN69" i="16" s="1"/>
  <c r="P69" i="16"/>
  <c r="O69" i="16"/>
  <c r="D69" i="16"/>
  <c r="C69" i="16"/>
  <c r="AL68" i="16"/>
  <c r="AK68" i="16"/>
  <c r="AJ68" i="16"/>
  <c r="AH68" i="16"/>
  <c r="AG68" i="16"/>
  <c r="AF68" i="16"/>
  <c r="AD68" i="16"/>
  <c r="AC68" i="16"/>
  <c r="AA68" i="16" s="1"/>
  <c r="AN68" i="16" s="1"/>
  <c r="AB68" i="16"/>
  <c r="Z68" i="16"/>
  <c r="Y68" i="16"/>
  <c r="X68" i="16"/>
  <c r="W68" i="16"/>
  <c r="V68" i="16"/>
  <c r="U68" i="16"/>
  <c r="T68" i="16"/>
  <c r="S68" i="16"/>
  <c r="R68" i="16"/>
  <c r="Q68" i="16"/>
  <c r="O68" i="16" s="1"/>
  <c r="P68" i="16"/>
  <c r="N68" i="16"/>
  <c r="M68" i="16"/>
  <c r="L68" i="16"/>
  <c r="K68" i="16"/>
  <c r="J68" i="16"/>
  <c r="I68" i="16"/>
  <c r="H68" i="16"/>
  <c r="G68" i="16"/>
  <c r="F68" i="16"/>
  <c r="E68" i="16"/>
  <c r="C68" i="16" s="1"/>
  <c r="D68" i="16"/>
  <c r="AL67" i="16"/>
  <c r="AK67" i="16"/>
  <c r="AK66" i="16" s="1"/>
  <c r="AJ67" i="16"/>
  <c r="AI67" i="16"/>
  <c r="AH67" i="16"/>
  <c r="AG67" i="16"/>
  <c r="AG66" i="16" s="1"/>
  <c r="AF67" i="16"/>
  <c r="AE67" i="16"/>
  <c r="AD67" i="16"/>
  <c r="AB67" i="16" s="1"/>
  <c r="AC67" i="16"/>
  <c r="AC66" i="16" s="1"/>
  <c r="AA66" i="16" s="1"/>
  <c r="AN66" i="16" s="1"/>
  <c r="P67" i="16"/>
  <c r="O67" i="16"/>
  <c r="D67" i="16"/>
  <c r="C67" i="16"/>
  <c r="AL66" i="16"/>
  <c r="AJ66" i="16"/>
  <c r="AI66" i="16"/>
  <c r="AH66" i="16"/>
  <c r="AF66" i="16"/>
  <c r="AE66" i="16"/>
  <c r="AD66" i="16"/>
  <c r="AB66" i="16" s="1"/>
  <c r="Z66" i="16"/>
  <c r="Y66" i="16"/>
  <c r="X66" i="16"/>
  <c r="W66" i="16"/>
  <c r="V66" i="16"/>
  <c r="U66" i="16"/>
  <c r="T66" i="16"/>
  <c r="S66" i="16"/>
  <c r="R66" i="16"/>
  <c r="P66" i="16" s="1"/>
  <c r="Q66" i="16"/>
  <c r="O66" i="16"/>
  <c r="N66" i="16"/>
  <c r="M66" i="16"/>
  <c r="L66" i="16"/>
  <c r="K66" i="16"/>
  <c r="J66" i="16"/>
  <c r="I66" i="16"/>
  <c r="H66" i="16"/>
  <c r="G66" i="16"/>
  <c r="F66" i="16"/>
  <c r="D66" i="16" s="1"/>
  <c r="E66" i="16"/>
  <c r="C66" i="16"/>
  <c r="AL65" i="16"/>
  <c r="AK65" i="16"/>
  <c r="AJ65" i="16"/>
  <c r="AI65" i="16"/>
  <c r="AI64" i="16" s="1"/>
  <c r="AH65" i="16"/>
  <c r="AG65" i="16"/>
  <c r="AF65" i="16"/>
  <c r="AE65" i="16"/>
  <c r="AE64" i="16" s="1"/>
  <c r="AD65" i="16"/>
  <c r="AC65" i="16"/>
  <c r="AB65" i="16"/>
  <c r="AA65" i="16"/>
  <c r="AN65" i="16" s="1"/>
  <c r="P65" i="16"/>
  <c r="O65" i="16"/>
  <c r="D65" i="16"/>
  <c r="C65" i="16"/>
  <c r="AL64" i="16"/>
  <c r="AK64" i="16"/>
  <c r="AJ64" i="16"/>
  <c r="AH64" i="16"/>
  <c r="AG64" i="16"/>
  <c r="AF64" i="16"/>
  <c r="AD64" i="16"/>
  <c r="AC64" i="16"/>
  <c r="AA64" i="16" s="1"/>
  <c r="AN64" i="16" s="1"/>
  <c r="AB64" i="16"/>
  <c r="Z64" i="16"/>
  <c r="Y64" i="16"/>
  <c r="X64" i="16"/>
  <c r="W64" i="16"/>
  <c r="V64" i="16"/>
  <c r="U64" i="16"/>
  <c r="T64" i="16"/>
  <c r="S64" i="16"/>
  <c r="R64" i="16"/>
  <c r="Q64" i="16"/>
  <c r="O64" i="16" s="1"/>
  <c r="P64" i="16"/>
  <c r="N64" i="16"/>
  <c r="M64" i="16"/>
  <c r="L64" i="16"/>
  <c r="K64" i="16"/>
  <c r="J64" i="16"/>
  <c r="I64" i="16"/>
  <c r="H64" i="16"/>
  <c r="G64" i="16"/>
  <c r="F64" i="16"/>
  <c r="E64" i="16"/>
  <c r="C64" i="16" s="1"/>
  <c r="D64" i="16"/>
  <c r="AL63" i="16"/>
  <c r="AK63" i="16"/>
  <c r="AK62" i="16" s="1"/>
  <c r="AJ63" i="16"/>
  <c r="AI63" i="16"/>
  <c r="AH63" i="16"/>
  <c r="AG63" i="16"/>
  <c r="AG62" i="16" s="1"/>
  <c r="AF63" i="16"/>
  <c r="AE63" i="16"/>
  <c r="AD63" i="16"/>
  <c r="AB63" i="16" s="1"/>
  <c r="AC63" i="16"/>
  <c r="P63" i="16"/>
  <c r="O63" i="16"/>
  <c r="D63" i="16"/>
  <c r="C63" i="16"/>
  <c r="AL62" i="16"/>
  <c r="AJ62" i="16"/>
  <c r="AI62" i="16"/>
  <c r="AH62" i="16"/>
  <c r="AF62" i="16"/>
  <c r="AE62" i="16"/>
  <c r="AD62" i="16"/>
  <c r="AB62" i="16" s="1"/>
  <c r="Z62" i="16"/>
  <c r="Y62" i="16"/>
  <c r="X62" i="16"/>
  <c r="W62" i="16"/>
  <c r="V62" i="16"/>
  <c r="U62" i="16"/>
  <c r="T62" i="16"/>
  <c r="S62" i="16"/>
  <c r="R62" i="16"/>
  <c r="P62" i="16" s="1"/>
  <c r="Q62" i="16"/>
  <c r="O62" i="16"/>
  <c r="N62" i="16"/>
  <c r="M62" i="16"/>
  <c r="L62" i="16"/>
  <c r="K62" i="16"/>
  <c r="J62" i="16"/>
  <c r="I62" i="16"/>
  <c r="H62" i="16"/>
  <c r="G62" i="16"/>
  <c r="F62" i="16"/>
  <c r="D62" i="16" s="1"/>
  <c r="E62" i="16"/>
  <c r="C62" i="16"/>
  <c r="AL61" i="16"/>
  <c r="AK61" i="16"/>
  <c r="AJ61" i="16"/>
  <c r="AI61" i="16"/>
  <c r="AI60" i="16" s="1"/>
  <c r="AH61" i="16"/>
  <c r="AG61" i="16"/>
  <c r="AF61" i="16"/>
  <c r="AE61" i="16"/>
  <c r="AE60" i="16" s="1"/>
  <c r="AD61" i="16"/>
  <c r="AC61" i="16"/>
  <c r="AB61" i="16"/>
  <c r="AA61" i="16"/>
  <c r="AN61" i="16" s="1"/>
  <c r="P61" i="16"/>
  <c r="O61" i="16"/>
  <c r="D61" i="16"/>
  <c r="C61" i="16"/>
  <c r="AL60" i="16"/>
  <c r="AK60" i="16"/>
  <c r="AJ60" i="16"/>
  <c r="AH60" i="16"/>
  <c r="AG60" i="16"/>
  <c r="AF60" i="16"/>
  <c r="AD60" i="16"/>
  <c r="AC60" i="16"/>
  <c r="AA60" i="16" s="1"/>
  <c r="AN60" i="16" s="1"/>
  <c r="AB60" i="16"/>
  <c r="Z60" i="16"/>
  <c r="Y60" i="16"/>
  <c r="X60" i="16"/>
  <c r="W60" i="16"/>
  <c r="V60" i="16"/>
  <c r="U60" i="16"/>
  <c r="T60" i="16"/>
  <c r="S60" i="16"/>
  <c r="R60" i="16"/>
  <c r="Q60" i="16"/>
  <c r="O60" i="16" s="1"/>
  <c r="P60" i="16"/>
  <c r="N60" i="16"/>
  <c r="M60" i="16"/>
  <c r="L60" i="16"/>
  <c r="K60" i="16"/>
  <c r="J60" i="16"/>
  <c r="I60" i="16"/>
  <c r="H60" i="16"/>
  <c r="G60" i="16"/>
  <c r="F60" i="16"/>
  <c r="E60" i="16"/>
  <c r="C60" i="16" s="1"/>
  <c r="D60" i="16"/>
  <c r="AL59" i="16"/>
  <c r="AK59" i="16"/>
  <c r="AK58" i="16" s="1"/>
  <c r="AJ59" i="16"/>
  <c r="AI59" i="16"/>
  <c r="AH59" i="16"/>
  <c r="AG59" i="16"/>
  <c r="AG58" i="16" s="1"/>
  <c r="AF59" i="16"/>
  <c r="AE59" i="16"/>
  <c r="AD59" i="16"/>
  <c r="AB59" i="16" s="1"/>
  <c r="AC59" i="16"/>
  <c r="P59" i="16"/>
  <c r="O59" i="16"/>
  <c r="D59" i="16"/>
  <c r="C59" i="16"/>
  <c r="AL58" i="16"/>
  <c r="AJ58" i="16"/>
  <c r="AI58" i="16"/>
  <c r="AH58" i="16"/>
  <c r="AF58" i="16"/>
  <c r="AE58" i="16"/>
  <c r="AD58" i="16"/>
  <c r="AB58" i="16" s="1"/>
  <c r="Z58" i="16"/>
  <c r="Y58" i="16"/>
  <c r="X58" i="16"/>
  <c r="W58" i="16"/>
  <c r="V58" i="16"/>
  <c r="U58" i="16"/>
  <c r="T58" i="16"/>
  <c r="S58" i="16"/>
  <c r="R58" i="16"/>
  <c r="P58" i="16" s="1"/>
  <c r="Q58" i="16"/>
  <c r="O58" i="16"/>
  <c r="N58" i="16"/>
  <c r="M58" i="16"/>
  <c r="L58" i="16"/>
  <c r="K58" i="16"/>
  <c r="J58" i="16"/>
  <c r="I58" i="16"/>
  <c r="H58" i="16"/>
  <c r="G58" i="16"/>
  <c r="C58" i="16" s="1"/>
  <c r="F58" i="16"/>
  <c r="D58" i="16" s="1"/>
  <c r="E58" i="16"/>
  <c r="AN57" i="16"/>
  <c r="AL57" i="16"/>
  <c r="AK57" i="16"/>
  <c r="AJ57" i="16"/>
  <c r="AI57" i="16"/>
  <c r="AI56" i="16" s="1"/>
  <c r="AH57" i="16"/>
  <c r="AG57" i="16"/>
  <c r="AF57" i="16"/>
  <c r="AF56" i="16" s="1"/>
  <c r="AB56" i="16" s="1"/>
  <c r="AE57" i="16"/>
  <c r="AE56" i="16" s="1"/>
  <c r="AD57" i="16"/>
  <c r="AC57" i="16"/>
  <c r="AB57" i="16"/>
  <c r="AA57" i="16"/>
  <c r="P57" i="16"/>
  <c r="O57" i="16"/>
  <c r="D57" i="16"/>
  <c r="C57" i="16"/>
  <c r="AL56" i="16"/>
  <c r="AK56" i="16"/>
  <c r="AJ56" i="16"/>
  <c r="AH56" i="16"/>
  <c r="AG56" i="16"/>
  <c r="AD56" i="16"/>
  <c r="AC56" i="16"/>
  <c r="Z56" i="16"/>
  <c r="Y56" i="16"/>
  <c r="X56" i="16"/>
  <c r="W56" i="16"/>
  <c r="V56" i="16"/>
  <c r="U56" i="16"/>
  <c r="T56" i="16"/>
  <c r="S56" i="16"/>
  <c r="R56" i="16"/>
  <c r="Q56" i="16"/>
  <c r="O56" i="16" s="1"/>
  <c r="P56" i="16"/>
  <c r="N56" i="16"/>
  <c r="M56" i="16"/>
  <c r="L56" i="16"/>
  <c r="K56" i="16"/>
  <c r="J56" i="16"/>
  <c r="I56" i="16"/>
  <c r="H56" i="16"/>
  <c r="G56" i="16"/>
  <c r="F56" i="16"/>
  <c r="E56" i="16"/>
  <c r="C56" i="16" s="1"/>
  <c r="D56" i="16"/>
  <c r="AL55" i="16"/>
  <c r="AK55" i="16"/>
  <c r="AJ55" i="16"/>
  <c r="AJ54" i="16" s="1"/>
  <c r="AI55" i="16"/>
  <c r="AH55" i="16"/>
  <c r="AG55" i="16"/>
  <c r="AF55" i="16"/>
  <c r="AF54" i="16" s="1"/>
  <c r="AE55" i="16"/>
  <c r="AD55" i="16"/>
  <c r="AC55" i="16"/>
  <c r="AA55" i="16" s="1"/>
  <c r="AB55" i="16"/>
  <c r="P55" i="16"/>
  <c r="O55" i="16"/>
  <c r="D55" i="16"/>
  <c r="C55" i="16"/>
  <c r="AL54" i="16"/>
  <c r="AK54" i="16"/>
  <c r="AI54" i="16"/>
  <c r="AH54" i="16"/>
  <c r="AG54" i="16"/>
  <c r="AE54" i="16"/>
  <c r="AD54" i="16"/>
  <c r="AB54" i="16" s="1"/>
  <c r="Z54" i="16"/>
  <c r="Y54" i="16"/>
  <c r="X54" i="16"/>
  <c r="W54" i="16"/>
  <c r="V54" i="16"/>
  <c r="U54" i="16"/>
  <c r="T54" i="16"/>
  <c r="S54" i="16"/>
  <c r="R54" i="16"/>
  <c r="P54" i="16" s="1"/>
  <c r="Q54" i="16"/>
  <c r="O54" i="16" s="1"/>
  <c r="N54" i="16"/>
  <c r="M54" i="16"/>
  <c r="L54" i="16"/>
  <c r="K54" i="16"/>
  <c r="J54" i="16"/>
  <c r="I54" i="16"/>
  <c r="H54" i="16"/>
  <c r="G54" i="16"/>
  <c r="F54" i="16"/>
  <c r="D54" i="16" s="1"/>
  <c r="E54" i="16"/>
  <c r="C54" i="16" s="1"/>
  <c r="AL53" i="16"/>
  <c r="AL52" i="16" s="1"/>
  <c r="AK53" i="16"/>
  <c r="AJ53" i="16"/>
  <c r="AI53" i="16"/>
  <c r="AH53" i="16"/>
  <c r="AH52" i="16" s="1"/>
  <c r="AG53" i="16"/>
  <c r="AF53" i="16"/>
  <c r="AE53" i="16"/>
  <c r="AA53" i="16" s="1"/>
  <c r="AN53" i="16" s="1"/>
  <c r="AD53" i="16"/>
  <c r="AC53" i="16"/>
  <c r="P53" i="16"/>
  <c r="O53" i="16"/>
  <c r="D53" i="16"/>
  <c r="C53" i="16"/>
  <c r="AK52" i="16"/>
  <c r="AJ52" i="16"/>
  <c r="AI52" i="16"/>
  <c r="AG52" i="16"/>
  <c r="AF52" i="16"/>
  <c r="AE52" i="16"/>
  <c r="AC52" i="16"/>
  <c r="AA52" i="16"/>
  <c r="AN52" i="16" s="1"/>
  <c r="Z52" i="16"/>
  <c r="Y52" i="16"/>
  <c r="X52" i="16"/>
  <c r="W52" i="16"/>
  <c r="V52" i="16"/>
  <c r="U52" i="16"/>
  <c r="T52" i="16"/>
  <c r="S52" i="16"/>
  <c r="R52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AL51" i="16"/>
  <c r="AK51" i="16"/>
  <c r="AJ51" i="16"/>
  <c r="AJ50" i="16" s="1"/>
  <c r="AI51" i="16"/>
  <c r="AH51" i="16"/>
  <c r="AG51" i="16"/>
  <c r="AF51" i="16"/>
  <c r="AF50" i="16" s="1"/>
  <c r="AE51" i="16"/>
  <c r="AD51" i="16"/>
  <c r="AC51" i="16"/>
  <c r="AA51" i="16" s="1"/>
  <c r="AN51" i="16" s="1"/>
  <c r="AB51" i="16"/>
  <c r="P51" i="16"/>
  <c r="O51" i="16"/>
  <c r="D51" i="16"/>
  <c r="C51" i="16"/>
  <c r="AL50" i="16"/>
  <c r="AK50" i="16"/>
  <c r="AI50" i="16"/>
  <c r="AH50" i="16"/>
  <c r="AG50" i="16"/>
  <c r="AE50" i="16"/>
  <c r="AD50" i="16"/>
  <c r="AC50" i="16"/>
  <c r="Z50" i="16"/>
  <c r="Y50" i="16"/>
  <c r="X50" i="16"/>
  <c r="W50" i="16"/>
  <c r="V50" i="16"/>
  <c r="U50" i="16"/>
  <c r="T50" i="16"/>
  <c r="S50" i="16"/>
  <c r="R50" i="16"/>
  <c r="P50" i="16" s="1"/>
  <c r="Q50" i="16"/>
  <c r="O50" i="16" s="1"/>
  <c r="N50" i="16"/>
  <c r="M50" i="16"/>
  <c r="L50" i="16"/>
  <c r="K50" i="16"/>
  <c r="J50" i="16"/>
  <c r="I50" i="16"/>
  <c r="H50" i="16"/>
  <c r="G50" i="16"/>
  <c r="F50" i="16"/>
  <c r="D50" i="16" s="1"/>
  <c r="E50" i="16"/>
  <c r="C50" i="16" s="1"/>
  <c r="AL49" i="16"/>
  <c r="AL48" i="16" s="1"/>
  <c r="AK49" i="16"/>
  <c r="AJ49" i="16"/>
  <c r="AI49" i="16"/>
  <c r="AI48" i="16" s="1"/>
  <c r="AH49" i="16"/>
  <c r="AG49" i="16"/>
  <c r="AF49" i="16"/>
  <c r="AE49" i="16"/>
  <c r="AA49" i="16" s="1"/>
  <c r="AN49" i="16" s="1"/>
  <c r="AD49" i="16"/>
  <c r="AB49" i="16" s="1"/>
  <c r="AC49" i="16"/>
  <c r="P49" i="16"/>
  <c r="O49" i="16"/>
  <c r="D49" i="16"/>
  <c r="C49" i="16"/>
  <c r="AK48" i="16"/>
  <c r="AJ48" i="16"/>
  <c r="AH48" i="16"/>
  <c r="AG48" i="16"/>
  <c r="AF48" i="16"/>
  <c r="AD48" i="16"/>
  <c r="AB48" i="16" s="1"/>
  <c r="AC48" i="16"/>
  <c r="Z48" i="16"/>
  <c r="Y48" i="16"/>
  <c r="X48" i="16"/>
  <c r="W48" i="16"/>
  <c r="V48" i="16"/>
  <c r="U48" i="16"/>
  <c r="T48" i="16"/>
  <c r="S48" i="16"/>
  <c r="R48" i="16"/>
  <c r="P48" i="16" s="1"/>
  <c r="Q48" i="16"/>
  <c r="O48" i="16"/>
  <c r="N48" i="16"/>
  <c r="M48" i="16"/>
  <c r="L48" i="16"/>
  <c r="K48" i="16"/>
  <c r="J48" i="16"/>
  <c r="I48" i="16"/>
  <c r="H48" i="16"/>
  <c r="G48" i="16"/>
  <c r="F48" i="16"/>
  <c r="D48" i="16" s="1"/>
  <c r="E48" i="16"/>
  <c r="C48" i="16"/>
  <c r="AL47" i="16"/>
  <c r="AK47" i="16"/>
  <c r="AJ47" i="16"/>
  <c r="AI47" i="16"/>
  <c r="AI46" i="16" s="1"/>
  <c r="AH47" i="16"/>
  <c r="AG47" i="16"/>
  <c r="AF47" i="16"/>
  <c r="AE47" i="16"/>
  <c r="AE46" i="16" s="1"/>
  <c r="AD47" i="16"/>
  <c r="AC47" i="16"/>
  <c r="AB47" i="16"/>
  <c r="AA47" i="16"/>
  <c r="AN47" i="16" s="1"/>
  <c r="P47" i="16"/>
  <c r="O47" i="16"/>
  <c r="D47" i="16"/>
  <c r="C47" i="16"/>
  <c r="AL46" i="16"/>
  <c r="AK46" i="16"/>
  <c r="AJ46" i="16"/>
  <c r="AH46" i="16"/>
  <c r="AG46" i="16"/>
  <c r="AF46" i="16"/>
  <c r="AD46" i="16"/>
  <c r="AC46" i="16"/>
  <c r="AA46" i="16" s="1"/>
  <c r="AN46" i="16" s="1"/>
  <c r="AB46" i="16"/>
  <c r="Z46" i="16"/>
  <c r="Y46" i="16"/>
  <c r="X46" i="16"/>
  <c r="W46" i="16"/>
  <c r="V46" i="16"/>
  <c r="U46" i="16"/>
  <c r="T46" i="16"/>
  <c r="S46" i="16"/>
  <c r="R46" i="16"/>
  <c r="Q46" i="16"/>
  <c r="O46" i="16" s="1"/>
  <c r="P46" i="16"/>
  <c r="N46" i="16"/>
  <c r="M46" i="16"/>
  <c r="L46" i="16"/>
  <c r="K46" i="16"/>
  <c r="J46" i="16"/>
  <c r="I46" i="16"/>
  <c r="H46" i="16"/>
  <c r="G46" i="16"/>
  <c r="F46" i="16"/>
  <c r="E46" i="16"/>
  <c r="C46" i="16" s="1"/>
  <c r="D46" i="16"/>
  <c r="AL45" i="16"/>
  <c r="AK45" i="16"/>
  <c r="AK44" i="16" s="1"/>
  <c r="AJ45" i="16"/>
  <c r="AI45" i="16"/>
  <c r="AH45" i="16"/>
  <c r="AG45" i="16"/>
  <c r="AG44" i="16" s="1"/>
  <c r="AF45" i="16"/>
  <c r="AE45" i="16"/>
  <c r="AD45" i="16"/>
  <c r="AB45" i="16" s="1"/>
  <c r="AC45" i="16"/>
  <c r="AC44" i="16" s="1"/>
  <c r="AA44" i="16" s="1"/>
  <c r="AN44" i="16" s="1"/>
  <c r="P45" i="16"/>
  <c r="O45" i="16"/>
  <c r="D45" i="16"/>
  <c r="C45" i="16"/>
  <c r="AL44" i="16"/>
  <c r="AJ44" i="16"/>
  <c r="AI44" i="16"/>
  <c r="AH44" i="16"/>
  <c r="AF44" i="16"/>
  <c r="AE44" i="16"/>
  <c r="AD44" i="16"/>
  <c r="AB44" i="16" s="1"/>
  <c r="Z44" i="16"/>
  <c r="Y44" i="16"/>
  <c r="X44" i="16"/>
  <c r="W44" i="16"/>
  <c r="V44" i="16"/>
  <c r="U44" i="16"/>
  <c r="T44" i="16"/>
  <c r="S44" i="16"/>
  <c r="R44" i="16"/>
  <c r="P44" i="16" s="1"/>
  <c r="Q44" i="16"/>
  <c r="O44" i="16"/>
  <c r="N44" i="16"/>
  <c r="M44" i="16"/>
  <c r="L44" i="16"/>
  <c r="K44" i="16"/>
  <c r="J44" i="16"/>
  <c r="I44" i="16"/>
  <c r="H44" i="16"/>
  <c r="G44" i="16"/>
  <c r="F44" i="16"/>
  <c r="D44" i="16" s="1"/>
  <c r="E44" i="16"/>
  <c r="C44" i="16"/>
  <c r="AL43" i="16"/>
  <c r="AK43" i="16"/>
  <c r="AJ43" i="16"/>
  <c r="AI43" i="16"/>
  <c r="AI42" i="16" s="1"/>
  <c r="AH43" i="16"/>
  <c r="AG43" i="16"/>
  <c r="AF43" i="16"/>
  <c r="AE43" i="16"/>
  <c r="AE42" i="16" s="1"/>
  <c r="AD43" i="16"/>
  <c r="AC43" i="16"/>
  <c r="AB43" i="16"/>
  <c r="AA43" i="16"/>
  <c r="AN43" i="16" s="1"/>
  <c r="P43" i="16"/>
  <c r="O43" i="16"/>
  <c r="D43" i="16"/>
  <c r="C43" i="16"/>
  <c r="AL42" i="16"/>
  <c r="AK42" i="16"/>
  <c r="AJ42" i="16"/>
  <c r="AH42" i="16"/>
  <c r="AG42" i="16"/>
  <c r="AF42" i="16"/>
  <c r="AD42" i="16"/>
  <c r="AC42" i="16"/>
  <c r="AA42" i="16" s="1"/>
  <c r="AN42" i="16" s="1"/>
  <c r="AB42" i="16"/>
  <c r="Z42" i="16"/>
  <c r="Y42" i="16"/>
  <c r="X42" i="16"/>
  <c r="W42" i="16"/>
  <c r="V42" i="16"/>
  <c r="U42" i="16"/>
  <c r="T42" i="16"/>
  <c r="S42" i="16"/>
  <c r="R42" i="16"/>
  <c r="Q42" i="16"/>
  <c r="O42" i="16" s="1"/>
  <c r="P42" i="16"/>
  <c r="N42" i="16"/>
  <c r="M42" i="16"/>
  <c r="L42" i="16"/>
  <c r="K42" i="16"/>
  <c r="J42" i="16"/>
  <c r="I42" i="16"/>
  <c r="H42" i="16"/>
  <c r="G42" i="16"/>
  <c r="F42" i="16"/>
  <c r="E42" i="16"/>
  <c r="C42" i="16" s="1"/>
  <c r="D42" i="16"/>
  <c r="AL41" i="16"/>
  <c r="AK41" i="16"/>
  <c r="AJ41" i="16"/>
  <c r="AI41" i="16"/>
  <c r="AH41" i="16"/>
  <c r="AG41" i="16"/>
  <c r="AF41" i="16"/>
  <c r="AE41" i="16"/>
  <c r="AD41" i="16"/>
  <c r="AC41" i="16"/>
  <c r="AA41" i="16" s="1"/>
  <c r="AB41" i="16"/>
  <c r="P41" i="16"/>
  <c r="O41" i="16"/>
  <c r="D41" i="16"/>
  <c r="C41" i="16"/>
  <c r="AL40" i="16"/>
  <c r="AK40" i="16"/>
  <c r="AJ40" i="16"/>
  <c r="AI40" i="16"/>
  <c r="AH40" i="16"/>
  <c r="AG40" i="16"/>
  <c r="AF40" i="16"/>
  <c r="AE40" i="16"/>
  <c r="AD40" i="16"/>
  <c r="AC40" i="16"/>
  <c r="AA40" i="16" s="1"/>
  <c r="AB40" i="16"/>
  <c r="Z40" i="16"/>
  <c r="Y40" i="16"/>
  <c r="X40" i="16"/>
  <c r="W40" i="16"/>
  <c r="V40" i="16"/>
  <c r="U40" i="16"/>
  <c r="T40" i="16"/>
  <c r="S40" i="16"/>
  <c r="R40" i="16"/>
  <c r="Q40" i="16"/>
  <c r="O40" i="16" s="1"/>
  <c r="P40" i="16"/>
  <c r="N40" i="16"/>
  <c r="M40" i="16"/>
  <c r="L40" i="16"/>
  <c r="K40" i="16"/>
  <c r="J40" i="16"/>
  <c r="I40" i="16"/>
  <c r="H40" i="16"/>
  <c r="G40" i="16"/>
  <c r="F40" i="16"/>
  <c r="E40" i="16"/>
  <c r="C40" i="16" s="1"/>
  <c r="D40" i="16"/>
  <c r="AL39" i="16"/>
  <c r="AK39" i="16"/>
  <c r="AK38" i="16" s="1"/>
  <c r="AJ39" i="16"/>
  <c r="AI39" i="16"/>
  <c r="AH39" i="16"/>
  <c r="AG39" i="16"/>
  <c r="AG38" i="16" s="1"/>
  <c r="AF39" i="16"/>
  <c r="AE39" i="16"/>
  <c r="AD39" i="16"/>
  <c r="AB39" i="16" s="1"/>
  <c r="AC39" i="16"/>
  <c r="AC38" i="16" s="1"/>
  <c r="AA38" i="16" s="1"/>
  <c r="AN38" i="16" s="1"/>
  <c r="P39" i="16"/>
  <c r="O39" i="16"/>
  <c r="D39" i="16"/>
  <c r="C39" i="16"/>
  <c r="AL38" i="16"/>
  <c r="AJ38" i="16"/>
  <c r="AI38" i="16"/>
  <c r="AH38" i="16"/>
  <c r="AF38" i="16"/>
  <c r="AE38" i="16"/>
  <c r="AD38" i="16"/>
  <c r="AB38" i="16" s="1"/>
  <c r="Z38" i="16"/>
  <c r="Y38" i="16"/>
  <c r="X38" i="16"/>
  <c r="W38" i="16"/>
  <c r="V38" i="16"/>
  <c r="U38" i="16"/>
  <c r="T38" i="16"/>
  <c r="S38" i="16"/>
  <c r="R38" i="16"/>
  <c r="P38" i="16" s="1"/>
  <c r="Q38" i="16"/>
  <c r="O38" i="16"/>
  <c r="N38" i="16"/>
  <c r="M38" i="16"/>
  <c r="L38" i="16"/>
  <c r="K38" i="16"/>
  <c r="J38" i="16"/>
  <c r="I38" i="16"/>
  <c r="H38" i="16"/>
  <c r="G38" i="16"/>
  <c r="F38" i="16"/>
  <c r="D38" i="16" s="1"/>
  <c r="E38" i="16"/>
  <c r="C38" i="16"/>
  <c r="AL37" i="16"/>
  <c r="AK37" i="16"/>
  <c r="AJ37" i="16"/>
  <c r="AI37" i="16"/>
  <c r="AH37" i="16"/>
  <c r="AG37" i="16"/>
  <c r="AF37" i="16"/>
  <c r="AE37" i="16"/>
  <c r="AE36" i="16" s="1"/>
  <c r="AD37" i="16"/>
  <c r="AC37" i="16"/>
  <c r="AA37" i="16" s="1"/>
  <c r="AN37" i="16" s="1"/>
  <c r="AB37" i="16"/>
  <c r="P37" i="16"/>
  <c r="O37" i="16"/>
  <c r="D37" i="16"/>
  <c r="C37" i="16"/>
  <c r="AL36" i="16"/>
  <c r="AK36" i="16"/>
  <c r="AJ36" i="16"/>
  <c r="AI36" i="16"/>
  <c r="AH36" i="16"/>
  <c r="AG36" i="16"/>
  <c r="AF36" i="16"/>
  <c r="AD36" i="16"/>
  <c r="AB36" i="16" s="1"/>
  <c r="AC36" i="16"/>
  <c r="AA36" i="16" s="1"/>
  <c r="AN36" i="16" s="1"/>
  <c r="Z36" i="16"/>
  <c r="Y36" i="16"/>
  <c r="X36" i="16"/>
  <c r="W36" i="16"/>
  <c r="V36" i="16"/>
  <c r="U36" i="16"/>
  <c r="T36" i="16"/>
  <c r="S36" i="16"/>
  <c r="R36" i="16"/>
  <c r="P36" i="16" s="1"/>
  <c r="Q36" i="16"/>
  <c r="O36" i="16" s="1"/>
  <c r="N36" i="16"/>
  <c r="M36" i="16"/>
  <c r="L36" i="16"/>
  <c r="K36" i="16"/>
  <c r="J36" i="16"/>
  <c r="I36" i="16"/>
  <c r="H36" i="16"/>
  <c r="G36" i="16"/>
  <c r="F36" i="16"/>
  <c r="D36" i="16" s="1"/>
  <c r="E36" i="16"/>
  <c r="C36" i="16" s="1"/>
  <c r="AL35" i="16"/>
  <c r="AK35" i="16"/>
  <c r="AJ35" i="16"/>
  <c r="AI35" i="16"/>
  <c r="AH35" i="16"/>
  <c r="AG35" i="16"/>
  <c r="AF35" i="16"/>
  <c r="AE35" i="16"/>
  <c r="AD35" i="16"/>
  <c r="AB35" i="16" s="1"/>
  <c r="AC35" i="16"/>
  <c r="AA35" i="16"/>
  <c r="AN35" i="16" s="1"/>
  <c r="P35" i="16"/>
  <c r="O35" i="16"/>
  <c r="D35" i="16"/>
  <c r="C35" i="16"/>
  <c r="AL34" i="16"/>
  <c r="AK34" i="16"/>
  <c r="AJ34" i="16"/>
  <c r="AI34" i="16"/>
  <c r="AH34" i="16"/>
  <c r="AG34" i="16"/>
  <c r="AF34" i="16"/>
  <c r="AE34" i="16"/>
  <c r="AD34" i="16"/>
  <c r="AC34" i="16"/>
  <c r="AB34" i="16"/>
  <c r="AA34" i="16"/>
  <c r="AN34" i="16" s="1"/>
  <c r="Z34" i="16"/>
  <c r="Y34" i="16"/>
  <c r="X34" i="16"/>
  <c r="W34" i="16"/>
  <c r="V34" i="16"/>
  <c r="U34" i="16"/>
  <c r="T34" i="16"/>
  <c r="S34" i="16"/>
  <c r="R34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AL33" i="16"/>
  <c r="AK33" i="16"/>
  <c r="AJ33" i="16"/>
  <c r="AI33" i="16"/>
  <c r="AH33" i="16"/>
  <c r="AG33" i="16"/>
  <c r="AF33" i="16"/>
  <c r="AE33" i="16"/>
  <c r="AD33" i="16"/>
  <c r="AB33" i="16" s="1"/>
  <c r="AC33" i="16"/>
  <c r="AA33" i="16" s="1"/>
  <c r="AN33" i="16" s="1"/>
  <c r="P33" i="16"/>
  <c r="O33" i="16"/>
  <c r="D33" i="16"/>
  <c r="C33" i="16"/>
  <c r="AL32" i="16"/>
  <c r="AL31" i="16" s="1"/>
  <c r="AK32" i="16"/>
  <c r="AJ32" i="16"/>
  <c r="AI32" i="16"/>
  <c r="AH32" i="16"/>
  <c r="AH31" i="16" s="1"/>
  <c r="AG32" i="16"/>
  <c r="AF32" i="16"/>
  <c r="AE32" i="16"/>
  <c r="AD32" i="16"/>
  <c r="AD31" i="16" s="1"/>
  <c r="AB31" i="16" s="1"/>
  <c r="AC32" i="16"/>
  <c r="AA32" i="16"/>
  <c r="AN32" i="16" s="1"/>
  <c r="P32" i="16"/>
  <c r="O32" i="16"/>
  <c r="D32" i="16"/>
  <c r="C32" i="16"/>
  <c r="AK31" i="16"/>
  <c r="AJ31" i="16"/>
  <c r="AI31" i="16"/>
  <c r="AG31" i="16"/>
  <c r="AF31" i="16"/>
  <c r="AE31" i="16"/>
  <c r="AC31" i="16"/>
  <c r="AA31" i="16"/>
  <c r="AN31" i="16" s="1"/>
  <c r="Z31" i="16"/>
  <c r="Y31" i="16"/>
  <c r="X31" i="16"/>
  <c r="W31" i="16"/>
  <c r="V31" i="16"/>
  <c r="U31" i="16"/>
  <c r="T31" i="16"/>
  <c r="S31" i="16"/>
  <c r="R31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AL30" i="16"/>
  <c r="AK30" i="16"/>
  <c r="AJ30" i="16"/>
  <c r="AJ28" i="16" s="1"/>
  <c r="AI30" i="16"/>
  <c r="AH30" i="16"/>
  <c r="AG30" i="16"/>
  <c r="AF30" i="16"/>
  <c r="AF28" i="16" s="1"/>
  <c r="AE30" i="16"/>
  <c r="AD30" i="16"/>
  <c r="AC30" i="16"/>
  <c r="AA30" i="16" s="1"/>
  <c r="AN30" i="16" s="1"/>
  <c r="AB30" i="16"/>
  <c r="P30" i="16"/>
  <c r="O30" i="16"/>
  <c r="D30" i="16"/>
  <c r="C30" i="16"/>
  <c r="AL29" i="16"/>
  <c r="AK29" i="16"/>
  <c r="AK28" i="16" s="1"/>
  <c r="AJ29" i="16"/>
  <c r="AI29" i="16"/>
  <c r="AH29" i="16"/>
  <c r="AG29" i="16"/>
  <c r="AG28" i="16" s="1"/>
  <c r="AF29" i="16"/>
  <c r="AE29" i="16"/>
  <c r="AD29" i="16"/>
  <c r="AB29" i="16" s="1"/>
  <c r="AC29" i="16"/>
  <c r="AC28" i="16" s="1"/>
  <c r="AA28" i="16" s="1"/>
  <c r="AN28" i="16" s="1"/>
  <c r="P29" i="16"/>
  <c r="O29" i="16"/>
  <c r="D29" i="16"/>
  <c r="C29" i="16"/>
  <c r="AL28" i="16"/>
  <c r="AI28" i="16"/>
  <c r="AH28" i="16"/>
  <c r="AE28" i="16"/>
  <c r="AD28" i="16"/>
  <c r="AB28" i="16" s="1"/>
  <c r="Z28" i="16"/>
  <c r="Y28" i="16"/>
  <c r="X28" i="16"/>
  <c r="W28" i="16"/>
  <c r="V28" i="16"/>
  <c r="U28" i="16"/>
  <c r="T28" i="16"/>
  <c r="S28" i="16"/>
  <c r="R28" i="16"/>
  <c r="P28" i="16" s="1"/>
  <c r="Q28" i="16"/>
  <c r="O28" i="16"/>
  <c r="N28" i="16"/>
  <c r="M28" i="16"/>
  <c r="L28" i="16"/>
  <c r="K28" i="16"/>
  <c r="J28" i="16"/>
  <c r="I28" i="16"/>
  <c r="H28" i="16"/>
  <c r="G28" i="16"/>
  <c r="F28" i="16"/>
  <c r="D28" i="16" s="1"/>
  <c r="E28" i="16"/>
  <c r="C28" i="16"/>
  <c r="AL27" i="16"/>
  <c r="AK27" i="16"/>
  <c r="AJ27" i="16"/>
  <c r="AI27" i="16"/>
  <c r="AI25" i="16" s="1"/>
  <c r="AH27" i="16"/>
  <c r="AG27" i="16"/>
  <c r="AF27" i="16"/>
  <c r="AE27" i="16"/>
  <c r="AE25" i="16" s="1"/>
  <c r="AD27" i="16"/>
  <c r="AC27" i="16"/>
  <c r="AB27" i="16"/>
  <c r="AA27" i="16"/>
  <c r="AN27" i="16" s="1"/>
  <c r="P27" i="16"/>
  <c r="O27" i="16"/>
  <c r="D27" i="16"/>
  <c r="C27" i="16"/>
  <c r="AL26" i="16"/>
  <c r="AK26" i="16"/>
  <c r="AJ26" i="16"/>
  <c r="AJ25" i="16" s="1"/>
  <c r="AI26" i="16"/>
  <c r="AH26" i="16"/>
  <c r="AG26" i="16"/>
  <c r="AF26" i="16"/>
  <c r="AF25" i="16" s="1"/>
  <c r="AE26" i="16"/>
  <c r="AD26" i="16"/>
  <c r="AC26" i="16"/>
  <c r="AA26" i="16" s="1"/>
  <c r="AN26" i="16" s="1"/>
  <c r="AB26" i="16"/>
  <c r="P26" i="16"/>
  <c r="O26" i="16"/>
  <c r="D26" i="16"/>
  <c r="C26" i="16"/>
  <c r="AL25" i="16"/>
  <c r="AK25" i="16"/>
  <c r="AH25" i="16"/>
  <c r="AG25" i="16"/>
  <c r="AD25" i="16"/>
  <c r="AB25" i="16" s="1"/>
  <c r="AC25" i="16"/>
  <c r="AA25" i="16" s="1"/>
  <c r="AN25" i="16" s="1"/>
  <c r="Z25" i="16"/>
  <c r="Y25" i="16"/>
  <c r="X25" i="16"/>
  <c r="W25" i="16"/>
  <c r="V25" i="16"/>
  <c r="U25" i="16"/>
  <c r="T25" i="16"/>
  <c r="S25" i="16"/>
  <c r="R25" i="16"/>
  <c r="P25" i="16" s="1"/>
  <c r="Q25" i="16"/>
  <c r="O25" i="16" s="1"/>
  <c r="N25" i="16"/>
  <c r="M25" i="16"/>
  <c r="L25" i="16"/>
  <c r="K25" i="16"/>
  <c r="J25" i="16"/>
  <c r="I25" i="16"/>
  <c r="H25" i="16"/>
  <c r="G25" i="16"/>
  <c r="F25" i="16"/>
  <c r="D25" i="16" s="1"/>
  <c r="E25" i="16"/>
  <c r="C25" i="16" s="1"/>
  <c r="AL24" i="16"/>
  <c r="AL23" i="16" s="1"/>
  <c r="AK24" i="16"/>
  <c r="AJ24" i="16"/>
  <c r="AI24" i="16"/>
  <c r="AH24" i="16"/>
  <c r="AH23" i="16" s="1"/>
  <c r="AG24" i="16"/>
  <c r="AF24" i="16"/>
  <c r="AE24" i="16"/>
  <c r="AD24" i="16"/>
  <c r="AD23" i="16" s="1"/>
  <c r="AB23" i="16" s="1"/>
  <c r="AC24" i="16"/>
  <c r="AA24" i="16"/>
  <c r="AN24" i="16" s="1"/>
  <c r="P24" i="16"/>
  <c r="O24" i="16"/>
  <c r="D24" i="16"/>
  <c r="C24" i="16"/>
  <c r="AK23" i="16"/>
  <c r="AJ23" i="16"/>
  <c r="AI23" i="16"/>
  <c r="AG23" i="16"/>
  <c r="AF23" i="16"/>
  <c r="AE23" i="16"/>
  <c r="AC23" i="16"/>
  <c r="AA23" i="16"/>
  <c r="AN23" i="16" s="1"/>
  <c r="Z23" i="16"/>
  <c r="Y23" i="16"/>
  <c r="X23" i="16"/>
  <c r="W23" i="16"/>
  <c r="V23" i="16"/>
  <c r="U23" i="16"/>
  <c r="T23" i="16"/>
  <c r="S23" i="16"/>
  <c r="R23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AL22" i="16"/>
  <c r="AK22" i="16"/>
  <c r="AJ22" i="16"/>
  <c r="AJ20" i="16" s="1"/>
  <c r="AI22" i="16"/>
  <c r="AH22" i="16"/>
  <c r="AG22" i="16"/>
  <c r="AF22" i="16"/>
  <c r="AF20" i="16" s="1"/>
  <c r="AE22" i="16"/>
  <c r="AD22" i="16"/>
  <c r="AC22" i="16"/>
  <c r="AA22" i="16" s="1"/>
  <c r="AN22" i="16" s="1"/>
  <c r="AB22" i="16"/>
  <c r="P22" i="16"/>
  <c r="O22" i="16"/>
  <c r="D22" i="16"/>
  <c r="C22" i="16"/>
  <c r="AL21" i="16"/>
  <c r="AK21" i="16"/>
  <c r="AK20" i="16" s="1"/>
  <c r="AJ21" i="16"/>
  <c r="AI21" i="16"/>
  <c r="AH21" i="16"/>
  <c r="AG21" i="16"/>
  <c r="AG20" i="16" s="1"/>
  <c r="AF21" i="16"/>
  <c r="AE21" i="16"/>
  <c r="AD21" i="16"/>
  <c r="AB21" i="16" s="1"/>
  <c r="AC21" i="16"/>
  <c r="AC20" i="16" s="1"/>
  <c r="AA20" i="16" s="1"/>
  <c r="AN20" i="16" s="1"/>
  <c r="P21" i="16"/>
  <c r="O21" i="16"/>
  <c r="D21" i="16"/>
  <c r="C21" i="16"/>
  <c r="AL20" i="16"/>
  <c r="AI20" i="16"/>
  <c r="AH20" i="16"/>
  <c r="AE20" i="16"/>
  <c r="AD20" i="16"/>
  <c r="AB20" i="16" s="1"/>
  <c r="Z20" i="16"/>
  <c r="Y20" i="16"/>
  <c r="X20" i="16"/>
  <c r="W20" i="16"/>
  <c r="V20" i="16"/>
  <c r="U20" i="16"/>
  <c r="T20" i="16"/>
  <c r="S20" i="16"/>
  <c r="R20" i="16"/>
  <c r="P20" i="16" s="1"/>
  <c r="Q20" i="16"/>
  <c r="O20" i="16"/>
  <c r="N20" i="16"/>
  <c r="M20" i="16"/>
  <c r="L20" i="16"/>
  <c r="K20" i="16"/>
  <c r="J20" i="16"/>
  <c r="I20" i="16"/>
  <c r="H20" i="16"/>
  <c r="G20" i="16"/>
  <c r="F20" i="16"/>
  <c r="D20" i="16" s="1"/>
  <c r="E20" i="16"/>
  <c r="C20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AN19" i="16" s="1"/>
  <c r="P19" i="16"/>
  <c r="O19" i="16"/>
  <c r="D19" i="16"/>
  <c r="C19" i="16"/>
  <c r="AL18" i="16"/>
  <c r="AK18" i="16"/>
  <c r="AJ18" i="16"/>
  <c r="AI18" i="16"/>
  <c r="AH18" i="16"/>
  <c r="AG18" i="16"/>
  <c r="AF18" i="16"/>
  <c r="AE18" i="16"/>
  <c r="AD18" i="16"/>
  <c r="AC18" i="16"/>
  <c r="AA18" i="16" s="1"/>
  <c r="AN18" i="16" s="1"/>
  <c r="AB18" i="16"/>
  <c r="P18" i="16"/>
  <c r="O18" i="16"/>
  <c r="D18" i="16"/>
  <c r="C18" i="16"/>
  <c r="AL17" i="16"/>
  <c r="AK17" i="16"/>
  <c r="AJ17" i="16"/>
  <c r="AI17" i="16"/>
  <c r="AH17" i="16"/>
  <c r="AG17" i="16"/>
  <c r="AF17" i="16"/>
  <c r="AE17" i="16"/>
  <c r="AD17" i="16"/>
  <c r="AB17" i="16" s="1"/>
  <c r="AC17" i="16"/>
  <c r="AA17" i="16" s="1"/>
  <c r="AN17" i="16" s="1"/>
  <c r="P17" i="16"/>
  <c r="O17" i="16"/>
  <c r="D17" i="16"/>
  <c r="C17" i="16"/>
  <c r="AL16" i="16"/>
  <c r="AK16" i="16"/>
  <c r="AJ16" i="16"/>
  <c r="AI16" i="16"/>
  <c r="AH16" i="16"/>
  <c r="AG16" i="16"/>
  <c r="AF16" i="16"/>
  <c r="AE16" i="16"/>
  <c r="AD16" i="16"/>
  <c r="AB16" i="16" s="1"/>
  <c r="AC16" i="16"/>
  <c r="AA16" i="16"/>
  <c r="AN16" i="16" s="1"/>
  <c r="P16" i="16"/>
  <c r="O16" i="16"/>
  <c r="D16" i="16"/>
  <c r="C16" i="16"/>
  <c r="AL15" i="16"/>
  <c r="AK15" i="16"/>
  <c r="AJ15" i="16"/>
  <c r="AI15" i="16"/>
  <c r="AI13" i="16" s="1"/>
  <c r="AH15" i="16"/>
  <c r="AG15" i="16"/>
  <c r="AF15" i="16"/>
  <c r="AE15" i="16"/>
  <c r="AE13" i="16" s="1"/>
  <c r="AD15" i="16"/>
  <c r="AC15" i="16"/>
  <c r="AB15" i="16"/>
  <c r="AA15" i="16"/>
  <c r="AN15" i="16" s="1"/>
  <c r="P15" i="16"/>
  <c r="O15" i="16"/>
  <c r="D15" i="16"/>
  <c r="C15" i="16"/>
  <c r="AL14" i="16"/>
  <c r="AK14" i="16"/>
  <c r="AJ14" i="16"/>
  <c r="AJ13" i="16" s="1"/>
  <c r="AJ112" i="16" s="1"/>
  <c r="AI14" i="16"/>
  <c r="AH14" i="16"/>
  <c r="AG14" i="16"/>
  <c r="AF14" i="16"/>
  <c r="AF13" i="16" s="1"/>
  <c r="AF112" i="16" s="1"/>
  <c r="AE14" i="16"/>
  <c r="AD14" i="16"/>
  <c r="AC14" i="16"/>
  <c r="AA14" i="16" s="1"/>
  <c r="AN14" i="16" s="1"/>
  <c r="AB14" i="16"/>
  <c r="P14" i="16"/>
  <c r="O14" i="16"/>
  <c r="D14" i="16"/>
  <c r="C14" i="16"/>
  <c r="AL13" i="16"/>
  <c r="AK13" i="16"/>
  <c r="AH13" i="16"/>
  <c r="AG13" i="16"/>
  <c r="AD13" i="16"/>
  <c r="AB13" i="16" s="1"/>
  <c r="AC13" i="16"/>
  <c r="AA13" i="16" s="1"/>
  <c r="AN13" i="16" s="1"/>
  <c r="Z13" i="16"/>
  <c r="Z112" i="16" s="1"/>
  <c r="Y13" i="16"/>
  <c r="Y112" i="16" s="1"/>
  <c r="X13" i="16"/>
  <c r="X112" i="16" s="1"/>
  <c r="W13" i="16"/>
  <c r="W112" i="16" s="1"/>
  <c r="V13" i="16"/>
  <c r="V112" i="16" s="1"/>
  <c r="U13" i="16"/>
  <c r="U112" i="16" s="1"/>
  <c r="T13" i="16"/>
  <c r="T112" i="16" s="1"/>
  <c r="S13" i="16"/>
  <c r="S112" i="16" s="1"/>
  <c r="R13" i="16"/>
  <c r="R112" i="16" s="1"/>
  <c r="P112" i="16" s="1"/>
  <c r="Q13" i="16"/>
  <c r="Q112" i="16" s="1"/>
  <c r="O112" i="16" s="1"/>
  <c r="N13" i="16"/>
  <c r="N112" i="16" s="1"/>
  <c r="M13" i="16"/>
  <c r="M112" i="16" s="1"/>
  <c r="L13" i="16"/>
  <c r="L112" i="16" s="1"/>
  <c r="K13" i="16"/>
  <c r="K112" i="16" s="1"/>
  <c r="J13" i="16"/>
  <c r="J112" i="16" s="1"/>
  <c r="I13" i="16"/>
  <c r="I112" i="16" s="1"/>
  <c r="H13" i="16"/>
  <c r="H112" i="16" s="1"/>
  <c r="G13" i="16"/>
  <c r="G112" i="16" s="1"/>
  <c r="F13" i="16"/>
  <c r="F112" i="16" s="1"/>
  <c r="D112" i="16" s="1"/>
  <c r="E13" i="16"/>
  <c r="E112" i="16" s="1"/>
  <c r="C112" i="16" s="1"/>
  <c r="J287" i="14"/>
  <c r="BN285" i="14"/>
  <c r="BM285" i="14"/>
  <c r="BL285" i="14"/>
  <c r="BK285" i="14"/>
  <c r="BJ285" i="14"/>
  <c r="BI285" i="14"/>
  <c r="BH285" i="14"/>
  <c r="BG285" i="14"/>
  <c r="BF285" i="14"/>
  <c r="BD285" i="14"/>
  <c r="BC285" i="14"/>
  <c r="BB285" i="14"/>
  <c r="BA285" i="14"/>
  <c r="AY285" i="14"/>
  <c r="AP285" i="14"/>
  <c r="AJ285" i="14" s="1"/>
  <c r="AO285" i="14"/>
  <c r="BE285" i="14" s="1"/>
  <c r="AI285" i="14"/>
  <c r="D285" i="14"/>
  <c r="AZ285" i="14" s="1"/>
  <c r="C285" i="14"/>
  <c r="BJ284" i="14"/>
  <c r="BE284" i="14"/>
  <c r="BB284" i="14"/>
  <c r="AX284" i="14"/>
  <c r="AX283" i="14" s="1"/>
  <c r="AW284" i="14"/>
  <c r="AW283" i="14" s="1"/>
  <c r="AV284" i="14"/>
  <c r="BL284" i="14" s="1"/>
  <c r="AU284" i="14"/>
  <c r="BK284" i="14" s="1"/>
  <c r="AT284" i="14"/>
  <c r="AT283" i="14" s="1"/>
  <c r="AS284" i="14"/>
  <c r="AR284" i="14"/>
  <c r="BH284" i="14" s="1"/>
  <c r="AQ284" i="14"/>
  <c r="BG284" i="14" s="1"/>
  <c r="AP284" i="14"/>
  <c r="AP283" i="14" s="1"/>
  <c r="AO284" i="14"/>
  <c r="AO283" i="14" s="1"/>
  <c r="AN284" i="14"/>
  <c r="BD284" i="14" s="1"/>
  <c r="AM284" i="14"/>
  <c r="BC284" i="14" s="1"/>
  <c r="AL284" i="14"/>
  <c r="AK284" i="14"/>
  <c r="T284" i="14"/>
  <c r="S284" i="14"/>
  <c r="J284" i="14"/>
  <c r="I284" i="14"/>
  <c r="D284" i="14"/>
  <c r="C284" i="14"/>
  <c r="BD283" i="14"/>
  <c r="AV283" i="14"/>
  <c r="BL283" i="14" s="1"/>
  <c r="AU283" i="14"/>
  <c r="AR283" i="14"/>
  <c r="AQ283" i="14"/>
  <c r="AN283" i="14"/>
  <c r="AM283" i="14"/>
  <c r="AK283" i="14"/>
  <c r="BA283" i="14" s="1"/>
  <c r="AH283" i="14"/>
  <c r="AG283" i="14"/>
  <c r="AF283" i="14"/>
  <c r="AE283" i="14"/>
  <c r="AD283" i="14"/>
  <c r="AC283" i="14"/>
  <c r="AB283" i="14"/>
  <c r="AA283" i="14"/>
  <c r="Z283" i="14"/>
  <c r="Y283" i="14"/>
  <c r="X283" i="14"/>
  <c r="W283" i="14"/>
  <c r="V283" i="14"/>
  <c r="U283" i="14"/>
  <c r="T283" i="14"/>
  <c r="R283" i="14"/>
  <c r="BN283" i="14" s="1"/>
  <c r="Q283" i="14"/>
  <c r="BM283" i="14" s="1"/>
  <c r="P283" i="14"/>
  <c r="O283" i="14"/>
  <c r="BK283" i="14" s="1"/>
  <c r="N283" i="14"/>
  <c r="BJ283" i="14" s="1"/>
  <c r="M283" i="14"/>
  <c r="L283" i="14"/>
  <c r="BH283" i="14" s="1"/>
  <c r="K283" i="14"/>
  <c r="BG283" i="14" s="1"/>
  <c r="J283" i="14"/>
  <c r="BF283" i="14" s="1"/>
  <c r="I283" i="14"/>
  <c r="H283" i="14"/>
  <c r="G283" i="14"/>
  <c r="BC283" i="14" s="1"/>
  <c r="F283" i="14"/>
  <c r="E283" i="14"/>
  <c r="BM282" i="14"/>
  <c r="AX282" i="14"/>
  <c r="BN282" i="14" s="1"/>
  <c r="AW282" i="14"/>
  <c r="AV282" i="14"/>
  <c r="BL282" i="14" s="1"/>
  <c r="AU282" i="14"/>
  <c r="BK282" i="14" s="1"/>
  <c r="AT282" i="14"/>
  <c r="BJ282" i="14" s="1"/>
  <c r="AS282" i="14"/>
  <c r="BI282" i="14" s="1"/>
  <c r="AR282" i="14"/>
  <c r="BH282" i="14" s="1"/>
  <c r="AQ282" i="14"/>
  <c r="BG282" i="14" s="1"/>
  <c r="AP282" i="14"/>
  <c r="BF282" i="14" s="1"/>
  <c r="AO282" i="14"/>
  <c r="BE282" i="14" s="1"/>
  <c r="AN282" i="14"/>
  <c r="BD282" i="14" s="1"/>
  <c r="AM282" i="14"/>
  <c r="BC282" i="14" s="1"/>
  <c r="AL282" i="14"/>
  <c r="AK282" i="14"/>
  <c r="T282" i="14"/>
  <c r="S282" i="14"/>
  <c r="D282" i="14"/>
  <c r="C282" i="14"/>
  <c r="BN281" i="14"/>
  <c r="BM281" i="14"/>
  <c r="BL281" i="14"/>
  <c r="BK281" i="14"/>
  <c r="BJ281" i="14"/>
  <c r="BI281" i="14"/>
  <c r="BH281" i="14"/>
  <c r="BG281" i="14"/>
  <c r="BB281" i="14"/>
  <c r="BA281" i="14"/>
  <c r="AP281" i="14"/>
  <c r="BF281" i="14" s="1"/>
  <c r="AO281" i="14"/>
  <c r="BE281" i="14" s="1"/>
  <c r="AN281" i="14"/>
  <c r="BD281" i="14" s="1"/>
  <c r="AM281" i="14"/>
  <c r="BC281" i="14" s="1"/>
  <c r="AJ281" i="14"/>
  <c r="AI281" i="14"/>
  <c r="D281" i="14"/>
  <c r="AZ281" i="14" s="1"/>
  <c r="C281" i="14"/>
  <c r="AY281" i="14" s="1"/>
  <c r="BK280" i="14"/>
  <c r="BJ280" i="14"/>
  <c r="BC280" i="14"/>
  <c r="BB280" i="14"/>
  <c r="AX280" i="14"/>
  <c r="BN280" i="14" s="1"/>
  <c r="AW280" i="14"/>
  <c r="BM280" i="14" s="1"/>
  <c r="AV280" i="14"/>
  <c r="BL280" i="14" s="1"/>
  <c r="AU280" i="14"/>
  <c r="AT280" i="14"/>
  <c r="AS280" i="14"/>
  <c r="BI280" i="14" s="1"/>
  <c r="AR280" i="14"/>
  <c r="BH280" i="14" s="1"/>
  <c r="AQ280" i="14"/>
  <c r="BG280" i="14" s="1"/>
  <c r="AP280" i="14"/>
  <c r="BF280" i="14" s="1"/>
  <c r="AO280" i="14"/>
  <c r="BE280" i="14" s="1"/>
  <c r="AN280" i="14"/>
  <c r="BD280" i="14" s="1"/>
  <c r="AM280" i="14"/>
  <c r="AL280" i="14"/>
  <c r="AJ280" i="14" s="1"/>
  <c r="AK280" i="14"/>
  <c r="BA280" i="14" s="1"/>
  <c r="AI280" i="14"/>
  <c r="T280" i="14"/>
  <c r="S280" i="14"/>
  <c r="D280" i="14"/>
  <c r="AZ280" i="14" s="1"/>
  <c r="C280" i="14"/>
  <c r="AY280" i="14" s="1"/>
  <c r="BO280" i="14" s="1"/>
  <c r="BK279" i="14"/>
  <c r="BC279" i="14"/>
  <c r="AX279" i="14"/>
  <c r="BN279" i="14" s="1"/>
  <c r="AW279" i="14"/>
  <c r="BM279" i="14" s="1"/>
  <c r="AV279" i="14"/>
  <c r="AU279" i="14"/>
  <c r="AU278" i="14" s="1"/>
  <c r="AT279" i="14"/>
  <c r="BJ279" i="14" s="1"/>
  <c r="AS279" i="14"/>
  <c r="BI279" i="14" s="1"/>
  <c r="AR279" i="14"/>
  <c r="AR278" i="14" s="1"/>
  <c r="AQ279" i="14"/>
  <c r="AQ278" i="14" s="1"/>
  <c r="AM279" i="14"/>
  <c r="AM278" i="14" s="1"/>
  <c r="AL279" i="14"/>
  <c r="BB279" i="14" s="1"/>
  <c r="AK279" i="14"/>
  <c r="BA279" i="14" s="1"/>
  <c r="Z279" i="14"/>
  <c r="Y279" i="14"/>
  <c r="X279" i="14"/>
  <c r="T279" i="14" s="1"/>
  <c r="W279" i="14"/>
  <c r="J279" i="14"/>
  <c r="I279" i="14"/>
  <c r="H279" i="14"/>
  <c r="G279" i="14"/>
  <c r="D279" i="14"/>
  <c r="C279" i="14"/>
  <c r="C278" i="14" s="1"/>
  <c r="BA278" i="14"/>
  <c r="AX278" i="14"/>
  <c r="AW278" i="14"/>
  <c r="AT278" i="14"/>
  <c r="AS278" i="14"/>
  <c r="AL278" i="14"/>
  <c r="AK278" i="14"/>
  <c r="AH278" i="14"/>
  <c r="AG278" i="14"/>
  <c r="AF278" i="14"/>
  <c r="AE278" i="14"/>
  <c r="AD278" i="14"/>
  <c r="AC278" i="14"/>
  <c r="AB278" i="14"/>
  <c r="AA278" i="14"/>
  <c r="Z278" i="14"/>
  <c r="Y278" i="14"/>
  <c r="X278" i="14"/>
  <c r="V278" i="14"/>
  <c r="U278" i="14"/>
  <c r="T278" i="14"/>
  <c r="R278" i="14"/>
  <c r="BN278" i="14" s="1"/>
  <c r="Q278" i="14"/>
  <c r="BM278" i="14" s="1"/>
  <c r="P278" i="14"/>
  <c r="O278" i="14"/>
  <c r="BK278" i="14" s="1"/>
  <c r="N278" i="14"/>
  <c r="BJ278" i="14" s="1"/>
  <c r="M278" i="14"/>
  <c r="BI278" i="14" s="1"/>
  <c r="L278" i="14"/>
  <c r="K278" i="14"/>
  <c r="BG278" i="14" s="1"/>
  <c r="I278" i="14"/>
  <c r="H278" i="14"/>
  <c r="G278" i="14"/>
  <c r="F278" i="14"/>
  <c r="BB278" i="14" s="1"/>
  <c r="E278" i="14"/>
  <c r="BN277" i="14"/>
  <c r="BM277" i="14"/>
  <c r="BL277" i="14"/>
  <c r="BK277" i="14"/>
  <c r="BJ277" i="14"/>
  <c r="BI277" i="14"/>
  <c r="BH277" i="14"/>
  <c r="BG277" i="14"/>
  <c r="BD277" i="14"/>
  <c r="BC277" i="14"/>
  <c r="BB277" i="14"/>
  <c r="BA277" i="14"/>
  <c r="AP277" i="14"/>
  <c r="BF277" i="14" s="1"/>
  <c r="AO277" i="14"/>
  <c r="AJ277" i="14"/>
  <c r="AZ277" i="14" s="1"/>
  <c r="D277" i="14"/>
  <c r="C277" i="14"/>
  <c r="BH276" i="14"/>
  <c r="AX276" i="14"/>
  <c r="BN276" i="14" s="1"/>
  <c r="AW276" i="14"/>
  <c r="BM276" i="14" s="1"/>
  <c r="AV276" i="14"/>
  <c r="AU276" i="14"/>
  <c r="AT276" i="14"/>
  <c r="BJ276" i="14" s="1"/>
  <c r="AS276" i="14"/>
  <c r="BI276" i="14" s="1"/>
  <c r="AR276" i="14"/>
  <c r="AR275" i="14" s="1"/>
  <c r="AQ276" i="14"/>
  <c r="AN276" i="14"/>
  <c r="AN275" i="14" s="1"/>
  <c r="AM276" i="14"/>
  <c r="BC276" i="14" s="1"/>
  <c r="AL276" i="14"/>
  <c r="BB276" i="14" s="1"/>
  <c r="AK276" i="14"/>
  <c r="BA276" i="14" s="1"/>
  <c r="T276" i="14"/>
  <c r="S276" i="14"/>
  <c r="J276" i="14"/>
  <c r="I276" i="14"/>
  <c r="AX275" i="14"/>
  <c r="AW275" i="14"/>
  <c r="AT275" i="14"/>
  <c r="AS275" i="14"/>
  <c r="AM275" i="14"/>
  <c r="AL275" i="14"/>
  <c r="AK275" i="14"/>
  <c r="AH275" i="14"/>
  <c r="AG275" i="14"/>
  <c r="AF275" i="14"/>
  <c r="AE275" i="14"/>
  <c r="AD275" i="14"/>
  <c r="AC275" i="14"/>
  <c r="AB275" i="14"/>
  <c r="AA275" i="14"/>
  <c r="Z275" i="14"/>
  <c r="Y275" i="14"/>
  <c r="X275" i="14"/>
  <c r="W275" i="14"/>
  <c r="V275" i="14"/>
  <c r="U275" i="14"/>
  <c r="T275" i="14"/>
  <c r="S275" i="14"/>
  <c r="R275" i="14"/>
  <c r="BN275" i="14" s="1"/>
  <c r="Q275" i="14"/>
  <c r="BM275" i="14" s="1"/>
  <c r="P275" i="14"/>
  <c r="O275" i="14"/>
  <c r="N275" i="14"/>
  <c r="BJ275" i="14" s="1"/>
  <c r="M275" i="14"/>
  <c r="BI275" i="14" s="1"/>
  <c r="L275" i="14"/>
  <c r="K275" i="14"/>
  <c r="J275" i="14"/>
  <c r="H275" i="14"/>
  <c r="BD275" i="14" s="1"/>
  <c r="G275" i="14"/>
  <c r="BC275" i="14" s="1"/>
  <c r="F275" i="14"/>
  <c r="BB275" i="14" s="1"/>
  <c r="E275" i="14"/>
  <c r="BA275" i="14" s="1"/>
  <c r="BK274" i="14"/>
  <c r="BC274" i="14"/>
  <c r="AX274" i="14"/>
  <c r="BN274" i="14" s="1"/>
  <c r="AW274" i="14"/>
  <c r="BM274" i="14" s="1"/>
  <c r="AV274" i="14"/>
  <c r="BL274" i="14" s="1"/>
  <c r="AU274" i="14"/>
  <c r="AT274" i="14"/>
  <c r="BJ274" i="14" s="1"/>
  <c r="AS274" i="14"/>
  <c r="BI274" i="14" s="1"/>
  <c r="AR274" i="14"/>
  <c r="BH274" i="14" s="1"/>
  <c r="AQ274" i="14"/>
  <c r="BG274" i="14" s="1"/>
  <c r="AP274" i="14"/>
  <c r="BF274" i="14" s="1"/>
  <c r="AO274" i="14"/>
  <c r="BE274" i="14" s="1"/>
  <c r="AN274" i="14"/>
  <c r="BD274" i="14" s="1"/>
  <c r="AM274" i="14"/>
  <c r="AL274" i="14"/>
  <c r="BB274" i="14" s="1"/>
  <c r="AK274" i="14"/>
  <c r="BA274" i="14" s="1"/>
  <c r="AJ274" i="14"/>
  <c r="AI274" i="14"/>
  <c r="T274" i="14"/>
  <c r="S274" i="14"/>
  <c r="D274" i="14"/>
  <c r="AZ274" i="14" s="1"/>
  <c r="C274" i="14"/>
  <c r="AY274" i="14" s="1"/>
  <c r="BO274" i="14" s="1"/>
  <c r="BN273" i="14"/>
  <c r="BM273" i="14"/>
  <c r="BL273" i="14"/>
  <c r="BK273" i="14"/>
  <c r="BJ273" i="14"/>
  <c r="BI273" i="14"/>
  <c r="BH273" i="14"/>
  <c r="BG273" i="14"/>
  <c r="BD273" i="14"/>
  <c r="BC273" i="14"/>
  <c r="BB273" i="14"/>
  <c r="BA273" i="14"/>
  <c r="AP273" i="14"/>
  <c r="BF273" i="14" s="1"/>
  <c r="AO273" i="14"/>
  <c r="BE273" i="14" s="1"/>
  <c r="AJ273" i="14"/>
  <c r="AZ273" i="14" s="1"/>
  <c r="AI273" i="14"/>
  <c r="AY273" i="14" s="1"/>
  <c r="D273" i="14"/>
  <c r="C273" i="14"/>
  <c r="BK272" i="14"/>
  <c r="BC272" i="14"/>
  <c r="AX272" i="14"/>
  <c r="AX271" i="14" s="1"/>
  <c r="AW272" i="14"/>
  <c r="BM272" i="14" s="1"/>
  <c r="AV272" i="14"/>
  <c r="BL272" i="14" s="1"/>
  <c r="AU272" i="14"/>
  <c r="AT272" i="14"/>
  <c r="AS272" i="14"/>
  <c r="BI272" i="14" s="1"/>
  <c r="AR272" i="14"/>
  <c r="BH272" i="14" s="1"/>
  <c r="AQ272" i="14"/>
  <c r="BG272" i="14" s="1"/>
  <c r="AN272" i="14"/>
  <c r="BD272" i="14" s="1"/>
  <c r="AM272" i="14"/>
  <c r="AL272" i="14"/>
  <c r="AK272" i="14"/>
  <c r="BA272" i="14" s="1"/>
  <c r="Z272" i="14"/>
  <c r="T272" i="14" s="1"/>
  <c r="Y272" i="14"/>
  <c r="S272" i="14"/>
  <c r="J272" i="14"/>
  <c r="I272" i="14"/>
  <c r="C272" i="14"/>
  <c r="BK271" i="14"/>
  <c r="AW271" i="14"/>
  <c r="AV271" i="14"/>
  <c r="AU271" i="14"/>
  <c r="AS271" i="14"/>
  <c r="AR271" i="14"/>
  <c r="AQ271" i="14"/>
  <c r="AN271" i="14"/>
  <c r="AM271" i="14"/>
  <c r="AL271" i="14"/>
  <c r="AK271" i="14"/>
  <c r="AH271" i="14"/>
  <c r="AG271" i="14"/>
  <c r="AF271" i="14"/>
  <c r="AE271" i="14"/>
  <c r="AD271" i="14"/>
  <c r="AC271" i="14"/>
  <c r="AB271" i="14"/>
  <c r="AA271" i="14"/>
  <c r="Z271" i="14"/>
  <c r="Y271" i="14"/>
  <c r="X271" i="14"/>
  <c r="W271" i="14"/>
  <c r="V271" i="14"/>
  <c r="U271" i="14"/>
  <c r="T271" i="14"/>
  <c r="S271" i="14"/>
  <c r="R271" i="14"/>
  <c r="BN271" i="14" s="1"/>
  <c r="Q271" i="14"/>
  <c r="BM271" i="14" s="1"/>
  <c r="P271" i="14"/>
  <c r="BL271" i="14" s="1"/>
  <c r="O271" i="14"/>
  <c r="N271" i="14"/>
  <c r="M271" i="14"/>
  <c r="BI271" i="14" s="1"/>
  <c r="L271" i="14"/>
  <c r="BH271" i="14" s="1"/>
  <c r="K271" i="14"/>
  <c r="I271" i="14"/>
  <c r="H271" i="14"/>
  <c r="BD271" i="14" s="1"/>
  <c r="G271" i="14"/>
  <c r="BC271" i="14" s="1"/>
  <c r="F271" i="14"/>
  <c r="BB271" i="14" s="1"/>
  <c r="E271" i="14"/>
  <c r="BA271" i="14" s="1"/>
  <c r="C271" i="14"/>
  <c r="BI270" i="14"/>
  <c r="BA270" i="14"/>
  <c r="AZ270" i="14"/>
  <c r="AX270" i="14"/>
  <c r="BN270" i="14" s="1"/>
  <c r="AW270" i="14"/>
  <c r="BM270" i="14" s="1"/>
  <c r="AV270" i="14"/>
  <c r="AU270" i="14"/>
  <c r="BK270" i="14" s="1"/>
  <c r="AT270" i="14"/>
  <c r="BJ270" i="14" s="1"/>
  <c r="AS270" i="14"/>
  <c r="AR270" i="14"/>
  <c r="AQ270" i="14"/>
  <c r="BG270" i="14" s="1"/>
  <c r="AP270" i="14"/>
  <c r="BF270" i="14" s="1"/>
  <c r="AO270" i="14"/>
  <c r="BE270" i="14" s="1"/>
  <c r="AN270" i="14"/>
  <c r="AM270" i="14"/>
  <c r="BC270" i="14" s="1"/>
  <c r="AL270" i="14"/>
  <c r="BB270" i="14" s="1"/>
  <c r="AK270" i="14"/>
  <c r="AI270" i="14" s="1"/>
  <c r="AI269" i="14" s="1"/>
  <c r="AJ270" i="14"/>
  <c r="AJ269" i="14" s="1"/>
  <c r="T270" i="14"/>
  <c r="S270" i="14"/>
  <c r="D270" i="14"/>
  <c r="D269" i="14" s="1"/>
  <c r="C270" i="14"/>
  <c r="AY270" i="14" s="1"/>
  <c r="BN269" i="14"/>
  <c r="BF269" i="14"/>
  <c r="AX269" i="14"/>
  <c r="AW269" i="14"/>
  <c r="AU269" i="14"/>
  <c r="AT269" i="14"/>
  <c r="AS269" i="14"/>
  <c r="AQ269" i="14"/>
  <c r="AP269" i="14"/>
  <c r="AO269" i="14"/>
  <c r="AM269" i="14"/>
  <c r="AL269" i="14"/>
  <c r="AK269" i="14"/>
  <c r="AH269" i="14"/>
  <c r="AG269" i="14"/>
  <c r="AF269" i="14"/>
  <c r="AE269" i="14"/>
  <c r="AD269" i="14"/>
  <c r="AC269" i="14"/>
  <c r="AB269" i="14"/>
  <c r="AA269" i="14"/>
  <c r="Z269" i="14"/>
  <c r="Y269" i="14"/>
  <c r="X269" i="14"/>
  <c r="W269" i="14"/>
  <c r="V269" i="14"/>
  <c r="U269" i="14"/>
  <c r="T269" i="14"/>
  <c r="R269" i="14"/>
  <c r="Q269" i="14"/>
  <c r="BM269" i="14" s="1"/>
  <c r="P269" i="14"/>
  <c r="O269" i="14"/>
  <c r="BK269" i="14" s="1"/>
  <c r="N269" i="14"/>
  <c r="M269" i="14"/>
  <c r="L269" i="14"/>
  <c r="K269" i="14"/>
  <c r="BG269" i="14" s="1"/>
  <c r="J269" i="14"/>
  <c r="I269" i="14"/>
  <c r="BE269" i="14" s="1"/>
  <c r="H269" i="14"/>
  <c r="G269" i="14"/>
  <c r="BC269" i="14" s="1"/>
  <c r="F269" i="14"/>
  <c r="BB269" i="14" s="1"/>
  <c r="E269" i="14"/>
  <c r="BA269" i="14" s="1"/>
  <c r="C269" i="14"/>
  <c r="AY269" i="14" s="1"/>
  <c r="BK268" i="14"/>
  <c r="BJ268" i="14"/>
  <c r="BC268" i="14"/>
  <c r="BB268" i="14"/>
  <c r="AX268" i="14"/>
  <c r="BN268" i="14" s="1"/>
  <c r="AW268" i="14"/>
  <c r="BM268" i="14" s="1"/>
  <c r="AV268" i="14"/>
  <c r="BL268" i="14" s="1"/>
  <c r="AU268" i="14"/>
  <c r="AT268" i="14"/>
  <c r="AS268" i="14"/>
  <c r="BI268" i="14" s="1"/>
  <c r="AR268" i="14"/>
  <c r="BH268" i="14" s="1"/>
  <c r="AQ268" i="14"/>
  <c r="BG268" i="14" s="1"/>
  <c r="AP268" i="14"/>
  <c r="BF268" i="14" s="1"/>
  <c r="AO268" i="14"/>
  <c r="BE268" i="14" s="1"/>
  <c r="AN268" i="14"/>
  <c r="BD268" i="14" s="1"/>
  <c r="AM268" i="14"/>
  <c r="AL268" i="14"/>
  <c r="AJ268" i="14" s="1"/>
  <c r="AK268" i="14"/>
  <c r="BA268" i="14" s="1"/>
  <c r="AI268" i="14"/>
  <c r="T268" i="14"/>
  <c r="S268" i="14"/>
  <c r="D268" i="14"/>
  <c r="AZ268" i="14" s="1"/>
  <c r="C268" i="14"/>
  <c r="AY268" i="14" s="1"/>
  <c r="BO268" i="14" s="1"/>
  <c r="BK267" i="14"/>
  <c r="BC267" i="14"/>
  <c r="AX267" i="14"/>
  <c r="BN267" i="14" s="1"/>
  <c r="AW267" i="14"/>
  <c r="BM267" i="14" s="1"/>
  <c r="AV267" i="14"/>
  <c r="AU267" i="14"/>
  <c r="AU266" i="14" s="1"/>
  <c r="AT267" i="14"/>
  <c r="BJ267" i="14" s="1"/>
  <c r="AS267" i="14"/>
  <c r="BI267" i="14" s="1"/>
  <c r="AR267" i="14"/>
  <c r="BH267" i="14" s="1"/>
  <c r="AQ267" i="14"/>
  <c r="AQ266" i="14" s="1"/>
  <c r="AN267" i="14"/>
  <c r="AN266" i="14" s="1"/>
  <c r="AM267" i="14"/>
  <c r="AM266" i="14" s="1"/>
  <c r="AL267" i="14"/>
  <c r="BB267" i="14" s="1"/>
  <c r="AK267" i="14"/>
  <c r="BA267" i="14" s="1"/>
  <c r="Z267" i="14"/>
  <c r="Z266" i="14" s="1"/>
  <c r="Y267" i="14"/>
  <c r="T267" i="14"/>
  <c r="T266" i="14" s="1"/>
  <c r="S267" i="14"/>
  <c r="J267" i="14"/>
  <c r="I267" i="14"/>
  <c r="D267" i="14"/>
  <c r="C267" i="14"/>
  <c r="AW266" i="14"/>
  <c r="AS266" i="14"/>
  <c r="AR266" i="14"/>
  <c r="AK266" i="14"/>
  <c r="AH266" i="14"/>
  <c r="AG266" i="14"/>
  <c r="AF266" i="14"/>
  <c r="AE266" i="14"/>
  <c r="AD266" i="14"/>
  <c r="AC266" i="14"/>
  <c r="AB266" i="14"/>
  <c r="AA266" i="14"/>
  <c r="Y266" i="14"/>
  <c r="X266" i="14"/>
  <c r="W266" i="14"/>
  <c r="V266" i="14"/>
  <c r="U266" i="14"/>
  <c r="R266" i="14"/>
  <c r="Q266" i="14"/>
  <c r="BM266" i="14" s="1"/>
  <c r="P266" i="14"/>
  <c r="O266" i="14"/>
  <c r="BK266" i="14" s="1"/>
  <c r="N266" i="14"/>
  <c r="M266" i="14"/>
  <c r="BI266" i="14" s="1"/>
  <c r="L266" i="14"/>
  <c r="BH266" i="14" s="1"/>
  <c r="K266" i="14"/>
  <c r="BG266" i="14" s="1"/>
  <c r="I266" i="14"/>
  <c r="H266" i="14"/>
  <c r="G266" i="14"/>
  <c r="BC266" i="14" s="1"/>
  <c r="F266" i="14"/>
  <c r="E266" i="14"/>
  <c r="BA266" i="14" s="1"/>
  <c r="D266" i="14"/>
  <c r="BJ265" i="14"/>
  <c r="BF265" i="14"/>
  <c r="BE265" i="14"/>
  <c r="BB265" i="14"/>
  <c r="BA265" i="14"/>
  <c r="AX265" i="14"/>
  <c r="BN265" i="14" s="1"/>
  <c r="AW265" i="14"/>
  <c r="BM265" i="14" s="1"/>
  <c r="AV265" i="14"/>
  <c r="AV264" i="14" s="1"/>
  <c r="AU265" i="14"/>
  <c r="BK265" i="14" s="1"/>
  <c r="AT265" i="14"/>
  <c r="AS265" i="14"/>
  <c r="BI265" i="14" s="1"/>
  <c r="AR265" i="14"/>
  <c r="BH265" i="14" s="1"/>
  <c r="AQ265" i="14"/>
  <c r="BG265" i="14" s="1"/>
  <c r="AP265" i="14"/>
  <c r="AO265" i="14"/>
  <c r="AN265" i="14"/>
  <c r="BD265" i="14" s="1"/>
  <c r="AM265" i="14"/>
  <c r="BC265" i="14" s="1"/>
  <c r="AL265" i="14"/>
  <c r="AK265" i="14"/>
  <c r="AI265" i="14" s="1"/>
  <c r="AJ265" i="14"/>
  <c r="AZ265" i="14" s="1"/>
  <c r="T265" i="14"/>
  <c r="S265" i="14"/>
  <c r="D265" i="14"/>
  <c r="C265" i="14"/>
  <c r="AY265" i="14" s="1"/>
  <c r="BK264" i="14"/>
  <c r="BC264" i="14"/>
  <c r="AX264" i="14"/>
  <c r="AW264" i="14"/>
  <c r="AU264" i="14"/>
  <c r="AT264" i="14"/>
  <c r="AS264" i="14"/>
  <c r="AQ264" i="14"/>
  <c r="AP264" i="14"/>
  <c r="AO264" i="14"/>
  <c r="AM264" i="14"/>
  <c r="AL264" i="14"/>
  <c r="AK264" i="14"/>
  <c r="AI264" i="14"/>
  <c r="AH264" i="14"/>
  <c r="AG264" i="14"/>
  <c r="AF264" i="14"/>
  <c r="AE264" i="14"/>
  <c r="AD264" i="14"/>
  <c r="AC264" i="14"/>
  <c r="AB264" i="14"/>
  <c r="AA264" i="14"/>
  <c r="Z264" i="14"/>
  <c r="Y264" i="14"/>
  <c r="X264" i="14"/>
  <c r="W264" i="14"/>
  <c r="V264" i="14"/>
  <c r="U264" i="14"/>
  <c r="T264" i="14"/>
  <c r="S264" i="14"/>
  <c r="R264" i="14"/>
  <c r="BN264" i="14" s="1"/>
  <c r="Q264" i="14"/>
  <c r="BM264" i="14" s="1"/>
  <c r="P264" i="14"/>
  <c r="O264" i="14"/>
  <c r="N264" i="14"/>
  <c r="BJ264" i="14" s="1"/>
  <c r="M264" i="14"/>
  <c r="BI264" i="14" s="1"/>
  <c r="L264" i="14"/>
  <c r="K264" i="14"/>
  <c r="BG264" i="14" s="1"/>
  <c r="J264" i="14"/>
  <c r="BF264" i="14" s="1"/>
  <c r="I264" i="14"/>
  <c r="BE264" i="14" s="1"/>
  <c r="H264" i="14"/>
  <c r="G264" i="14"/>
  <c r="F264" i="14"/>
  <c r="BB264" i="14" s="1"/>
  <c r="E264" i="14"/>
  <c r="BA264" i="14" s="1"/>
  <c r="D264" i="14"/>
  <c r="C264" i="14"/>
  <c r="AY264" i="14" s="1"/>
  <c r="BA263" i="14"/>
  <c r="AX263" i="14"/>
  <c r="BN263" i="14" s="1"/>
  <c r="AW263" i="14"/>
  <c r="AV263" i="14"/>
  <c r="AU263" i="14"/>
  <c r="BK263" i="14" s="1"/>
  <c r="AT263" i="14"/>
  <c r="BJ263" i="14" s="1"/>
  <c r="AS263" i="14"/>
  <c r="AS262" i="14" s="1"/>
  <c r="AR263" i="14"/>
  <c r="AQ263" i="14"/>
  <c r="BG263" i="14" s="1"/>
  <c r="AP263" i="14"/>
  <c r="BF263" i="14" s="1"/>
  <c r="AO263" i="14"/>
  <c r="BE263" i="14" s="1"/>
  <c r="AN263" i="14"/>
  <c r="AN262" i="14" s="1"/>
  <c r="AM263" i="14"/>
  <c r="BC263" i="14" s="1"/>
  <c r="AL263" i="14"/>
  <c r="BB263" i="14" s="1"/>
  <c r="AK263" i="14"/>
  <c r="AI263" i="14" s="1"/>
  <c r="AI262" i="14" s="1"/>
  <c r="AJ263" i="14"/>
  <c r="AJ262" i="14" s="1"/>
  <c r="T263" i="14"/>
  <c r="S263" i="14"/>
  <c r="D263" i="14"/>
  <c r="C263" i="14"/>
  <c r="AY263" i="14" s="1"/>
  <c r="BJ262" i="14"/>
  <c r="AX262" i="14"/>
  <c r="AU262" i="14"/>
  <c r="AT262" i="14"/>
  <c r="AQ262" i="14"/>
  <c r="AP262" i="14"/>
  <c r="AM262" i="14"/>
  <c r="AL262" i="14"/>
  <c r="AK262" i="14"/>
  <c r="BA262" i="14" s="1"/>
  <c r="AH262" i="14"/>
  <c r="AG262" i="14"/>
  <c r="AF262" i="14"/>
  <c r="AE262" i="14"/>
  <c r="AD262" i="14"/>
  <c r="AC262" i="14"/>
  <c r="AB262" i="14"/>
  <c r="AA262" i="14"/>
  <c r="Z262" i="14"/>
  <c r="Y262" i="14"/>
  <c r="X262" i="14"/>
  <c r="W262" i="14"/>
  <c r="V262" i="14"/>
  <c r="U262" i="14"/>
  <c r="T262" i="14"/>
  <c r="R262" i="14"/>
  <c r="BN262" i="14" s="1"/>
  <c r="Q262" i="14"/>
  <c r="P262" i="14"/>
  <c r="O262" i="14"/>
  <c r="BK262" i="14" s="1"/>
  <c r="N262" i="14"/>
  <c r="M262" i="14"/>
  <c r="BI262" i="14" s="1"/>
  <c r="L262" i="14"/>
  <c r="K262" i="14"/>
  <c r="BG262" i="14" s="1"/>
  <c r="J262" i="14"/>
  <c r="I262" i="14"/>
  <c r="H262" i="14"/>
  <c r="G262" i="14"/>
  <c r="BC262" i="14" s="1"/>
  <c r="F262" i="14"/>
  <c r="BB262" i="14" s="1"/>
  <c r="E262" i="14"/>
  <c r="C262" i="14"/>
  <c r="BN261" i="14"/>
  <c r="BK261" i="14"/>
  <c r="BC261" i="14"/>
  <c r="AX261" i="14"/>
  <c r="AX260" i="14" s="1"/>
  <c r="AW261" i="14"/>
  <c r="BM261" i="14" s="1"/>
  <c r="AV261" i="14"/>
  <c r="BL261" i="14" s="1"/>
  <c r="AU261" i="14"/>
  <c r="AT261" i="14"/>
  <c r="AS261" i="14"/>
  <c r="BI261" i="14" s="1"/>
  <c r="AR261" i="14"/>
  <c r="BH261" i="14" s="1"/>
  <c r="AQ261" i="14"/>
  <c r="BG261" i="14" s="1"/>
  <c r="AP261" i="14"/>
  <c r="AO261" i="14"/>
  <c r="BE261" i="14" s="1"/>
  <c r="AN261" i="14"/>
  <c r="BD261" i="14" s="1"/>
  <c r="AM261" i="14"/>
  <c r="AL261" i="14"/>
  <c r="AK261" i="14"/>
  <c r="BA261" i="14" s="1"/>
  <c r="AI261" i="14"/>
  <c r="T261" i="14"/>
  <c r="S261" i="14"/>
  <c r="D261" i="14"/>
  <c r="C261" i="14"/>
  <c r="AY261" i="14" s="1"/>
  <c r="BO261" i="14" s="1"/>
  <c r="BK260" i="14"/>
  <c r="BD260" i="14"/>
  <c r="AW260" i="14"/>
  <c r="AV260" i="14"/>
  <c r="BL260" i="14" s="1"/>
  <c r="AU260" i="14"/>
  <c r="AS260" i="14"/>
  <c r="AR260" i="14"/>
  <c r="AQ260" i="14"/>
  <c r="AO260" i="14"/>
  <c r="AN260" i="14"/>
  <c r="AM260" i="14"/>
  <c r="BC260" i="14" s="1"/>
  <c r="AK260" i="14"/>
  <c r="AI260" i="14"/>
  <c r="AH260" i="14"/>
  <c r="AG260" i="14"/>
  <c r="AF260" i="14"/>
  <c r="AE260" i="14"/>
  <c r="AD260" i="14"/>
  <c r="AC260" i="14"/>
  <c r="AB260" i="14"/>
  <c r="AA260" i="14"/>
  <c r="Z260" i="14"/>
  <c r="Y260" i="14"/>
  <c r="X260" i="14"/>
  <c r="W260" i="14"/>
  <c r="V260" i="14"/>
  <c r="U260" i="14"/>
  <c r="T260" i="14"/>
  <c r="S260" i="14"/>
  <c r="R260" i="14"/>
  <c r="Q260" i="14"/>
  <c r="BM260" i="14" s="1"/>
  <c r="P260" i="14"/>
  <c r="O260" i="14"/>
  <c r="N260" i="14"/>
  <c r="M260" i="14"/>
  <c r="BI260" i="14" s="1"/>
  <c r="L260" i="14"/>
  <c r="BH260" i="14" s="1"/>
  <c r="K260" i="14"/>
  <c r="BG260" i="14" s="1"/>
  <c r="J260" i="14"/>
  <c r="I260" i="14"/>
  <c r="BE260" i="14" s="1"/>
  <c r="H260" i="14"/>
  <c r="G260" i="14"/>
  <c r="F260" i="14"/>
  <c r="E260" i="14"/>
  <c r="BA260" i="14" s="1"/>
  <c r="D260" i="14"/>
  <c r="C260" i="14"/>
  <c r="AY260" i="14" s="1"/>
  <c r="BL259" i="14"/>
  <c r="BE259" i="14"/>
  <c r="BD259" i="14"/>
  <c r="AX259" i="14"/>
  <c r="BN259" i="14" s="1"/>
  <c r="AW259" i="14"/>
  <c r="BM259" i="14" s="1"/>
  <c r="AV259" i="14"/>
  <c r="AV258" i="14" s="1"/>
  <c r="AU259" i="14"/>
  <c r="BK259" i="14" s="1"/>
  <c r="AT259" i="14"/>
  <c r="BJ259" i="14" s="1"/>
  <c r="AS259" i="14"/>
  <c r="AR259" i="14"/>
  <c r="AR258" i="14" s="1"/>
  <c r="AQ259" i="14"/>
  <c r="BG259" i="14" s="1"/>
  <c r="AP259" i="14"/>
  <c r="BF259" i="14" s="1"/>
  <c r="AO259" i="14"/>
  <c r="AO258" i="14" s="1"/>
  <c r="AN259" i="14"/>
  <c r="AN258" i="14" s="1"/>
  <c r="AM259" i="14"/>
  <c r="BC259" i="14" s="1"/>
  <c r="AL259" i="14"/>
  <c r="BB259" i="14" s="1"/>
  <c r="AK259" i="14"/>
  <c r="AJ259" i="14"/>
  <c r="AJ258" i="14" s="1"/>
  <c r="T259" i="14"/>
  <c r="S259" i="14"/>
  <c r="D259" i="14"/>
  <c r="C259" i="14"/>
  <c r="BE258" i="14"/>
  <c r="AX258" i="14"/>
  <c r="AU258" i="14"/>
  <c r="AT258" i="14"/>
  <c r="AQ258" i="14"/>
  <c r="AP258" i="14"/>
  <c r="AM258" i="14"/>
  <c r="AL258" i="14"/>
  <c r="AK258" i="14"/>
  <c r="AH258" i="14"/>
  <c r="AG258" i="14"/>
  <c r="AF258" i="14"/>
  <c r="AE258" i="14"/>
  <c r="AD258" i="14"/>
  <c r="AC258" i="14"/>
  <c r="AB258" i="14"/>
  <c r="AA258" i="14"/>
  <c r="Z258" i="14"/>
  <c r="Y258" i="14"/>
  <c r="X258" i="14"/>
  <c r="W258" i="14"/>
  <c r="V258" i="14"/>
  <c r="U258" i="14"/>
  <c r="T258" i="14"/>
  <c r="R258" i="14"/>
  <c r="BN258" i="14" s="1"/>
  <c r="Q258" i="14"/>
  <c r="P258" i="14"/>
  <c r="BL258" i="14" s="1"/>
  <c r="O258" i="14"/>
  <c r="BK258" i="14" s="1"/>
  <c r="N258" i="14"/>
  <c r="BJ258" i="14" s="1"/>
  <c r="M258" i="14"/>
  <c r="L258" i="14"/>
  <c r="BH258" i="14" s="1"/>
  <c r="K258" i="14"/>
  <c r="BG258" i="14" s="1"/>
  <c r="J258" i="14"/>
  <c r="BF258" i="14" s="1"/>
  <c r="I258" i="14"/>
  <c r="H258" i="14"/>
  <c r="BD258" i="14" s="1"/>
  <c r="G258" i="14"/>
  <c r="BC258" i="14" s="1"/>
  <c r="F258" i="14"/>
  <c r="BB258" i="14" s="1"/>
  <c r="E258" i="14"/>
  <c r="C258" i="14"/>
  <c r="BN257" i="14"/>
  <c r="AX257" i="14"/>
  <c r="AX256" i="14" s="1"/>
  <c r="AW257" i="14"/>
  <c r="BM257" i="14" s="1"/>
  <c r="AV257" i="14"/>
  <c r="BL257" i="14" s="1"/>
  <c r="AU257" i="14"/>
  <c r="AT257" i="14"/>
  <c r="AS257" i="14"/>
  <c r="BI257" i="14" s="1"/>
  <c r="AR257" i="14"/>
  <c r="BH257" i="14" s="1"/>
  <c r="AQ257" i="14"/>
  <c r="AP257" i="14"/>
  <c r="AO257" i="14"/>
  <c r="BE257" i="14" s="1"/>
  <c r="AN257" i="14"/>
  <c r="BD257" i="14" s="1"/>
  <c r="AM257" i="14"/>
  <c r="AL257" i="14"/>
  <c r="AK257" i="14"/>
  <c r="BA257" i="14" s="1"/>
  <c r="T257" i="14"/>
  <c r="T256" i="14" s="1"/>
  <c r="S257" i="14"/>
  <c r="D257" i="14"/>
  <c r="C257" i="14"/>
  <c r="BL256" i="14"/>
  <c r="AW256" i="14"/>
  <c r="AV256" i="14"/>
  <c r="AS256" i="14"/>
  <c r="AR256" i="14"/>
  <c r="AO256" i="14"/>
  <c r="AN256" i="14"/>
  <c r="BD256" i="14" s="1"/>
  <c r="AK256" i="14"/>
  <c r="AH256" i="14"/>
  <c r="AG256" i="14"/>
  <c r="AF256" i="14"/>
  <c r="AE256" i="14"/>
  <c r="AD256" i="14"/>
  <c r="AC256" i="14"/>
  <c r="AB256" i="14"/>
  <c r="AA256" i="14"/>
  <c r="Z256" i="14"/>
  <c r="Y256" i="14"/>
  <c r="X256" i="14"/>
  <c r="W256" i="14"/>
  <c r="V256" i="14"/>
  <c r="U256" i="14"/>
  <c r="S256" i="14"/>
  <c r="R256" i="14"/>
  <c r="BN256" i="14" s="1"/>
  <c r="Q256" i="14"/>
  <c r="BM256" i="14" s="1"/>
  <c r="P256" i="14"/>
  <c r="O256" i="14"/>
  <c r="N256" i="14"/>
  <c r="M256" i="14"/>
  <c r="BI256" i="14" s="1"/>
  <c r="L256" i="14"/>
  <c r="K256" i="14"/>
  <c r="J256" i="14"/>
  <c r="I256" i="14"/>
  <c r="BE256" i="14" s="1"/>
  <c r="H256" i="14"/>
  <c r="G256" i="14"/>
  <c r="F256" i="14"/>
  <c r="E256" i="14"/>
  <c r="BA256" i="14" s="1"/>
  <c r="D256" i="14"/>
  <c r="C256" i="14"/>
  <c r="BM255" i="14"/>
  <c r="BL255" i="14"/>
  <c r="BH255" i="14"/>
  <c r="BE255" i="14"/>
  <c r="AZ255" i="14"/>
  <c r="AX255" i="14"/>
  <c r="BN255" i="14" s="1"/>
  <c r="AW255" i="14"/>
  <c r="AV255" i="14"/>
  <c r="AV254" i="14" s="1"/>
  <c r="AU255" i="14"/>
  <c r="BK255" i="14" s="1"/>
  <c r="AT255" i="14"/>
  <c r="BJ255" i="14" s="1"/>
  <c r="AS255" i="14"/>
  <c r="BI255" i="14" s="1"/>
  <c r="AR255" i="14"/>
  <c r="AR254" i="14" s="1"/>
  <c r="AQ255" i="14"/>
  <c r="BG255" i="14" s="1"/>
  <c r="AP255" i="14"/>
  <c r="BF255" i="14" s="1"/>
  <c r="AO255" i="14"/>
  <c r="AN255" i="14"/>
  <c r="AN254" i="14" s="1"/>
  <c r="AM255" i="14"/>
  <c r="BC255" i="14" s="1"/>
  <c r="AL255" i="14"/>
  <c r="BB255" i="14" s="1"/>
  <c r="AK255" i="14"/>
  <c r="AI255" i="14" s="1"/>
  <c r="AI254" i="14" s="1"/>
  <c r="AJ255" i="14"/>
  <c r="AJ254" i="14" s="1"/>
  <c r="T255" i="14"/>
  <c r="S255" i="14"/>
  <c r="D255" i="14"/>
  <c r="D254" i="14" s="1"/>
  <c r="AZ254" i="14" s="1"/>
  <c r="C255" i="14"/>
  <c r="BN254" i="14"/>
  <c r="BF254" i="14"/>
  <c r="BE254" i="14"/>
  <c r="AX254" i="14"/>
  <c r="AW254" i="14"/>
  <c r="BM254" i="14" s="1"/>
  <c r="AU254" i="14"/>
  <c r="AT254" i="14"/>
  <c r="AS254" i="14"/>
  <c r="AQ254" i="14"/>
  <c r="AP254" i="14"/>
  <c r="AO254" i="14"/>
  <c r="AM254" i="14"/>
  <c r="AL254" i="14"/>
  <c r="AK254" i="14"/>
  <c r="AH254" i="14"/>
  <c r="AG254" i="14"/>
  <c r="AF254" i="14"/>
  <c r="AE254" i="14"/>
  <c r="AD254" i="14"/>
  <c r="AC254" i="14"/>
  <c r="AB254" i="14"/>
  <c r="AA254" i="14"/>
  <c r="Z254" i="14"/>
  <c r="Y254" i="14"/>
  <c r="X254" i="14"/>
  <c r="W254" i="14"/>
  <c r="V254" i="14"/>
  <c r="U254" i="14"/>
  <c r="T254" i="14"/>
  <c r="R254" i="14"/>
  <c r="Q254" i="14"/>
  <c r="P254" i="14"/>
  <c r="BL254" i="14" s="1"/>
  <c r="O254" i="14"/>
  <c r="BK254" i="14" s="1"/>
  <c r="N254" i="14"/>
  <c r="BJ254" i="14" s="1"/>
  <c r="M254" i="14"/>
  <c r="L254" i="14"/>
  <c r="BH254" i="14" s="1"/>
  <c r="K254" i="14"/>
  <c r="BG254" i="14" s="1"/>
  <c r="J254" i="14"/>
  <c r="I254" i="14"/>
  <c r="H254" i="14"/>
  <c r="BD254" i="14" s="1"/>
  <c r="G254" i="14"/>
  <c r="BC254" i="14" s="1"/>
  <c r="F254" i="14"/>
  <c r="E254" i="14"/>
  <c r="BA254" i="14" s="1"/>
  <c r="C254" i="14"/>
  <c r="AY254" i="14" s="1"/>
  <c r="BJ253" i="14"/>
  <c r="BB253" i="14"/>
  <c r="AX253" i="14"/>
  <c r="AX252" i="14" s="1"/>
  <c r="AW253" i="14"/>
  <c r="BM253" i="14" s="1"/>
  <c r="AV253" i="14"/>
  <c r="BL253" i="14" s="1"/>
  <c r="AU253" i="14"/>
  <c r="AT253" i="14"/>
  <c r="AT252" i="14" s="1"/>
  <c r="AS253" i="14"/>
  <c r="BI253" i="14" s="1"/>
  <c r="AR253" i="14"/>
  <c r="BH253" i="14" s="1"/>
  <c r="AQ253" i="14"/>
  <c r="AP253" i="14"/>
  <c r="AP252" i="14" s="1"/>
  <c r="AO253" i="14"/>
  <c r="BE253" i="14" s="1"/>
  <c r="AN253" i="14"/>
  <c r="BD253" i="14" s="1"/>
  <c r="AM253" i="14"/>
  <c r="AL253" i="14"/>
  <c r="AK253" i="14"/>
  <c r="BA253" i="14" s="1"/>
  <c r="AI253" i="14"/>
  <c r="AI252" i="14" s="1"/>
  <c r="T253" i="14"/>
  <c r="T252" i="14" s="1"/>
  <c r="S253" i="14"/>
  <c r="D253" i="14"/>
  <c r="C253" i="14"/>
  <c r="C252" i="14" s="1"/>
  <c r="AY252" i="14" s="1"/>
  <c r="BO252" i="14" s="1"/>
  <c r="AW252" i="14"/>
  <c r="AV252" i="14"/>
  <c r="AS252" i="14"/>
  <c r="AR252" i="14"/>
  <c r="AO252" i="14"/>
  <c r="AN252" i="14"/>
  <c r="AK252" i="14"/>
  <c r="AH252" i="14"/>
  <c r="AG252" i="14"/>
  <c r="AF252" i="14"/>
  <c r="AE252" i="14"/>
  <c r="AD252" i="14"/>
  <c r="AC252" i="14"/>
  <c r="AB252" i="14"/>
  <c r="AA252" i="14"/>
  <c r="Z252" i="14"/>
  <c r="Y252" i="14"/>
  <c r="X252" i="14"/>
  <c r="W252" i="14"/>
  <c r="V252" i="14"/>
  <c r="U252" i="14"/>
  <c r="S252" i="14"/>
  <c r="R252" i="14"/>
  <c r="BN252" i="14" s="1"/>
  <c r="Q252" i="14"/>
  <c r="BM252" i="14" s="1"/>
  <c r="P252" i="14"/>
  <c r="BL252" i="14" s="1"/>
  <c r="O252" i="14"/>
  <c r="N252" i="14"/>
  <c r="BJ252" i="14" s="1"/>
  <c r="M252" i="14"/>
  <c r="BI252" i="14" s="1"/>
  <c r="L252" i="14"/>
  <c r="BH252" i="14" s="1"/>
  <c r="K252" i="14"/>
  <c r="J252" i="14"/>
  <c r="BF252" i="14" s="1"/>
  <c r="I252" i="14"/>
  <c r="BE252" i="14" s="1"/>
  <c r="H252" i="14"/>
  <c r="G252" i="14"/>
  <c r="F252" i="14"/>
  <c r="E252" i="14"/>
  <c r="BA252" i="14" s="1"/>
  <c r="D252" i="14"/>
  <c r="BM251" i="14"/>
  <c r="BI251" i="14"/>
  <c r="BA251" i="14"/>
  <c r="AZ251" i="14"/>
  <c r="AX251" i="14"/>
  <c r="BN251" i="14" s="1"/>
  <c r="AW251" i="14"/>
  <c r="AV251" i="14"/>
  <c r="BL251" i="14" s="1"/>
  <c r="AU251" i="14"/>
  <c r="BK251" i="14" s="1"/>
  <c r="AT251" i="14"/>
  <c r="BJ251" i="14" s="1"/>
  <c r="AS251" i="14"/>
  <c r="AR251" i="14"/>
  <c r="BH251" i="14" s="1"/>
  <c r="AQ251" i="14"/>
  <c r="BG251" i="14" s="1"/>
  <c r="AP251" i="14"/>
  <c r="BF251" i="14" s="1"/>
  <c r="AO251" i="14"/>
  <c r="BE251" i="14" s="1"/>
  <c r="AN251" i="14"/>
  <c r="BD251" i="14" s="1"/>
  <c r="AM251" i="14"/>
  <c r="BC251" i="14" s="1"/>
  <c r="AL251" i="14"/>
  <c r="BB251" i="14" s="1"/>
  <c r="AK251" i="14"/>
  <c r="AI251" i="14" s="1"/>
  <c r="AJ251" i="14"/>
  <c r="T251" i="14"/>
  <c r="S251" i="14"/>
  <c r="D251" i="14"/>
  <c r="C251" i="14"/>
  <c r="AY251" i="14" s="1"/>
  <c r="BN250" i="14"/>
  <c r="BI250" i="14"/>
  <c r="BA250" i="14"/>
  <c r="AX250" i="14"/>
  <c r="AX249" i="14" s="1"/>
  <c r="AW250" i="14"/>
  <c r="AW249" i="14" s="1"/>
  <c r="AV250" i="14"/>
  <c r="BL250" i="14" s="1"/>
  <c r="AU250" i="14"/>
  <c r="BK250" i="14" s="1"/>
  <c r="AT250" i="14"/>
  <c r="AS250" i="14"/>
  <c r="AS249" i="14" s="1"/>
  <c r="AR250" i="14"/>
  <c r="BH250" i="14" s="1"/>
  <c r="AQ250" i="14"/>
  <c r="BG250" i="14" s="1"/>
  <c r="AP250" i="14"/>
  <c r="AP249" i="14" s="1"/>
  <c r="AN250" i="14"/>
  <c r="BD250" i="14" s="1"/>
  <c r="AM250" i="14"/>
  <c r="BC250" i="14" s="1"/>
  <c r="AL250" i="14"/>
  <c r="AK250" i="14"/>
  <c r="Z250" i="14"/>
  <c r="T250" i="14" s="1"/>
  <c r="T249" i="14" s="1"/>
  <c r="Y250" i="14"/>
  <c r="J250" i="14"/>
  <c r="D250" i="14" s="1"/>
  <c r="I250" i="14"/>
  <c r="BN249" i="14"/>
  <c r="BC249" i="14"/>
  <c r="AV249" i="14"/>
  <c r="AU249" i="14"/>
  <c r="AR249" i="14"/>
  <c r="AQ249" i="14"/>
  <c r="AN249" i="14"/>
  <c r="AM249" i="14"/>
  <c r="AL249" i="14"/>
  <c r="AH249" i="14"/>
  <c r="AG249" i="14"/>
  <c r="AF249" i="14"/>
  <c r="AE249" i="14"/>
  <c r="AD249" i="14"/>
  <c r="AC249" i="14"/>
  <c r="AB249" i="14"/>
  <c r="AA249" i="14"/>
  <c r="Z249" i="14"/>
  <c r="X249" i="14"/>
  <c r="W249" i="14"/>
  <c r="V249" i="14"/>
  <c r="U249" i="14"/>
  <c r="R249" i="14"/>
  <c r="Q249" i="14"/>
  <c r="BM249" i="14" s="1"/>
  <c r="P249" i="14"/>
  <c r="BL249" i="14" s="1"/>
  <c r="O249" i="14"/>
  <c r="BK249" i="14" s="1"/>
  <c r="N249" i="14"/>
  <c r="M249" i="14"/>
  <c r="BI249" i="14" s="1"/>
  <c r="L249" i="14"/>
  <c r="BH249" i="14" s="1"/>
  <c r="K249" i="14"/>
  <c r="J249" i="14"/>
  <c r="BF249" i="14" s="1"/>
  <c r="H249" i="14"/>
  <c r="BD249" i="14" s="1"/>
  <c r="G249" i="14"/>
  <c r="F249" i="14"/>
  <c r="E249" i="14"/>
  <c r="BL248" i="14"/>
  <c r="BK248" i="14"/>
  <c r="BD248" i="14"/>
  <c r="BC248" i="14"/>
  <c r="AX248" i="14"/>
  <c r="BN248" i="14" s="1"/>
  <c r="AW248" i="14"/>
  <c r="BM248" i="14" s="1"/>
  <c r="AV248" i="14"/>
  <c r="AU248" i="14"/>
  <c r="AU247" i="14" s="1"/>
  <c r="AT248" i="14"/>
  <c r="BJ248" i="14" s="1"/>
  <c r="AS248" i="14"/>
  <c r="BI248" i="14" s="1"/>
  <c r="AR248" i="14"/>
  <c r="BH248" i="14" s="1"/>
  <c r="AQ248" i="14"/>
  <c r="AQ247" i="14" s="1"/>
  <c r="AP248" i="14"/>
  <c r="BF248" i="14" s="1"/>
  <c r="AO248" i="14"/>
  <c r="BE248" i="14" s="1"/>
  <c r="AN248" i="14"/>
  <c r="AM248" i="14"/>
  <c r="AM247" i="14" s="1"/>
  <c r="AL248" i="14"/>
  <c r="BB248" i="14" s="1"/>
  <c r="AK248" i="14"/>
  <c r="BA248" i="14" s="1"/>
  <c r="AJ248" i="14"/>
  <c r="AI248" i="14"/>
  <c r="AI247" i="14" s="1"/>
  <c r="T248" i="14"/>
  <c r="S248" i="14"/>
  <c r="D248" i="14"/>
  <c r="AZ248" i="14" s="1"/>
  <c r="C248" i="14"/>
  <c r="AY248" i="14" s="1"/>
  <c r="BO248" i="14" s="1"/>
  <c r="BL247" i="14"/>
  <c r="AX247" i="14"/>
  <c r="AW247" i="14"/>
  <c r="AV247" i="14"/>
  <c r="AT247" i="14"/>
  <c r="AS247" i="14"/>
  <c r="AR247" i="14"/>
  <c r="AP247" i="14"/>
  <c r="AO247" i="14"/>
  <c r="AN247" i="14"/>
  <c r="BD247" i="14" s="1"/>
  <c r="AL247" i="14"/>
  <c r="AK247" i="14"/>
  <c r="AJ247" i="14"/>
  <c r="AH247" i="14"/>
  <c r="AG247" i="14"/>
  <c r="AF247" i="14"/>
  <c r="AE247" i="14"/>
  <c r="AD247" i="14"/>
  <c r="AC247" i="14"/>
  <c r="AB247" i="14"/>
  <c r="AA247" i="14"/>
  <c r="Z247" i="14"/>
  <c r="Y247" i="14"/>
  <c r="X247" i="14"/>
  <c r="W247" i="14"/>
  <c r="V247" i="14"/>
  <c r="U247" i="14"/>
  <c r="T247" i="14"/>
  <c r="S247" i="14"/>
  <c r="R247" i="14"/>
  <c r="BN247" i="14" s="1"/>
  <c r="Q247" i="14"/>
  <c r="BM247" i="14" s="1"/>
  <c r="P247" i="14"/>
  <c r="O247" i="14"/>
  <c r="BK247" i="14" s="1"/>
  <c r="N247" i="14"/>
  <c r="BJ247" i="14" s="1"/>
  <c r="M247" i="14"/>
  <c r="BI247" i="14" s="1"/>
  <c r="L247" i="14"/>
  <c r="K247" i="14"/>
  <c r="BG247" i="14" s="1"/>
  <c r="J247" i="14"/>
  <c r="BF247" i="14" s="1"/>
  <c r="I247" i="14"/>
  <c r="BE247" i="14" s="1"/>
  <c r="H247" i="14"/>
  <c r="G247" i="14"/>
  <c r="BC247" i="14" s="1"/>
  <c r="F247" i="14"/>
  <c r="BB247" i="14" s="1"/>
  <c r="E247" i="14"/>
  <c r="BA247" i="14" s="1"/>
  <c r="D247" i="14"/>
  <c r="AZ247" i="14" s="1"/>
  <c r="C247" i="14"/>
  <c r="AY247" i="14" s="1"/>
  <c r="BN246" i="14"/>
  <c r="BG246" i="14"/>
  <c r="AX246" i="14"/>
  <c r="AW246" i="14"/>
  <c r="BM246" i="14" s="1"/>
  <c r="AV246" i="14"/>
  <c r="BL246" i="14" s="1"/>
  <c r="AU246" i="14"/>
  <c r="BK246" i="14" s="1"/>
  <c r="AT246" i="14"/>
  <c r="BJ246" i="14" s="1"/>
  <c r="AS246" i="14"/>
  <c r="BI246" i="14" s="1"/>
  <c r="AR246" i="14"/>
  <c r="BH246" i="14" s="1"/>
  <c r="AQ246" i="14"/>
  <c r="AP246" i="14"/>
  <c r="BF246" i="14" s="1"/>
  <c r="AO246" i="14"/>
  <c r="BE246" i="14" s="1"/>
  <c r="AN246" i="14"/>
  <c r="BD246" i="14" s="1"/>
  <c r="AM246" i="14"/>
  <c r="AL246" i="14"/>
  <c r="AK246" i="14"/>
  <c r="BA246" i="14" s="1"/>
  <c r="T246" i="14"/>
  <c r="S246" i="14"/>
  <c r="D246" i="14"/>
  <c r="C246" i="14"/>
  <c r="BL245" i="14"/>
  <c r="BG245" i="14"/>
  <c r="BD245" i="14"/>
  <c r="AX245" i="14"/>
  <c r="BN245" i="14" s="1"/>
  <c r="AW245" i="14"/>
  <c r="BM245" i="14" s="1"/>
  <c r="AV245" i="14"/>
  <c r="AU245" i="14"/>
  <c r="AT245" i="14"/>
  <c r="BJ245" i="14" s="1"/>
  <c r="AS245" i="14"/>
  <c r="BI245" i="14" s="1"/>
  <c r="AR245" i="14"/>
  <c r="BH245" i="14" s="1"/>
  <c r="AQ245" i="14"/>
  <c r="AQ244" i="14" s="1"/>
  <c r="AN245" i="14"/>
  <c r="AN244" i="14" s="1"/>
  <c r="BD244" i="14" s="1"/>
  <c r="AM245" i="14"/>
  <c r="AM244" i="14" s="1"/>
  <c r="AL245" i="14"/>
  <c r="BB245" i="14" s="1"/>
  <c r="AK245" i="14"/>
  <c r="BA245" i="14" s="1"/>
  <c r="Z245" i="14"/>
  <c r="Y245" i="14"/>
  <c r="T245" i="14"/>
  <c r="S245" i="14"/>
  <c r="S244" i="14" s="1"/>
  <c r="J245" i="14"/>
  <c r="I245" i="14"/>
  <c r="D245" i="14"/>
  <c r="C245" i="14"/>
  <c r="C244" i="14" s="1"/>
  <c r="BL244" i="14"/>
  <c r="BI244" i="14"/>
  <c r="AX244" i="14"/>
  <c r="AW244" i="14"/>
  <c r="BM244" i="14" s="1"/>
  <c r="AV244" i="14"/>
  <c r="AT244" i="14"/>
  <c r="AS244" i="14"/>
  <c r="AR244" i="14"/>
  <c r="AL244" i="14"/>
  <c r="AK244" i="14"/>
  <c r="BA244" i="14" s="1"/>
  <c r="AH244" i="14"/>
  <c r="AG244" i="14"/>
  <c r="AF244" i="14"/>
  <c r="AE244" i="14"/>
  <c r="AD244" i="14"/>
  <c r="AC244" i="14"/>
  <c r="AB244" i="14"/>
  <c r="AA244" i="14"/>
  <c r="Z244" i="14"/>
  <c r="Y244" i="14"/>
  <c r="X244" i="14"/>
  <c r="W244" i="14"/>
  <c r="V244" i="14"/>
  <c r="U244" i="14"/>
  <c r="T244" i="14"/>
  <c r="R244" i="14"/>
  <c r="BN244" i="14" s="1"/>
  <c r="Q244" i="14"/>
  <c r="P244" i="14"/>
  <c r="O244" i="14"/>
  <c r="N244" i="14"/>
  <c r="BJ244" i="14" s="1"/>
  <c r="M244" i="14"/>
  <c r="L244" i="14"/>
  <c r="K244" i="14"/>
  <c r="BG244" i="14" s="1"/>
  <c r="J244" i="14"/>
  <c r="I244" i="14"/>
  <c r="H244" i="14"/>
  <c r="G244" i="14"/>
  <c r="BC244" i="14" s="1"/>
  <c r="F244" i="14"/>
  <c r="BB244" i="14" s="1"/>
  <c r="E244" i="14"/>
  <c r="BF243" i="14"/>
  <c r="AX243" i="14"/>
  <c r="BN243" i="14" s="1"/>
  <c r="AW243" i="14"/>
  <c r="BM243" i="14" s="1"/>
  <c r="AV243" i="14"/>
  <c r="BL243" i="14" s="1"/>
  <c r="AU243" i="14"/>
  <c r="BK243" i="14" s="1"/>
  <c r="AT243" i="14"/>
  <c r="BJ243" i="14" s="1"/>
  <c r="AS243" i="14"/>
  <c r="BI243" i="14" s="1"/>
  <c r="AR243" i="14"/>
  <c r="BH243" i="14" s="1"/>
  <c r="AQ243" i="14"/>
  <c r="BG243" i="14" s="1"/>
  <c r="AP243" i="14"/>
  <c r="AO243" i="14"/>
  <c r="BE243" i="14" s="1"/>
  <c r="AN243" i="14"/>
  <c r="BD243" i="14" s="1"/>
  <c r="AM243" i="14"/>
  <c r="BC243" i="14" s="1"/>
  <c r="AL243" i="14"/>
  <c r="AK243" i="14"/>
  <c r="T243" i="14"/>
  <c r="S243" i="14"/>
  <c r="D243" i="14"/>
  <c r="C243" i="14"/>
  <c r="BK242" i="14"/>
  <c r="BJ242" i="14"/>
  <c r="BC242" i="14"/>
  <c r="BB242" i="14"/>
  <c r="AX242" i="14"/>
  <c r="BN242" i="14" s="1"/>
  <c r="AW242" i="14"/>
  <c r="BM242" i="14" s="1"/>
  <c r="AV242" i="14"/>
  <c r="BL242" i="14" s="1"/>
  <c r="AU242" i="14"/>
  <c r="AT242" i="14"/>
  <c r="AS242" i="14"/>
  <c r="BI242" i="14" s="1"/>
  <c r="AR242" i="14"/>
  <c r="BH242" i="14" s="1"/>
  <c r="AQ242" i="14"/>
  <c r="BG242" i="14" s="1"/>
  <c r="AP242" i="14"/>
  <c r="BF242" i="14" s="1"/>
  <c r="AO242" i="14"/>
  <c r="BE242" i="14" s="1"/>
  <c r="AN242" i="14"/>
  <c r="BD242" i="14" s="1"/>
  <c r="AM242" i="14"/>
  <c r="AL242" i="14"/>
  <c r="AJ242" i="14" s="1"/>
  <c r="AK242" i="14"/>
  <c r="BA242" i="14" s="1"/>
  <c r="AI242" i="14"/>
  <c r="T242" i="14"/>
  <c r="S242" i="14"/>
  <c r="D242" i="14"/>
  <c r="AZ242" i="14" s="1"/>
  <c r="C242" i="14"/>
  <c r="AY242" i="14" s="1"/>
  <c r="BO242" i="14" s="1"/>
  <c r="BK241" i="14"/>
  <c r="BH241" i="14"/>
  <c r="BC241" i="14"/>
  <c r="AZ241" i="14"/>
  <c r="AX241" i="14"/>
  <c r="BN241" i="14" s="1"/>
  <c r="AW241" i="14"/>
  <c r="BM241" i="14" s="1"/>
  <c r="AV241" i="14"/>
  <c r="BL241" i="14" s="1"/>
  <c r="AU241" i="14"/>
  <c r="AT241" i="14"/>
  <c r="BJ241" i="14" s="1"/>
  <c r="AS241" i="14"/>
  <c r="BI241" i="14" s="1"/>
  <c r="AR241" i="14"/>
  <c r="AQ241" i="14"/>
  <c r="BG241" i="14" s="1"/>
  <c r="AP241" i="14"/>
  <c r="BF241" i="14" s="1"/>
  <c r="AO241" i="14"/>
  <c r="BE241" i="14" s="1"/>
  <c r="AN241" i="14"/>
  <c r="BD241" i="14" s="1"/>
  <c r="AM241" i="14"/>
  <c r="AL241" i="14"/>
  <c r="BB241" i="14" s="1"/>
  <c r="AK241" i="14"/>
  <c r="BA241" i="14" s="1"/>
  <c r="AJ241" i="14"/>
  <c r="AI241" i="14"/>
  <c r="T241" i="14"/>
  <c r="S241" i="14"/>
  <c r="D241" i="14"/>
  <c r="C241" i="14"/>
  <c r="AY241" i="14" s="1"/>
  <c r="BO241" i="14" s="1"/>
  <c r="BL240" i="14"/>
  <c r="BA240" i="14"/>
  <c r="AX240" i="14"/>
  <c r="BN240" i="14" s="1"/>
  <c r="AW240" i="14"/>
  <c r="BM240" i="14" s="1"/>
  <c r="AV240" i="14"/>
  <c r="AV239" i="14" s="1"/>
  <c r="AU240" i="14"/>
  <c r="BK240" i="14" s="1"/>
  <c r="AT240" i="14"/>
  <c r="BJ240" i="14" s="1"/>
  <c r="AS240" i="14"/>
  <c r="AS239" i="14" s="1"/>
  <c r="AR240" i="14"/>
  <c r="AQ240" i="14"/>
  <c r="BG240" i="14" s="1"/>
  <c r="AN240" i="14"/>
  <c r="AM240" i="14"/>
  <c r="BC240" i="14" s="1"/>
  <c r="AL240" i="14"/>
  <c r="BB240" i="14" s="1"/>
  <c r="AK240" i="14"/>
  <c r="Z240" i="14"/>
  <c r="Y240" i="14"/>
  <c r="S240" i="14" s="1"/>
  <c r="T240" i="14"/>
  <c r="T239" i="14" s="1"/>
  <c r="J240" i="14"/>
  <c r="I240" i="14"/>
  <c r="D240" i="14"/>
  <c r="D239" i="14" s="1"/>
  <c r="BJ239" i="14"/>
  <c r="AX239" i="14"/>
  <c r="AU239" i="14"/>
  <c r="AT239" i="14"/>
  <c r="AQ239" i="14"/>
  <c r="AM239" i="14"/>
  <c r="AL239" i="14"/>
  <c r="AK239" i="14"/>
  <c r="AH239" i="14"/>
  <c r="AG239" i="14"/>
  <c r="AF239" i="14"/>
  <c r="AE239" i="14"/>
  <c r="AD239" i="14"/>
  <c r="AC239" i="14"/>
  <c r="AB239" i="14"/>
  <c r="AA239" i="14"/>
  <c r="Z239" i="14"/>
  <c r="Y239" i="14"/>
  <c r="X239" i="14"/>
  <c r="W239" i="14"/>
  <c r="V239" i="14"/>
  <c r="U239" i="14"/>
  <c r="R239" i="14"/>
  <c r="BN239" i="14" s="1"/>
  <c r="Q239" i="14"/>
  <c r="P239" i="14"/>
  <c r="O239" i="14"/>
  <c r="BK239" i="14" s="1"/>
  <c r="N239" i="14"/>
  <c r="M239" i="14"/>
  <c r="L239" i="14"/>
  <c r="K239" i="14"/>
  <c r="BG239" i="14" s="1"/>
  <c r="J239" i="14"/>
  <c r="H239" i="14"/>
  <c r="G239" i="14"/>
  <c r="BC239" i="14" s="1"/>
  <c r="F239" i="14"/>
  <c r="BB239" i="14" s="1"/>
  <c r="E239" i="14"/>
  <c r="BA239" i="14" s="1"/>
  <c r="BK238" i="14"/>
  <c r="BJ238" i="14"/>
  <c r="BC238" i="14"/>
  <c r="BB238" i="14"/>
  <c r="AX238" i="14"/>
  <c r="BN238" i="14" s="1"/>
  <c r="AW238" i="14"/>
  <c r="BM238" i="14" s="1"/>
  <c r="AV238" i="14"/>
  <c r="BL238" i="14" s="1"/>
  <c r="AU238" i="14"/>
  <c r="AT238" i="14"/>
  <c r="AS238" i="14"/>
  <c r="BI238" i="14" s="1"/>
  <c r="AR238" i="14"/>
  <c r="BH238" i="14" s="1"/>
  <c r="AQ238" i="14"/>
  <c r="BG238" i="14" s="1"/>
  <c r="AP238" i="14"/>
  <c r="BF238" i="14" s="1"/>
  <c r="AO238" i="14"/>
  <c r="BE238" i="14" s="1"/>
  <c r="AN238" i="14"/>
  <c r="BD238" i="14" s="1"/>
  <c r="AM238" i="14"/>
  <c r="AL238" i="14"/>
  <c r="AJ238" i="14" s="1"/>
  <c r="AK238" i="14"/>
  <c r="BA238" i="14" s="1"/>
  <c r="AI238" i="14"/>
  <c r="T238" i="14"/>
  <c r="S238" i="14"/>
  <c r="D238" i="14"/>
  <c r="AZ238" i="14" s="1"/>
  <c r="C238" i="14"/>
  <c r="AY238" i="14" s="1"/>
  <c r="BO238" i="14" s="1"/>
  <c r="AX237" i="14"/>
  <c r="AW237" i="14"/>
  <c r="AV237" i="14"/>
  <c r="AU237" i="14"/>
  <c r="AT237" i="14"/>
  <c r="AS237" i="14"/>
  <c r="AR237" i="14"/>
  <c r="AQ237" i="14"/>
  <c r="AP237" i="14"/>
  <c r="AO237" i="14"/>
  <c r="AN237" i="14"/>
  <c r="AM237" i="14"/>
  <c r="AL237" i="14"/>
  <c r="AJ237" i="14" s="1"/>
  <c r="AK237" i="14"/>
  <c r="AI237" i="14"/>
  <c r="T237" i="14"/>
  <c r="S237" i="14"/>
  <c r="BJ236" i="14"/>
  <c r="BB236" i="14"/>
  <c r="AX236" i="14"/>
  <c r="BN236" i="14" s="1"/>
  <c r="AW236" i="14"/>
  <c r="BM236" i="14" s="1"/>
  <c r="AV236" i="14"/>
  <c r="BL236" i="14" s="1"/>
  <c r="AU236" i="14"/>
  <c r="BK236" i="14" s="1"/>
  <c r="AT236" i="14"/>
  <c r="AS236" i="14"/>
  <c r="BI236" i="14" s="1"/>
  <c r="AR236" i="14"/>
  <c r="BH236" i="14" s="1"/>
  <c r="AQ236" i="14"/>
  <c r="BG236" i="14" s="1"/>
  <c r="AP236" i="14"/>
  <c r="BF236" i="14" s="1"/>
  <c r="AO236" i="14"/>
  <c r="BE236" i="14" s="1"/>
  <c r="AN236" i="14"/>
  <c r="BD236" i="14" s="1"/>
  <c r="AM236" i="14"/>
  <c r="BC236" i="14" s="1"/>
  <c r="AL236" i="14"/>
  <c r="AJ236" i="14" s="1"/>
  <c r="AK236" i="14"/>
  <c r="T236" i="14"/>
  <c r="S236" i="14"/>
  <c r="D236" i="14"/>
  <c r="AZ236" i="14" s="1"/>
  <c r="C236" i="14"/>
  <c r="BJ235" i="14"/>
  <c r="BG235" i="14"/>
  <c r="AX235" i="14"/>
  <c r="AX234" i="14" s="1"/>
  <c r="AW235" i="14"/>
  <c r="BM235" i="14" s="1"/>
  <c r="AV235" i="14"/>
  <c r="BL235" i="14" s="1"/>
  <c r="AU235" i="14"/>
  <c r="BK235" i="14" s="1"/>
  <c r="AT235" i="14"/>
  <c r="AT234" i="14" s="1"/>
  <c r="AS235" i="14"/>
  <c r="BI235" i="14" s="1"/>
  <c r="AR235" i="14"/>
  <c r="BH235" i="14" s="1"/>
  <c r="AQ235" i="14"/>
  <c r="AN235" i="14"/>
  <c r="BD235" i="14" s="1"/>
  <c r="AM235" i="14"/>
  <c r="AL235" i="14"/>
  <c r="AK235" i="14"/>
  <c r="BA235" i="14" s="1"/>
  <c r="Z235" i="14"/>
  <c r="Y235" i="14"/>
  <c r="S235" i="14"/>
  <c r="J235" i="14"/>
  <c r="I235" i="14"/>
  <c r="C235" i="14"/>
  <c r="BK234" i="14"/>
  <c r="BH234" i="14"/>
  <c r="AW234" i="14"/>
  <c r="AV234" i="14"/>
  <c r="AU234" i="14"/>
  <c r="AS234" i="14"/>
  <c r="AR234" i="14"/>
  <c r="AQ234" i="14"/>
  <c r="AN234" i="14"/>
  <c r="AK234" i="14"/>
  <c r="AH234" i="14"/>
  <c r="AG234" i="14"/>
  <c r="AF234" i="14"/>
  <c r="AE234" i="14"/>
  <c r="AD234" i="14"/>
  <c r="AC234" i="14"/>
  <c r="AB234" i="14"/>
  <c r="AA234" i="14"/>
  <c r="Y234" i="14"/>
  <c r="X234" i="14"/>
  <c r="W234" i="14"/>
  <c r="V234" i="14"/>
  <c r="U234" i="14"/>
  <c r="S234" i="14"/>
  <c r="R234" i="14"/>
  <c r="BN234" i="14" s="1"/>
  <c r="Q234" i="14"/>
  <c r="BM234" i="14" s="1"/>
  <c r="P234" i="14"/>
  <c r="BL234" i="14" s="1"/>
  <c r="O234" i="14"/>
  <c r="N234" i="14"/>
  <c r="BJ234" i="14" s="1"/>
  <c r="M234" i="14"/>
  <c r="BI234" i="14" s="1"/>
  <c r="L234" i="14"/>
  <c r="K234" i="14"/>
  <c r="BG234" i="14" s="1"/>
  <c r="I234" i="14"/>
  <c r="H234" i="14"/>
  <c r="G234" i="14"/>
  <c r="F234" i="14"/>
  <c r="E234" i="14"/>
  <c r="BA234" i="14" s="1"/>
  <c r="BL233" i="14"/>
  <c r="BH233" i="14"/>
  <c r="BD233" i="14"/>
  <c r="AX233" i="14"/>
  <c r="BN233" i="14" s="1"/>
  <c r="AW233" i="14"/>
  <c r="BM233" i="14" s="1"/>
  <c r="AV233" i="14"/>
  <c r="AU233" i="14"/>
  <c r="BK233" i="14" s="1"/>
  <c r="AT233" i="14"/>
  <c r="BJ233" i="14" s="1"/>
  <c r="AS233" i="14"/>
  <c r="BI233" i="14" s="1"/>
  <c r="AR233" i="14"/>
  <c r="AQ233" i="14"/>
  <c r="BG233" i="14" s="1"/>
  <c r="AP233" i="14"/>
  <c r="BF233" i="14" s="1"/>
  <c r="AO233" i="14"/>
  <c r="BE233" i="14" s="1"/>
  <c r="AN233" i="14"/>
  <c r="AM233" i="14"/>
  <c r="BC233" i="14" s="1"/>
  <c r="AL233" i="14"/>
  <c r="BB233" i="14" s="1"/>
  <c r="AK233" i="14"/>
  <c r="AJ233" i="14"/>
  <c r="T233" i="14"/>
  <c r="S233" i="14"/>
  <c r="D233" i="14"/>
  <c r="AZ233" i="14" s="1"/>
  <c r="C233" i="14"/>
  <c r="AX232" i="14"/>
  <c r="AW232" i="14"/>
  <c r="AV232" i="14"/>
  <c r="AU232" i="14"/>
  <c r="AT232" i="14"/>
  <c r="AS232" i="14"/>
  <c r="AR232" i="14"/>
  <c r="AQ232" i="14"/>
  <c r="AP232" i="14"/>
  <c r="AO232" i="14"/>
  <c r="AN232" i="14"/>
  <c r="AM232" i="14"/>
  <c r="AL232" i="14"/>
  <c r="AK232" i="14"/>
  <c r="AI232" i="14" s="1"/>
  <c r="AJ232" i="14"/>
  <c r="T232" i="14"/>
  <c r="S232" i="14"/>
  <c r="BL231" i="14"/>
  <c r="BG231" i="14"/>
  <c r="BD231" i="14"/>
  <c r="AX231" i="14"/>
  <c r="BN231" i="14" s="1"/>
  <c r="AW231" i="14"/>
  <c r="BM231" i="14" s="1"/>
  <c r="AV231" i="14"/>
  <c r="AU231" i="14"/>
  <c r="BK231" i="14" s="1"/>
  <c r="AT231" i="14"/>
  <c r="BJ231" i="14" s="1"/>
  <c r="AS231" i="14"/>
  <c r="BI231" i="14" s="1"/>
  <c r="AR231" i="14"/>
  <c r="BH231" i="14" s="1"/>
  <c r="AQ231" i="14"/>
  <c r="AP231" i="14"/>
  <c r="BF231" i="14" s="1"/>
  <c r="AO231" i="14"/>
  <c r="BE231" i="14" s="1"/>
  <c r="AN231" i="14"/>
  <c r="AM231" i="14"/>
  <c r="BC231" i="14" s="1"/>
  <c r="AL231" i="14"/>
  <c r="BB231" i="14" s="1"/>
  <c r="AK231" i="14"/>
  <c r="BA231" i="14" s="1"/>
  <c r="AJ231" i="14"/>
  <c r="AI231" i="14"/>
  <c r="T231" i="14"/>
  <c r="S231" i="14"/>
  <c r="D231" i="14"/>
  <c r="AZ231" i="14" s="1"/>
  <c r="C231" i="14"/>
  <c r="AY231" i="14" s="1"/>
  <c r="BO231" i="14" s="1"/>
  <c r="BM230" i="14"/>
  <c r="BI230" i="14"/>
  <c r="BH230" i="14"/>
  <c r="BE230" i="14"/>
  <c r="BA230" i="14"/>
  <c r="AZ230" i="14"/>
  <c r="AX230" i="14"/>
  <c r="BN230" i="14" s="1"/>
  <c r="AW230" i="14"/>
  <c r="AV230" i="14"/>
  <c r="BL230" i="14" s="1"/>
  <c r="AU230" i="14"/>
  <c r="BK230" i="14" s="1"/>
  <c r="AT230" i="14"/>
  <c r="BJ230" i="14" s="1"/>
  <c r="AS230" i="14"/>
  <c r="AR230" i="14"/>
  <c r="AQ230" i="14"/>
  <c r="BG230" i="14" s="1"/>
  <c r="AP230" i="14"/>
  <c r="BF230" i="14" s="1"/>
  <c r="AO230" i="14"/>
  <c r="AN230" i="14"/>
  <c r="BD230" i="14" s="1"/>
  <c r="AM230" i="14"/>
  <c r="BC230" i="14" s="1"/>
  <c r="AL230" i="14"/>
  <c r="BB230" i="14" s="1"/>
  <c r="AK230" i="14"/>
  <c r="AI230" i="14" s="1"/>
  <c r="AJ230" i="14"/>
  <c r="T230" i="14"/>
  <c r="S230" i="14"/>
  <c r="BO230" i="14" s="1"/>
  <c r="D230" i="14"/>
  <c r="C230" i="14"/>
  <c r="AY230" i="14" s="1"/>
  <c r="BN229" i="14"/>
  <c r="AX229" i="14"/>
  <c r="AX228" i="14" s="1"/>
  <c r="AW229" i="14"/>
  <c r="AW228" i="14" s="1"/>
  <c r="AV229" i="14"/>
  <c r="BL229" i="14" s="1"/>
  <c r="AU229" i="14"/>
  <c r="BK229" i="14" s="1"/>
  <c r="AT229" i="14"/>
  <c r="AS229" i="14"/>
  <c r="AR229" i="14"/>
  <c r="BH229" i="14" s="1"/>
  <c r="AQ229" i="14"/>
  <c r="BG229" i="14" s="1"/>
  <c r="AN229" i="14"/>
  <c r="BD229" i="14" s="1"/>
  <c r="AM229" i="14"/>
  <c r="BC229" i="14" s="1"/>
  <c r="AL229" i="14"/>
  <c r="AK229" i="14"/>
  <c r="Z229" i="14"/>
  <c r="T229" i="14" s="1"/>
  <c r="T228" i="14" s="1"/>
  <c r="Y229" i="14"/>
  <c r="J229" i="14"/>
  <c r="I229" i="14"/>
  <c r="BC228" i="14"/>
  <c r="AV228" i="14"/>
  <c r="AU228" i="14"/>
  <c r="BK228" i="14" s="1"/>
  <c r="AR228" i="14"/>
  <c r="AQ228" i="14"/>
  <c r="AN228" i="14"/>
  <c r="AM228" i="14"/>
  <c r="AH228" i="14"/>
  <c r="AG228" i="14"/>
  <c r="AF228" i="14"/>
  <c r="AE228" i="14"/>
  <c r="AD228" i="14"/>
  <c r="AC228" i="14"/>
  <c r="AB228" i="14"/>
  <c r="AA228" i="14"/>
  <c r="Z228" i="14"/>
  <c r="X228" i="14"/>
  <c r="W228" i="14"/>
  <c r="V228" i="14"/>
  <c r="U228" i="14"/>
  <c r="R228" i="14"/>
  <c r="BN228" i="14" s="1"/>
  <c r="Q228" i="14"/>
  <c r="BM228" i="14" s="1"/>
  <c r="P228" i="14"/>
  <c r="BL228" i="14" s="1"/>
  <c r="O228" i="14"/>
  <c r="N228" i="14"/>
  <c r="M228" i="14"/>
  <c r="L228" i="14"/>
  <c r="BH228" i="14" s="1"/>
  <c r="K228" i="14"/>
  <c r="BG228" i="14" s="1"/>
  <c r="H228" i="14"/>
  <c r="BD228" i="14" s="1"/>
  <c r="G228" i="14"/>
  <c r="F228" i="14"/>
  <c r="E228" i="14"/>
  <c r="BK227" i="14"/>
  <c r="BC227" i="14"/>
  <c r="AX227" i="14"/>
  <c r="BN227" i="14" s="1"/>
  <c r="AW227" i="14"/>
  <c r="BM227" i="14" s="1"/>
  <c r="AV227" i="14"/>
  <c r="BL227" i="14" s="1"/>
  <c r="AU227" i="14"/>
  <c r="AT227" i="14"/>
  <c r="BJ227" i="14" s="1"/>
  <c r="AS227" i="14"/>
  <c r="BI227" i="14" s="1"/>
  <c r="AR227" i="14"/>
  <c r="BH227" i="14" s="1"/>
  <c r="AQ227" i="14"/>
  <c r="BG227" i="14" s="1"/>
  <c r="AP227" i="14"/>
  <c r="BF227" i="14" s="1"/>
  <c r="AO227" i="14"/>
  <c r="BE227" i="14" s="1"/>
  <c r="AN227" i="14"/>
  <c r="BD227" i="14" s="1"/>
  <c r="AM227" i="14"/>
  <c r="AL227" i="14"/>
  <c r="BB227" i="14" s="1"/>
  <c r="AK227" i="14"/>
  <c r="BA227" i="14" s="1"/>
  <c r="AJ227" i="14"/>
  <c r="AI227" i="14"/>
  <c r="T227" i="14"/>
  <c r="S227" i="14"/>
  <c r="D227" i="14"/>
  <c r="AZ227" i="14" s="1"/>
  <c r="C227" i="14"/>
  <c r="AY227" i="14" s="1"/>
  <c r="BO227" i="14" s="1"/>
  <c r="BD226" i="14"/>
  <c r="AX226" i="14"/>
  <c r="BN226" i="14" s="1"/>
  <c r="AW226" i="14"/>
  <c r="BM226" i="14" s="1"/>
  <c r="AV226" i="14"/>
  <c r="BL226" i="14" s="1"/>
  <c r="AU226" i="14"/>
  <c r="BK226" i="14" s="1"/>
  <c r="AT226" i="14"/>
  <c r="BJ226" i="14" s="1"/>
  <c r="AS226" i="14"/>
  <c r="BI226" i="14" s="1"/>
  <c r="AR226" i="14"/>
  <c r="BH226" i="14" s="1"/>
  <c r="AQ226" i="14"/>
  <c r="BG226" i="14" s="1"/>
  <c r="AP226" i="14"/>
  <c r="BF226" i="14" s="1"/>
  <c r="AO226" i="14"/>
  <c r="BE226" i="14" s="1"/>
  <c r="AN226" i="14"/>
  <c r="AM226" i="14"/>
  <c r="BC226" i="14" s="1"/>
  <c r="AL226" i="14"/>
  <c r="BB226" i="14" s="1"/>
  <c r="AK226" i="14"/>
  <c r="AJ226" i="14"/>
  <c r="T226" i="14"/>
  <c r="S226" i="14"/>
  <c r="D226" i="14"/>
  <c r="AZ226" i="14" s="1"/>
  <c r="C226" i="14"/>
  <c r="BJ225" i="14"/>
  <c r="BI225" i="14"/>
  <c r="BE225" i="14"/>
  <c r="AX225" i="14"/>
  <c r="BN225" i="14" s="1"/>
  <c r="AW225" i="14"/>
  <c r="BM225" i="14" s="1"/>
  <c r="AV225" i="14"/>
  <c r="BL225" i="14" s="1"/>
  <c r="AU225" i="14"/>
  <c r="AT225" i="14"/>
  <c r="AS225" i="14"/>
  <c r="AR225" i="14"/>
  <c r="BH225" i="14" s="1"/>
  <c r="AQ225" i="14"/>
  <c r="AN225" i="14"/>
  <c r="AM225" i="14"/>
  <c r="AM224" i="14" s="1"/>
  <c r="AL225" i="14"/>
  <c r="BB225" i="14" s="1"/>
  <c r="AK225" i="14"/>
  <c r="BA225" i="14" s="1"/>
  <c r="AJ225" i="14"/>
  <c r="AI225" i="14"/>
  <c r="AI224" i="14" s="1"/>
  <c r="Z225" i="14"/>
  <c r="Y225" i="14"/>
  <c r="T225" i="14"/>
  <c r="T224" i="14" s="1"/>
  <c r="S225" i="14"/>
  <c r="J225" i="14"/>
  <c r="AP225" i="14" s="1"/>
  <c r="AP224" i="14" s="1"/>
  <c r="I225" i="14"/>
  <c r="AO225" i="14" s="1"/>
  <c r="D225" i="14"/>
  <c r="C225" i="14"/>
  <c r="BH224" i="14"/>
  <c r="AX224" i="14"/>
  <c r="AW224" i="14"/>
  <c r="AV224" i="14"/>
  <c r="BL224" i="14" s="1"/>
  <c r="AT224" i="14"/>
  <c r="AS224" i="14"/>
  <c r="AR224" i="14"/>
  <c r="AO224" i="14"/>
  <c r="AL224" i="14"/>
  <c r="AK224" i="14"/>
  <c r="AJ224" i="14"/>
  <c r="AH224" i="14"/>
  <c r="AG224" i="14"/>
  <c r="AF224" i="14"/>
  <c r="AE224" i="14"/>
  <c r="AD224" i="14"/>
  <c r="AC224" i="14"/>
  <c r="AB224" i="14"/>
  <c r="AA224" i="14"/>
  <c r="Z224" i="14"/>
  <c r="Y224" i="14"/>
  <c r="X224" i="14"/>
  <c r="W224" i="14"/>
  <c r="V224" i="14"/>
  <c r="U224" i="14"/>
  <c r="R224" i="14"/>
  <c r="BN224" i="14" s="1"/>
  <c r="Q224" i="14"/>
  <c r="BM224" i="14" s="1"/>
  <c r="P224" i="14"/>
  <c r="O224" i="14"/>
  <c r="N224" i="14"/>
  <c r="BJ224" i="14" s="1"/>
  <c r="M224" i="14"/>
  <c r="BI224" i="14" s="1"/>
  <c r="L224" i="14"/>
  <c r="K224" i="14"/>
  <c r="J224" i="14"/>
  <c r="BF224" i="14" s="1"/>
  <c r="I224" i="14"/>
  <c r="H224" i="14"/>
  <c r="G224" i="14"/>
  <c r="F224" i="14"/>
  <c r="BB224" i="14" s="1"/>
  <c r="E224" i="14"/>
  <c r="BA224" i="14" s="1"/>
  <c r="BJ223" i="14"/>
  <c r="BB223" i="14"/>
  <c r="AX223" i="14"/>
  <c r="BN223" i="14" s="1"/>
  <c r="AW223" i="14"/>
  <c r="BM223" i="14" s="1"/>
  <c r="AV223" i="14"/>
  <c r="BL223" i="14" s="1"/>
  <c r="AU223" i="14"/>
  <c r="BK223" i="14" s="1"/>
  <c r="AT223" i="14"/>
  <c r="AS223" i="14"/>
  <c r="BI223" i="14" s="1"/>
  <c r="AR223" i="14"/>
  <c r="BH223" i="14" s="1"/>
  <c r="AQ223" i="14"/>
  <c r="BG223" i="14" s="1"/>
  <c r="AP223" i="14"/>
  <c r="BF223" i="14" s="1"/>
  <c r="AO223" i="14"/>
  <c r="BE223" i="14" s="1"/>
  <c r="AN223" i="14"/>
  <c r="BD223" i="14" s="1"/>
  <c r="AM223" i="14"/>
  <c r="BC223" i="14" s="1"/>
  <c r="AL223" i="14"/>
  <c r="AJ223" i="14" s="1"/>
  <c r="AK223" i="14"/>
  <c r="T223" i="14"/>
  <c r="S223" i="14"/>
  <c r="D223" i="14"/>
  <c r="AZ223" i="14" s="1"/>
  <c r="C223" i="14"/>
  <c r="BJ222" i="14"/>
  <c r="BB222" i="14"/>
  <c r="AX222" i="14"/>
  <c r="BN222" i="14" s="1"/>
  <c r="AW222" i="14"/>
  <c r="BM222" i="14" s="1"/>
  <c r="AV222" i="14"/>
  <c r="BL222" i="14" s="1"/>
  <c r="AU222" i="14"/>
  <c r="BK222" i="14" s="1"/>
  <c r="AT222" i="14"/>
  <c r="AS222" i="14"/>
  <c r="BI222" i="14" s="1"/>
  <c r="AR222" i="14"/>
  <c r="BH222" i="14" s="1"/>
  <c r="AQ222" i="14"/>
  <c r="BG222" i="14" s="1"/>
  <c r="AP222" i="14"/>
  <c r="BF222" i="14" s="1"/>
  <c r="AO222" i="14"/>
  <c r="BE222" i="14" s="1"/>
  <c r="AN222" i="14"/>
  <c r="BD222" i="14" s="1"/>
  <c r="AM222" i="14"/>
  <c r="BC222" i="14" s="1"/>
  <c r="AL222" i="14"/>
  <c r="AJ222" i="14" s="1"/>
  <c r="AK222" i="14"/>
  <c r="BA222" i="14" s="1"/>
  <c r="AI222" i="14"/>
  <c r="T222" i="14"/>
  <c r="S222" i="14"/>
  <c r="D222" i="14"/>
  <c r="AZ222" i="14" s="1"/>
  <c r="C222" i="14"/>
  <c r="AY222" i="14" s="1"/>
  <c r="BO222" i="14" s="1"/>
  <c r="BH221" i="14"/>
  <c r="AX221" i="14"/>
  <c r="BN221" i="14" s="1"/>
  <c r="AW221" i="14"/>
  <c r="BM221" i="14" s="1"/>
  <c r="AV221" i="14"/>
  <c r="AU221" i="14"/>
  <c r="AT221" i="14"/>
  <c r="BJ221" i="14" s="1"/>
  <c r="AS221" i="14"/>
  <c r="BI221" i="14" s="1"/>
  <c r="AR221" i="14"/>
  <c r="AQ221" i="14"/>
  <c r="AQ220" i="14" s="1"/>
  <c r="AN221" i="14"/>
  <c r="BD221" i="14" s="1"/>
  <c r="AM221" i="14"/>
  <c r="AM220" i="14" s="1"/>
  <c r="AL221" i="14"/>
  <c r="BB221" i="14" s="1"/>
  <c r="AK221" i="14"/>
  <c r="BA221" i="14" s="1"/>
  <c r="Z221" i="14"/>
  <c r="Y221" i="14"/>
  <c r="T221" i="14"/>
  <c r="S221" i="14"/>
  <c r="S220" i="14" s="1"/>
  <c r="J221" i="14"/>
  <c r="I221" i="14"/>
  <c r="D221" i="14"/>
  <c r="C221" i="14"/>
  <c r="C220" i="14" s="1"/>
  <c r="BM220" i="14"/>
  <c r="BD220" i="14"/>
  <c r="AX220" i="14"/>
  <c r="AW220" i="14"/>
  <c r="AT220" i="14"/>
  <c r="AS220" i="14"/>
  <c r="AR220" i="14"/>
  <c r="AN220" i="14"/>
  <c r="AL220" i="14"/>
  <c r="AK220" i="14"/>
  <c r="AH220" i="14"/>
  <c r="AG220" i="14"/>
  <c r="AF220" i="14"/>
  <c r="AE220" i="14"/>
  <c r="AD220" i="14"/>
  <c r="AC220" i="14"/>
  <c r="AB220" i="14"/>
  <c r="AA220" i="14"/>
  <c r="Z220" i="14"/>
  <c r="Y220" i="14"/>
  <c r="X220" i="14"/>
  <c r="W220" i="14"/>
  <c r="V220" i="14"/>
  <c r="U220" i="14"/>
  <c r="T220" i="14"/>
  <c r="R220" i="14"/>
  <c r="BN220" i="14" s="1"/>
  <c r="Q220" i="14"/>
  <c r="P220" i="14"/>
  <c r="O220" i="14"/>
  <c r="N220" i="14"/>
  <c r="BJ220" i="14" s="1"/>
  <c r="M220" i="14"/>
  <c r="BI220" i="14" s="1"/>
  <c r="L220" i="14"/>
  <c r="K220" i="14"/>
  <c r="BG220" i="14" s="1"/>
  <c r="J220" i="14"/>
  <c r="I220" i="14"/>
  <c r="H220" i="14"/>
  <c r="G220" i="14"/>
  <c r="BC220" i="14" s="1"/>
  <c r="F220" i="14"/>
  <c r="BB220" i="14" s="1"/>
  <c r="E220" i="14"/>
  <c r="BA220" i="14" s="1"/>
  <c r="D220" i="14"/>
  <c r="BI219" i="14"/>
  <c r="BF219" i="14"/>
  <c r="BA219" i="14"/>
  <c r="AX219" i="14"/>
  <c r="BN219" i="14" s="1"/>
  <c r="AW219" i="14"/>
  <c r="BM219" i="14" s="1"/>
  <c r="AV219" i="14"/>
  <c r="BL219" i="14" s="1"/>
  <c r="AU219" i="14"/>
  <c r="BK219" i="14" s="1"/>
  <c r="AT219" i="14"/>
  <c r="BJ219" i="14" s="1"/>
  <c r="AS219" i="14"/>
  <c r="AR219" i="14"/>
  <c r="BH219" i="14" s="1"/>
  <c r="AQ219" i="14"/>
  <c r="BG219" i="14" s="1"/>
  <c r="AP219" i="14"/>
  <c r="AO219" i="14"/>
  <c r="BE219" i="14" s="1"/>
  <c r="AN219" i="14"/>
  <c r="BD219" i="14" s="1"/>
  <c r="AM219" i="14"/>
  <c r="BC219" i="14" s="1"/>
  <c r="AL219" i="14"/>
  <c r="AK219" i="14"/>
  <c r="AI219" i="14" s="1"/>
  <c r="T219" i="14"/>
  <c r="S219" i="14"/>
  <c r="BO219" i="14" s="1"/>
  <c r="D219" i="14"/>
  <c r="C219" i="14"/>
  <c r="AY219" i="14" s="1"/>
  <c r="BN218" i="14"/>
  <c r="BK218" i="14"/>
  <c r="BC218" i="14"/>
  <c r="AX218" i="14"/>
  <c r="AW218" i="14"/>
  <c r="BM218" i="14" s="1"/>
  <c r="AV218" i="14"/>
  <c r="BL218" i="14" s="1"/>
  <c r="AU218" i="14"/>
  <c r="AT218" i="14"/>
  <c r="BJ218" i="14" s="1"/>
  <c r="AS218" i="14"/>
  <c r="BI218" i="14" s="1"/>
  <c r="AR218" i="14"/>
  <c r="BH218" i="14" s="1"/>
  <c r="AQ218" i="14"/>
  <c r="BG218" i="14" s="1"/>
  <c r="AP218" i="14"/>
  <c r="BF218" i="14" s="1"/>
  <c r="AO218" i="14"/>
  <c r="BE218" i="14" s="1"/>
  <c r="AN218" i="14"/>
  <c r="BD218" i="14" s="1"/>
  <c r="AM218" i="14"/>
  <c r="AI218" i="14" s="1"/>
  <c r="AY218" i="14" s="1"/>
  <c r="BO218" i="14" s="1"/>
  <c r="AL218" i="14"/>
  <c r="AK218" i="14"/>
  <c r="BA218" i="14" s="1"/>
  <c r="T218" i="14"/>
  <c r="S218" i="14"/>
  <c r="D218" i="14"/>
  <c r="C218" i="14"/>
  <c r="BL217" i="14"/>
  <c r="BK217" i="14"/>
  <c r="BD217" i="14"/>
  <c r="BC217" i="14"/>
  <c r="AX217" i="14"/>
  <c r="BN217" i="14" s="1"/>
  <c r="AW217" i="14"/>
  <c r="BM217" i="14" s="1"/>
  <c r="AV217" i="14"/>
  <c r="AU217" i="14"/>
  <c r="AT217" i="14"/>
  <c r="BJ217" i="14" s="1"/>
  <c r="AS217" i="14"/>
  <c r="BI217" i="14" s="1"/>
  <c r="AR217" i="14"/>
  <c r="BH217" i="14" s="1"/>
  <c r="AQ217" i="14"/>
  <c r="BG217" i="14" s="1"/>
  <c r="AP217" i="14"/>
  <c r="BF217" i="14" s="1"/>
  <c r="AO217" i="14"/>
  <c r="BE217" i="14" s="1"/>
  <c r="AN217" i="14"/>
  <c r="AM217" i="14"/>
  <c r="AL217" i="14"/>
  <c r="BB217" i="14" s="1"/>
  <c r="AK217" i="14"/>
  <c r="BA217" i="14" s="1"/>
  <c r="AJ217" i="14"/>
  <c r="AI217" i="14"/>
  <c r="T217" i="14"/>
  <c r="S217" i="14"/>
  <c r="D217" i="14"/>
  <c r="AZ217" i="14" s="1"/>
  <c r="C217" i="14"/>
  <c r="AY217" i="14" s="1"/>
  <c r="BO217" i="14" s="1"/>
  <c r="BL216" i="14"/>
  <c r="BH216" i="14"/>
  <c r="AX216" i="14"/>
  <c r="BN216" i="14" s="1"/>
  <c r="AW216" i="14"/>
  <c r="AV216" i="14"/>
  <c r="AV215" i="14" s="1"/>
  <c r="AU216" i="14"/>
  <c r="BK216" i="14" s="1"/>
  <c r="AT216" i="14"/>
  <c r="BJ216" i="14" s="1"/>
  <c r="AS216" i="14"/>
  <c r="AR216" i="14"/>
  <c r="AR215" i="14" s="1"/>
  <c r="AQ216" i="14"/>
  <c r="BG216" i="14" s="1"/>
  <c r="AO216" i="14"/>
  <c r="AO215" i="14" s="1"/>
  <c r="AN216" i="14"/>
  <c r="AM216" i="14"/>
  <c r="BC216" i="14" s="1"/>
  <c r="AL216" i="14"/>
  <c r="BB216" i="14" s="1"/>
  <c r="AK216" i="14"/>
  <c r="Z216" i="14"/>
  <c r="Y216" i="14"/>
  <c r="S216" i="14" s="1"/>
  <c r="T216" i="14"/>
  <c r="T215" i="14" s="1"/>
  <c r="J216" i="14"/>
  <c r="I216" i="14"/>
  <c r="C216" i="14" s="1"/>
  <c r="D216" i="14"/>
  <c r="D215" i="14" s="1"/>
  <c r="BE215" i="14"/>
  <c r="AX215" i="14"/>
  <c r="BN215" i="14" s="1"/>
  <c r="AU215" i="14"/>
  <c r="AT215" i="14"/>
  <c r="AQ215" i="14"/>
  <c r="AM215" i="14"/>
  <c r="AL215" i="14"/>
  <c r="AH215" i="14"/>
  <c r="AG215" i="14"/>
  <c r="AF215" i="14"/>
  <c r="AE215" i="14"/>
  <c r="AD215" i="14"/>
  <c r="AC215" i="14"/>
  <c r="AB215" i="14"/>
  <c r="AA215" i="14"/>
  <c r="Z215" i="14"/>
  <c r="Y215" i="14"/>
  <c r="X215" i="14"/>
  <c r="W215" i="14"/>
  <c r="V215" i="14"/>
  <c r="U215" i="14"/>
  <c r="R215" i="14"/>
  <c r="Q215" i="14"/>
  <c r="P215" i="14"/>
  <c r="BL215" i="14" s="1"/>
  <c r="O215" i="14"/>
  <c r="BK215" i="14" s="1"/>
  <c r="N215" i="14"/>
  <c r="BJ215" i="14" s="1"/>
  <c r="M215" i="14"/>
  <c r="L215" i="14"/>
  <c r="BH215" i="14" s="1"/>
  <c r="K215" i="14"/>
  <c r="BG215" i="14" s="1"/>
  <c r="J215" i="14"/>
  <c r="I215" i="14"/>
  <c r="H215" i="14"/>
  <c r="G215" i="14"/>
  <c r="BC215" i="14" s="1"/>
  <c r="F215" i="14"/>
  <c r="E215" i="14"/>
  <c r="BK214" i="14"/>
  <c r="BC214" i="14"/>
  <c r="AX214" i="14"/>
  <c r="BN214" i="14" s="1"/>
  <c r="AW214" i="14"/>
  <c r="BM214" i="14" s="1"/>
  <c r="AV214" i="14"/>
  <c r="BL214" i="14" s="1"/>
  <c r="AU214" i="14"/>
  <c r="AT214" i="14"/>
  <c r="BJ214" i="14" s="1"/>
  <c r="AS214" i="14"/>
  <c r="BI214" i="14" s="1"/>
  <c r="AR214" i="14"/>
  <c r="BH214" i="14" s="1"/>
  <c r="AQ214" i="14"/>
  <c r="BG214" i="14" s="1"/>
  <c r="AP214" i="14"/>
  <c r="BF214" i="14" s="1"/>
  <c r="AO214" i="14"/>
  <c r="BE214" i="14" s="1"/>
  <c r="AN214" i="14"/>
  <c r="BD214" i="14" s="1"/>
  <c r="AM214" i="14"/>
  <c r="AI214" i="14" s="1"/>
  <c r="AY214" i="14" s="1"/>
  <c r="BO214" i="14" s="1"/>
  <c r="AL214" i="14"/>
  <c r="AK214" i="14"/>
  <c r="BA214" i="14" s="1"/>
  <c r="T214" i="14"/>
  <c r="S214" i="14"/>
  <c r="D214" i="14"/>
  <c r="C214" i="14"/>
  <c r="BL213" i="14"/>
  <c r="BK213" i="14"/>
  <c r="BD213" i="14"/>
  <c r="BC213" i="14"/>
  <c r="AX213" i="14"/>
  <c r="BN213" i="14" s="1"/>
  <c r="AW213" i="14"/>
  <c r="BM213" i="14" s="1"/>
  <c r="AV213" i="14"/>
  <c r="AU213" i="14"/>
  <c r="AT213" i="14"/>
  <c r="BJ213" i="14" s="1"/>
  <c r="AS213" i="14"/>
  <c r="BI213" i="14" s="1"/>
  <c r="AR213" i="14"/>
  <c r="BH213" i="14" s="1"/>
  <c r="AQ213" i="14"/>
  <c r="BG213" i="14" s="1"/>
  <c r="AP213" i="14"/>
  <c r="BF213" i="14" s="1"/>
  <c r="AO213" i="14"/>
  <c r="BE213" i="14" s="1"/>
  <c r="AN213" i="14"/>
  <c r="AM213" i="14"/>
  <c r="AL213" i="14"/>
  <c r="BB213" i="14" s="1"/>
  <c r="AK213" i="14"/>
  <c r="BA213" i="14" s="1"/>
  <c r="AJ213" i="14"/>
  <c r="AI213" i="14"/>
  <c r="T213" i="14"/>
  <c r="S213" i="14"/>
  <c r="D213" i="14"/>
  <c r="AZ213" i="14" s="1"/>
  <c r="C213" i="14"/>
  <c r="AY213" i="14" s="1"/>
  <c r="BO213" i="14" s="1"/>
  <c r="BL212" i="14"/>
  <c r="BH212" i="14"/>
  <c r="BE212" i="14"/>
  <c r="AX212" i="14"/>
  <c r="BN212" i="14" s="1"/>
  <c r="AW212" i="14"/>
  <c r="BM212" i="14" s="1"/>
  <c r="AV212" i="14"/>
  <c r="AV211" i="14" s="1"/>
  <c r="AU212" i="14"/>
  <c r="BK212" i="14" s="1"/>
  <c r="AT212" i="14"/>
  <c r="BJ212" i="14" s="1"/>
  <c r="AS212" i="14"/>
  <c r="BI212" i="14" s="1"/>
  <c r="AR212" i="14"/>
  <c r="AR211" i="14" s="1"/>
  <c r="AQ212" i="14"/>
  <c r="BG212" i="14" s="1"/>
  <c r="AO212" i="14"/>
  <c r="AO211" i="14" s="1"/>
  <c r="BE211" i="14" s="1"/>
  <c r="AN212" i="14"/>
  <c r="AN211" i="14" s="1"/>
  <c r="AM212" i="14"/>
  <c r="BC212" i="14" s="1"/>
  <c r="AL212" i="14"/>
  <c r="BB212" i="14" s="1"/>
  <c r="AK212" i="14"/>
  <c r="Z212" i="14"/>
  <c r="Y212" i="14"/>
  <c r="S212" i="14" s="1"/>
  <c r="T212" i="14"/>
  <c r="T211" i="14" s="1"/>
  <c r="J212" i="14"/>
  <c r="I212" i="14"/>
  <c r="C212" i="14" s="1"/>
  <c r="D212" i="14"/>
  <c r="D211" i="14" s="1"/>
  <c r="AX211" i="14"/>
  <c r="AW211" i="14"/>
  <c r="BM211" i="14" s="1"/>
  <c r="AU211" i="14"/>
  <c r="AT211" i="14"/>
  <c r="AS211" i="14"/>
  <c r="BI211" i="14" s="1"/>
  <c r="AQ211" i="14"/>
  <c r="AM211" i="14"/>
  <c r="AL211" i="14"/>
  <c r="AH211" i="14"/>
  <c r="AG211" i="14"/>
  <c r="AF211" i="14"/>
  <c r="AE211" i="14"/>
  <c r="AD211" i="14"/>
  <c r="AC211" i="14"/>
  <c r="AB211" i="14"/>
  <c r="AA211" i="14"/>
  <c r="Z211" i="14"/>
  <c r="Y211" i="14"/>
  <c r="X211" i="14"/>
  <c r="W211" i="14"/>
  <c r="V211" i="14"/>
  <c r="U211" i="14"/>
  <c r="R211" i="14"/>
  <c r="BN211" i="14" s="1"/>
  <c r="Q211" i="14"/>
  <c r="P211" i="14"/>
  <c r="BL211" i="14" s="1"/>
  <c r="O211" i="14"/>
  <c r="BK211" i="14" s="1"/>
  <c r="N211" i="14"/>
  <c r="BJ211" i="14" s="1"/>
  <c r="M211" i="14"/>
  <c r="L211" i="14"/>
  <c r="BH211" i="14" s="1"/>
  <c r="K211" i="14"/>
  <c r="BG211" i="14" s="1"/>
  <c r="J211" i="14"/>
  <c r="I211" i="14"/>
  <c r="H211" i="14"/>
  <c r="G211" i="14"/>
  <c r="BC211" i="14" s="1"/>
  <c r="F211" i="14"/>
  <c r="BB211" i="14" s="1"/>
  <c r="E211" i="14"/>
  <c r="BK210" i="14"/>
  <c r="BF210" i="14"/>
  <c r="BC210" i="14"/>
  <c r="AX210" i="14"/>
  <c r="BN210" i="14" s="1"/>
  <c r="AW210" i="14"/>
  <c r="BM210" i="14" s="1"/>
  <c r="AV210" i="14"/>
  <c r="BL210" i="14" s="1"/>
  <c r="AU210" i="14"/>
  <c r="AT210" i="14"/>
  <c r="BJ210" i="14" s="1"/>
  <c r="AS210" i="14"/>
  <c r="BI210" i="14" s="1"/>
  <c r="AR210" i="14"/>
  <c r="BH210" i="14" s="1"/>
  <c r="AQ210" i="14"/>
  <c r="BG210" i="14" s="1"/>
  <c r="AP210" i="14"/>
  <c r="AO210" i="14"/>
  <c r="BE210" i="14" s="1"/>
  <c r="AN210" i="14"/>
  <c r="BD210" i="14" s="1"/>
  <c r="AM210" i="14"/>
  <c r="AI210" i="14" s="1"/>
  <c r="AY210" i="14" s="1"/>
  <c r="BO210" i="14" s="1"/>
  <c r="AL210" i="14"/>
  <c r="AK210" i="14"/>
  <c r="BA210" i="14" s="1"/>
  <c r="T210" i="14"/>
  <c r="S210" i="14"/>
  <c r="D210" i="14"/>
  <c r="C210" i="14"/>
  <c r="BL209" i="14"/>
  <c r="BK209" i="14"/>
  <c r="BD209" i="14"/>
  <c r="BC209" i="14"/>
  <c r="AX209" i="14"/>
  <c r="BN209" i="14" s="1"/>
  <c r="AW209" i="14"/>
  <c r="BM209" i="14" s="1"/>
  <c r="AV209" i="14"/>
  <c r="AU209" i="14"/>
  <c r="AT209" i="14"/>
  <c r="BJ209" i="14" s="1"/>
  <c r="AS209" i="14"/>
  <c r="BI209" i="14" s="1"/>
  <c r="AR209" i="14"/>
  <c r="BH209" i="14" s="1"/>
  <c r="AQ209" i="14"/>
  <c r="BG209" i="14" s="1"/>
  <c r="AP209" i="14"/>
  <c r="BF209" i="14" s="1"/>
  <c r="AO209" i="14"/>
  <c r="BE209" i="14" s="1"/>
  <c r="AN209" i="14"/>
  <c r="AM209" i="14"/>
  <c r="AL209" i="14"/>
  <c r="BB209" i="14" s="1"/>
  <c r="AK209" i="14"/>
  <c r="BA209" i="14" s="1"/>
  <c r="AJ209" i="14"/>
  <c r="AI209" i="14"/>
  <c r="T209" i="14"/>
  <c r="S209" i="14"/>
  <c r="D209" i="14"/>
  <c r="AZ209" i="14" s="1"/>
  <c r="C209" i="14"/>
  <c r="AY209" i="14" s="1"/>
  <c r="BO209" i="14" s="1"/>
  <c r="BM208" i="14"/>
  <c r="BL208" i="14"/>
  <c r="BH208" i="14"/>
  <c r="BE208" i="14"/>
  <c r="BD208" i="14"/>
  <c r="AX208" i="14"/>
  <c r="BN208" i="14" s="1"/>
  <c r="AW208" i="14"/>
  <c r="AV208" i="14"/>
  <c r="AV207" i="14" s="1"/>
  <c r="AU208" i="14"/>
  <c r="BK208" i="14" s="1"/>
  <c r="AT208" i="14"/>
  <c r="BJ208" i="14" s="1"/>
  <c r="AS208" i="14"/>
  <c r="BI208" i="14" s="1"/>
  <c r="AR208" i="14"/>
  <c r="AR207" i="14" s="1"/>
  <c r="AQ208" i="14"/>
  <c r="BG208" i="14" s="1"/>
  <c r="AO208" i="14"/>
  <c r="AO207" i="14" s="1"/>
  <c r="AN208" i="14"/>
  <c r="AN207" i="14" s="1"/>
  <c r="AM208" i="14"/>
  <c r="BC208" i="14" s="1"/>
  <c r="AL208" i="14"/>
  <c r="BB208" i="14" s="1"/>
  <c r="AK208" i="14"/>
  <c r="Z208" i="14"/>
  <c r="Y208" i="14"/>
  <c r="S208" i="14" s="1"/>
  <c r="T208" i="14"/>
  <c r="T207" i="14" s="1"/>
  <c r="J208" i="14"/>
  <c r="I208" i="14"/>
  <c r="C208" i="14" s="1"/>
  <c r="D208" i="14"/>
  <c r="D207" i="14" s="1"/>
  <c r="BE207" i="14"/>
  <c r="AX207" i="14"/>
  <c r="AW207" i="14"/>
  <c r="BM207" i="14" s="1"/>
  <c r="AU207" i="14"/>
  <c r="AT207" i="14"/>
  <c r="AQ207" i="14"/>
  <c r="AM207" i="14"/>
  <c r="AL207" i="14"/>
  <c r="AH207" i="14"/>
  <c r="AG207" i="14"/>
  <c r="AF207" i="14"/>
  <c r="AE207" i="14"/>
  <c r="AD207" i="14"/>
  <c r="AC207" i="14"/>
  <c r="AB207" i="14"/>
  <c r="AA207" i="14"/>
  <c r="Z207" i="14"/>
  <c r="Y207" i="14"/>
  <c r="X207" i="14"/>
  <c r="W207" i="14"/>
  <c r="V207" i="14"/>
  <c r="U207" i="14"/>
  <c r="R207" i="14"/>
  <c r="BN207" i="14" s="1"/>
  <c r="Q207" i="14"/>
  <c r="P207" i="14"/>
  <c r="BL207" i="14" s="1"/>
  <c r="O207" i="14"/>
  <c r="BK207" i="14" s="1"/>
  <c r="N207" i="14"/>
  <c r="BJ207" i="14" s="1"/>
  <c r="M207" i="14"/>
  <c r="L207" i="14"/>
  <c r="BH207" i="14" s="1"/>
  <c r="K207" i="14"/>
  <c r="BG207" i="14" s="1"/>
  <c r="J207" i="14"/>
  <c r="I207" i="14"/>
  <c r="H207" i="14"/>
  <c r="G207" i="14"/>
  <c r="BC207" i="14" s="1"/>
  <c r="F207" i="14"/>
  <c r="E207" i="14"/>
  <c r="BK206" i="14"/>
  <c r="BF206" i="14"/>
  <c r="BC206" i="14"/>
  <c r="AX206" i="14"/>
  <c r="BN206" i="14" s="1"/>
  <c r="AW206" i="14"/>
  <c r="BM206" i="14" s="1"/>
  <c r="AV206" i="14"/>
  <c r="BL206" i="14" s="1"/>
  <c r="AU206" i="14"/>
  <c r="AT206" i="14"/>
  <c r="BJ206" i="14" s="1"/>
  <c r="AS206" i="14"/>
  <c r="BI206" i="14" s="1"/>
  <c r="AR206" i="14"/>
  <c r="BH206" i="14" s="1"/>
  <c r="AQ206" i="14"/>
  <c r="BG206" i="14" s="1"/>
  <c r="AP206" i="14"/>
  <c r="AO206" i="14"/>
  <c r="BE206" i="14" s="1"/>
  <c r="AN206" i="14"/>
  <c r="BD206" i="14" s="1"/>
  <c r="AM206" i="14"/>
  <c r="AI206" i="14" s="1"/>
  <c r="AY206" i="14" s="1"/>
  <c r="BO206" i="14" s="1"/>
  <c r="AL206" i="14"/>
  <c r="AK206" i="14"/>
  <c r="BA206" i="14" s="1"/>
  <c r="T206" i="14"/>
  <c r="S206" i="14"/>
  <c r="D206" i="14"/>
  <c r="C206" i="14"/>
  <c r="BL205" i="14"/>
  <c r="BK205" i="14"/>
  <c r="BD205" i="14"/>
  <c r="BC205" i="14"/>
  <c r="AX205" i="14"/>
  <c r="BN205" i="14" s="1"/>
  <c r="AW205" i="14"/>
  <c r="BM205" i="14" s="1"/>
  <c r="AV205" i="14"/>
  <c r="AU205" i="14"/>
  <c r="AT205" i="14"/>
  <c r="BJ205" i="14" s="1"/>
  <c r="AS205" i="14"/>
  <c r="BI205" i="14" s="1"/>
  <c r="AR205" i="14"/>
  <c r="BH205" i="14" s="1"/>
  <c r="AQ205" i="14"/>
  <c r="BG205" i="14" s="1"/>
  <c r="AP205" i="14"/>
  <c r="BF205" i="14" s="1"/>
  <c r="AO205" i="14"/>
  <c r="BE205" i="14" s="1"/>
  <c r="AN205" i="14"/>
  <c r="AM205" i="14"/>
  <c r="AL205" i="14"/>
  <c r="BB205" i="14" s="1"/>
  <c r="AK205" i="14"/>
  <c r="BA205" i="14" s="1"/>
  <c r="AJ205" i="14"/>
  <c r="AI205" i="14"/>
  <c r="T205" i="14"/>
  <c r="S205" i="14"/>
  <c r="D205" i="14"/>
  <c r="AZ205" i="14" s="1"/>
  <c r="C205" i="14"/>
  <c r="AY205" i="14" s="1"/>
  <c r="BO205" i="14" s="1"/>
  <c r="BL204" i="14"/>
  <c r="BH204" i="14"/>
  <c r="AX204" i="14"/>
  <c r="BN204" i="14" s="1"/>
  <c r="AW204" i="14"/>
  <c r="BM204" i="14" s="1"/>
  <c r="AV204" i="14"/>
  <c r="AV203" i="14" s="1"/>
  <c r="AU204" i="14"/>
  <c r="BK204" i="14" s="1"/>
  <c r="AT204" i="14"/>
  <c r="BJ204" i="14" s="1"/>
  <c r="AS204" i="14"/>
  <c r="BI204" i="14" s="1"/>
  <c r="AR204" i="14"/>
  <c r="AR203" i="14" s="1"/>
  <c r="AQ204" i="14"/>
  <c r="BG204" i="14" s="1"/>
  <c r="AO204" i="14"/>
  <c r="AN204" i="14"/>
  <c r="AN203" i="14" s="1"/>
  <c r="AM204" i="14"/>
  <c r="BC204" i="14" s="1"/>
  <c r="AL204" i="14"/>
  <c r="BB204" i="14" s="1"/>
  <c r="AK204" i="14"/>
  <c r="Z204" i="14"/>
  <c r="Y204" i="14"/>
  <c r="S204" i="14" s="1"/>
  <c r="T204" i="14"/>
  <c r="T203" i="14" s="1"/>
  <c r="J204" i="14"/>
  <c r="I204" i="14"/>
  <c r="C204" i="14" s="1"/>
  <c r="D204" i="14"/>
  <c r="D203" i="14" s="1"/>
  <c r="BN203" i="14"/>
  <c r="AX203" i="14"/>
  <c r="AW203" i="14"/>
  <c r="BM203" i="14" s="1"/>
  <c r="AU203" i="14"/>
  <c r="AT203" i="14"/>
  <c r="AS203" i="14"/>
  <c r="BI203" i="14" s="1"/>
  <c r="AQ203" i="14"/>
  <c r="AM203" i="14"/>
  <c r="AL203" i="14"/>
  <c r="AH203" i="14"/>
  <c r="AG203" i="14"/>
  <c r="AF203" i="14"/>
  <c r="AE203" i="14"/>
  <c r="AD203" i="14"/>
  <c r="AC203" i="14"/>
  <c r="AB203" i="14"/>
  <c r="AA203" i="14"/>
  <c r="Z203" i="14"/>
  <c r="Y203" i="14"/>
  <c r="X203" i="14"/>
  <c r="W203" i="14"/>
  <c r="V203" i="14"/>
  <c r="U203" i="14"/>
  <c r="R203" i="14"/>
  <c r="Q203" i="14"/>
  <c r="P203" i="14"/>
  <c r="BL203" i="14" s="1"/>
  <c r="O203" i="14"/>
  <c r="BK203" i="14" s="1"/>
  <c r="N203" i="14"/>
  <c r="BJ203" i="14" s="1"/>
  <c r="M203" i="14"/>
  <c r="L203" i="14"/>
  <c r="BH203" i="14" s="1"/>
  <c r="K203" i="14"/>
  <c r="BG203" i="14" s="1"/>
  <c r="J203" i="14"/>
  <c r="I203" i="14"/>
  <c r="H203" i="14"/>
  <c r="G203" i="14"/>
  <c r="BC203" i="14" s="1"/>
  <c r="F203" i="14"/>
  <c r="BB203" i="14" s="1"/>
  <c r="E203" i="14"/>
  <c r="BK202" i="14"/>
  <c r="BC202" i="14"/>
  <c r="AX202" i="14"/>
  <c r="BN202" i="14" s="1"/>
  <c r="AW202" i="14"/>
  <c r="BM202" i="14" s="1"/>
  <c r="AV202" i="14"/>
  <c r="BL202" i="14" s="1"/>
  <c r="AU202" i="14"/>
  <c r="AT202" i="14"/>
  <c r="BJ202" i="14" s="1"/>
  <c r="AS202" i="14"/>
  <c r="BI202" i="14" s="1"/>
  <c r="AR202" i="14"/>
  <c r="BH202" i="14" s="1"/>
  <c r="AQ202" i="14"/>
  <c r="BG202" i="14" s="1"/>
  <c r="AP202" i="14"/>
  <c r="BF202" i="14" s="1"/>
  <c r="AO202" i="14"/>
  <c r="BE202" i="14" s="1"/>
  <c r="AN202" i="14"/>
  <c r="BD202" i="14" s="1"/>
  <c r="AM202" i="14"/>
  <c r="AI202" i="14" s="1"/>
  <c r="AY202" i="14" s="1"/>
  <c r="BO202" i="14" s="1"/>
  <c r="AL202" i="14"/>
  <c r="AK202" i="14"/>
  <c r="BA202" i="14" s="1"/>
  <c r="T202" i="14"/>
  <c r="S202" i="14"/>
  <c r="D202" i="14"/>
  <c r="C202" i="14"/>
  <c r="AX201" i="14"/>
  <c r="AW201" i="14"/>
  <c r="AV201" i="14"/>
  <c r="AU201" i="14"/>
  <c r="AT201" i="14"/>
  <c r="AS201" i="14"/>
  <c r="AR201" i="14"/>
  <c r="AQ201" i="14"/>
  <c r="AP201" i="14"/>
  <c r="AO201" i="14"/>
  <c r="AN201" i="14"/>
  <c r="AM201" i="14"/>
  <c r="AL201" i="14"/>
  <c r="AJ201" i="14" s="1"/>
  <c r="AK201" i="14"/>
  <c r="AI201" i="14"/>
  <c r="T201" i="14"/>
  <c r="S201" i="14"/>
  <c r="BM200" i="14"/>
  <c r="AX200" i="14"/>
  <c r="BN200" i="14" s="1"/>
  <c r="AW200" i="14"/>
  <c r="AV200" i="14"/>
  <c r="BL200" i="14" s="1"/>
  <c r="AU200" i="14"/>
  <c r="BK200" i="14" s="1"/>
  <c r="AT200" i="14"/>
  <c r="BJ200" i="14" s="1"/>
  <c r="AS200" i="14"/>
  <c r="BI200" i="14" s="1"/>
  <c r="AR200" i="14"/>
  <c r="BH200" i="14" s="1"/>
  <c r="AQ200" i="14"/>
  <c r="BG200" i="14" s="1"/>
  <c r="AP200" i="14"/>
  <c r="BF200" i="14" s="1"/>
  <c r="AO200" i="14"/>
  <c r="BE200" i="14" s="1"/>
  <c r="AN200" i="14"/>
  <c r="BD200" i="14" s="1"/>
  <c r="AM200" i="14"/>
  <c r="BC200" i="14" s="1"/>
  <c r="AL200" i="14"/>
  <c r="AK200" i="14"/>
  <c r="T200" i="14"/>
  <c r="S200" i="14"/>
  <c r="D200" i="14"/>
  <c r="C200" i="14"/>
  <c r="BK199" i="14"/>
  <c r="BJ199" i="14"/>
  <c r="BC199" i="14"/>
  <c r="BB199" i="14"/>
  <c r="AX199" i="14"/>
  <c r="BN199" i="14" s="1"/>
  <c r="AW199" i="14"/>
  <c r="BM199" i="14" s="1"/>
  <c r="AV199" i="14"/>
  <c r="BL199" i="14" s="1"/>
  <c r="AU199" i="14"/>
  <c r="AT199" i="14"/>
  <c r="AS199" i="14"/>
  <c r="BI199" i="14" s="1"/>
  <c r="AR199" i="14"/>
  <c r="BH199" i="14" s="1"/>
  <c r="AQ199" i="14"/>
  <c r="BG199" i="14" s="1"/>
  <c r="AP199" i="14"/>
  <c r="BF199" i="14" s="1"/>
  <c r="AO199" i="14"/>
  <c r="BE199" i="14" s="1"/>
  <c r="AN199" i="14"/>
  <c r="BD199" i="14" s="1"/>
  <c r="AM199" i="14"/>
  <c r="AL199" i="14"/>
  <c r="AJ199" i="14" s="1"/>
  <c r="AK199" i="14"/>
  <c r="BA199" i="14" s="1"/>
  <c r="AI199" i="14"/>
  <c r="T199" i="14"/>
  <c r="S199" i="14"/>
  <c r="D199" i="14"/>
  <c r="AZ199" i="14" s="1"/>
  <c r="C199" i="14"/>
  <c r="AY199" i="14" s="1"/>
  <c r="BO199" i="14" s="1"/>
  <c r="BK198" i="14"/>
  <c r="BC198" i="14"/>
  <c r="AX198" i="14"/>
  <c r="BN198" i="14" s="1"/>
  <c r="AW198" i="14"/>
  <c r="BM198" i="14" s="1"/>
  <c r="AV198" i="14"/>
  <c r="AU198" i="14"/>
  <c r="AU197" i="14" s="1"/>
  <c r="AT198" i="14"/>
  <c r="BJ198" i="14" s="1"/>
  <c r="AS198" i="14"/>
  <c r="BI198" i="14" s="1"/>
  <c r="AR198" i="14"/>
  <c r="AR197" i="14" s="1"/>
  <c r="AQ198" i="14"/>
  <c r="AQ197" i="14" s="1"/>
  <c r="AN198" i="14"/>
  <c r="BD198" i="14" s="1"/>
  <c r="AM198" i="14"/>
  <c r="AM197" i="14" s="1"/>
  <c r="AL198" i="14"/>
  <c r="BB198" i="14" s="1"/>
  <c r="AK198" i="14"/>
  <c r="BA198" i="14" s="1"/>
  <c r="Z198" i="14"/>
  <c r="Y198" i="14"/>
  <c r="T198" i="14"/>
  <c r="T197" i="14" s="1"/>
  <c r="S198" i="14"/>
  <c r="J198" i="14"/>
  <c r="I198" i="14"/>
  <c r="D198" i="14"/>
  <c r="C198" i="14"/>
  <c r="AX197" i="14"/>
  <c r="AW197" i="14"/>
  <c r="AT197" i="14"/>
  <c r="AS197" i="14"/>
  <c r="AN197" i="14"/>
  <c r="AL197" i="14"/>
  <c r="AK197" i="14"/>
  <c r="AH197" i="14"/>
  <c r="AG197" i="14"/>
  <c r="AF197" i="14"/>
  <c r="AE197" i="14"/>
  <c r="AD197" i="14"/>
  <c r="AC197" i="14"/>
  <c r="AB197" i="14"/>
  <c r="AA197" i="14"/>
  <c r="Z197" i="14"/>
  <c r="Y197" i="14"/>
  <c r="X197" i="14"/>
  <c r="W197" i="14"/>
  <c r="V197" i="14"/>
  <c r="U197" i="14"/>
  <c r="R197" i="14"/>
  <c r="BN197" i="14" s="1"/>
  <c r="Q197" i="14"/>
  <c r="BM197" i="14" s="1"/>
  <c r="P197" i="14"/>
  <c r="O197" i="14"/>
  <c r="BK197" i="14" s="1"/>
  <c r="N197" i="14"/>
  <c r="BJ197" i="14" s="1"/>
  <c r="M197" i="14"/>
  <c r="L197" i="14"/>
  <c r="BH197" i="14" s="1"/>
  <c r="K197" i="14"/>
  <c r="BG197" i="14" s="1"/>
  <c r="J197" i="14"/>
  <c r="I197" i="14"/>
  <c r="H197" i="14"/>
  <c r="BD197" i="14" s="1"/>
  <c r="G197" i="14"/>
  <c r="F197" i="14"/>
  <c r="BB197" i="14" s="1"/>
  <c r="E197" i="14"/>
  <c r="BA197" i="14" s="1"/>
  <c r="D197" i="14"/>
  <c r="BJ196" i="14"/>
  <c r="BI196" i="14"/>
  <c r="BB196" i="14"/>
  <c r="BA196" i="14"/>
  <c r="AX196" i="14"/>
  <c r="BN196" i="14" s="1"/>
  <c r="AW196" i="14"/>
  <c r="BM196" i="14" s="1"/>
  <c r="AV196" i="14"/>
  <c r="BL196" i="14" s="1"/>
  <c r="AU196" i="14"/>
  <c r="BK196" i="14" s="1"/>
  <c r="AT196" i="14"/>
  <c r="AS196" i="14"/>
  <c r="AR196" i="14"/>
  <c r="BH196" i="14" s="1"/>
  <c r="AQ196" i="14"/>
  <c r="BG196" i="14" s="1"/>
  <c r="AP196" i="14"/>
  <c r="BF196" i="14" s="1"/>
  <c r="AO196" i="14"/>
  <c r="BE196" i="14" s="1"/>
  <c r="AN196" i="14"/>
  <c r="BD196" i="14" s="1"/>
  <c r="AM196" i="14"/>
  <c r="BC196" i="14" s="1"/>
  <c r="AL196" i="14"/>
  <c r="AJ196" i="14" s="1"/>
  <c r="AK196" i="14"/>
  <c r="AI196" i="14" s="1"/>
  <c r="T196" i="14"/>
  <c r="S196" i="14"/>
  <c r="BO196" i="14" s="1"/>
  <c r="D196" i="14"/>
  <c r="AZ196" i="14" s="1"/>
  <c r="C196" i="14"/>
  <c r="AY196" i="14" s="1"/>
  <c r="BN195" i="14"/>
  <c r="AX195" i="14"/>
  <c r="AW195" i="14"/>
  <c r="BM195" i="14" s="1"/>
  <c r="AV195" i="14"/>
  <c r="BL195" i="14" s="1"/>
  <c r="AU195" i="14"/>
  <c r="BK195" i="14" s="1"/>
  <c r="AT195" i="14"/>
  <c r="BJ195" i="14" s="1"/>
  <c r="AS195" i="14"/>
  <c r="BI195" i="14" s="1"/>
  <c r="AR195" i="14"/>
  <c r="BH195" i="14" s="1"/>
  <c r="AQ195" i="14"/>
  <c r="BG195" i="14" s="1"/>
  <c r="AP195" i="14"/>
  <c r="BF195" i="14" s="1"/>
  <c r="AO195" i="14"/>
  <c r="BE195" i="14" s="1"/>
  <c r="AN195" i="14"/>
  <c r="BD195" i="14" s="1"/>
  <c r="AM195" i="14"/>
  <c r="AL195" i="14"/>
  <c r="AK195" i="14"/>
  <c r="BA195" i="14" s="1"/>
  <c r="T195" i="14"/>
  <c r="S195" i="14"/>
  <c r="D195" i="14"/>
  <c r="C195" i="14"/>
  <c r="BL194" i="14"/>
  <c r="BG194" i="14"/>
  <c r="BD194" i="14"/>
  <c r="AX194" i="14"/>
  <c r="BN194" i="14" s="1"/>
  <c r="AW194" i="14"/>
  <c r="BM194" i="14" s="1"/>
  <c r="AV194" i="14"/>
  <c r="AU194" i="14"/>
  <c r="BK194" i="14" s="1"/>
  <c r="AT194" i="14"/>
  <c r="BJ194" i="14" s="1"/>
  <c r="AS194" i="14"/>
  <c r="BI194" i="14" s="1"/>
  <c r="AR194" i="14"/>
  <c r="BH194" i="14" s="1"/>
  <c r="AQ194" i="14"/>
  <c r="AP194" i="14"/>
  <c r="BF194" i="14" s="1"/>
  <c r="AO194" i="14"/>
  <c r="BE194" i="14" s="1"/>
  <c r="AN194" i="14"/>
  <c r="AM194" i="14"/>
  <c r="BC194" i="14" s="1"/>
  <c r="AL194" i="14"/>
  <c r="BB194" i="14" s="1"/>
  <c r="AK194" i="14"/>
  <c r="BA194" i="14" s="1"/>
  <c r="AJ194" i="14"/>
  <c r="AI194" i="14"/>
  <c r="T194" i="14"/>
  <c r="S194" i="14"/>
  <c r="D194" i="14"/>
  <c r="AZ194" i="14" s="1"/>
  <c r="C194" i="14"/>
  <c r="AY194" i="14" s="1"/>
  <c r="BO194" i="14" s="1"/>
  <c r="BM193" i="14"/>
  <c r="BI193" i="14"/>
  <c r="BH193" i="14"/>
  <c r="AX193" i="14"/>
  <c r="BN193" i="14" s="1"/>
  <c r="AW193" i="14"/>
  <c r="AV193" i="14"/>
  <c r="AV192" i="14" s="1"/>
  <c r="AU193" i="14"/>
  <c r="BK193" i="14" s="1"/>
  <c r="AT193" i="14"/>
  <c r="BJ193" i="14" s="1"/>
  <c r="AS193" i="14"/>
  <c r="AR193" i="14"/>
  <c r="AR192" i="14" s="1"/>
  <c r="AQ193" i="14"/>
  <c r="BG193" i="14" s="1"/>
  <c r="AO193" i="14"/>
  <c r="AN193" i="14"/>
  <c r="AN192" i="14" s="1"/>
  <c r="AM193" i="14"/>
  <c r="BC193" i="14" s="1"/>
  <c r="AL193" i="14"/>
  <c r="BB193" i="14" s="1"/>
  <c r="AK193" i="14"/>
  <c r="Z193" i="14"/>
  <c r="Y193" i="14"/>
  <c r="S193" i="14" s="1"/>
  <c r="T193" i="14"/>
  <c r="T192" i="14" s="1"/>
  <c r="J193" i="14"/>
  <c r="I193" i="14"/>
  <c r="C193" i="14" s="1"/>
  <c r="D193" i="14"/>
  <c r="D192" i="14" s="1"/>
  <c r="BI192" i="14"/>
  <c r="BB192" i="14"/>
  <c r="AX192" i="14"/>
  <c r="BN192" i="14" s="1"/>
  <c r="AW192" i="14"/>
  <c r="AU192" i="14"/>
  <c r="AT192" i="14"/>
  <c r="BJ192" i="14" s="1"/>
  <c r="AS192" i="14"/>
  <c r="AQ192" i="14"/>
  <c r="AM192" i="14"/>
  <c r="AL192" i="14"/>
  <c r="AH192" i="14"/>
  <c r="AG192" i="14"/>
  <c r="AF192" i="14"/>
  <c r="AE192" i="14"/>
  <c r="AD192" i="14"/>
  <c r="AC192" i="14"/>
  <c r="AB192" i="14"/>
  <c r="AA192" i="14"/>
  <c r="Z192" i="14"/>
  <c r="Y192" i="14"/>
  <c r="X192" i="14"/>
  <c r="W192" i="14"/>
  <c r="V192" i="14"/>
  <c r="U192" i="14"/>
  <c r="R192" i="14"/>
  <c r="Q192" i="14"/>
  <c r="BM192" i="14" s="1"/>
  <c r="P192" i="14"/>
  <c r="BL192" i="14" s="1"/>
  <c r="O192" i="14"/>
  <c r="BK192" i="14" s="1"/>
  <c r="N192" i="14"/>
  <c r="M192" i="14"/>
  <c r="L192" i="14"/>
  <c r="BH192" i="14" s="1"/>
  <c r="K192" i="14"/>
  <c r="BG192" i="14" s="1"/>
  <c r="J192" i="14"/>
  <c r="I192" i="14"/>
  <c r="H192" i="14"/>
  <c r="BD192" i="14" s="1"/>
  <c r="G192" i="14"/>
  <c r="BC192" i="14" s="1"/>
  <c r="F192" i="14"/>
  <c r="E192" i="14"/>
  <c r="BG191" i="14"/>
  <c r="BF191" i="14"/>
  <c r="AX191" i="14"/>
  <c r="BN191" i="14" s="1"/>
  <c r="AW191" i="14"/>
  <c r="BM191" i="14" s="1"/>
  <c r="AV191" i="14"/>
  <c r="BL191" i="14" s="1"/>
  <c r="AU191" i="14"/>
  <c r="BK191" i="14" s="1"/>
  <c r="AT191" i="14"/>
  <c r="BJ191" i="14" s="1"/>
  <c r="AS191" i="14"/>
  <c r="BI191" i="14" s="1"/>
  <c r="AR191" i="14"/>
  <c r="BH191" i="14" s="1"/>
  <c r="AQ191" i="14"/>
  <c r="AP191" i="14"/>
  <c r="AO191" i="14"/>
  <c r="BE191" i="14" s="1"/>
  <c r="AN191" i="14"/>
  <c r="BD191" i="14" s="1"/>
  <c r="AM191" i="14"/>
  <c r="AL191" i="14"/>
  <c r="AK191" i="14"/>
  <c r="BA191" i="14" s="1"/>
  <c r="T191" i="14"/>
  <c r="S191" i="14"/>
  <c r="D191" i="14"/>
  <c r="C191" i="14"/>
  <c r="BL190" i="14"/>
  <c r="BD190" i="14"/>
  <c r="AX190" i="14"/>
  <c r="BN190" i="14" s="1"/>
  <c r="AW190" i="14"/>
  <c r="BM190" i="14" s="1"/>
  <c r="AV190" i="14"/>
  <c r="AU190" i="14"/>
  <c r="BK190" i="14" s="1"/>
  <c r="AT190" i="14"/>
  <c r="BJ190" i="14" s="1"/>
  <c r="AS190" i="14"/>
  <c r="BI190" i="14" s="1"/>
  <c r="AR190" i="14"/>
  <c r="BH190" i="14" s="1"/>
  <c r="AQ190" i="14"/>
  <c r="BG190" i="14" s="1"/>
  <c r="AP190" i="14"/>
  <c r="BF190" i="14" s="1"/>
  <c r="AO190" i="14"/>
  <c r="BE190" i="14" s="1"/>
  <c r="AN190" i="14"/>
  <c r="AM190" i="14"/>
  <c r="BC190" i="14" s="1"/>
  <c r="AL190" i="14"/>
  <c r="BB190" i="14" s="1"/>
  <c r="AK190" i="14"/>
  <c r="BA190" i="14" s="1"/>
  <c r="AJ190" i="14"/>
  <c r="AI190" i="14"/>
  <c r="T190" i="14"/>
  <c r="S190" i="14"/>
  <c r="D190" i="14"/>
  <c r="AZ190" i="14" s="1"/>
  <c r="C190" i="14"/>
  <c r="AY190" i="14" s="1"/>
  <c r="BO190" i="14" s="1"/>
  <c r="BM189" i="14"/>
  <c r="BI189" i="14"/>
  <c r="BH189" i="14"/>
  <c r="AX189" i="14"/>
  <c r="BN189" i="14" s="1"/>
  <c r="AW189" i="14"/>
  <c r="AV189" i="14"/>
  <c r="AV188" i="14" s="1"/>
  <c r="AU189" i="14"/>
  <c r="BK189" i="14" s="1"/>
  <c r="AT189" i="14"/>
  <c r="BJ189" i="14" s="1"/>
  <c r="AS189" i="14"/>
  <c r="AR189" i="14"/>
  <c r="AR188" i="14" s="1"/>
  <c r="AQ189" i="14"/>
  <c r="BG189" i="14" s="1"/>
  <c r="AN189" i="14"/>
  <c r="AN188" i="14" s="1"/>
  <c r="AM189" i="14"/>
  <c r="BC189" i="14" s="1"/>
  <c r="AL189" i="14"/>
  <c r="BB189" i="14" s="1"/>
  <c r="AK189" i="14"/>
  <c r="Z189" i="14"/>
  <c r="Y189" i="14"/>
  <c r="T189" i="14"/>
  <c r="T188" i="14" s="1"/>
  <c r="J189" i="14"/>
  <c r="I189" i="14"/>
  <c r="C189" i="14" s="1"/>
  <c r="D189" i="14"/>
  <c r="BB188" i="14"/>
  <c r="AX188" i="14"/>
  <c r="BN188" i="14" s="1"/>
  <c r="AW188" i="14"/>
  <c r="AU188" i="14"/>
  <c r="AT188" i="14"/>
  <c r="BJ188" i="14" s="1"/>
  <c r="AS188" i="14"/>
  <c r="BI188" i="14" s="1"/>
  <c r="AQ188" i="14"/>
  <c r="AM188" i="14"/>
  <c r="AL188" i="14"/>
  <c r="AH188" i="14"/>
  <c r="AG188" i="14"/>
  <c r="AF188" i="14"/>
  <c r="AE188" i="14"/>
  <c r="AD188" i="14"/>
  <c r="AC188" i="14"/>
  <c r="AB188" i="14"/>
  <c r="AA188" i="14"/>
  <c r="Z188" i="14"/>
  <c r="Y188" i="14"/>
  <c r="X188" i="14"/>
  <c r="W188" i="14"/>
  <c r="V188" i="14"/>
  <c r="U188" i="14"/>
  <c r="R188" i="14"/>
  <c r="Q188" i="14"/>
  <c r="BM188" i="14" s="1"/>
  <c r="P188" i="14"/>
  <c r="BL188" i="14" s="1"/>
  <c r="O188" i="14"/>
  <c r="BK188" i="14" s="1"/>
  <c r="N188" i="14"/>
  <c r="M188" i="14"/>
  <c r="L188" i="14"/>
  <c r="BH188" i="14" s="1"/>
  <c r="K188" i="14"/>
  <c r="BG188" i="14" s="1"/>
  <c r="J188" i="14"/>
  <c r="I188" i="14"/>
  <c r="H188" i="14"/>
  <c r="BD188" i="14" s="1"/>
  <c r="G188" i="14"/>
  <c r="BC188" i="14" s="1"/>
  <c r="F188" i="14"/>
  <c r="E188" i="14"/>
  <c r="BN187" i="14"/>
  <c r="BJ187" i="14"/>
  <c r="BF187" i="14"/>
  <c r="BB187" i="14"/>
  <c r="AX187" i="14"/>
  <c r="AW187" i="14"/>
  <c r="BM187" i="14" s="1"/>
  <c r="AV187" i="14"/>
  <c r="BL187" i="14" s="1"/>
  <c r="AU187" i="14"/>
  <c r="BK187" i="14" s="1"/>
  <c r="AT187" i="14"/>
  <c r="AS187" i="14"/>
  <c r="BI187" i="14" s="1"/>
  <c r="AR187" i="14"/>
  <c r="BH187" i="14" s="1"/>
  <c r="AQ187" i="14"/>
  <c r="BG187" i="14" s="1"/>
  <c r="AP187" i="14"/>
  <c r="AO187" i="14"/>
  <c r="BE187" i="14" s="1"/>
  <c r="AN187" i="14"/>
  <c r="BD187" i="14" s="1"/>
  <c r="AM187" i="14"/>
  <c r="BC187" i="14" s="1"/>
  <c r="AL187" i="14"/>
  <c r="AK187" i="14"/>
  <c r="BA187" i="14" s="1"/>
  <c r="AJ187" i="14"/>
  <c r="AI187" i="14"/>
  <c r="T187" i="14"/>
  <c r="S187" i="14"/>
  <c r="D187" i="14"/>
  <c r="AZ187" i="14" s="1"/>
  <c r="C187" i="14"/>
  <c r="AY187" i="14" s="1"/>
  <c r="BO187" i="14" s="1"/>
  <c r="AX186" i="14"/>
  <c r="AW186" i="14"/>
  <c r="AV186" i="14"/>
  <c r="AU186" i="14"/>
  <c r="AT186" i="14"/>
  <c r="AS186" i="14"/>
  <c r="AR186" i="14"/>
  <c r="AQ186" i="14"/>
  <c r="AP186" i="14"/>
  <c r="AO186" i="14"/>
  <c r="AN186" i="14"/>
  <c r="AM186" i="14"/>
  <c r="AL186" i="14"/>
  <c r="AK186" i="14"/>
  <c r="AJ186" i="14"/>
  <c r="AI186" i="14"/>
  <c r="T186" i="14"/>
  <c r="S186" i="14"/>
  <c r="BJ185" i="14"/>
  <c r="BB185" i="14"/>
  <c r="AX185" i="14"/>
  <c r="BN185" i="14" s="1"/>
  <c r="AW185" i="14"/>
  <c r="BM185" i="14" s="1"/>
  <c r="AV185" i="14"/>
  <c r="BL185" i="14" s="1"/>
  <c r="AU185" i="14"/>
  <c r="BK185" i="14" s="1"/>
  <c r="AT185" i="14"/>
  <c r="AS185" i="14"/>
  <c r="BI185" i="14" s="1"/>
  <c r="AR185" i="14"/>
  <c r="BH185" i="14" s="1"/>
  <c r="AQ185" i="14"/>
  <c r="BG185" i="14" s="1"/>
  <c r="AP185" i="14"/>
  <c r="BF185" i="14" s="1"/>
  <c r="AO185" i="14"/>
  <c r="BE185" i="14" s="1"/>
  <c r="AN185" i="14"/>
  <c r="BD185" i="14" s="1"/>
  <c r="AM185" i="14"/>
  <c r="BC185" i="14" s="1"/>
  <c r="AL185" i="14"/>
  <c r="AJ185" i="14" s="1"/>
  <c r="AK185" i="14"/>
  <c r="BA185" i="14" s="1"/>
  <c r="AI185" i="14"/>
  <c r="T185" i="14"/>
  <c r="S185" i="14"/>
  <c r="D185" i="14"/>
  <c r="C185" i="14"/>
  <c r="AY185" i="14" s="1"/>
  <c r="BO185" i="14" s="1"/>
  <c r="AX184" i="14"/>
  <c r="BN184" i="14" s="1"/>
  <c r="AW184" i="14"/>
  <c r="BM184" i="14" s="1"/>
  <c r="AV184" i="14"/>
  <c r="BL184" i="14" s="1"/>
  <c r="AU184" i="14"/>
  <c r="BK184" i="14" s="1"/>
  <c r="AT184" i="14"/>
  <c r="BJ184" i="14" s="1"/>
  <c r="AS184" i="14"/>
  <c r="BI184" i="14" s="1"/>
  <c r="AR184" i="14"/>
  <c r="BH184" i="14" s="1"/>
  <c r="AQ184" i="14"/>
  <c r="BG184" i="14" s="1"/>
  <c r="AP184" i="14"/>
  <c r="BF184" i="14" s="1"/>
  <c r="AO184" i="14"/>
  <c r="BE184" i="14" s="1"/>
  <c r="AN184" i="14"/>
  <c r="BD184" i="14" s="1"/>
  <c r="AM184" i="14"/>
  <c r="BC184" i="14" s="1"/>
  <c r="AL184" i="14"/>
  <c r="BB184" i="14" s="1"/>
  <c r="AK184" i="14"/>
  <c r="BA184" i="14" s="1"/>
  <c r="AJ184" i="14"/>
  <c r="AI184" i="14"/>
  <c r="T184" i="14"/>
  <c r="S184" i="14"/>
  <c r="D184" i="14"/>
  <c r="AZ184" i="14" s="1"/>
  <c r="C184" i="14"/>
  <c r="AY184" i="14" s="1"/>
  <c r="BO184" i="14" s="1"/>
  <c r="BM183" i="14"/>
  <c r="BI183" i="14"/>
  <c r="BA183" i="14"/>
  <c r="AX183" i="14"/>
  <c r="BN183" i="14" s="1"/>
  <c r="AW183" i="14"/>
  <c r="AV183" i="14"/>
  <c r="AU183" i="14"/>
  <c r="BK183" i="14" s="1"/>
  <c r="AT183" i="14"/>
  <c r="BJ183" i="14" s="1"/>
  <c r="AS183" i="14"/>
  <c r="AR183" i="14"/>
  <c r="AQ183" i="14"/>
  <c r="BG183" i="14" s="1"/>
  <c r="AN183" i="14"/>
  <c r="AN182" i="14" s="1"/>
  <c r="AM183" i="14"/>
  <c r="BC183" i="14" s="1"/>
  <c r="AL183" i="14"/>
  <c r="BB183" i="14" s="1"/>
  <c r="AK183" i="14"/>
  <c r="Z183" i="14"/>
  <c r="Y183" i="14"/>
  <c r="S183" i="14" s="1"/>
  <c r="T183" i="14"/>
  <c r="T182" i="14" s="1"/>
  <c r="J183" i="14"/>
  <c r="I183" i="14"/>
  <c r="D183" i="14"/>
  <c r="D182" i="14" s="1"/>
  <c r="BJ182" i="14"/>
  <c r="BB182" i="14"/>
  <c r="AX182" i="14"/>
  <c r="BN182" i="14" s="1"/>
  <c r="AW182" i="14"/>
  <c r="AU182" i="14"/>
  <c r="AT182" i="14"/>
  <c r="AS182" i="14"/>
  <c r="AQ182" i="14"/>
  <c r="AM182" i="14"/>
  <c r="AL182" i="14"/>
  <c r="AK182" i="14"/>
  <c r="AH182" i="14"/>
  <c r="AG182" i="14"/>
  <c r="AF182" i="14"/>
  <c r="AE182" i="14"/>
  <c r="AD182" i="14"/>
  <c r="AC182" i="14"/>
  <c r="AB182" i="14"/>
  <c r="AA182" i="14"/>
  <c r="Z182" i="14"/>
  <c r="Y182" i="14"/>
  <c r="X182" i="14"/>
  <c r="W182" i="14"/>
  <c r="V182" i="14"/>
  <c r="U182" i="14"/>
  <c r="R182" i="14"/>
  <c r="Q182" i="14"/>
  <c r="BM182" i="14" s="1"/>
  <c r="P182" i="14"/>
  <c r="O182" i="14"/>
  <c r="BK182" i="14" s="1"/>
  <c r="N182" i="14"/>
  <c r="M182" i="14"/>
  <c r="BI182" i="14" s="1"/>
  <c r="L182" i="14"/>
  <c r="K182" i="14"/>
  <c r="BG182" i="14" s="1"/>
  <c r="J182" i="14"/>
  <c r="I182" i="14"/>
  <c r="H182" i="14"/>
  <c r="BD182" i="14" s="1"/>
  <c r="G182" i="14"/>
  <c r="BC182" i="14" s="1"/>
  <c r="F182" i="14"/>
  <c r="E182" i="14"/>
  <c r="BA182" i="14" s="1"/>
  <c r="BJ181" i="14"/>
  <c r="BB181" i="14"/>
  <c r="AX181" i="14"/>
  <c r="BN181" i="14" s="1"/>
  <c r="AW181" i="14"/>
  <c r="BM181" i="14" s="1"/>
  <c r="AV181" i="14"/>
  <c r="BL181" i="14" s="1"/>
  <c r="AU181" i="14"/>
  <c r="BK181" i="14" s="1"/>
  <c r="AT181" i="14"/>
  <c r="AS181" i="14"/>
  <c r="BI181" i="14" s="1"/>
  <c r="AR181" i="14"/>
  <c r="BH181" i="14" s="1"/>
  <c r="AQ181" i="14"/>
  <c r="BG181" i="14" s="1"/>
  <c r="AP181" i="14"/>
  <c r="BF181" i="14" s="1"/>
  <c r="AO181" i="14"/>
  <c r="BE181" i="14" s="1"/>
  <c r="AN181" i="14"/>
  <c r="BD181" i="14" s="1"/>
  <c r="AM181" i="14"/>
  <c r="BC181" i="14" s="1"/>
  <c r="AL181" i="14"/>
  <c r="AJ181" i="14" s="1"/>
  <c r="AK181" i="14"/>
  <c r="BA181" i="14" s="1"/>
  <c r="AI181" i="14"/>
  <c r="T181" i="14"/>
  <c r="S181" i="14"/>
  <c r="D181" i="14"/>
  <c r="C181" i="14"/>
  <c r="AY181" i="14" s="1"/>
  <c r="BO181" i="14" s="1"/>
  <c r="AX180" i="14"/>
  <c r="AW180" i="14"/>
  <c r="AV180" i="14"/>
  <c r="AU180" i="14"/>
  <c r="AT180" i="14"/>
  <c r="AS180" i="14"/>
  <c r="AR180" i="14"/>
  <c r="AQ180" i="14"/>
  <c r="AP180" i="14"/>
  <c r="AO180" i="14"/>
  <c r="AN180" i="14"/>
  <c r="AM180" i="14"/>
  <c r="AI180" i="14" s="1"/>
  <c r="AL180" i="14"/>
  <c r="AJ180" i="14" s="1"/>
  <c r="AK180" i="14"/>
  <c r="T180" i="14"/>
  <c r="S180" i="14"/>
  <c r="BJ179" i="14"/>
  <c r="BI179" i="14"/>
  <c r="BB179" i="14"/>
  <c r="BA179" i="14"/>
  <c r="AX179" i="14"/>
  <c r="BN179" i="14" s="1"/>
  <c r="AW179" i="14"/>
  <c r="BM179" i="14" s="1"/>
  <c r="AV179" i="14"/>
  <c r="BL179" i="14" s="1"/>
  <c r="AU179" i="14"/>
  <c r="BK179" i="14" s="1"/>
  <c r="AT179" i="14"/>
  <c r="AS179" i="14"/>
  <c r="AR179" i="14"/>
  <c r="BH179" i="14" s="1"/>
  <c r="AQ179" i="14"/>
  <c r="BG179" i="14" s="1"/>
  <c r="AP179" i="14"/>
  <c r="BF179" i="14" s="1"/>
  <c r="AO179" i="14"/>
  <c r="BE179" i="14" s="1"/>
  <c r="AN179" i="14"/>
  <c r="BD179" i="14" s="1"/>
  <c r="AM179" i="14"/>
  <c r="BC179" i="14" s="1"/>
  <c r="AL179" i="14"/>
  <c r="AJ179" i="14" s="1"/>
  <c r="AK179" i="14"/>
  <c r="AI179" i="14" s="1"/>
  <c r="T179" i="14"/>
  <c r="S179" i="14"/>
  <c r="BO179" i="14" s="1"/>
  <c r="D179" i="14"/>
  <c r="AZ179" i="14" s="1"/>
  <c r="C179" i="14"/>
  <c r="AY179" i="14" s="1"/>
  <c r="BG178" i="14"/>
  <c r="BC178" i="14"/>
  <c r="AX178" i="14"/>
  <c r="AX177" i="14" s="1"/>
  <c r="AW178" i="14"/>
  <c r="BM178" i="14" s="1"/>
  <c r="AV178" i="14"/>
  <c r="BL178" i="14" s="1"/>
  <c r="AU178" i="14"/>
  <c r="BK178" i="14" s="1"/>
  <c r="AT178" i="14"/>
  <c r="AT177" i="14" s="1"/>
  <c r="AS178" i="14"/>
  <c r="BI178" i="14" s="1"/>
  <c r="AR178" i="14"/>
  <c r="BH178" i="14" s="1"/>
  <c r="AQ178" i="14"/>
  <c r="AQ177" i="14" s="1"/>
  <c r="BG177" i="14" s="1"/>
  <c r="AN178" i="14"/>
  <c r="BD178" i="14" s="1"/>
  <c r="AM178" i="14"/>
  <c r="AL178" i="14"/>
  <c r="AK178" i="14"/>
  <c r="BA178" i="14" s="1"/>
  <c r="Z178" i="14"/>
  <c r="Y178" i="14"/>
  <c r="S178" i="14"/>
  <c r="S177" i="14" s="1"/>
  <c r="J178" i="14"/>
  <c r="I178" i="14"/>
  <c r="C178" i="14"/>
  <c r="BH177" i="14"/>
  <c r="AW177" i="14"/>
  <c r="AV177" i="14"/>
  <c r="AU177" i="14"/>
  <c r="AS177" i="14"/>
  <c r="AR177" i="14"/>
  <c r="AN177" i="14"/>
  <c r="AM177" i="14"/>
  <c r="AK177" i="14"/>
  <c r="AH177" i="14"/>
  <c r="AG177" i="14"/>
  <c r="AF177" i="14"/>
  <c r="AE177" i="14"/>
  <c r="AD177" i="14"/>
  <c r="AC177" i="14"/>
  <c r="AB177" i="14"/>
  <c r="AA177" i="14"/>
  <c r="Y177" i="14"/>
  <c r="X177" i="14"/>
  <c r="W177" i="14"/>
  <c r="V177" i="14"/>
  <c r="U177" i="14"/>
  <c r="R177" i="14"/>
  <c r="BN177" i="14" s="1"/>
  <c r="Q177" i="14"/>
  <c r="BM177" i="14" s="1"/>
  <c r="P177" i="14"/>
  <c r="BL177" i="14" s="1"/>
  <c r="O177" i="14"/>
  <c r="BK177" i="14" s="1"/>
  <c r="N177" i="14"/>
  <c r="BJ177" i="14" s="1"/>
  <c r="M177" i="14"/>
  <c r="BI177" i="14" s="1"/>
  <c r="L177" i="14"/>
  <c r="K177" i="14"/>
  <c r="I177" i="14"/>
  <c r="H177" i="14"/>
  <c r="G177" i="14"/>
  <c r="BC177" i="14" s="1"/>
  <c r="F177" i="14"/>
  <c r="E177" i="14"/>
  <c r="BA177" i="14" s="1"/>
  <c r="BL176" i="14"/>
  <c r="BH176" i="14"/>
  <c r="BD176" i="14"/>
  <c r="AX176" i="14"/>
  <c r="BN176" i="14" s="1"/>
  <c r="AW176" i="14"/>
  <c r="AV176" i="14"/>
  <c r="AV175" i="14" s="1"/>
  <c r="AU176" i="14"/>
  <c r="BK176" i="14" s="1"/>
  <c r="AT176" i="14"/>
  <c r="BJ176" i="14" s="1"/>
  <c r="AS176" i="14"/>
  <c r="AR176" i="14"/>
  <c r="AR175" i="14" s="1"/>
  <c r="AQ176" i="14"/>
  <c r="BG176" i="14" s="1"/>
  <c r="AP176" i="14"/>
  <c r="BF176" i="14" s="1"/>
  <c r="AO176" i="14"/>
  <c r="AN176" i="14"/>
  <c r="AN175" i="14" s="1"/>
  <c r="AM176" i="14"/>
  <c r="BC176" i="14" s="1"/>
  <c r="AL176" i="14"/>
  <c r="BB176" i="14" s="1"/>
  <c r="AK176" i="14"/>
  <c r="AJ176" i="14"/>
  <c r="AJ175" i="14" s="1"/>
  <c r="T176" i="14"/>
  <c r="T175" i="14" s="1"/>
  <c r="S176" i="14"/>
  <c r="D176" i="14"/>
  <c r="C176" i="14"/>
  <c r="BJ175" i="14"/>
  <c r="BB175" i="14"/>
  <c r="AX175" i="14"/>
  <c r="BN175" i="14" s="1"/>
  <c r="AU175" i="14"/>
  <c r="AT175" i="14"/>
  <c r="AQ175" i="14"/>
  <c r="AP175" i="14"/>
  <c r="BF175" i="14" s="1"/>
  <c r="AM175" i="14"/>
  <c r="AL175" i="14"/>
  <c r="AK175" i="14"/>
  <c r="AH175" i="14"/>
  <c r="AG175" i="14"/>
  <c r="AF175" i="14"/>
  <c r="AE175" i="14"/>
  <c r="AD175" i="14"/>
  <c r="AC175" i="14"/>
  <c r="AB175" i="14"/>
  <c r="AA175" i="14"/>
  <c r="Z175" i="14"/>
  <c r="Y175" i="14"/>
  <c r="X175" i="14"/>
  <c r="W175" i="14"/>
  <c r="V175" i="14"/>
  <c r="U175" i="14"/>
  <c r="R175" i="14"/>
  <c r="Q175" i="14"/>
  <c r="P175" i="14"/>
  <c r="BL175" i="14" s="1"/>
  <c r="O175" i="14"/>
  <c r="BK175" i="14" s="1"/>
  <c r="N175" i="14"/>
  <c r="M175" i="14"/>
  <c r="L175" i="14"/>
  <c r="BH175" i="14" s="1"/>
  <c r="K175" i="14"/>
  <c r="BG175" i="14" s="1"/>
  <c r="J175" i="14"/>
  <c r="I175" i="14"/>
  <c r="H175" i="14"/>
  <c r="BD175" i="14" s="1"/>
  <c r="G175" i="14"/>
  <c r="BC175" i="14" s="1"/>
  <c r="F175" i="14"/>
  <c r="E175" i="14"/>
  <c r="BA175" i="14" s="1"/>
  <c r="C175" i="14"/>
  <c r="BJ174" i="14"/>
  <c r="BB174" i="14"/>
  <c r="AX174" i="14"/>
  <c r="BN174" i="14" s="1"/>
  <c r="AW174" i="14"/>
  <c r="BM174" i="14" s="1"/>
  <c r="AV174" i="14"/>
  <c r="BL174" i="14" s="1"/>
  <c r="AU174" i="14"/>
  <c r="BK174" i="14" s="1"/>
  <c r="AT174" i="14"/>
  <c r="AS174" i="14"/>
  <c r="BI174" i="14" s="1"/>
  <c r="AR174" i="14"/>
  <c r="BH174" i="14" s="1"/>
  <c r="AQ174" i="14"/>
  <c r="BG174" i="14" s="1"/>
  <c r="AP174" i="14"/>
  <c r="BF174" i="14" s="1"/>
  <c r="AO174" i="14"/>
  <c r="BE174" i="14" s="1"/>
  <c r="AN174" i="14"/>
  <c r="BD174" i="14" s="1"/>
  <c r="AM174" i="14"/>
  <c r="AL174" i="14"/>
  <c r="AJ174" i="14" s="1"/>
  <c r="AK174" i="14"/>
  <c r="BA174" i="14" s="1"/>
  <c r="T174" i="14"/>
  <c r="S174" i="14"/>
  <c r="D174" i="14"/>
  <c r="AZ174" i="14" s="1"/>
  <c r="C174" i="14"/>
  <c r="AX173" i="14"/>
  <c r="AW173" i="14"/>
  <c r="AV173" i="14"/>
  <c r="AU173" i="14"/>
  <c r="AT173" i="14"/>
  <c r="AS173" i="14"/>
  <c r="AR173" i="14"/>
  <c r="AQ173" i="14"/>
  <c r="AP173" i="14"/>
  <c r="AO173" i="14"/>
  <c r="AN173" i="14"/>
  <c r="AM173" i="14"/>
  <c r="AL173" i="14"/>
  <c r="AJ173" i="14" s="1"/>
  <c r="AK173" i="14"/>
  <c r="AI173" i="14"/>
  <c r="T173" i="14"/>
  <c r="S173" i="14"/>
  <c r="BM172" i="14"/>
  <c r="BJ172" i="14"/>
  <c r="BI172" i="14"/>
  <c r="BB172" i="14"/>
  <c r="BA172" i="14"/>
  <c r="AX172" i="14"/>
  <c r="BN172" i="14" s="1"/>
  <c r="AW172" i="14"/>
  <c r="AV172" i="14"/>
  <c r="BL172" i="14" s="1"/>
  <c r="AU172" i="14"/>
  <c r="BK172" i="14" s="1"/>
  <c r="AT172" i="14"/>
  <c r="AS172" i="14"/>
  <c r="AR172" i="14"/>
  <c r="BH172" i="14" s="1"/>
  <c r="AQ172" i="14"/>
  <c r="BG172" i="14" s="1"/>
  <c r="AP172" i="14"/>
  <c r="BF172" i="14" s="1"/>
  <c r="AO172" i="14"/>
  <c r="BE172" i="14" s="1"/>
  <c r="AN172" i="14"/>
  <c r="BD172" i="14" s="1"/>
  <c r="AM172" i="14"/>
  <c r="BC172" i="14" s="1"/>
  <c r="AL172" i="14"/>
  <c r="AJ172" i="14" s="1"/>
  <c r="AK172" i="14"/>
  <c r="AI172" i="14" s="1"/>
  <c r="T172" i="14"/>
  <c r="S172" i="14"/>
  <c r="BO172" i="14" s="1"/>
  <c r="D172" i="14"/>
  <c r="AZ172" i="14" s="1"/>
  <c r="C172" i="14"/>
  <c r="AY172" i="14" s="1"/>
  <c r="BO171" i="14"/>
  <c r="BN171" i="14"/>
  <c r="BJ171" i="14"/>
  <c r="BF171" i="14"/>
  <c r="BB171" i="14"/>
  <c r="AX171" i="14"/>
  <c r="AW171" i="14"/>
  <c r="BM171" i="14" s="1"/>
  <c r="AV171" i="14"/>
  <c r="BL171" i="14" s="1"/>
  <c r="AU171" i="14"/>
  <c r="BK171" i="14" s="1"/>
  <c r="AT171" i="14"/>
  <c r="AS171" i="14"/>
  <c r="BI171" i="14" s="1"/>
  <c r="AR171" i="14"/>
  <c r="BH171" i="14" s="1"/>
  <c r="AQ171" i="14"/>
  <c r="BG171" i="14" s="1"/>
  <c r="AP171" i="14"/>
  <c r="AO171" i="14"/>
  <c r="BE171" i="14" s="1"/>
  <c r="AN171" i="14"/>
  <c r="BD171" i="14" s="1"/>
  <c r="AM171" i="14"/>
  <c r="BC171" i="14" s="1"/>
  <c r="AL171" i="14"/>
  <c r="AJ171" i="14" s="1"/>
  <c r="AK171" i="14"/>
  <c r="BA171" i="14" s="1"/>
  <c r="AI171" i="14"/>
  <c r="T171" i="14"/>
  <c r="S171" i="14"/>
  <c r="D171" i="14"/>
  <c r="C171" i="14"/>
  <c r="AY171" i="14" s="1"/>
  <c r="BH170" i="14"/>
  <c r="AX170" i="14"/>
  <c r="BN170" i="14" s="1"/>
  <c r="AW170" i="14"/>
  <c r="BM170" i="14" s="1"/>
  <c r="AV170" i="14"/>
  <c r="BL170" i="14" s="1"/>
  <c r="AU170" i="14"/>
  <c r="BK170" i="14" s="1"/>
  <c r="AT170" i="14"/>
  <c r="BJ170" i="14" s="1"/>
  <c r="AS170" i="14"/>
  <c r="BI170" i="14" s="1"/>
  <c r="AR170" i="14"/>
  <c r="AQ170" i="14"/>
  <c r="BG170" i="14" s="1"/>
  <c r="AP170" i="14"/>
  <c r="BF170" i="14" s="1"/>
  <c r="AO170" i="14"/>
  <c r="BE170" i="14" s="1"/>
  <c r="AN170" i="14"/>
  <c r="BD170" i="14" s="1"/>
  <c r="AM170" i="14"/>
  <c r="BC170" i="14" s="1"/>
  <c r="AL170" i="14"/>
  <c r="BB170" i="14" s="1"/>
  <c r="AK170" i="14"/>
  <c r="BA170" i="14" s="1"/>
  <c r="AJ170" i="14"/>
  <c r="AI170" i="14"/>
  <c r="T170" i="14"/>
  <c r="S170" i="14"/>
  <c r="D170" i="14"/>
  <c r="AZ170" i="14" s="1"/>
  <c r="C170" i="14"/>
  <c r="AY170" i="14" s="1"/>
  <c r="BO170" i="14" s="1"/>
  <c r="BM169" i="14"/>
  <c r="BI169" i="14"/>
  <c r="BA169" i="14"/>
  <c r="AX169" i="14"/>
  <c r="BN169" i="14" s="1"/>
  <c r="AW169" i="14"/>
  <c r="AV169" i="14"/>
  <c r="AU169" i="14"/>
  <c r="BK169" i="14" s="1"/>
  <c r="AT169" i="14"/>
  <c r="BJ169" i="14" s="1"/>
  <c r="AS169" i="14"/>
  <c r="AR169" i="14"/>
  <c r="AR168" i="14" s="1"/>
  <c r="AQ169" i="14"/>
  <c r="BG169" i="14" s="1"/>
  <c r="AN169" i="14"/>
  <c r="AN168" i="14" s="1"/>
  <c r="AM169" i="14"/>
  <c r="BC169" i="14" s="1"/>
  <c r="AL169" i="14"/>
  <c r="BB169" i="14" s="1"/>
  <c r="AK169" i="14"/>
  <c r="Z169" i="14"/>
  <c r="Y169" i="14"/>
  <c r="T169" i="14"/>
  <c r="T168" i="14" s="1"/>
  <c r="J169" i="14"/>
  <c r="I169" i="14"/>
  <c r="D169" i="14"/>
  <c r="D168" i="14" s="1"/>
  <c r="BJ168" i="14"/>
  <c r="BB168" i="14"/>
  <c r="AX168" i="14"/>
  <c r="BN168" i="14" s="1"/>
  <c r="AW168" i="14"/>
  <c r="AU168" i="14"/>
  <c r="AT168" i="14"/>
  <c r="AS168" i="14"/>
  <c r="AQ168" i="14"/>
  <c r="AM168" i="14"/>
  <c r="AL168" i="14"/>
  <c r="AK168" i="14"/>
  <c r="AH168" i="14"/>
  <c r="AG168" i="14"/>
  <c r="AF168" i="14"/>
  <c r="AE168" i="14"/>
  <c r="AD168" i="14"/>
  <c r="AC168" i="14"/>
  <c r="AB168" i="14"/>
  <c r="AA168" i="14"/>
  <c r="Z168" i="14"/>
  <c r="X168" i="14"/>
  <c r="W168" i="14"/>
  <c r="V168" i="14"/>
  <c r="U168" i="14"/>
  <c r="R168" i="14"/>
  <c r="Q168" i="14"/>
  <c r="BM168" i="14" s="1"/>
  <c r="P168" i="14"/>
  <c r="O168" i="14"/>
  <c r="BK168" i="14" s="1"/>
  <c r="N168" i="14"/>
  <c r="M168" i="14"/>
  <c r="BI168" i="14" s="1"/>
  <c r="L168" i="14"/>
  <c r="K168" i="14"/>
  <c r="BG168" i="14" s="1"/>
  <c r="J168" i="14"/>
  <c r="I168" i="14"/>
  <c r="H168" i="14"/>
  <c r="BD168" i="14" s="1"/>
  <c r="G168" i="14"/>
  <c r="BC168" i="14" s="1"/>
  <c r="F168" i="14"/>
  <c r="E168" i="14"/>
  <c r="BA168" i="14" s="1"/>
  <c r="BJ167" i="14"/>
  <c r="BG167" i="14"/>
  <c r="BB167" i="14"/>
  <c r="AX167" i="14"/>
  <c r="BN167" i="14" s="1"/>
  <c r="AW167" i="14"/>
  <c r="BM167" i="14" s="1"/>
  <c r="AV167" i="14"/>
  <c r="BL167" i="14" s="1"/>
  <c r="AU167" i="14"/>
  <c r="BK167" i="14" s="1"/>
  <c r="AT167" i="14"/>
  <c r="AS167" i="14"/>
  <c r="BI167" i="14" s="1"/>
  <c r="AR167" i="14"/>
  <c r="BH167" i="14" s="1"/>
  <c r="AQ167" i="14"/>
  <c r="AP167" i="14"/>
  <c r="BF167" i="14" s="1"/>
  <c r="AO167" i="14"/>
  <c r="BE167" i="14" s="1"/>
  <c r="AN167" i="14"/>
  <c r="BD167" i="14" s="1"/>
  <c r="AM167" i="14"/>
  <c r="BC167" i="14" s="1"/>
  <c r="AL167" i="14"/>
  <c r="AJ167" i="14" s="1"/>
  <c r="AK167" i="14"/>
  <c r="BA167" i="14" s="1"/>
  <c r="AI167" i="14"/>
  <c r="T167" i="14"/>
  <c r="S167" i="14"/>
  <c r="D167" i="14"/>
  <c r="C167" i="14"/>
  <c r="AY167" i="14" s="1"/>
  <c r="BO167" i="14" s="1"/>
  <c r="AX166" i="14"/>
  <c r="AW166" i="14"/>
  <c r="AV166" i="14"/>
  <c r="AU166" i="14"/>
  <c r="AT166" i="14"/>
  <c r="AS166" i="14"/>
  <c r="AR166" i="14"/>
  <c r="AQ166" i="14"/>
  <c r="AP166" i="14"/>
  <c r="AO166" i="14"/>
  <c r="AN166" i="14"/>
  <c r="AM166" i="14"/>
  <c r="AI166" i="14" s="1"/>
  <c r="AL166" i="14"/>
  <c r="AJ166" i="14" s="1"/>
  <c r="AK166" i="14"/>
  <c r="T166" i="14"/>
  <c r="S166" i="14"/>
  <c r="BJ165" i="14"/>
  <c r="BI165" i="14"/>
  <c r="BB165" i="14"/>
  <c r="BA165" i="14"/>
  <c r="AX165" i="14"/>
  <c r="BN165" i="14" s="1"/>
  <c r="AW165" i="14"/>
  <c r="AW164" i="14" s="1"/>
  <c r="AV165" i="14"/>
  <c r="BL165" i="14" s="1"/>
  <c r="AU165" i="14"/>
  <c r="BK165" i="14" s="1"/>
  <c r="AT165" i="14"/>
  <c r="AS165" i="14"/>
  <c r="AS164" i="14" s="1"/>
  <c r="AR165" i="14"/>
  <c r="BH165" i="14" s="1"/>
  <c r="AQ165" i="14"/>
  <c r="BG165" i="14" s="1"/>
  <c r="AN165" i="14"/>
  <c r="BD165" i="14" s="1"/>
  <c r="AM165" i="14"/>
  <c r="BC165" i="14" s="1"/>
  <c r="AL165" i="14"/>
  <c r="AK165" i="14"/>
  <c r="Z165" i="14"/>
  <c r="T165" i="14" s="1"/>
  <c r="T164" i="14" s="1"/>
  <c r="Y165" i="14"/>
  <c r="J165" i="14"/>
  <c r="D165" i="14" s="1"/>
  <c r="I165" i="14"/>
  <c r="AX164" i="14"/>
  <c r="BN164" i="14" s="1"/>
  <c r="AV164" i="14"/>
  <c r="AU164" i="14"/>
  <c r="AT164" i="14"/>
  <c r="AR164" i="14"/>
  <c r="AQ164" i="14"/>
  <c r="AN164" i="14"/>
  <c r="AM164" i="14"/>
  <c r="AL164" i="14"/>
  <c r="AH164" i="14"/>
  <c r="AG164" i="14"/>
  <c r="AF164" i="14"/>
  <c r="AE164" i="14"/>
  <c r="AD164" i="14"/>
  <c r="AC164" i="14"/>
  <c r="AB164" i="14"/>
  <c r="AA164" i="14"/>
  <c r="X164" i="14"/>
  <c r="W164" i="14"/>
  <c r="V164" i="14"/>
  <c r="U164" i="14"/>
  <c r="R164" i="14"/>
  <c r="Q164" i="14"/>
  <c r="BM164" i="14" s="1"/>
  <c r="P164" i="14"/>
  <c r="BL164" i="14" s="1"/>
  <c r="O164" i="14"/>
  <c r="BK164" i="14" s="1"/>
  <c r="N164" i="14"/>
  <c r="BJ164" i="14" s="1"/>
  <c r="M164" i="14"/>
  <c r="BI164" i="14" s="1"/>
  <c r="L164" i="14"/>
  <c r="BH164" i="14" s="1"/>
  <c r="K164" i="14"/>
  <c r="BG164" i="14" s="1"/>
  <c r="J164" i="14"/>
  <c r="H164" i="14"/>
  <c r="BD164" i="14" s="1"/>
  <c r="G164" i="14"/>
  <c r="F164" i="14"/>
  <c r="BB164" i="14" s="1"/>
  <c r="E164" i="14"/>
  <c r="BL163" i="14"/>
  <c r="BG163" i="14"/>
  <c r="BD163" i="14"/>
  <c r="AX163" i="14"/>
  <c r="BN163" i="14" s="1"/>
  <c r="AW163" i="14"/>
  <c r="BM163" i="14" s="1"/>
  <c r="AV163" i="14"/>
  <c r="AU163" i="14"/>
  <c r="BK163" i="14" s="1"/>
  <c r="AT163" i="14"/>
  <c r="BJ163" i="14" s="1"/>
  <c r="AS163" i="14"/>
  <c r="BI163" i="14" s="1"/>
  <c r="AR163" i="14"/>
  <c r="BH163" i="14" s="1"/>
  <c r="AQ163" i="14"/>
  <c r="AP163" i="14"/>
  <c r="BF163" i="14" s="1"/>
  <c r="AO163" i="14"/>
  <c r="BE163" i="14" s="1"/>
  <c r="AN163" i="14"/>
  <c r="AM163" i="14"/>
  <c r="BC163" i="14" s="1"/>
  <c r="AL163" i="14"/>
  <c r="BB163" i="14" s="1"/>
  <c r="AK163" i="14"/>
  <c r="BA163" i="14" s="1"/>
  <c r="AJ163" i="14"/>
  <c r="AI163" i="14"/>
  <c r="T163" i="14"/>
  <c r="S163" i="14"/>
  <c r="D163" i="14"/>
  <c r="AZ163" i="14" s="1"/>
  <c r="C163" i="14"/>
  <c r="AY163" i="14" s="1"/>
  <c r="BO163" i="14" s="1"/>
  <c r="AX162" i="14"/>
  <c r="AW162" i="14"/>
  <c r="AV162" i="14"/>
  <c r="AU162" i="14"/>
  <c r="AT162" i="14"/>
  <c r="AS162" i="14"/>
  <c r="AR162" i="14"/>
  <c r="AQ162" i="14"/>
  <c r="AP162" i="14"/>
  <c r="AO162" i="14"/>
  <c r="AN162" i="14"/>
  <c r="AM162" i="14"/>
  <c r="AL162" i="14"/>
  <c r="AK162" i="14"/>
  <c r="AJ162" i="14"/>
  <c r="AI162" i="14"/>
  <c r="T162" i="14"/>
  <c r="S162" i="14"/>
  <c r="BK161" i="14"/>
  <c r="BC161" i="14"/>
  <c r="AX161" i="14"/>
  <c r="BN161" i="14" s="1"/>
  <c r="AW161" i="14"/>
  <c r="BM161" i="14" s="1"/>
  <c r="AV161" i="14"/>
  <c r="BL161" i="14" s="1"/>
  <c r="AU161" i="14"/>
  <c r="AT161" i="14"/>
  <c r="BJ161" i="14" s="1"/>
  <c r="AS161" i="14"/>
  <c r="BI161" i="14" s="1"/>
  <c r="AR161" i="14"/>
  <c r="BH161" i="14" s="1"/>
  <c r="AQ161" i="14"/>
  <c r="BG161" i="14" s="1"/>
  <c r="AP161" i="14"/>
  <c r="BF161" i="14" s="1"/>
  <c r="AO161" i="14"/>
  <c r="BE161" i="14" s="1"/>
  <c r="AN161" i="14"/>
  <c r="BD161" i="14" s="1"/>
  <c r="AM161" i="14"/>
  <c r="AL161" i="14"/>
  <c r="AK161" i="14"/>
  <c r="BA161" i="14" s="1"/>
  <c r="AI161" i="14"/>
  <c r="T161" i="14"/>
  <c r="S161" i="14"/>
  <c r="D161" i="14"/>
  <c r="C161" i="14"/>
  <c r="AY161" i="14" s="1"/>
  <c r="BO161" i="14" s="1"/>
  <c r="BL160" i="14"/>
  <c r="BK160" i="14"/>
  <c r="BD160" i="14"/>
  <c r="BC160" i="14"/>
  <c r="AX160" i="14"/>
  <c r="BN160" i="14" s="1"/>
  <c r="AW160" i="14"/>
  <c r="BM160" i="14" s="1"/>
  <c r="AV160" i="14"/>
  <c r="AU160" i="14"/>
  <c r="AT160" i="14"/>
  <c r="BJ160" i="14" s="1"/>
  <c r="AS160" i="14"/>
  <c r="BI160" i="14" s="1"/>
  <c r="AR160" i="14"/>
  <c r="BH160" i="14" s="1"/>
  <c r="AQ160" i="14"/>
  <c r="BG160" i="14" s="1"/>
  <c r="AP160" i="14"/>
  <c r="BF160" i="14" s="1"/>
  <c r="AO160" i="14"/>
  <c r="BE160" i="14" s="1"/>
  <c r="AN160" i="14"/>
  <c r="AM160" i="14"/>
  <c r="AL160" i="14"/>
  <c r="BB160" i="14" s="1"/>
  <c r="AK160" i="14"/>
  <c r="BA160" i="14" s="1"/>
  <c r="AJ160" i="14"/>
  <c r="AI160" i="14"/>
  <c r="T160" i="14"/>
  <c r="S160" i="14"/>
  <c r="D160" i="14"/>
  <c r="AZ160" i="14" s="1"/>
  <c r="C160" i="14"/>
  <c r="AY160" i="14" s="1"/>
  <c r="BO160" i="14" s="1"/>
  <c r="BM159" i="14"/>
  <c r="BL159" i="14"/>
  <c r="AX159" i="14"/>
  <c r="BN159" i="14" s="1"/>
  <c r="AW159" i="14"/>
  <c r="AV159" i="14"/>
  <c r="AV158" i="14" s="1"/>
  <c r="AU159" i="14"/>
  <c r="BK159" i="14" s="1"/>
  <c r="AT159" i="14"/>
  <c r="BJ159" i="14" s="1"/>
  <c r="AS159" i="14"/>
  <c r="BI159" i="14" s="1"/>
  <c r="AR159" i="14"/>
  <c r="AR158" i="14" s="1"/>
  <c r="AQ159" i="14"/>
  <c r="BG159" i="14" s="1"/>
  <c r="AO159" i="14"/>
  <c r="AO158" i="14" s="1"/>
  <c r="BE158" i="14" s="1"/>
  <c r="AN159" i="14"/>
  <c r="AN158" i="14" s="1"/>
  <c r="AM159" i="14"/>
  <c r="BC159" i="14" s="1"/>
  <c r="AL159" i="14"/>
  <c r="BB159" i="14" s="1"/>
  <c r="AK159" i="14"/>
  <c r="Z159" i="14"/>
  <c r="Y159" i="14"/>
  <c r="S159" i="14" s="1"/>
  <c r="T159" i="14"/>
  <c r="T158" i="14" s="1"/>
  <c r="J159" i="14"/>
  <c r="I159" i="14"/>
  <c r="C159" i="14" s="1"/>
  <c r="D159" i="14"/>
  <c r="D158" i="14" s="1"/>
  <c r="AX158" i="14"/>
  <c r="BN158" i="14" s="1"/>
  <c r="AW158" i="14"/>
  <c r="BM158" i="14" s="1"/>
  <c r="AU158" i="14"/>
  <c r="AT158" i="14"/>
  <c r="AS158" i="14"/>
  <c r="AQ158" i="14"/>
  <c r="AM158" i="14"/>
  <c r="AL158" i="14"/>
  <c r="AH158" i="14"/>
  <c r="AG158" i="14"/>
  <c r="AF158" i="14"/>
  <c r="AE158" i="14"/>
  <c r="AD158" i="14"/>
  <c r="AC158" i="14"/>
  <c r="AB158" i="14"/>
  <c r="AA158" i="14"/>
  <c r="Z158" i="14"/>
  <c r="Y158" i="14"/>
  <c r="X158" i="14"/>
  <c r="W158" i="14"/>
  <c r="V158" i="14"/>
  <c r="U158" i="14"/>
  <c r="R158" i="14"/>
  <c r="Q158" i="14"/>
  <c r="P158" i="14"/>
  <c r="O158" i="14"/>
  <c r="BK158" i="14" s="1"/>
  <c r="N158" i="14"/>
  <c r="BJ158" i="14" s="1"/>
  <c r="M158" i="14"/>
  <c r="L158" i="14"/>
  <c r="K158" i="14"/>
  <c r="BG158" i="14" s="1"/>
  <c r="J158" i="14"/>
  <c r="I158" i="14"/>
  <c r="H158" i="14"/>
  <c r="G158" i="14"/>
  <c r="BC158" i="14" s="1"/>
  <c r="F158" i="14"/>
  <c r="BB158" i="14" s="1"/>
  <c r="E158" i="14"/>
  <c r="BK157" i="14"/>
  <c r="BC157" i="14"/>
  <c r="AX157" i="14"/>
  <c r="BN157" i="14" s="1"/>
  <c r="AW157" i="14"/>
  <c r="BM157" i="14" s="1"/>
  <c r="AV157" i="14"/>
  <c r="BL157" i="14" s="1"/>
  <c r="AU157" i="14"/>
  <c r="AT157" i="14"/>
  <c r="BJ157" i="14" s="1"/>
  <c r="AS157" i="14"/>
  <c r="BI157" i="14" s="1"/>
  <c r="AR157" i="14"/>
  <c r="BH157" i="14" s="1"/>
  <c r="AQ157" i="14"/>
  <c r="BG157" i="14" s="1"/>
  <c r="AP157" i="14"/>
  <c r="BF157" i="14" s="1"/>
  <c r="AO157" i="14"/>
  <c r="BE157" i="14" s="1"/>
  <c r="AN157" i="14"/>
  <c r="BD157" i="14" s="1"/>
  <c r="AM157" i="14"/>
  <c r="AL157" i="14"/>
  <c r="AK157" i="14"/>
  <c r="BA157" i="14" s="1"/>
  <c r="AI157" i="14"/>
  <c r="T157" i="14"/>
  <c r="S157" i="14"/>
  <c r="D157" i="14"/>
  <c r="C157" i="14"/>
  <c r="AY157" i="14" s="1"/>
  <c r="BO157" i="14" s="1"/>
  <c r="AX156" i="14"/>
  <c r="AW156" i="14"/>
  <c r="AV156" i="14"/>
  <c r="AU156" i="14"/>
  <c r="AT156" i="14"/>
  <c r="AS156" i="14"/>
  <c r="AR156" i="14"/>
  <c r="AQ156" i="14"/>
  <c r="AP156" i="14"/>
  <c r="AO156" i="14"/>
  <c r="AN156" i="14"/>
  <c r="AM156" i="14"/>
  <c r="AL156" i="14"/>
  <c r="AJ156" i="14" s="1"/>
  <c r="AK156" i="14"/>
  <c r="AI156" i="14"/>
  <c r="T156" i="14"/>
  <c r="S156" i="14"/>
  <c r="AX155" i="14"/>
  <c r="AX154" i="14" s="1"/>
  <c r="AW155" i="14"/>
  <c r="AW154" i="14" s="1"/>
  <c r="AV155" i="14"/>
  <c r="BL155" i="14" s="1"/>
  <c r="AU155" i="14"/>
  <c r="BK155" i="14" s="1"/>
  <c r="AT155" i="14"/>
  <c r="AS155" i="14"/>
  <c r="AR155" i="14"/>
  <c r="BH155" i="14" s="1"/>
  <c r="AQ155" i="14"/>
  <c r="BG155" i="14" s="1"/>
  <c r="AN155" i="14"/>
  <c r="BD155" i="14" s="1"/>
  <c r="AM155" i="14"/>
  <c r="BC155" i="14" s="1"/>
  <c r="AL155" i="14"/>
  <c r="AK155" i="14"/>
  <c r="Z155" i="14"/>
  <c r="T155" i="14" s="1"/>
  <c r="T154" i="14" s="1"/>
  <c r="Y155" i="14"/>
  <c r="J155" i="14"/>
  <c r="D155" i="14" s="1"/>
  <c r="I155" i="14"/>
  <c r="BK154" i="14"/>
  <c r="BC154" i="14"/>
  <c r="AV154" i="14"/>
  <c r="AU154" i="14"/>
  <c r="AR154" i="14"/>
  <c r="AQ154" i="14"/>
  <c r="BG154" i="14" s="1"/>
  <c r="AN154" i="14"/>
  <c r="AM154" i="14"/>
  <c r="AH154" i="14"/>
  <c r="AG154" i="14"/>
  <c r="AF154" i="14"/>
  <c r="AE154" i="14"/>
  <c r="AD154" i="14"/>
  <c r="AC154" i="14"/>
  <c r="AB154" i="14"/>
  <c r="AA154" i="14"/>
  <c r="Z154" i="14"/>
  <c r="X154" i="14"/>
  <c r="W154" i="14"/>
  <c r="V154" i="14"/>
  <c r="U154" i="14"/>
  <c r="R154" i="14"/>
  <c r="BN154" i="14" s="1"/>
  <c r="Q154" i="14"/>
  <c r="BM154" i="14" s="1"/>
  <c r="P154" i="14"/>
  <c r="BL154" i="14" s="1"/>
  <c r="O154" i="14"/>
  <c r="N154" i="14"/>
  <c r="M154" i="14"/>
  <c r="L154" i="14"/>
  <c r="BH154" i="14" s="1"/>
  <c r="K154" i="14"/>
  <c r="J154" i="14"/>
  <c r="H154" i="14"/>
  <c r="BD154" i="14" s="1"/>
  <c r="G154" i="14"/>
  <c r="F154" i="14"/>
  <c r="E154" i="14"/>
  <c r="BK153" i="14"/>
  <c r="BC153" i="14"/>
  <c r="AX153" i="14"/>
  <c r="BN153" i="14" s="1"/>
  <c r="AW153" i="14"/>
  <c r="BM153" i="14" s="1"/>
  <c r="AV153" i="14"/>
  <c r="BL153" i="14" s="1"/>
  <c r="AU153" i="14"/>
  <c r="AT153" i="14"/>
  <c r="BJ153" i="14" s="1"/>
  <c r="AS153" i="14"/>
  <c r="BI153" i="14" s="1"/>
  <c r="AR153" i="14"/>
  <c r="BH153" i="14" s="1"/>
  <c r="AQ153" i="14"/>
  <c r="BG153" i="14" s="1"/>
  <c r="AP153" i="14"/>
  <c r="BF153" i="14" s="1"/>
  <c r="AO153" i="14"/>
  <c r="BE153" i="14" s="1"/>
  <c r="AN153" i="14"/>
  <c r="BD153" i="14" s="1"/>
  <c r="AM153" i="14"/>
  <c r="AL153" i="14"/>
  <c r="BB153" i="14" s="1"/>
  <c r="AK153" i="14"/>
  <c r="BA153" i="14" s="1"/>
  <c r="AJ153" i="14"/>
  <c r="AI153" i="14"/>
  <c r="T153" i="14"/>
  <c r="S153" i="14"/>
  <c r="D153" i="14"/>
  <c r="AZ153" i="14" s="1"/>
  <c r="C153" i="14"/>
  <c r="AY153" i="14" s="1"/>
  <c r="BO153" i="14" s="1"/>
  <c r="BH152" i="14"/>
  <c r="BD152" i="14"/>
  <c r="AX152" i="14"/>
  <c r="BN152" i="14" s="1"/>
  <c r="AW152" i="14"/>
  <c r="BM152" i="14" s="1"/>
  <c r="AV152" i="14"/>
  <c r="BL152" i="14" s="1"/>
  <c r="AU152" i="14"/>
  <c r="BK152" i="14" s="1"/>
  <c r="AT152" i="14"/>
  <c r="BJ152" i="14" s="1"/>
  <c r="AS152" i="14"/>
  <c r="BI152" i="14" s="1"/>
  <c r="AR152" i="14"/>
  <c r="AQ152" i="14"/>
  <c r="BG152" i="14" s="1"/>
  <c r="AP152" i="14"/>
  <c r="BF152" i="14" s="1"/>
  <c r="AO152" i="14"/>
  <c r="BE152" i="14" s="1"/>
  <c r="AN152" i="14"/>
  <c r="AM152" i="14"/>
  <c r="BC152" i="14" s="1"/>
  <c r="AL152" i="14"/>
  <c r="BB152" i="14" s="1"/>
  <c r="AK152" i="14"/>
  <c r="AI152" i="14" s="1"/>
  <c r="AJ152" i="14"/>
  <c r="T152" i="14"/>
  <c r="S152" i="14"/>
  <c r="D152" i="14"/>
  <c r="AZ152" i="14" s="1"/>
  <c r="C152" i="14"/>
  <c r="BJ151" i="14"/>
  <c r="BI151" i="14"/>
  <c r="AX151" i="14"/>
  <c r="AX150" i="14" s="1"/>
  <c r="AW151" i="14"/>
  <c r="AW150" i="14" s="1"/>
  <c r="AV151" i="14"/>
  <c r="BL151" i="14" s="1"/>
  <c r="AU151" i="14"/>
  <c r="BK151" i="14" s="1"/>
  <c r="AT151" i="14"/>
  <c r="AT150" i="14" s="1"/>
  <c r="BJ150" i="14" s="1"/>
  <c r="AS151" i="14"/>
  <c r="AS150" i="14" s="1"/>
  <c r="AR151" i="14"/>
  <c r="BH151" i="14" s="1"/>
  <c r="AQ151" i="14"/>
  <c r="BG151" i="14" s="1"/>
  <c r="AP151" i="14"/>
  <c r="BF151" i="14" s="1"/>
  <c r="AO151" i="14"/>
  <c r="AO150" i="14" s="1"/>
  <c r="AL151" i="14"/>
  <c r="AK151" i="14"/>
  <c r="X151" i="14"/>
  <c r="W151" i="14"/>
  <c r="S151" i="14" s="1"/>
  <c r="H151" i="14"/>
  <c r="G151" i="14"/>
  <c r="AV150" i="14"/>
  <c r="AU150" i="14"/>
  <c r="AR150" i="14"/>
  <c r="AQ150" i="14"/>
  <c r="BG150" i="14" s="1"/>
  <c r="AP150" i="14"/>
  <c r="AH150" i="14"/>
  <c r="AG150" i="14"/>
  <c r="AF150" i="14"/>
  <c r="AE150" i="14"/>
  <c r="AD150" i="14"/>
  <c r="AC150" i="14"/>
  <c r="AB150" i="14"/>
  <c r="AA150" i="14"/>
  <c r="Z150" i="14"/>
  <c r="Y150" i="14"/>
  <c r="W150" i="14"/>
  <c r="V150" i="14"/>
  <c r="U150" i="14"/>
  <c r="S150" i="14"/>
  <c r="R150" i="14"/>
  <c r="Q150" i="14"/>
  <c r="BM150" i="14" s="1"/>
  <c r="P150" i="14"/>
  <c r="BL150" i="14" s="1"/>
  <c r="O150" i="14"/>
  <c r="BK150" i="14" s="1"/>
  <c r="N150" i="14"/>
  <c r="M150" i="14"/>
  <c r="BI150" i="14" s="1"/>
  <c r="L150" i="14"/>
  <c r="BH150" i="14" s="1"/>
  <c r="K150" i="14"/>
  <c r="J150" i="14"/>
  <c r="I150" i="14"/>
  <c r="BE150" i="14" s="1"/>
  <c r="G150" i="14"/>
  <c r="F150" i="14"/>
  <c r="E150" i="14"/>
  <c r="BO149" i="14"/>
  <c r="BG149" i="14"/>
  <c r="BD149" i="14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AP149" i="14"/>
  <c r="BF149" i="14" s="1"/>
  <c r="AO149" i="14"/>
  <c r="BE149" i="14" s="1"/>
  <c r="AN149" i="14"/>
  <c r="AM149" i="14"/>
  <c r="BC149" i="14" s="1"/>
  <c r="AL149" i="14"/>
  <c r="BB149" i="14" s="1"/>
  <c r="AK149" i="14"/>
  <c r="BA149" i="14" s="1"/>
  <c r="AJ149" i="14"/>
  <c r="AI149" i="14"/>
  <c r="T149" i="14"/>
  <c r="S149" i="14"/>
  <c r="D149" i="14"/>
  <c r="AZ149" i="14" s="1"/>
  <c r="C149" i="14"/>
  <c r="AY149" i="14" s="1"/>
  <c r="BM148" i="14"/>
  <c r="BI148" i="14"/>
  <c r="BH148" i="14"/>
  <c r="BE148" i="14"/>
  <c r="AX148" i="14"/>
  <c r="BN148" i="14" s="1"/>
  <c r="AW148" i="14"/>
  <c r="AV148" i="14"/>
  <c r="AU148" i="14"/>
  <c r="BK148" i="14" s="1"/>
  <c r="AT148" i="14"/>
  <c r="BJ148" i="14" s="1"/>
  <c r="AS148" i="14"/>
  <c r="AR148" i="14"/>
  <c r="AR147" i="14" s="1"/>
  <c r="AQ148" i="14"/>
  <c r="BG148" i="14" s="1"/>
  <c r="AP148" i="14"/>
  <c r="BF148" i="14" s="1"/>
  <c r="AO148" i="14"/>
  <c r="AN148" i="14"/>
  <c r="AL148" i="14"/>
  <c r="BB148" i="14" s="1"/>
  <c r="AK148" i="14"/>
  <c r="BA148" i="14" s="1"/>
  <c r="X148" i="14"/>
  <c r="X147" i="14" s="1"/>
  <c r="W148" i="14"/>
  <c r="T148" i="14"/>
  <c r="T147" i="14" s="1"/>
  <c r="H148" i="14"/>
  <c r="H147" i="14" s="1"/>
  <c r="G148" i="14"/>
  <c r="D148" i="14"/>
  <c r="D147" i="14" s="1"/>
  <c r="BN147" i="14"/>
  <c r="AX147" i="14"/>
  <c r="AW147" i="14"/>
  <c r="AU147" i="14"/>
  <c r="AT147" i="14"/>
  <c r="BJ147" i="14" s="1"/>
  <c r="AS147" i="14"/>
  <c r="AQ147" i="14"/>
  <c r="AP147" i="14"/>
  <c r="BF147" i="14" s="1"/>
  <c r="AO147" i="14"/>
  <c r="AL147" i="14"/>
  <c r="AH147" i="14"/>
  <c r="AG147" i="14"/>
  <c r="AF147" i="14"/>
  <c r="AE147" i="14"/>
  <c r="AD147" i="14"/>
  <c r="AC147" i="14"/>
  <c r="AB147" i="14"/>
  <c r="AA147" i="14"/>
  <c r="Z147" i="14"/>
  <c r="Y147" i="14"/>
  <c r="V147" i="14"/>
  <c r="U147" i="14"/>
  <c r="R147" i="14"/>
  <c r="Q147" i="14"/>
  <c r="BM147" i="14" s="1"/>
  <c r="P147" i="14"/>
  <c r="O147" i="14"/>
  <c r="BK147" i="14" s="1"/>
  <c r="N147" i="14"/>
  <c r="M147" i="14"/>
  <c r="BI147" i="14" s="1"/>
  <c r="L147" i="14"/>
  <c r="BH147" i="14" s="1"/>
  <c r="K147" i="14"/>
  <c r="BG147" i="14" s="1"/>
  <c r="J147" i="14"/>
  <c r="I147" i="14"/>
  <c r="G147" i="14"/>
  <c r="F147" i="14"/>
  <c r="BB147" i="14" s="1"/>
  <c r="E147" i="14"/>
  <c r="BN146" i="14"/>
  <c r="BF146" i="14"/>
  <c r="BD146" i="14"/>
  <c r="AX146" i="14"/>
  <c r="AX145" i="14" s="1"/>
  <c r="AW146" i="14"/>
  <c r="BM146" i="14" s="1"/>
  <c r="AV146" i="14"/>
  <c r="BL146" i="14" s="1"/>
  <c r="AU146" i="14"/>
  <c r="AT146" i="14"/>
  <c r="AT145" i="14" s="1"/>
  <c r="AS146" i="14"/>
  <c r="BI146" i="14" s="1"/>
  <c r="AR146" i="14"/>
  <c r="AR145" i="14" s="1"/>
  <c r="AQ146" i="14"/>
  <c r="AP146" i="14"/>
  <c r="AP145" i="14" s="1"/>
  <c r="AO146" i="14"/>
  <c r="BE146" i="14" s="1"/>
  <c r="AN146" i="14"/>
  <c r="AM146" i="14"/>
  <c r="AL146" i="14"/>
  <c r="AJ146" i="14" s="1"/>
  <c r="AJ145" i="14" s="1"/>
  <c r="AZ145" i="14" s="1"/>
  <c r="AK146" i="14"/>
  <c r="BA146" i="14" s="1"/>
  <c r="T146" i="14"/>
  <c r="T145" i="14" s="1"/>
  <c r="S146" i="14"/>
  <c r="D146" i="14"/>
  <c r="C146" i="14"/>
  <c r="BI145" i="14"/>
  <c r="BA145" i="14"/>
  <c r="AW145" i="14"/>
  <c r="AV145" i="14"/>
  <c r="AS145" i="14"/>
  <c r="AO145" i="14"/>
  <c r="AN145" i="14"/>
  <c r="AK145" i="14"/>
  <c r="AH145" i="14"/>
  <c r="AG145" i="14"/>
  <c r="AF145" i="14"/>
  <c r="AE145" i="14"/>
  <c r="AD145" i="14"/>
  <c r="AC145" i="14"/>
  <c r="AB145" i="14"/>
  <c r="AA145" i="14"/>
  <c r="Z145" i="14"/>
  <c r="Y145" i="14"/>
  <c r="X145" i="14"/>
  <c r="W145" i="14"/>
  <c r="V145" i="14"/>
  <c r="U145" i="14"/>
  <c r="S145" i="14"/>
  <c r="R145" i="14"/>
  <c r="Q145" i="14"/>
  <c r="BM145" i="14" s="1"/>
  <c r="P145" i="14"/>
  <c r="O145" i="14"/>
  <c r="N145" i="14"/>
  <c r="M145" i="14"/>
  <c r="L145" i="14"/>
  <c r="BH145" i="14" s="1"/>
  <c r="K145" i="14"/>
  <c r="J145" i="14"/>
  <c r="I145" i="14"/>
  <c r="BE145" i="14" s="1"/>
  <c r="H145" i="14"/>
  <c r="BD145" i="14" s="1"/>
  <c r="G145" i="14"/>
  <c r="F145" i="14"/>
  <c r="E145" i="14"/>
  <c r="D145" i="14"/>
  <c r="C145" i="14"/>
  <c r="BM144" i="14"/>
  <c r="BJ144" i="14"/>
  <c r="BF144" i="14"/>
  <c r="BB144" i="14"/>
  <c r="BA144" i="14"/>
  <c r="AX144" i="14"/>
  <c r="BN144" i="14" s="1"/>
  <c r="AW144" i="14"/>
  <c r="AV144" i="14"/>
  <c r="BL144" i="14" s="1"/>
  <c r="AU144" i="14"/>
  <c r="BK144" i="14" s="1"/>
  <c r="AT144" i="14"/>
  <c r="AS144" i="14"/>
  <c r="BI144" i="14" s="1"/>
  <c r="AR144" i="14"/>
  <c r="BH144" i="14" s="1"/>
  <c r="AQ144" i="14"/>
  <c r="BG144" i="14" s="1"/>
  <c r="AP144" i="14"/>
  <c r="AO144" i="14"/>
  <c r="BE144" i="14" s="1"/>
  <c r="AN144" i="14"/>
  <c r="BD144" i="14" s="1"/>
  <c r="AM144" i="14"/>
  <c r="BC144" i="14" s="1"/>
  <c r="AL144" i="14"/>
  <c r="AK144" i="14"/>
  <c r="AI144" i="14" s="1"/>
  <c r="AJ144" i="14"/>
  <c r="AZ144" i="14" s="1"/>
  <c r="T144" i="14"/>
  <c r="S144" i="14"/>
  <c r="D144" i="14"/>
  <c r="C144" i="14"/>
  <c r="AY144" i="14" s="1"/>
  <c r="BK143" i="14"/>
  <c r="BJ143" i="14"/>
  <c r="BG143" i="14"/>
  <c r="BF143" i="14"/>
  <c r="BB143" i="14"/>
  <c r="BA143" i="14"/>
  <c r="AX143" i="14"/>
  <c r="BN143" i="14" s="1"/>
  <c r="AW143" i="14"/>
  <c r="BM143" i="14" s="1"/>
  <c r="AV143" i="14"/>
  <c r="BL143" i="14" s="1"/>
  <c r="AU143" i="14"/>
  <c r="AT143" i="14"/>
  <c r="AS143" i="14"/>
  <c r="BI143" i="14" s="1"/>
  <c r="AR143" i="14"/>
  <c r="BH143" i="14" s="1"/>
  <c r="AQ143" i="14"/>
  <c r="AP143" i="14"/>
  <c r="AO143" i="14"/>
  <c r="BE143" i="14" s="1"/>
  <c r="AL143" i="14"/>
  <c r="AK143" i="14"/>
  <c r="X143" i="14"/>
  <c r="T143" i="14" s="1"/>
  <c r="W143" i="14"/>
  <c r="S143" i="14" s="1"/>
  <c r="H143" i="14"/>
  <c r="G143" i="14"/>
  <c r="BK142" i="14"/>
  <c r="BG142" i="14"/>
  <c r="BC142" i="14"/>
  <c r="BB142" i="14"/>
  <c r="AX142" i="14"/>
  <c r="BN142" i="14" s="1"/>
  <c r="AW142" i="14"/>
  <c r="BM142" i="14" s="1"/>
  <c r="AV142" i="14"/>
  <c r="BL142" i="14" s="1"/>
  <c r="AU142" i="14"/>
  <c r="AT142" i="14"/>
  <c r="BJ142" i="14" s="1"/>
  <c r="AS142" i="14"/>
  <c r="BI142" i="14" s="1"/>
  <c r="AR142" i="14"/>
  <c r="BH142" i="14" s="1"/>
  <c r="AQ142" i="14"/>
  <c r="AP142" i="14"/>
  <c r="BF142" i="14" s="1"/>
  <c r="AO142" i="14"/>
  <c r="BE142" i="14" s="1"/>
  <c r="AN142" i="14"/>
  <c r="BD142" i="14" s="1"/>
  <c r="AM142" i="14"/>
  <c r="AL142" i="14"/>
  <c r="AK142" i="14"/>
  <c r="BA142" i="14" s="1"/>
  <c r="AJ142" i="14"/>
  <c r="AI142" i="14"/>
  <c r="T142" i="14"/>
  <c r="S142" i="14"/>
  <c r="D142" i="14"/>
  <c r="AZ142" i="14" s="1"/>
  <c r="C142" i="14"/>
  <c r="AY142" i="14" s="1"/>
  <c r="BO142" i="14" s="1"/>
  <c r="BM141" i="14"/>
  <c r="BG141" i="14"/>
  <c r="BC141" i="14"/>
  <c r="BA141" i="14"/>
  <c r="AX141" i="14"/>
  <c r="BN141" i="14" s="1"/>
  <c r="AW141" i="14"/>
  <c r="AV141" i="14"/>
  <c r="BL141" i="14" s="1"/>
  <c r="AU141" i="14"/>
  <c r="BK141" i="14" s="1"/>
  <c r="AT141" i="14"/>
  <c r="BJ141" i="14" s="1"/>
  <c r="AS141" i="14"/>
  <c r="BI141" i="14" s="1"/>
  <c r="AR141" i="14"/>
  <c r="BH141" i="14" s="1"/>
  <c r="AQ141" i="14"/>
  <c r="AP141" i="14"/>
  <c r="BF141" i="14" s="1"/>
  <c r="AO141" i="14"/>
  <c r="BE141" i="14" s="1"/>
  <c r="AN141" i="14"/>
  <c r="BD141" i="14" s="1"/>
  <c r="AM141" i="14"/>
  <c r="AL141" i="14"/>
  <c r="BB141" i="14" s="1"/>
  <c r="AK141" i="14"/>
  <c r="AI141" i="14" s="1"/>
  <c r="AJ141" i="14"/>
  <c r="T141" i="14"/>
  <c r="S141" i="14"/>
  <c r="D141" i="14"/>
  <c r="AZ141" i="14" s="1"/>
  <c r="C141" i="14"/>
  <c r="BH140" i="14"/>
  <c r="BF140" i="14"/>
  <c r="BB140" i="14"/>
  <c r="AX140" i="14"/>
  <c r="BN140" i="14" s="1"/>
  <c r="AW140" i="14"/>
  <c r="BM140" i="14" s="1"/>
  <c r="AV140" i="14"/>
  <c r="BL140" i="14" s="1"/>
  <c r="AU140" i="14"/>
  <c r="BK140" i="14" s="1"/>
  <c r="AT140" i="14"/>
  <c r="BJ140" i="14" s="1"/>
  <c r="AS140" i="14"/>
  <c r="BI140" i="14" s="1"/>
  <c r="AR140" i="14"/>
  <c r="AQ140" i="14"/>
  <c r="BG140" i="14" s="1"/>
  <c r="AP140" i="14"/>
  <c r="AO140" i="14"/>
  <c r="BE140" i="14" s="1"/>
  <c r="AN140" i="14"/>
  <c r="BD140" i="14" s="1"/>
  <c r="AM140" i="14"/>
  <c r="BC140" i="14" s="1"/>
  <c r="AL140" i="14"/>
  <c r="AK140" i="14"/>
  <c r="AJ140" i="14"/>
  <c r="T140" i="14"/>
  <c r="S140" i="14"/>
  <c r="D140" i="14"/>
  <c r="AZ140" i="14" s="1"/>
  <c r="C140" i="14"/>
  <c r="BK139" i="14"/>
  <c r="BG139" i="14"/>
  <c r="BF139" i="14"/>
  <c r="BB139" i="14"/>
  <c r="BA139" i="14"/>
  <c r="AX139" i="14"/>
  <c r="BN139" i="14" s="1"/>
  <c r="AW139" i="14"/>
  <c r="AW138" i="14" s="1"/>
  <c r="AV139" i="14"/>
  <c r="BL139" i="14" s="1"/>
  <c r="AU139" i="14"/>
  <c r="AT139" i="14"/>
  <c r="BJ139" i="14" s="1"/>
  <c r="AS139" i="14"/>
  <c r="AR139" i="14"/>
  <c r="BH139" i="14" s="1"/>
  <c r="AQ139" i="14"/>
  <c r="AP139" i="14"/>
  <c r="AP138" i="14" s="1"/>
  <c r="AO139" i="14"/>
  <c r="AL139" i="14"/>
  <c r="AK139" i="14"/>
  <c r="AI139" i="14"/>
  <c r="X139" i="14"/>
  <c r="T139" i="14" s="1"/>
  <c r="T138" i="14" s="1"/>
  <c r="W139" i="14"/>
  <c r="S139" i="14"/>
  <c r="H139" i="14"/>
  <c r="G139" i="14"/>
  <c r="AM139" i="14" s="1"/>
  <c r="BH138" i="14"/>
  <c r="AX138" i="14"/>
  <c r="AV138" i="14"/>
  <c r="BL138" i="14" s="1"/>
  <c r="AU138" i="14"/>
  <c r="AT138" i="14"/>
  <c r="AR138" i="14"/>
  <c r="AQ138" i="14"/>
  <c r="BG138" i="14" s="1"/>
  <c r="AL138" i="14"/>
  <c r="AH138" i="14"/>
  <c r="AG138" i="14"/>
  <c r="AF138" i="14"/>
  <c r="AE138" i="14"/>
  <c r="AD138" i="14"/>
  <c r="AC138" i="14"/>
  <c r="AB138" i="14"/>
  <c r="AA138" i="14"/>
  <c r="Z138" i="14"/>
  <c r="Y138" i="14"/>
  <c r="W138" i="14"/>
  <c r="V138" i="14"/>
  <c r="U138" i="14"/>
  <c r="S138" i="14"/>
  <c r="R138" i="14"/>
  <c r="BN138" i="14" s="1"/>
  <c r="Q138" i="14"/>
  <c r="P138" i="14"/>
  <c r="O138" i="14"/>
  <c r="BK138" i="14" s="1"/>
  <c r="N138" i="14"/>
  <c r="BJ138" i="14" s="1"/>
  <c r="M138" i="14"/>
  <c r="L138" i="14"/>
  <c r="K138" i="14"/>
  <c r="J138" i="14"/>
  <c r="I138" i="14"/>
  <c r="F138" i="14"/>
  <c r="BB138" i="14" s="1"/>
  <c r="E138" i="14"/>
  <c r="BM137" i="14"/>
  <c r="BI137" i="14"/>
  <c r="BH137" i="14"/>
  <c r="BE137" i="14"/>
  <c r="BD137" i="14"/>
  <c r="AX137" i="14"/>
  <c r="BN137" i="14" s="1"/>
  <c r="AW137" i="14"/>
  <c r="AV137" i="14"/>
  <c r="BL137" i="14" s="1"/>
  <c r="AU137" i="14"/>
  <c r="BK137" i="14" s="1"/>
  <c r="AT137" i="14"/>
  <c r="BJ137" i="14" s="1"/>
  <c r="AS137" i="14"/>
  <c r="AR137" i="14"/>
  <c r="AQ137" i="14"/>
  <c r="BG137" i="14" s="1"/>
  <c r="AP137" i="14"/>
  <c r="BF137" i="14" s="1"/>
  <c r="AO137" i="14"/>
  <c r="AN137" i="14"/>
  <c r="AM137" i="14"/>
  <c r="BC137" i="14" s="1"/>
  <c r="AL137" i="14"/>
  <c r="BB137" i="14" s="1"/>
  <c r="AK137" i="14"/>
  <c r="BA137" i="14" s="1"/>
  <c r="AJ137" i="14"/>
  <c r="AI137" i="14"/>
  <c r="T137" i="14"/>
  <c r="S137" i="14"/>
  <c r="D137" i="14"/>
  <c r="AZ137" i="14" s="1"/>
  <c r="C137" i="14"/>
  <c r="AY137" i="14" s="1"/>
  <c r="BO137" i="14" s="1"/>
  <c r="BJ136" i="14"/>
  <c r="BI136" i="14"/>
  <c r="BE136" i="14"/>
  <c r="AX136" i="14"/>
  <c r="BN136" i="14" s="1"/>
  <c r="AW136" i="14"/>
  <c r="BM136" i="14" s="1"/>
  <c r="AV136" i="14"/>
  <c r="BL136" i="14" s="1"/>
  <c r="AU136" i="14"/>
  <c r="BK136" i="14" s="1"/>
  <c r="AT136" i="14"/>
  <c r="AS136" i="14"/>
  <c r="AR136" i="14"/>
  <c r="BH136" i="14" s="1"/>
  <c r="AQ136" i="14"/>
  <c r="BG136" i="14" s="1"/>
  <c r="AP136" i="14"/>
  <c r="BF136" i="14" s="1"/>
  <c r="AO136" i="14"/>
  <c r="AL136" i="14"/>
  <c r="AK136" i="14"/>
  <c r="BA136" i="14" s="1"/>
  <c r="X136" i="14"/>
  <c r="AN136" i="14" s="1"/>
  <c r="BD136" i="14" s="1"/>
  <c r="W136" i="14"/>
  <c r="T136" i="14"/>
  <c r="H136" i="14"/>
  <c r="G136" i="14"/>
  <c r="D136" i="14"/>
  <c r="BK135" i="14"/>
  <c r="BJ135" i="14"/>
  <c r="BF135" i="14"/>
  <c r="BE135" i="14"/>
  <c r="BB135" i="14"/>
  <c r="BA135" i="14"/>
  <c r="AX135" i="14"/>
  <c r="BN135" i="14" s="1"/>
  <c r="AW135" i="14"/>
  <c r="BM135" i="14" s="1"/>
  <c r="AV135" i="14"/>
  <c r="BL135" i="14" s="1"/>
  <c r="AU135" i="14"/>
  <c r="AU131" i="14" s="1"/>
  <c r="AT135" i="14"/>
  <c r="AS135" i="14"/>
  <c r="BI135" i="14" s="1"/>
  <c r="AR135" i="14"/>
  <c r="BH135" i="14" s="1"/>
  <c r="AQ135" i="14"/>
  <c r="BG135" i="14" s="1"/>
  <c r="AP135" i="14"/>
  <c r="AO135" i="14"/>
  <c r="AN135" i="14"/>
  <c r="BD135" i="14" s="1"/>
  <c r="AM135" i="14"/>
  <c r="BC135" i="14" s="1"/>
  <c r="AL135" i="14"/>
  <c r="AJ135" i="14" s="1"/>
  <c r="AK135" i="14"/>
  <c r="AI135" i="14"/>
  <c r="T135" i="14"/>
  <c r="S135" i="14"/>
  <c r="D135" i="14"/>
  <c r="AZ135" i="14" s="1"/>
  <c r="C135" i="14"/>
  <c r="AY135" i="14" s="1"/>
  <c r="BO135" i="14" s="1"/>
  <c r="BK134" i="14"/>
  <c r="BJ134" i="14"/>
  <c r="BF134" i="14"/>
  <c r="BB134" i="14"/>
  <c r="AX134" i="14"/>
  <c r="BN134" i="14" s="1"/>
  <c r="AW134" i="14"/>
  <c r="BM134" i="14" s="1"/>
  <c r="AV134" i="14"/>
  <c r="BL134" i="14" s="1"/>
  <c r="AU134" i="14"/>
  <c r="AT134" i="14"/>
  <c r="AS134" i="14"/>
  <c r="BI134" i="14" s="1"/>
  <c r="AR134" i="14"/>
  <c r="BH134" i="14" s="1"/>
  <c r="AQ134" i="14"/>
  <c r="BG134" i="14" s="1"/>
  <c r="AP134" i="14"/>
  <c r="AO134" i="14"/>
  <c r="BE134" i="14" s="1"/>
  <c r="AN134" i="14"/>
  <c r="BD134" i="14" s="1"/>
  <c r="AM134" i="14"/>
  <c r="BC134" i="14" s="1"/>
  <c r="AL134" i="14"/>
  <c r="AK134" i="14"/>
  <c r="BA134" i="14" s="1"/>
  <c r="AJ134" i="14"/>
  <c r="AI134" i="14"/>
  <c r="T134" i="14"/>
  <c r="S134" i="14"/>
  <c r="D134" i="14"/>
  <c r="AZ134" i="14" s="1"/>
  <c r="C134" i="14"/>
  <c r="AY134" i="14" s="1"/>
  <c r="BO134" i="14" s="1"/>
  <c r="BL133" i="14"/>
  <c r="BK133" i="14"/>
  <c r="BG133" i="14"/>
  <c r="BC133" i="14"/>
  <c r="AX133" i="14"/>
  <c r="BN133" i="14" s="1"/>
  <c r="AW133" i="14"/>
  <c r="BM133" i="14" s="1"/>
  <c r="AV133" i="14"/>
  <c r="AU133" i="14"/>
  <c r="AT133" i="14"/>
  <c r="BJ133" i="14" s="1"/>
  <c r="AS133" i="14"/>
  <c r="BI133" i="14" s="1"/>
  <c r="AR133" i="14"/>
  <c r="BH133" i="14" s="1"/>
  <c r="AQ133" i="14"/>
  <c r="AP133" i="14"/>
  <c r="BF133" i="14" s="1"/>
  <c r="AO133" i="14"/>
  <c r="BE133" i="14" s="1"/>
  <c r="AN133" i="14"/>
  <c r="BD133" i="14" s="1"/>
  <c r="AM133" i="14"/>
  <c r="AL133" i="14"/>
  <c r="BB133" i="14" s="1"/>
  <c r="AK133" i="14"/>
  <c r="AI133" i="14" s="1"/>
  <c r="AJ133" i="14"/>
  <c r="T133" i="14"/>
  <c r="S133" i="14"/>
  <c r="D133" i="14"/>
  <c r="AZ133" i="14" s="1"/>
  <c r="C133" i="14"/>
  <c r="BH132" i="14"/>
  <c r="BF132" i="14"/>
  <c r="BB132" i="14"/>
  <c r="BA132" i="14"/>
  <c r="AX132" i="14"/>
  <c r="BN132" i="14" s="1"/>
  <c r="AW132" i="14"/>
  <c r="AW131" i="14" s="1"/>
  <c r="AV132" i="14"/>
  <c r="BL132" i="14" s="1"/>
  <c r="AU132" i="14"/>
  <c r="BK132" i="14" s="1"/>
  <c r="AT132" i="14"/>
  <c r="BJ132" i="14" s="1"/>
  <c r="AS132" i="14"/>
  <c r="AR132" i="14"/>
  <c r="AR131" i="14" s="1"/>
  <c r="AQ132" i="14"/>
  <c r="BG132" i="14" s="1"/>
  <c r="AP132" i="14"/>
  <c r="AO132" i="14"/>
  <c r="AL132" i="14"/>
  <c r="AK132" i="14"/>
  <c r="X132" i="14"/>
  <c r="X131" i="14" s="1"/>
  <c r="W132" i="14"/>
  <c r="S132" i="14" s="1"/>
  <c r="H132" i="14"/>
  <c r="G132" i="14"/>
  <c r="G131" i="14" s="1"/>
  <c r="AX131" i="14"/>
  <c r="BN131" i="14" s="1"/>
  <c r="AT131" i="14"/>
  <c r="AP131" i="14"/>
  <c r="AK131" i="14"/>
  <c r="AH131" i="14"/>
  <c r="AG131" i="14"/>
  <c r="AF131" i="14"/>
  <c r="AE131" i="14"/>
  <c r="AD131" i="14"/>
  <c r="AC131" i="14"/>
  <c r="AB131" i="14"/>
  <c r="AA131" i="14"/>
  <c r="Z131" i="14"/>
  <c r="Y131" i="14"/>
  <c r="V131" i="14"/>
  <c r="U131" i="14"/>
  <c r="R131" i="14"/>
  <c r="Q131" i="14"/>
  <c r="P131" i="14"/>
  <c r="O131" i="14"/>
  <c r="BK131" i="14" s="1"/>
  <c r="N131" i="14"/>
  <c r="BJ131" i="14" s="1"/>
  <c r="M131" i="14"/>
  <c r="L131" i="14"/>
  <c r="BH131" i="14" s="1"/>
  <c r="K131" i="14"/>
  <c r="J131" i="14"/>
  <c r="BF131" i="14" s="1"/>
  <c r="I131" i="14"/>
  <c r="F131" i="14"/>
  <c r="E131" i="14"/>
  <c r="BA131" i="14" s="1"/>
  <c r="BG130" i="14"/>
  <c r="BC130" i="14"/>
  <c r="AX130" i="14"/>
  <c r="BN130" i="14" s="1"/>
  <c r="AW130" i="14"/>
  <c r="BM130" i="14" s="1"/>
  <c r="AV130" i="14"/>
  <c r="BL130" i="14" s="1"/>
  <c r="AU130" i="14"/>
  <c r="BK130" i="14" s="1"/>
  <c r="AT130" i="14"/>
  <c r="BJ130" i="14" s="1"/>
  <c r="AS130" i="14"/>
  <c r="BI130" i="14" s="1"/>
  <c r="AR130" i="14"/>
  <c r="BH130" i="14" s="1"/>
  <c r="AQ130" i="14"/>
  <c r="AP130" i="14"/>
  <c r="BF130" i="14" s="1"/>
  <c r="AO130" i="14"/>
  <c r="BE130" i="14" s="1"/>
  <c r="AN130" i="14"/>
  <c r="BD130" i="14" s="1"/>
  <c r="AM130" i="14"/>
  <c r="AL130" i="14"/>
  <c r="BB130" i="14" s="1"/>
  <c r="AK130" i="14"/>
  <c r="BA130" i="14" s="1"/>
  <c r="AI130" i="14"/>
  <c r="T130" i="14"/>
  <c r="S130" i="14"/>
  <c r="D130" i="14"/>
  <c r="C130" i="14"/>
  <c r="AY130" i="14" s="1"/>
  <c r="BO130" i="14" s="1"/>
  <c r="AZ129" i="14"/>
  <c r="AX129" i="14"/>
  <c r="BN129" i="14" s="1"/>
  <c r="AW129" i="14"/>
  <c r="BM129" i="14" s="1"/>
  <c r="AV129" i="14"/>
  <c r="BL129" i="14" s="1"/>
  <c r="AU129" i="14"/>
  <c r="BK129" i="14" s="1"/>
  <c r="AT129" i="14"/>
  <c r="BJ129" i="14" s="1"/>
  <c r="AS129" i="14"/>
  <c r="BI129" i="14" s="1"/>
  <c r="AR129" i="14"/>
  <c r="BH129" i="14" s="1"/>
  <c r="AQ129" i="14"/>
  <c r="BG129" i="14" s="1"/>
  <c r="AP129" i="14"/>
  <c r="BF129" i="14" s="1"/>
  <c r="AO129" i="14"/>
  <c r="BE129" i="14" s="1"/>
  <c r="AN129" i="14"/>
  <c r="BD129" i="14" s="1"/>
  <c r="AM129" i="14"/>
  <c r="BC129" i="14" s="1"/>
  <c r="AL129" i="14"/>
  <c r="BB129" i="14" s="1"/>
  <c r="AK129" i="14"/>
  <c r="BA129" i="14" s="1"/>
  <c r="AJ129" i="14"/>
  <c r="AI129" i="14"/>
  <c r="X129" i="14"/>
  <c r="W129" i="14"/>
  <c r="T129" i="14"/>
  <c r="S129" i="14"/>
  <c r="H129" i="14"/>
  <c r="G129" i="14"/>
  <c r="D129" i="14"/>
  <c r="C129" i="14"/>
  <c r="AY129" i="14" s="1"/>
  <c r="BM128" i="14"/>
  <c r="BE128" i="14"/>
  <c r="BA128" i="14"/>
  <c r="AX128" i="14"/>
  <c r="BN128" i="14" s="1"/>
  <c r="AW128" i="14"/>
  <c r="AV128" i="14"/>
  <c r="BL128" i="14" s="1"/>
  <c r="AU128" i="14"/>
  <c r="BK128" i="14" s="1"/>
  <c r="AT128" i="14"/>
  <c r="BJ128" i="14" s="1"/>
  <c r="AS128" i="14"/>
  <c r="BI128" i="14" s="1"/>
  <c r="AR128" i="14"/>
  <c r="BH128" i="14" s="1"/>
  <c r="AQ128" i="14"/>
  <c r="BG128" i="14" s="1"/>
  <c r="AP128" i="14"/>
  <c r="BF128" i="14" s="1"/>
  <c r="AO128" i="14"/>
  <c r="AN128" i="14"/>
  <c r="BD128" i="14" s="1"/>
  <c r="AM128" i="14"/>
  <c r="BC128" i="14" s="1"/>
  <c r="AL128" i="14"/>
  <c r="BB128" i="14" s="1"/>
  <c r="AK128" i="14"/>
  <c r="AI128" i="14" s="1"/>
  <c r="AJ128" i="14"/>
  <c r="T128" i="14"/>
  <c r="S128" i="14"/>
  <c r="D128" i="14"/>
  <c r="AZ128" i="14" s="1"/>
  <c r="C128" i="14"/>
  <c r="AY128" i="14" s="1"/>
  <c r="AX127" i="14"/>
  <c r="BN127" i="14" s="1"/>
  <c r="AW127" i="14"/>
  <c r="BM127" i="14" s="1"/>
  <c r="AV127" i="14"/>
  <c r="BL127" i="14" s="1"/>
  <c r="AU127" i="14"/>
  <c r="BK127" i="14" s="1"/>
  <c r="AT127" i="14"/>
  <c r="BJ127" i="14" s="1"/>
  <c r="AS127" i="14"/>
  <c r="BI127" i="14" s="1"/>
  <c r="AR127" i="14"/>
  <c r="BH127" i="14" s="1"/>
  <c r="AQ127" i="14"/>
  <c r="BG127" i="14" s="1"/>
  <c r="AP127" i="14"/>
  <c r="BF127" i="14" s="1"/>
  <c r="AO127" i="14"/>
  <c r="BE127" i="14" s="1"/>
  <c r="AN127" i="14"/>
  <c r="BD127" i="14" s="1"/>
  <c r="AM127" i="14"/>
  <c r="BC127" i="14" s="1"/>
  <c r="AL127" i="14"/>
  <c r="AJ127" i="14" s="1"/>
  <c r="AK127" i="14"/>
  <c r="BA127" i="14" s="1"/>
  <c r="T127" i="14"/>
  <c r="S127" i="14"/>
  <c r="D127" i="14"/>
  <c r="AZ127" i="14" s="1"/>
  <c r="C127" i="14"/>
  <c r="BK126" i="14"/>
  <c r="BG126" i="14"/>
  <c r="BC126" i="14"/>
  <c r="AX126" i="14"/>
  <c r="BN126" i="14" s="1"/>
  <c r="AW126" i="14"/>
  <c r="BM126" i="14" s="1"/>
  <c r="AV126" i="14"/>
  <c r="BL126" i="14" s="1"/>
  <c r="AU126" i="14"/>
  <c r="AT126" i="14"/>
  <c r="BJ126" i="14" s="1"/>
  <c r="AS126" i="14"/>
  <c r="BI126" i="14" s="1"/>
  <c r="AR126" i="14"/>
  <c r="BH126" i="14" s="1"/>
  <c r="AQ126" i="14"/>
  <c r="AP126" i="14"/>
  <c r="BF126" i="14" s="1"/>
  <c r="AO126" i="14"/>
  <c r="BE126" i="14" s="1"/>
  <c r="AN126" i="14"/>
  <c r="BD126" i="14" s="1"/>
  <c r="AM126" i="14"/>
  <c r="AL126" i="14"/>
  <c r="BB126" i="14" s="1"/>
  <c r="AK126" i="14"/>
  <c r="BA126" i="14" s="1"/>
  <c r="AI126" i="14"/>
  <c r="T126" i="14"/>
  <c r="S126" i="14"/>
  <c r="D126" i="14"/>
  <c r="C126" i="14"/>
  <c r="AY126" i="14" s="1"/>
  <c r="BO126" i="14" s="1"/>
  <c r="AX125" i="14"/>
  <c r="BN125" i="14" s="1"/>
  <c r="AW125" i="14"/>
  <c r="BM125" i="14" s="1"/>
  <c r="AV125" i="14"/>
  <c r="AV124" i="14" s="1"/>
  <c r="AU125" i="14"/>
  <c r="BK125" i="14" s="1"/>
  <c r="AT125" i="14"/>
  <c r="BJ125" i="14" s="1"/>
  <c r="AS125" i="14"/>
  <c r="BI125" i="14" s="1"/>
  <c r="AR125" i="14"/>
  <c r="AR124" i="14" s="1"/>
  <c r="AQ125" i="14"/>
  <c r="BG125" i="14" s="1"/>
  <c r="AP125" i="14"/>
  <c r="BF125" i="14" s="1"/>
  <c r="AO125" i="14"/>
  <c r="BE125" i="14" s="1"/>
  <c r="AN125" i="14"/>
  <c r="AN124" i="14" s="1"/>
  <c r="AM125" i="14"/>
  <c r="BC125" i="14" s="1"/>
  <c r="AL125" i="14"/>
  <c r="BB125" i="14" s="1"/>
  <c r="AK125" i="14"/>
  <c r="BA125" i="14" s="1"/>
  <c r="AJ125" i="14"/>
  <c r="AJ124" i="14" s="1"/>
  <c r="AI125" i="14"/>
  <c r="AI124" i="14" s="1"/>
  <c r="X125" i="14"/>
  <c r="W125" i="14"/>
  <c r="T125" i="14"/>
  <c r="T124" i="14" s="1"/>
  <c r="S125" i="14"/>
  <c r="H125" i="14"/>
  <c r="G125" i="14"/>
  <c r="D125" i="14"/>
  <c r="D124" i="14" s="1"/>
  <c r="AZ124" i="14" s="1"/>
  <c r="C125" i="14"/>
  <c r="AY125" i="14" s="1"/>
  <c r="BI124" i="14"/>
  <c r="BE124" i="14"/>
  <c r="AX124" i="14"/>
  <c r="AW124" i="14"/>
  <c r="AT124" i="14"/>
  <c r="AS124" i="14"/>
  <c r="AP124" i="14"/>
  <c r="AO124" i="14"/>
  <c r="AL124" i="14"/>
  <c r="AK124" i="14"/>
  <c r="AH124" i="14"/>
  <c r="AG124" i="14"/>
  <c r="AF124" i="14"/>
  <c r="AE124" i="14"/>
  <c r="AD124" i="14"/>
  <c r="AC124" i="14"/>
  <c r="AB124" i="14"/>
  <c r="AA124" i="14"/>
  <c r="Z124" i="14"/>
  <c r="Y124" i="14"/>
  <c r="X124" i="14"/>
  <c r="W124" i="14"/>
  <c r="V124" i="14"/>
  <c r="U124" i="14"/>
  <c r="R124" i="14"/>
  <c r="BN124" i="14" s="1"/>
  <c r="Q124" i="14"/>
  <c r="BM124" i="14" s="1"/>
  <c r="P124" i="14"/>
  <c r="O124" i="14"/>
  <c r="N124" i="14"/>
  <c r="BJ124" i="14" s="1"/>
  <c r="M124" i="14"/>
  <c r="L124" i="14"/>
  <c r="K124" i="14"/>
  <c r="J124" i="14"/>
  <c r="BF124" i="14" s="1"/>
  <c r="I124" i="14"/>
  <c r="H124" i="14"/>
  <c r="G124" i="14"/>
  <c r="F124" i="14"/>
  <c r="BB124" i="14" s="1"/>
  <c r="E124" i="14"/>
  <c r="BA124" i="14" s="1"/>
  <c r="BJ123" i="14"/>
  <c r="BF123" i="14"/>
  <c r="BB123" i="14"/>
  <c r="AX123" i="14"/>
  <c r="BN123" i="14" s="1"/>
  <c r="AW123" i="14"/>
  <c r="BM123" i="14" s="1"/>
  <c r="AV123" i="14"/>
  <c r="BL123" i="14" s="1"/>
  <c r="AU123" i="14"/>
  <c r="BK123" i="14" s="1"/>
  <c r="AT123" i="14"/>
  <c r="AS123" i="14"/>
  <c r="BI123" i="14" s="1"/>
  <c r="AR123" i="14"/>
  <c r="BH123" i="14" s="1"/>
  <c r="AQ123" i="14"/>
  <c r="BG123" i="14" s="1"/>
  <c r="AP123" i="14"/>
  <c r="AO123" i="14"/>
  <c r="BE123" i="14" s="1"/>
  <c r="AN123" i="14"/>
  <c r="BD123" i="14" s="1"/>
  <c r="AM123" i="14"/>
  <c r="BC123" i="14" s="1"/>
  <c r="AL123" i="14"/>
  <c r="AJ123" i="14" s="1"/>
  <c r="AK123" i="14"/>
  <c r="BA123" i="14" s="1"/>
  <c r="T123" i="14"/>
  <c r="S123" i="14"/>
  <c r="D123" i="14"/>
  <c r="AZ123" i="14" s="1"/>
  <c r="C123" i="14"/>
  <c r="AX122" i="14"/>
  <c r="BN122" i="14" s="1"/>
  <c r="AW122" i="14"/>
  <c r="BM122" i="14" s="1"/>
  <c r="AV122" i="14"/>
  <c r="BL122" i="14" s="1"/>
  <c r="AU122" i="14"/>
  <c r="BK122" i="14" s="1"/>
  <c r="AT122" i="14"/>
  <c r="BJ122" i="14" s="1"/>
  <c r="AS122" i="14"/>
  <c r="BI122" i="14" s="1"/>
  <c r="AR122" i="14"/>
  <c r="BH122" i="14" s="1"/>
  <c r="AQ122" i="14"/>
  <c r="BG122" i="14" s="1"/>
  <c r="AP122" i="14"/>
  <c r="BF122" i="14" s="1"/>
  <c r="AO122" i="14"/>
  <c r="BE122" i="14" s="1"/>
  <c r="AM122" i="14"/>
  <c r="AI122" i="14" s="1"/>
  <c r="AL122" i="14"/>
  <c r="BB122" i="14" s="1"/>
  <c r="AK122" i="14"/>
  <c r="BA122" i="14" s="1"/>
  <c r="X122" i="14"/>
  <c r="T122" i="14" s="1"/>
  <c r="T117" i="14" s="1"/>
  <c r="W122" i="14"/>
  <c r="S122" i="14"/>
  <c r="H122" i="14"/>
  <c r="G122" i="14"/>
  <c r="C122" i="14"/>
  <c r="AY122" i="14" s="1"/>
  <c r="BO122" i="14" s="1"/>
  <c r="AZ121" i="14"/>
  <c r="AX121" i="14"/>
  <c r="BN121" i="14" s="1"/>
  <c r="AW121" i="14"/>
  <c r="BM121" i="14" s="1"/>
  <c r="AV121" i="14"/>
  <c r="BL121" i="14" s="1"/>
  <c r="AU121" i="14"/>
  <c r="BK121" i="14" s="1"/>
  <c r="AT121" i="14"/>
  <c r="BJ121" i="14" s="1"/>
  <c r="AS121" i="14"/>
  <c r="BI121" i="14" s="1"/>
  <c r="AR121" i="14"/>
  <c r="BH121" i="14" s="1"/>
  <c r="AQ121" i="14"/>
  <c r="BG121" i="14" s="1"/>
  <c r="AP121" i="14"/>
  <c r="BF121" i="14" s="1"/>
  <c r="AO121" i="14"/>
  <c r="BE121" i="14" s="1"/>
  <c r="AN121" i="14"/>
  <c r="BD121" i="14" s="1"/>
  <c r="AM121" i="14"/>
  <c r="BC121" i="14" s="1"/>
  <c r="AL121" i="14"/>
  <c r="BB121" i="14" s="1"/>
  <c r="AK121" i="14"/>
  <c r="BA121" i="14" s="1"/>
  <c r="AJ121" i="14"/>
  <c r="AI121" i="14"/>
  <c r="T121" i="14"/>
  <c r="S121" i="14"/>
  <c r="D121" i="14"/>
  <c r="C121" i="14"/>
  <c r="AY121" i="14" s="1"/>
  <c r="BO121" i="14" s="1"/>
  <c r="BM120" i="14"/>
  <c r="BE120" i="14"/>
  <c r="BA120" i="14"/>
  <c r="AX120" i="14"/>
  <c r="BN120" i="14" s="1"/>
  <c r="AW120" i="14"/>
  <c r="AV120" i="14"/>
  <c r="BL120" i="14" s="1"/>
  <c r="AU120" i="14"/>
  <c r="BK120" i="14" s="1"/>
  <c r="AT120" i="14"/>
  <c r="BJ120" i="14" s="1"/>
  <c r="AS120" i="14"/>
  <c r="BI120" i="14" s="1"/>
  <c r="AR120" i="14"/>
  <c r="BH120" i="14" s="1"/>
  <c r="AQ120" i="14"/>
  <c r="BG120" i="14" s="1"/>
  <c r="AP120" i="14"/>
  <c r="BF120" i="14" s="1"/>
  <c r="AO120" i="14"/>
  <c r="AN120" i="14"/>
  <c r="BD120" i="14" s="1"/>
  <c r="AM120" i="14"/>
  <c r="BC120" i="14" s="1"/>
  <c r="AL120" i="14"/>
  <c r="BB120" i="14" s="1"/>
  <c r="AK120" i="14"/>
  <c r="AI120" i="14" s="1"/>
  <c r="AJ120" i="14"/>
  <c r="T120" i="14"/>
  <c r="S120" i="14"/>
  <c r="D120" i="14"/>
  <c r="AZ120" i="14" s="1"/>
  <c r="C120" i="14"/>
  <c r="AY120" i="14" s="1"/>
  <c r="AX119" i="14"/>
  <c r="BN119" i="14" s="1"/>
  <c r="AW119" i="14"/>
  <c r="BM119" i="14" s="1"/>
  <c r="AV119" i="14"/>
  <c r="BL119" i="14" s="1"/>
  <c r="AU119" i="14"/>
  <c r="BK119" i="14" s="1"/>
  <c r="AT119" i="14"/>
  <c r="BJ119" i="14" s="1"/>
  <c r="AS119" i="14"/>
  <c r="BI119" i="14" s="1"/>
  <c r="AR119" i="14"/>
  <c r="BH119" i="14" s="1"/>
  <c r="AQ119" i="14"/>
  <c r="BG119" i="14" s="1"/>
  <c r="AP119" i="14"/>
  <c r="BF119" i="14" s="1"/>
  <c r="AO119" i="14"/>
  <c r="BE119" i="14" s="1"/>
  <c r="AN119" i="14"/>
  <c r="BD119" i="14" s="1"/>
  <c r="AM119" i="14"/>
  <c r="BC119" i="14" s="1"/>
  <c r="AL119" i="14"/>
  <c r="AJ119" i="14" s="1"/>
  <c r="AK119" i="14"/>
  <c r="BA119" i="14" s="1"/>
  <c r="T119" i="14"/>
  <c r="S119" i="14"/>
  <c r="D119" i="14"/>
  <c r="AZ119" i="14" s="1"/>
  <c r="C119" i="14"/>
  <c r="BK118" i="14"/>
  <c r="BG118" i="14"/>
  <c r="AX118" i="14"/>
  <c r="BN118" i="14" s="1"/>
  <c r="AW118" i="14"/>
  <c r="BM118" i="14" s="1"/>
  <c r="AV118" i="14"/>
  <c r="BL118" i="14" s="1"/>
  <c r="AU118" i="14"/>
  <c r="AT118" i="14"/>
  <c r="BJ118" i="14" s="1"/>
  <c r="AS118" i="14"/>
  <c r="BI118" i="14" s="1"/>
  <c r="AR118" i="14"/>
  <c r="BH118" i="14" s="1"/>
  <c r="AQ118" i="14"/>
  <c r="AP118" i="14"/>
  <c r="BF118" i="14" s="1"/>
  <c r="AO118" i="14"/>
  <c r="BE118" i="14" s="1"/>
  <c r="AM118" i="14"/>
  <c r="AL118" i="14"/>
  <c r="BB118" i="14" s="1"/>
  <c r="AK118" i="14"/>
  <c r="BA118" i="14" s="1"/>
  <c r="AI118" i="14"/>
  <c r="X118" i="14"/>
  <c r="T118" i="14" s="1"/>
  <c r="W118" i="14"/>
  <c r="S118" i="14"/>
  <c r="S117" i="14" s="1"/>
  <c r="H118" i="14"/>
  <c r="G118" i="14"/>
  <c r="C118" i="14"/>
  <c r="AW117" i="14"/>
  <c r="AV117" i="14"/>
  <c r="AS117" i="14"/>
  <c r="AO117" i="14"/>
  <c r="AK117" i="14"/>
  <c r="AH117" i="14"/>
  <c r="AG117" i="14"/>
  <c r="AF117" i="14"/>
  <c r="AE117" i="14"/>
  <c r="AD117" i="14"/>
  <c r="AC117" i="14"/>
  <c r="AB117" i="14"/>
  <c r="AA117" i="14"/>
  <c r="Z117" i="14"/>
  <c r="Y117" i="14"/>
  <c r="X117" i="14"/>
  <c r="W117" i="14"/>
  <c r="V117" i="14"/>
  <c r="U117" i="14"/>
  <c r="R117" i="14"/>
  <c r="Q117" i="14"/>
  <c r="BM117" i="14" s="1"/>
  <c r="P117" i="14"/>
  <c r="BL117" i="14" s="1"/>
  <c r="O117" i="14"/>
  <c r="N117" i="14"/>
  <c r="M117" i="14"/>
  <c r="BI117" i="14" s="1"/>
  <c r="L117" i="14"/>
  <c r="K117" i="14"/>
  <c r="J117" i="14"/>
  <c r="I117" i="14"/>
  <c r="BE117" i="14" s="1"/>
  <c r="H117" i="14"/>
  <c r="G117" i="14"/>
  <c r="F117" i="14"/>
  <c r="E117" i="14"/>
  <c r="BA117" i="14" s="1"/>
  <c r="BM116" i="14"/>
  <c r="BE116" i="14"/>
  <c r="BA116" i="14"/>
  <c r="AX116" i="14"/>
  <c r="BN116" i="14" s="1"/>
  <c r="AW116" i="14"/>
  <c r="AV116" i="14"/>
  <c r="BL116" i="14" s="1"/>
  <c r="AU116" i="14"/>
  <c r="BK116" i="14" s="1"/>
  <c r="AT116" i="14"/>
  <c r="BJ116" i="14" s="1"/>
  <c r="AS116" i="14"/>
  <c r="BI116" i="14" s="1"/>
  <c r="AR116" i="14"/>
  <c r="BH116" i="14" s="1"/>
  <c r="AQ116" i="14"/>
  <c r="BG116" i="14" s="1"/>
  <c r="AP116" i="14"/>
  <c r="BF116" i="14" s="1"/>
  <c r="AO116" i="14"/>
  <c r="AN116" i="14"/>
  <c r="BD116" i="14" s="1"/>
  <c r="AM116" i="14"/>
  <c r="BC116" i="14" s="1"/>
  <c r="AL116" i="14"/>
  <c r="BB116" i="14" s="1"/>
  <c r="AK116" i="14"/>
  <c r="AI116" i="14" s="1"/>
  <c r="AJ116" i="14"/>
  <c r="T116" i="14"/>
  <c r="S116" i="14"/>
  <c r="D116" i="14"/>
  <c r="AZ116" i="14" s="1"/>
  <c r="C116" i="14"/>
  <c r="AY116" i="14" s="1"/>
  <c r="BB115" i="14"/>
  <c r="AX115" i="14"/>
  <c r="BN115" i="14" s="1"/>
  <c r="AW115" i="14"/>
  <c r="BM115" i="14" s="1"/>
  <c r="AV115" i="14"/>
  <c r="BL115" i="14" s="1"/>
  <c r="AU115" i="14"/>
  <c r="BK115" i="14" s="1"/>
  <c r="AT115" i="14"/>
  <c r="BJ115" i="14" s="1"/>
  <c r="AS115" i="14"/>
  <c r="BI115" i="14" s="1"/>
  <c r="AR115" i="14"/>
  <c r="BH115" i="14" s="1"/>
  <c r="AQ115" i="14"/>
  <c r="BG115" i="14" s="1"/>
  <c r="AP115" i="14"/>
  <c r="BF115" i="14" s="1"/>
  <c r="AO115" i="14"/>
  <c r="BE115" i="14" s="1"/>
  <c r="AL115" i="14"/>
  <c r="AK115" i="14"/>
  <c r="BA115" i="14" s="1"/>
  <c r="X115" i="14"/>
  <c r="T115" i="14" s="1"/>
  <c r="W115" i="14"/>
  <c r="S115" i="14" s="1"/>
  <c r="H115" i="14"/>
  <c r="G115" i="14"/>
  <c r="AX114" i="14"/>
  <c r="BN114" i="14" s="1"/>
  <c r="AW114" i="14"/>
  <c r="BM114" i="14" s="1"/>
  <c r="AV114" i="14"/>
  <c r="BL114" i="14" s="1"/>
  <c r="AU114" i="14"/>
  <c r="BK114" i="14" s="1"/>
  <c r="AT114" i="14"/>
  <c r="BJ114" i="14" s="1"/>
  <c r="AS114" i="14"/>
  <c r="BI114" i="14" s="1"/>
  <c r="AR114" i="14"/>
  <c r="BH114" i="14" s="1"/>
  <c r="AQ114" i="14"/>
  <c r="AQ110" i="14" s="1"/>
  <c r="BG110" i="14" s="1"/>
  <c r="AP114" i="14"/>
  <c r="BF114" i="14" s="1"/>
  <c r="AO114" i="14"/>
  <c r="BE114" i="14" s="1"/>
  <c r="AN114" i="14"/>
  <c r="BD114" i="14" s="1"/>
  <c r="AM114" i="14"/>
  <c r="AL114" i="14"/>
  <c r="BB114" i="14" s="1"/>
  <c r="AK114" i="14"/>
  <c r="BA114" i="14" s="1"/>
  <c r="T114" i="14"/>
  <c r="S114" i="14"/>
  <c r="D114" i="14"/>
  <c r="C114" i="14"/>
  <c r="BL113" i="14"/>
  <c r="BH113" i="14"/>
  <c r="AZ113" i="14"/>
  <c r="AX113" i="14"/>
  <c r="BN113" i="14" s="1"/>
  <c r="AW113" i="14"/>
  <c r="BM113" i="14" s="1"/>
  <c r="AV113" i="14"/>
  <c r="AU113" i="14"/>
  <c r="BK113" i="14" s="1"/>
  <c r="AT113" i="14"/>
  <c r="BJ113" i="14" s="1"/>
  <c r="AS113" i="14"/>
  <c r="BI113" i="14" s="1"/>
  <c r="AR113" i="14"/>
  <c r="AQ113" i="14"/>
  <c r="BG113" i="14" s="1"/>
  <c r="AP113" i="14"/>
  <c r="BF113" i="14" s="1"/>
  <c r="AO113" i="14"/>
  <c r="BE113" i="14" s="1"/>
  <c r="AN113" i="14"/>
  <c r="BD113" i="14" s="1"/>
  <c r="AM113" i="14"/>
  <c r="BC113" i="14" s="1"/>
  <c r="AL113" i="14"/>
  <c r="BB113" i="14" s="1"/>
  <c r="AK113" i="14"/>
  <c r="AI113" i="14" s="1"/>
  <c r="AJ113" i="14"/>
  <c r="T113" i="14"/>
  <c r="S113" i="14"/>
  <c r="D113" i="14"/>
  <c r="C113" i="14"/>
  <c r="AX112" i="14"/>
  <c r="BN112" i="14" s="1"/>
  <c r="AW112" i="14"/>
  <c r="BM112" i="14" s="1"/>
  <c r="AV112" i="14"/>
  <c r="BL112" i="14" s="1"/>
  <c r="AU112" i="14"/>
  <c r="BK112" i="14" s="1"/>
  <c r="AT112" i="14"/>
  <c r="BJ112" i="14" s="1"/>
  <c r="AS112" i="14"/>
  <c r="BI112" i="14" s="1"/>
  <c r="AR112" i="14"/>
  <c r="BH112" i="14" s="1"/>
  <c r="AQ112" i="14"/>
  <c r="BG112" i="14" s="1"/>
  <c r="AP112" i="14"/>
  <c r="BF112" i="14" s="1"/>
  <c r="AO112" i="14"/>
  <c r="BE112" i="14" s="1"/>
  <c r="AN112" i="14"/>
  <c r="BD112" i="14" s="1"/>
  <c r="AM112" i="14"/>
  <c r="BC112" i="14" s="1"/>
  <c r="AL112" i="14"/>
  <c r="AJ112" i="14" s="1"/>
  <c r="AK112" i="14"/>
  <c r="AI112" i="14" s="1"/>
  <c r="T112" i="14"/>
  <c r="S112" i="14"/>
  <c r="D112" i="14"/>
  <c r="AZ112" i="14" s="1"/>
  <c r="C112" i="14"/>
  <c r="AY112" i="14" s="1"/>
  <c r="BF111" i="14"/>
  <c r="AX111" i="14"/>
  <c r="AW111" i="14"/>
  <c r="BM111" i="14" s="1"/>
  <c r="AV111" i="14"/>
  <c r="BL111" i="14" s="1"/>
  <c r="AU111" i="14"/>
  <c r="BK111" i="14" s="1"/>
  <c r="AT111" i="14"/>
  <c r="BJ111" i="14" s="1"/>
  <c r="AS111" i="14"/>
  <c r="BI111" i="14" s="1"/>
  <c r="AR111" i="14"/>
  <c r="BH111" i="14" s="1"/>
  <c r="AQ111" i="14"/>
  <c r="BG111" i="14" s="1"/>
  <c r="AP111" i="14"/>
  <c r="AO111" i="14"/>
  <c r="BE111" i="14" s="1"/>
  <c r="AM111" i="14"/>
  <c r="BC111" i="14" s="1"/>
  <c r="AL111" i="14"/>
  <c r="AK111" i="14"/>
  <c r="BA111" i="14" s="1"/>
  <c r="AI111" i="14"/>
  <c r="X111" i="14"/>
  <c r="W111" i="14"/>
  <c r="S111" i="14"/>
  <c r="H111" i="14"/>
  <c r="G111" i="14"/>
  <c r="C111" i="14"/>
  <c r="AY111" i="14" s="1"/>
  <c r="AV110" i="14"/>
  <c r="AR110" i="14"/>
  <c r="AH110" i="14"/>
  <c r="AG110" i="14"/>
  <c r="AF110" i="14"/>
  <c r="AE110" i="14"/>
  <c r="AD110" i="14"/>
  <c r="AC110" i="14"/>
  <c r="AB110" i="14"/>
  <c r="AA110" i="14"/>
  <c r="Z110" i="14"/>
  <c r="Y110" i="14"/>
  <c r="W110" i="14"/>
  <c r="V110" i="14"/>
  <c r="U110" i="14"/>
  <c r="S110" i="14"/>
  <c r="R110" i="14"/>
  <c r="Q110" i="14"/>
  <c r="P110" i="14"/>
  <c r="BL110" i="14" s="1"/>
  <c r="O110" i="14"/>
  <c r="N110" i="14"/>
  <c r="M110" i="14"/>
  <c r="L110" i="14"/>
  <c r="BH110" i="14" s="1"/>
  <c r="K110" i="14"/>
  <c r="J110" i="14"/>
  <c r="I110" i="14"/>
  <c r="G110" i="14"/>
  <c r="F110" i="14"/>
  <c r="E110" i="14"/>
  <c r="BL109" i="14"/>
  <c r="BH109" i="14"/>
  <c r="AZ109" i="14"/>
  <c r="AX109" i="14"/>
  <c r="BN109" i="14" s="1"/>
  <c r="AW109" i="14"/>
  <c r="BM109" i="14" s="1"/>
  <c r="AV109" i="14"/>
  <c r="AU109" i="14"/>
  <c r="BK109" i="14" s="1"/>
  <c r="AT109" i="14"/>
  <c r="BJ109" i="14" s="1"/>
  <c r="AS109" i="14"/>
  <c r="BI109" i="14" s="1"/>
  <c r="AR109" i="14"/>
  <c r="AQ109" i="14"/>
  <c r="BG109" i="14" s="1"/>
  <c r="AP109" i="14"/>
  <c r="BF109" i="14" s="1"/>
  <c r="AO109" i="14"/>
  <c r="BE109" i="14" s="1"/>
  <c r="AN109" i="14"/>
  <c r="BD109" i="14" s="1"/>
  <c r="AM109" i="14"/>
  <c r="BC109" i="14" s="1"/>
  <c r="AL109" i="14"/>
  <c r="BB109" i="14" s="1"/>
  <c r="AK109" i="14"/>
  <c r="AI109" i="14" s="1"/>
  <c r="AJ109" i="14"/>
  <c r="T109" i="14"/>
  <c r="S109" i="14"/>
  <c r="D109" i="14"/>
  <c r="C109" i="14"/>
  <c r="AX108" i="14"/>
  <c r="BN108" i="14" s="1"/>
  <c r="AW108" i="14"/>
  <c r="BM108" i="14" s="1"/>
  <c r="AV108" i="14"/>
  <c r="BL108" i="14" s="1"/>
  <c r="AU108" i="14"/>
  <c r="BK108" i="14" s="1"/>
  <c r="AT108" i="14"/>
  <c r="BJ108" i="14" s="1"/>
  <c r="AS108" i="14"/>
  <c r="BI108" i="14" s="1"/>
  <c r="AR108" i="14"/>
  <c r="BH108" i="14" s="1"/>
  <c r="AQ108" i="14"/>
  <c r="BG108" i="14" s="1"/>
  <c r="AP108" i="14"/>
  <c r="BF108" i="14" s="1"/>
  <c r="AO108" i="14"/>
  <c r="BE108" i="14" s="1"/>
  <c r="AL108" i="14"/>
  <c r="AK108" i="14"/>
  <c r="X108" i="14"/>
  <c r="T108" i="14" s="1"/>
  <c r="W108" i="14"/>
  <c r="S108" i="14" s="1"/>
  <c r="H108" i="14"/>
  <c r="G108" i="14"/>
  <c r="BJ107" i="14"/>
  <c r="AX107" i="14"/>
  <c r="AX103" i="14" s="1"/>
  <c r="AW107" i="14"/>
  <c r="BM107" i="14" s="1"/>
  <c r="AV107" i="14"/>
  <c r="BL107" i="14" s="1"/>
  <c r="AU107" i="14"/>
  <c r="BK107" i="14" s="1"/>
  <c r="AT107" i="14"/>
  <c r="AS107" i="14"/>
  <c r="BI107" i="14" s="1"/>
  <c r="AR107" i="14"/>
  <c r="BH107" i="14" s="1"/>
  <c r="AQ107" i="14"/>
  <c r="BG107" i="14" s="1"/>
  <c r="AP107" i="14"/>
  <c r="BF107" i="14" s="1"/>
  <c r="AO107" i="14"/>
  <c r="BE107" i="14" s="1"/>
  <c r="AN107" i="14"/>
  <c r="BD107" i="14" s="1"/>
  <c r="AM107" i="14"/>
  <c r="BC107" i="14" s="1"/>
  <c r="AL107" i="14"/>
  <c r="AJ107" i="14" s="1"/>
  <c r="AK107" i="14"/>
  <c r="BA107" i="14" s="1"/>
  <c r="AI107" i="14"/>
  <c r="T107" i="14"/>
  <c r="S107" i="14"/>
  <c r="D107" i="14"/>
  <c r="AZ107" i="14" s="1"/>
  <c r="C107" i="14"/>
  <c r="AY107" i="14" s="1"/>
  <c r="BO107" i="14" s="1"/>
  <c r="BK106" i="14"/>
  <c r="BG106" i="14"/>
  <c r="BC106" i="14"/>
  <c r="AX106" i="14"/>
  <c r="BN106" i="14" s="1"/>
  <c r="AW106" i="14"/>
  <c r="BM106" i="14" s="1"/>
  <c r="AV106" i="14"/>
  <c r="BL106" i="14" s="1"/>
  <c r="AU106" i="14"/>
  <c r="AT106" i="14"/>
  <c r="BJ106" i="14" s="1"/>
  <c r="AS106" i="14"/>
  <c r="BI106" i="14" s="1"/>
  <c r="AR106" i="14"/>
  <c r="BH106" i="14" s="1"/>
  <c r="AQ106" i="14"/>
  <c r="AP106" i="14"/>
  <c r="BF106" i="14" s="1"/>
  <c r="AO106" i="14"/>
  <c r="BE106" i="14" s="1"/>
  <c r="AN106" i="14"/>
  <c r="BD106" i="14" s="1"/>
  <c r="AM106" i="14"/>
  <c r="AL106" i="14"/>
  <c r="BB106" i="14" s="1"/>
  <c r="AK106" i="14"/>
  <c r="BA106" i="14" s="1"/>
  <c r="AJ106" i="14"/>
  <c r="AI106" i="14"/>
  <c r="T106" i="14"/>
  <c r="S106" i="14"/>
  <c r="D106" i="14"/>
  <c r="AZ106" i="14" s="1"/>
  <c r="C106" i="14"/>
  <c r="AY106" i="14" s="1"/>
  <c r="BO106" i="14" s="1"/>
  <c r="BL105" i="14"/>
  <c r="BH105" i="14"/>
  <c r="AX105" i="14"/>
  <c r="BN105" i="14" s="1"/>
  <c r="AW105" i="14"/>
  <c r="BM105" i="14" s="1"/>
  <c r="AV105" i="14"/>
  <c r="AU105" i="14"/>
  <c r="BK105" i="14" s="1"/>
  <c r="AT105" i="14"/>
  <c r="BJ105" i="14" s="1"/>
  <c r="AS105" i="14"/>
  <c r="BI105" i="14" s="1"/>
  <c r="AR105" i="14"/>
  <c r="AQ105" i="14"/>
  <c r="BG105" i="14" s="1"/>
  <c r="AP105" i="14"/>
  <c r="BF105" i="14" s="1"/>
  <c r="AO105" i="14"/>
  <c r="BE105" i="14" s="1"/>
  <c r="AN105" i="14"/>
  <c r="BD105" i="14" s="1"/>
  <c r="AM105" i="14"/>
  <c r="BC105" i="14" s="1"/>
  <c r="AL105" i="14"/>
  <c r="BB105" i="14" s="1"/>
  <c r="AK105" i="14"/>
  <c r="AI105" i="14" s="1"/>
  <c r="AJ105" i="14"/>
  <c r="T105" i="14"/>
  <c r="S105" i="14"/>
  <c r="D105" i="14"/>
  <c r="AZ105" i="14" s="1"/>
  <c r="C105" i="14"/>
  <c r="BE104" i="14"/>
  <c r="AX104" i="14"/>
  <c r="BN104" i="14" s="1"/>
  <c r="AW104" i="14"/>
  <c r="AV104" i="14"/>
  <c r="BL104" i="14" s="1"/>
  <c r="AU104" i="14"/>
  <c r="BK104" i="14" s="1"/>
  <c r="AT104" i="14"/>
  <c r="BJ104" i="14" s="1"/>
  <c r="AS104" i="14"/>
  <c r="AR104" i="14"/>
  <c r="BH104" i="14" s="1"/>
  <c r="AQ104" i="14"/>
  <c r="BG104" i="14" s="1"/>
  <c r="AP104" i="14"/>
  <c r="BF104" i="14" s="1"/>
  <c r="AO104" i="14"/>
  <c r="AL104" i="14"/>
  <c r="AK104" i="14"/>
  <c r="X104" i="14"/>
  <c r="T104" i="14" s="1"/>
  <c r="W104" i="14"/>
  <c r="H104" i="14"/>
  <c r="G104" i="14"/>
  <c r="AU103" i="14"/>
  <c r="AT103" i="14"/>
  <c r="AQ103" i="14"/>
  <c r="AL103" i="14"/>
  <c r="BB103" i="14" s="1"/>
  <c r="AH103" i="14"/>
  <c r="AG103" i="14"/>
  <c r="AF103" i="14"/>
  <c r="AE103" i="14"/>
  <c r="AD103" i="14"/>
  <c r="AC103" i="14"/>
  <c r="AB103" i="14"/>
  <c r="AA103" i="14"/>
  <c r="Z103" i="14"/>
  <c r="Y103" i="14"/>
  <c r="V103" i="14"/>
  <c r="U103" i="14"/>
  <c r="R103" i="14"/>
  <c r="BN103" i="14" s="1"/>
  <c r="Q103" i="14"/>
  <c r="P103" i="14"/>
  <c r="O103" i="14"/>
  <c r="BK103" i="14" s="1"/>
  <c r="N103" i="14"/>
  <c r="BJ103" i="14" s="1"/>
  <c r="M103" i="14"/>
  <c r="L103" i="14"/>
  <c r="K103" i="14"/>
  <c r="BG103" i="14" s="1"/>
  <c r="J103" i="14"/>
  <c r="I103" i="14"/>
  <c r="F103" i="14"/>
  <c r="E103" i="14"/>
  <c r="AX102" i="14"/>
  <c r="BN102" i="14" s="1"/>
  <c r="AW102" i="14"/>
  <c r="BM102" i="14" s="1"/>
  <c r="AV102" i="14"/>
  <c r="BL102" i="14" s="1"/>
  <c r="AU102" i="14"/>
  <c r="BK102" i="14" s="1"/>
  <c r="AT102" i="14"/>
  <c r="BJ102" i="14" s="1"/>
  <c r="AS102" i="14"/>
  <c r="BI102" i="14" s="1"/>
  <c r="AR102" i="14"/>
  <c r="BH102" i="14" s="1"/>
  <c r="AQ102" i="14"/>
  <c r="BG102" i="14" s="1"/>
  <c r="AP102" i="14"/>
  <c r="BF102" i="14" s="1"/>
  <c r="AO102" i="14"/>
  <c r="BE102" i="14" s="1"/>
  <c r="AN102" i="14"/>
  <c r="BD102" i="14" s="1"/>
  <c r="AM102" i="14"/>
  <c r="BC102" i="14" s="1"/>
  <c r="AL102" i="14"/>
  <c r="BB102" i="14" s="1"/>
  <c r="AK102" i="14"/>
  <c r="BA102" i="14" s="1"/>
  <c r="AJ102" i="14"/>
  <c r="AI102" i="14"/>
  <c r="T102" i="14"/>
  <c r="S102" i="14"/>
  <c r="D102" i="14"/>
  <c r="AZ102" i="14" s="1"/>
  <c r="C102" i="14"/>
  <c r="AY102" i="14" s="1"/>
  <c r="BO102" i="14" s="1"/>
  <c r="AX101" i="14"/>
  <c r="BN101" i="14" s="1"/>
  <c r="AW101" i="14"/>
  <c r="BM101" i="14" s="1"/>
  <c r="AV101" i="14"/>
  <c r="BL101" i="14" s="1"/>
  <c r="AU101" i="14"/>
  <c r="BK101" i="14" s="1"/>
  <c r="AT101" i="14"/>
  <c r="BJ101" i="14" s="1"/>
  <c r="AS101" i="14"/>
  <c r="BI101" i="14" s="1"/>
  <c r="AR101" i="14"/>
  <c r="BH101" i="14" s="1"/>
  <c r="AQ101" i="14"/>
  <c r="BG101" i="14" s="1"/>
  <c r="AP101" i="14"/>
  <c r="BF101" i="14" s="1"/>
  <c r="AO101" i="14"/>
  <c r="BE101" i="14" s="1"/>
  <c r="AN101" i="14"/>
  <c r="AJ101" i="14" s="1"/>
  <c r="AL101" i="14"/>
  <c r="BB101" i="14" s="1"/>
  <c r="AK101" i="14"/>
  <c r="X101" i="14"/>
  <c r="W101" i="14"/>
  <c r="S101" i="14" s="1"/>
  <c r="T101" i="14"/>
  <c r="H101" i="14"/>
  <c r="G101" i="14"/>
  <c r="D101" i="14"/>
  <c r="AZ101" i="14" s="1"/>
  <c r="BM100" i="14"/>
  <c r="BE100" i="14"/>
  <c r="BA100" i="14"/>
  <c r="AX100" i="14"/>
  <c r="BN100" i="14" s="1"/>
  <c r="AW100" i="14"/>
  <c r="AV100" i="14"/>
  <c r="BL100" i="14" s="1"/>
  <c r="AU100" i="14"/>
  <c r="BK100" i="14" s="1"/>
  <c r="AT100" i="14"/>
  <c r="BJ100" i="14" s="1"/>
  <c r="AS100" i="14"/>
  <c r="BI100" i="14" s="1"/>
  <c r="AR100" i="14"/>
  <c r="BH100" i="14" s="1"/>
  <c r="AQ100" i="14"/>
  <c r="BG100" i="14" s="1"/>
  <c r="AP100" i="14"/>
  <c r="BF100" i="14" s="1"/>
  <c r="AO100" i="14"/>
  <c r="AN100" i="14"/>
  <c r="BD100" i="14" s="1"/>
  <c r="AM100" i="14"/>
  <c r="BC100" i="14" s="1"/>
  <c r="AL100" i="14"/>
  <c r="AJ100" i="14" s="1"/>
  <c r="AK100" i="14"/>
  <c r="AI100" i="14" s="1"/>
  <c r="T100" i="14"/>
  <c r="S100" i="14"/>
  <c r="BO100" i="14" s="1"/>
  <c r="D100" i="14"/>
  <c r="AZ100" i="14" s="1"/>
  <c r="C100" i="14"/>
  <c r="AY100" i="14" s="1"/>
  <c r="BJ99" i="14"/>
  <c r="AX99" i="14"/>
  <c r="BN99" i="14" s="1"/>
  <c r="AW99" i="14"/>
  <c r="BM99" i="14" s="1"/>
  <c r="AV99" i="14"/>
  <c r="BL99" i="14" s="1"/>
  <c r="AU99" i="14"/>
  <c r="BK99" i="14" s="1"/>
  <c r="AT99" i="14"/>
  <c r="AS99" i="14"/>
  <c r="BI99" i="14" s="1"/>
  <c r="AR99" i="14"/>
  <c r="BH99" i="14" s="1"/>
  <c r="AQ99" i="14"/>
  <c r="BG99" i="14" s="1"/>
  <c r="AP99" i="14"/>
  <c r="BF99" i="14" s="1"/>
  <c r="AO99" i="14"/>
  <c r="BE99" i="14" s="1"/>
  <c r="AN99" i="14"/>
  <c r="BD99" i="14" s="1"/>
  <c r="AM99" i="14"/>
  <c r="BC99" i="14" s="1"/>
  <c r="AL99" i="14"/>
  <c r="AJ99" i="14" s="1"/>
  <c r="AK99" i="14"/>
  <c r="BA99" i="14" s="1"/>
  <c r="AI99" i="14"/>
  <c r="T99" i="14"/>
  <c r="S99" i="14"/>
  <c r="D99" i="14"/>
  <c r="AZ99" i="14" s="1"/>
  <c r="C99" i="14"/>
  <c r="AY99" i="14" s="1"/>
  <c r="BO99" i="14" s="1"/>
  <c r="BK98" i="14"/>
  <c r="BG98" i="14"/>
  <c r="BC98" i="14"/>
  <c r="AX98" i="14"/>
  <c r="BN98" i="14" s="1"/>
  <c r="AW98" i="14"/>
  <c r="BM98" i="14" s="1"/>
  <c r="AV98" i="14"/>
  <c r="BL98" i="14" s="1"/>
  <c r="AU98" i="14"/>
  <c r="AT98" i="14"/>
  <c r="BJ98" i="14" s="1"/>
  <c r="AS98" i="14"/>
  <c r="BI98" i="14" s="1"/>
  <c r="AR98" i="14"/>
  <c r="BH98" i="14" s="1"/>
  <c r="AQ98" i="14"/>
  <c r="AP98" i="14"/>
  <c r="BF98" i="14" s="1"/>
  <c r="AO98" i="14"/>
  <c r="BE98" i="14" s="1"/>
  <c r="AN98" i="14"/>
  <c r="BD98" i="14" s="1"/>
  <c r="AM98" i="14"/>
  <c r="AL98" i="14"/>
  <c r="BB98" i="14" s="1"/>
  <c r="AK98" i="14"/>
  <c r="BA98" i="14" s="1"/>
  <c r="AJ98" i="14"/>
  <c r="AI98" i="14"/>
  <c r="T98" i="14"/>
  <c r="S98" i="14"/>
  <c r="D98" i="14"/>
  <c r="AZ98" i="14" s="1"/>
  <c r="C98" i="14"/>
  <c r="AY98" i="14" s="1"/>
  <c r="BO98" i="14" s="1"/>
  <c r="BL97" i="14"/>
  <c r="BH97" i="14"/>
  <c r="AX97" i="14"/>
  <c r="BN97" i="14" s="1"/>
  <c r="AW97" i="14"/>
  <c r="BM97" i="14" s="1"/>
  <c r="AV97" i="14"/>
  <c r="AU97" i="14"/>
  <c r="BK97" i="14" s="1"/>
  <c r="AT97" i="14"/>
  <c r="BJ97" i="14" s="1"/>
  <c r="AS97" i="14"/>
  <c r="BI97" i="14" s="1"/>
  <c r="AR97" i="14"/>
  <c r="AQ97" i="14"/>
  <c r="BG97" i="14" s="1"/>
  <c r="AP97" i="14"/>
  <c r="BF97" i="14" s="1"/>
  <c r="AO97" i="14"/>
  <c r="BE97" i="14" s="1"/>
  <c r="AN97" i="14"/>
  <c r="AL97" i="14"/>
  <c r="BB97" i="14" s="1"/>
  <c r="AK97" i="14"/>
  <c r="AJ97" i="14"/>
  <c r="X97" i="14"/>
  <c r="W97" i="14"/>
  <c r="S97" i="14" s="1"/>
  <c r="T97" i="14"/>
  <c r="T96" i="14" s="1"/>
  <c r="H97" i="14"/>
  <c r="G97" i="14"/>
  <c r="D97" i="14"/>
  <c r="BI96" i="14"/>
  <c r="AX96" i="14"/>
  <c r="AW96" i="14"/>
  <c r="BM96" i="14" s="1"/>
  <c r="AT96" i="14"/>
  <c r="AS96" i="14"/>
  <c r="AP96" i="14"/>
  <c r="AO96" i="14"/>
  <c r="AL96" i="14"/>
  <c r="AK96" i="14"/>
  <c r="AH96" i="14"/>
  <c r="AG96" i="14"/>
  <c r="AF96" i="14"/>
  <c r="AE96" i="14"/>
  <c r="AD96" i="14"/>
  <c r="AC96" i="14"/>
  <c r="AB96" i="14"/>
  <c r="AA96" i="14"/>
  <c r="Z96" i="14"/>
  <c r="Y96" i="14"/>
  <c r="X96" i="14"/>
  <c r="V96" i="14"/>
  <c r="U96" i="14"/>
  <c r="R96" i="14"/>
  <c r="BN96" i="14" s="1"/>
  <c r="Q96" i="14"/>
  <c r="P96" i="14"/>
  <c r="O96" i="14"/>
  <c r="N96" i="14"/>
  <c r="BJ96" i="14" s="1"/>
  <c r="M96" i="14"/>
  <c r="L96" i="14"/>
  <c r="K96" i="14"/>
  <c r="J96" i="14"/>
  <c r="BF96" i="14" s="1"/>
  <c r="I96" i="14"/>
  <c r="BE96" i="14" s="1"/>
  <c r="H96" i="14"/>
  <c r="F96" i="14"/>
  <c r="BB96" i="14" s="1"/>
  <c r="E96" i="14"/>
  <c r="BA96" i="14" s="1"/>
  <c r="BF95" i="14"/>
  <c r="BB95" i="14"/>
  <c r="AX95" i="14"/>
  <c r="BN95" i="14" s="1"/>
  <c r="AW95" i="14"/>
  <c r="BM95" i="14" s="1"/>
  <c r="AV95" i="14"/>
  <c r="BL95" i="14" s="1"/>
  <c r="AU95" i="14"/>
  <c r="BK95" i="14" s="1"/>
  <c r="AT95" i="14"/>
  <c r="BJ95" i="14" s="1"/>
  <c r="AS95" i="14"/>
  <c r="BI95" i="14" s="1"/>
  <c r="AR95" i="14"/>
  <c r="BH95" i="14" s="1"/>
  <c r="AQ95" i="14"/>
  <c r="BG95" i="14" s="1"/>
  <c r="AP95" i="14"/>
  <c r="AO95" i="14"/>
  <c r="BE95" i="14" s="1"/>
  <c r="AN95" i="14"/>
  <c r="BD95" i="14" s="1"/>
  <c r="AM95" i="14"/>
  <c r="BC95" i="14" s="1"/>
  <c r="AL95" i="14"/>
  <c r="AJ95" i="14" s="1"/>
  <c r="AK95" i="14"/>
  <c r="BA95" i="14" s="1"/>
  <c r="AI95" i="14"/>
  <c r="T95" i="14"/>
  <c r="S95" i="14"/>
  <c r="D95" i="14"/>
  <c r="C95" i="14"/>
  <c r="AY95" i="14" s="1"/>
  <c r="BO95" i="14" s="1"/>
  <c r="AX94" i="14"/>
  <c r="BN94" i="14" s="1"/>
  <c r="AW94" i="14"/>
  <c r="BM94" i="14" s="1"/>
  <c r="AV94" i="14"/>
  <c r="BL94" i="14" s="1"/>
  <c r="AU94" i="14"/>
  <c r="BK94" i="14" s="1"/>
  <c r="AT94" i="14"/>
  <c r="BJ94" i="14" s="1"/>
  <c r="AS94" i="14"/>
  <c r="BI94" i="14" s="1"/>
  <c r="AR94" i="14"/>
  <c r="BH94" i="14" s="1"/>
  <c r="AQ94" i="14"/>
  <c r="BG94" i="14" s="1"/>
  <c r="AP94" i="14"/>
  <c r="BF94" i="14" s="1"/>
  <c r="AO94" i="14"/>
  <c r="BE94" i="14" s="1"/>
  <c r="AN94" i="14"/>
  <c r="BD94" i="14" s="1"/>
  <c r="AM94" i="14"/>
  <c r="BC94" i="14" s="1"/>
  <c r="AL94" i="14"/>
  <c r="BB94" i="14" s="1"/>
  <c r="AK94" i="14"/>
  <c r="BA94" i="14" s="1"/>
  <c r="AJ94" i="14"/>
  <c r="AI94" i="14"/>
  <c r="X94" i="14"/>
  <c r="W94" i="14"/>
  <c r="T94" i="14"/>
  <c r="S94" i="14"/>
  <c r="H94" i="14"/>
  <c r="G94" i="14"/>
  <c r="D94" i="14"/>
  <c r="AZ94" i="14" s="1"/>
  <c r="C94" i="14"/>
  <c r="AY94" i="14" s="1"/>
  <c r="AZ93" i="14"/>
  <c r="AX93" i="14"/>
  <c r="BN93" i="14" s="1"/>
  <c r="AW93" i="14"/>
  <c r="BM93" i="14" s="1"/>
  <c r="AV93" i="14"/>
  <c r="BL93" i="14" s="1"/>
  <c r="AU93" i="14"/>
  <c r="BK93" i="14" s="1"/>
  <c r="AT93" i="14"/>
  <c r="BJ93" i="14" s="1"/>
  <c r="AS93" i="14"/>
  <c r="BI93" i="14" s="1"/>
  <c r="AR93" i="14"/>
  <c r="BH93" i="14" s="1"/>
  <c r="AQ93" i="14"/>
  <c r="BG93" i="14" s="1"/>
  <c r="AP93" i="14"/>
  <c r="BF93" i="14" s="1"/>
  <c r="AO93" i="14"/>
  <c r="BE93" i="14" s="1"/>
  <c r="AN93" i="14"/>
  <c r="AN89" i="14" s="1"/>
  <c r="BD89" i="14" s="1"/>
  <c r="AM93" i="14"/>
  <c r="BC93" i="14" s="1"/>
  <c r="AL93" i="14"/>
  <c r="BB93" i="14" s="1"/>
  <c r="AK93" i="14"/>
  <c r="AI93" i="14" s="1"/>
  <c r="AJ93" i="14"/>
  <c r="T93" i="14"/>
  <c r="S93" i="14"/>
  <c r="D93" i="14"/>
  <c r="C93" i="14"/>
  <c r="AY93" i="14" s="1"/>
  <c r="BM92" i="14"/>
  <c r="BA92" i="14"/>
  <c r="AX92" i="14"/>
  <c r="BN92" i="14" s="1"/>
  <c r="AW92" i="14"/>
  <c r="AV92" i="14"/>
  <c r="BL92" i="14" s="1"/>
  <c r="AU92" i="14"/>
  <c r="BK92" i="14" s="1"/>
  <c r="AT92" i="14"/>
  <c r="BJ92" i="14" s="1"/>
  <c r="AS92" i="14"/>
  <c r="BI92" i="14" s="1"/>
  <c r="AR92" i="14"/>
  <c r="BH92" i="14" s="1"/>
  <c r="AQ92" i="14"/>
  <c r="BG92" i="14" s="1"/>
  <c r="AP92" i="14"/>
  <c r="BF92" i="14" s="1"/>
  <c r="AO92" i="14"/>
  <c r="BE92" i="14" s="1"/>
  <c r="AN92" i="14"/>
  <c r="BD92" i="14" s="1"/>
  <c r="AM92" i="14"/>
  <c r="BC92" i="14" s="1"/>
  <c r="AL92" i="14"/>
  <c r="AJ92" i="14" s="1"/>
  <c r="AK92" i="14"/>
  <c r="AI92" i="14" s="1"/>
  <c r="T92" i="14"/>
  <c r="S92" i="14"/>
  <c r="BO92" i="14" s="1"/>
  <c r="D92" i="14"/>
  <c r="AZ92" i="14" s="1"/>
  <c r="C92" i="14"/>
  <c r="AY92" i="14" s="1"/>
  <c r="BJ91" i="14"/>
  <c r="BF91" i="14"/>
  <c r="BB91" i="14"/>
  <c r="AX91" i="14"/>
  <c r="BN91" i="14" s="1"/>
  <c r="AW91" i="14"/>
  <c r="BM91" i="14" s="1"/>
  <c r="AV91" i="14"/>
  <c r="BL91" i="14" s="1"/>
  <c r="AU91" i="14"/>
  <c r="BK91" i="14" s="1"/>
  <c r="AT91" i="14"/>
  <c r="AS91" i="14"/>
  <c r="BI91" i="14" s="1"/>
  <c r="AR91" i="14"/>
  <c r="BH91" i="14" s="1"/>
  <c r="AQ91" i="14"/>
  <c r="BG91" i="14" s="1"/>
  <c r="AP91" i="14"/>
  <c r="AO91" i="14"/>
  <c r="BE91" i="14" s="1"/>
  <c r="AN91" i="14"/>
  <c r="BD91" i="14" s="1"/>
  <c r="AM91" i="14"/>
  <c r="BC91" i="14" s="1"/>
  <c r="AL91" i="14"/>
  <c r="AJ91" i="14" s="1"/>
  <c r="AK91" i="14"/>
  <c r="BA91" i="14" s="1"/>
  <c r="AI91" i="14"/>
  <c r="T91" i="14"/>
  <c r="S91" i="14"/>
  <c r="D91" i="14"/>
  <c r="AZ91" i="14" s="1"/>
  <c r="C91" i="14"/>
  <c r="AY91" i="14" s="1"/>
  <c r="BO91" i="14" s="1"/>
  <c r="BG90" i="14"/>
  <c r="BC90" i="14"/>
  <c r="AX90" i="14"/>
  <c r="BN90" i="14" s="1"/>
  <c r="AW90" i="14"/>
  <c r="BM90" i="14" s="1"/>
  <c r="AV90" i="14"/>
  <c r="BL90" i="14" s="1"/>
  <c r="AU90" i="14"/>
  <c r="BK90" i="14" s="1"/>
  <c r="AT90" i="14"/>
  <c r="BJ90" i="14" s="1"/>
  <c r="AS90" i="14"/>
  <c r="BI90" i="14" s="1"/>
  <c r="AR90" i="14"/>
  <c r="BH90" i="14" s="1"/>
  <c r="AQ90" i="14"/>
  <c r="AP90" i="14"/>
  <c r="BF90" i="14" s="1"/>
  <c r="AO90" i="14"/>
  <c r="BE90" i="14" s="1"/>
  <c r="AN90" i="14"/>
  <c r="BD90" i="14" s="1"/>
  <c r="AM90" i="14"/>
  <c r="AL90" i="14"/>
  <c r="BB90" i="14" s="1"/>
  <c r="AK90" i="14"/>
  <c r="BA90" i="14" s="1"/>
  <c r="AJ90" i="14"/>
  <c r="AI90" i="14"/>
  <c r="X90" i="14"/>
  <c r="W90" i="14"/>
  <c r="T90" i="14"/>
  <c r="S90" i="14"/>
  <c r="H90" i="14"/>
  <c r="G90" i="14"/>
  <c r="D90" i="14"/>
  <c r="AZ90" i="14" s="1"/>
  <c r="C90" i="14"/>
  <c r="AX89" i="14"/>
  <c r="AW89" i="14"/>
  <c r="AV89" i="14"/>
  <c r="AT89" i="14"/>
  <c r="AS89" i="14"/>
  <c r="AR89" i="14"/>
  <c r="AP89" i="14"/>
  <c r="AO89" i="14"/>
  <c r="AL89" i="14"/>
  <c r="AK89" i="14"/>
  <c r="AJ89" i="14"/>
  <c r="AH89" i="14"/>
  <c r="AG89" i="14"/>
  <c r="AF89" i="14"/>
  <c r="AE89" i="14"/>
  <c r="AD89" i="14"/>
  <c r="AC89" i="14"/>
  <c r="AB89" i="14"/>
  <c r="AA89" i="14"/>
  <c r="Z89" i="14"/>
  <c r="Y89" i="14"/>
  <c r="X89" i="14"/>
  <c r="W89" i="14"/>
  <c r="V89" i="14"/>
  <c r="U89" i="14"/>
  <c r="T89" i="14"/>
  <c r="R89" i="14"/>
  <c r="BN89" i="14" s="1"/>
  <c r="Q89" i="14"/>
  <c r="BM89" i="14" s="1"/>
  <c r="P89" i="14"/>
  <c r="BL89" i="14" s="1"/>
  <c r="O89" i="14"/>
  <c r="N89" i="14"/>
  <c r="BJ89" i="14" s="1"/>
  <c r="M89" i="14"/>
  <c r="BI89" i="14" s="1"/>
  <c r="L89" i="14"/>
  <c r="BH89" i="14" s="1"/>
  <c r="K89" i="14"/>
  <c r="J89" i="14"/>
  <c r="BF89" i="14" s="1"/>
  <c r="I89" i="14"/>
  <c r="BE89" i="14" s="1"/>
  <c r="H89" i="14"/>
  <c r="G89" i="14"/>
  <c r="F89" i="14"/>
  <c r="BB89" i="14" s="1"/>
  <c r="E89" i="14"/>
  <c r="BA89" i="14" s="1"/>
  <c r="D89" i="14"/>
  <c r="AZ89" i="14" s="1"/>
  <c r="BM88" i="14"/>
  <c r="BA88" i="14"/>
  <c r="AX88" i="14"/>
  <c r="BN88" i="14" s="1"/>
  <c r="AW88" i="14"/>
  <c r="AV88" i="14"/>
  <c r="BL88" i="14" s="1"/>
  <c r="AU88" i="14"/>
  <c r="BK88" i="14" s="1"/>
  <c r="AT88" i="14"/>
  <c r="BJ88" i="14" s="1"/>
  <c r="AS88" i="14"/>
  <c r="BI88" i="14" s="1"/>
  <c r="AR88" i="14"/>
  <c r="BH88" i="14" s="1"/>
  <c r="AQ88" i="14"/>
  <c r="BG88" i="14" s="1"/>
  <c r="AP88" i="14"/>
  <c r="BF88" i="14" s="1"/>
  <c r="AO88" i="14"/>
  <c r="BE88" i="14" s="1"/>
  <c r="AN88" i="14"/>
  <c r="BD88" i="14" s="1"/>
  <c r="AM88" i="14"/>
  <c r="BC88" i="14" s="1"/>
  <c r="AL88" i="14"/>
  <c r="AJ88" i="14" s="1"/>
  <c r="AK88" i="14"/>
  <c r="AI88" i="14" s="1"/>
  <c r="T88" i="14"/>
  <c r="S88" i="14"/>
  <c r="BO88" i="14" s="1"/>
  <c r="D88" i="14"/>
  <c r="AZ88" i="14" s="1"/>
  <c r="C88" i="14"/>
  <c r="AY88" i="14" s="1"/>
  <c r="BJ87" i="14"/>
  <c r="BF87" i="14"/>
  <c r="AX87" i="14"/>
  <c r="BN87" i="14" s="1"/>
  <c r="AW87" i="14"/>
  <c r="BM87" i="14" s="1"/>
  <c r="AV87" i="14"/>
  <c r="BL87" i="14" s="1"/>
  <c r="AU87" i="14"/>
  <c r="BK87" i="14" s="1"/>
  <c r="AT87" i="14"/>
  <c r="AS87" i="14"/>
  <c r="BI87" i="14" s="1"/>
  <c r="AR87" i="14"/>
  <c r="BH87" i="14" s="1"/>
  <c r="AQ87" i="14"/>
  <c r="BG87" i="14" s="1"/>
  <c r="AP87" i="14"/>
  <c r="AO87" i="14"/>
  <c r="BE87" i="14" s="1"/>
  <c r="AM87" i="14"/>
  <c r="BC87" i="14" s="1"/>
  <c r="AL87" i="14"/>
  <c r="AK87" i="14"/>
  <c r="BA87" i="14" s="1"/>
  <c r="AI87" i="14"/>
  <c r="X87" i="14"/>
  <c r="T87" i="14" s="1"/>
  <c r="W87" i="14"/>
  <c r="S87" i="14"/>
  <c r="H87" i="14"/>
  <c r="G87" i="14"/>
  <c r="C87" i="14"/>
  <c r="AY87" i="14" s="1"/>
  <c r="BK86" i="14"/>
  <c r="BG86" i="14"/>
  <c r="BC86" i="14"/>
  <c r="AX86" i="14"/>
  <c r="BN86" i="14" s="1"/>
  <c r="AW86" i="14"/>
  <c r="BM86" i="14" s="1"/>
  <c r="AV86" i="14"/>
  <c r="BL86" i="14" s="1"/>
  <c r="AU86" i="14"/>
  <c r="AT86" i="14"/>
  <c r="BJ86" i="14" s="1"/>
  <c r="AS86" i="14"/>
  <c r="BI86" i="14" s="1"/>
  <c r="AR86" i="14"/>
  <c r="BH86" i="14" s="1"/>
  <c r="AQ86" i="14"/>
  <c r="AP86" i="14"/>
  <c r="BF86" i="14" s="1"/>
  <c r="AO86" i="14"/>
  <c r="BE86" i="14" s="1"/>
  <c r="AN86" i="14"/>
  <c r="BD86" i="14" s="1"/>
  <c r="AM86" i="14"/>
  <c r="AL86" i="14"/>
  <c r="BB86" i="14" s="1"/>
  <c r="AK86" i="14"/>
  <c r="BA86" i="14" s="1"/>
  <c r="AJ86" i="14"/>
  <c r="AI86" i="14"/>
  <c r="T86" i="14"/>
  <c r="S86" i="14"/>
  <c r="D86" i="14"/>
  <c r="AZ86" i="14" s="1"/>
  <c r="C86" i="14"/>
  <c r="AY86" i="14" s="1"/>
  <c r="BO86" i="14" s="1"/>
  <c r="BL85" i="14"/>
  <c r="BH85" i="14"/>
  <c r="AX85" i="14"/>
  <c r="BN85" i="14" s="1"/>
  <c r="AW85" i="14"/>
  <c r="BM85" i="14" s="1"/>
  <c r="AV85" i="14"/>
  <c r="AU85" i="14"/>
  <c r="BK85" i="14" s="1"/>
  <c r="AT85" i="14"/>
  <c r="BJ85" i="14" s="1"/>
  <c r="AS85" i="14"/>
  <c r="BI85" i="14" s="1"/>
  <c r="AR85" i="14"/>
  <c r="AQ85" i="14"/>
  <c r="BG85" i="14" s="1"/>
  <c r="AP85" i="14"/>
  <c r="BF85" i="14" s="1"/>
  <c r="AO85" i="14"/>
  <c r="BE85" i="14" s="1"/>
  <c r="AN85" i="14"/>
  <c r="BD85" i="14" s="1"/>
  <c r="AM85" i="14"/>
  <c r="BC85" i="14" s="1"/>
  <c r="AL85" i="14"/>
  <c r="BB85" i="14" s="1"/>
  <c r="AK85" i="14"/>
  <c r="AI85" i="14" s="1"/>
  <c r="AJ85" i="14"/>
  <c r="T85" i="14"/>
  <c r="S85" i="14"/>
  <c r="D85" i="14"/>
  <c r="AZ85" i="14" s="1"/>
  <c r="C85" i="14"/>
  <c r="BE84" i="14"/>
  <c r="AX84" i="14"/>
  <c r="BN84" i="14" s="1"/>
  <c r="AW84" i="14"/>
  <c r="BM84" i="14" s="1"/>
  <c r="AV84" i="14"/>
  <c r="BL84" i="14" s="1"/>
  <c r="AU84" i="14"/>
  <c r="BK84" i="14" s="1"/>
  <c r="AT84" i="14"/>
  <c r="BJ84" i="14" s="1"/>
  <c r="AS84" i="14"/>
  <c r="BI84" i="14" s="1"/>
  <c r="AR84" i="14"/>
  <c r="BH84" i="14" s="1"/>
  <c r="AQ84" i="14"/>
  <c r="BG84" i="14" s="1"/>
  <c r="AP84" i="14"/>
  <c r="BF84" i="14" s="1"/>
  <c r="AO84" i="14"/>
  <c r="AN84" i="14"/>
  <c r="BD84" i="14" s="1"/>
  <c r="AM84" i="14"/>
  <c r="BC84" i="14" s="1"/>
  <c r="AL84" i="14"/>
  <c r="AJ84" i="14" s="1"/>
  <c r="AK84" i="14"/>
  <c r="AI84" i="14" s="1"/>
  <c r="T84" i="14"/>
  <c r="S84" i="14"/>
  <c r="D84" i="14"/>
  <c r="AZ84" i="14" s="1"/>
  <c r="C84" i="14"/>
  <c r="AY84" i="14" s="1"/>
  <c r="AX83" i="14"/>
  <c r="AX82" i="14" s="1"/>
  <c r="AW83" i="14"/>
  <c r="BM83" i="14" s="1"/>
  <c r="AV83" i="14"/>
  <c r="BL83" i="14" s="1"/>
  <c r="AU83" i="14"/>
  <c r="BK83" i="14" s="1"/>
  <c r="AT83" i="14"/>
  <c r="AT82" i="14" s="1"/>
  <c r="AS83" i="14"/>
  <c r="BI83" i="14" s="1"/>
  <c r="AR83" i="14"/>
  <c r="BH83" i="14" s="1"/>
  <c r="AQ83" i="14"/>
  <c r="BG83" i="14" s="1"/>
  <c r="AP83" i="14"/>
  <c r="AP82" i="14" s="1"/>
  <c r="AO83" i="14"/>
  <c r="BE83" i="14" s="1"/>
  <c r="AM83" i="14"/>
  <c r="BC83" i="14" s="1"/>
  <c r="AL83" i="14"/>
  <c r="AK83" i="14"/>
  <c r="BA83" i="14" s="1"/>
  <c r="AI83" i="14"/>
  <c r="X83" i="14"/>
  <c r="W83" i="14"/>
  <c r="S83" i="14"/>
  <c r="BO83" i="14" s="1"/>
  <c r="H83" i="14"/>
  <c r="G83" i="14"/>
  <c r="C83" i="14"/>
  <c r="AY83" i="14" s="1"/>
  <c r="AY82" i="14"/>
  <c r="AW82" i="14"/>
  <c r="AV82" i="14"/>
  <c r="AU82" i="14"/>
  <c r="AS82" i="14"/>
  <c r="AR82" i="14"/>
  <c r="AQ82" i="14"/>
  <c r="AO82" i="14"/>
  <c r="AM82" i="14"/>
  <c r="AK82" i="14"/>
  <c r="AI82" i="14"/>
  <c r="AH82" i="14"/>
  <c r="AG82" i="14"/>
  <c r="AF82" i="14"/>
  <c r="AE82" i="14"/>
  <c r="AD82" i="14"/>
  <c r="AC82" i="14"/>
  <c r="AB82" i="14"/>
  <c r="AA82" i="14"/>
  <c r="Z82" i="14"/>
  <c r="Y82" i="14"/>
  <c r="W82" i="14"/>
  <c r="V82" i="14"/>
  <c r="U82" i="14"/>
  <c r="S82" i="14"/>
  <c r="BO82" i="14" s="1"/>
  <c r="R82" i="14"/>
  <c r="Q82" i="14"/>
  <c r="BM82" i="14" s="1"/>
  <c r="P82" i="14"/>
  <c r="BL82" i="14" s="1"/>
  <c r="O82" i="14"/>
  <c r="BK82" i="14" s="1"/>
  <c r="N82" i="14"/>
  <c r="M82" i="14"/>
  <c r="BI82" i="14" s="1"/>
  <c r="L82" i="14"/>
  <c r="BH82" i="14" s="1"/>
  <c r="K82" i="14"/>
  <c r="BG82" i="14" s="1"/>
  <c r="J82" i="14"/>
  <c r="I82" i="14"/>
  <c r="BE82" i="14" s="1"/>
  <c r="G82" i="14"/>
  <c r="BC82" i="14" s="1"/>
  <c r="F82" i="14"/>
  <c r="E82" i="14"/>
  <c r="BA82" i="14" s="1"/>
  <c r="C82" i="14"/>
  <c r="BL81" i="14"/>
  <c r="BH81" i="14"/>
  <c r="AX81" i="14"/>
  <c r="BN81" i="14" s="1"/>
  <c r="AW81" i="14"/>
  <c r="BM81" i="14" s="1"/>
  <c r="AV81" i="14"/>
  <c r="AU81" i="14"/>
  <c r="BK81" i="14" s="1"/>
  <c r="AT81" i="14"/>
  <c r="BJ81" i="14" s="1"/>
  <c r="AS81" i="14"/>
  <c r="BI81" i="14" s="1"/>
  <c r="AR81" i="14"/>
  <c r="AQ81" i="14"/>
  <c r="BG81" i="14" s="1"/>
  <c r="AP81" i="14"/>
  <c r="BF81" i="14" s="1"/>
  <c r="AO81" i="14"/>
  <c r="BE81" i="14" s="1"/>
  <c r="AN81" i="14"/>
  <c r="BD81" i="14" s="1"/>
  <c r="AM81" i="14"/>
  <c r="BC81" i="14" s="1"/>
  <c r="AL81" i="14"/>
  <c r="BB81" i="14" s="1"/>
  <c r="AK81" i="14"/>
  <c r="AI81" i="14" s="1"/>
  <c r="AJ81" i="14"/>
  <c r="T81" i="14"/>
  <c r="S81" i="14"/>
  <c r="D81" i="14"/>
  <c r="AZ81" i="14" s="1"/>
  <c r="C81" i="14"/>
  <c r="BJ80" i="14"/>
  <c r="BI80" i="14"/>
  <c r="AX80" i="14"/>
  <c r="BN80" i="14" s="1"/>
  <c r="AW80" i="14"/>
  <c r="BM80" i="14" s="1"/>
  <c r="AV80" i="14"/>
  <c r="BL80" i="14" s="1"/>
  <c r="AU80" i="14"/>
  <c r="BK80" i="14" s="1"/>
  <c r="AT80" i="14"/>
  <c r="AS80" i="14"/>
  <c r="AR80" i="14"/>
  <c r="BH80" i="14" s="1"/>
  <c r="AQ80" i="14"/>
  <c r="BG80" i="14" s="1"/>
  <c r="AP80" i="14"/>
  <c r="BF80" i="14" s="1"/>
  <c r="AO80" i="14"/>
  <c r="BE80" i="14" s="1"/>
  <c r="AL80" i="14"/>
  <c r="AK80" i="14"/>
  <c r="X80" i="14"/>
  <c r="T80" i="14" s="1"/>
  <c r="W80" i="14"/>
  <c r="S80" i="14" s="1"/>
  <c r="H80" i="14"/>
  <c r="G80" i="14"/>
  <c r="BJ79" i="14"/>
  <c r="BB79" i="14"/>
  <c r="AX79" i="14"/>
  <c r="BN79" i="14" s="1"/>
  <c r="AW79" i="14"/>
  <c r="BM79" i="14" s="1"/>
  <c r="AV79" i="14"/>
  <c r="BL79" i="14" s="1"/>
  <c r="AU79" i="14"/>
  <c r="BK79" i="14" s="1"/>
  <c r="AT79" i="14"/>
  <c r="AS79" i="14"/>
  <c r="BI79" i="14" s="1"/>
  <c r="AR79" i="14"/>
  <c r="BH79" i="14" s="1"/>
  <c r="AQ79" i="14"/>
  <c r="BG79" i="14" s="1"/>
  <c r="AP79" i="14"/>
  <c r="BF79" i="14" s="1"/>
  <c r="AO79" i="14"/>
  <c r="BE79" i="14" s="1"/>
  <c r="AN79" i="14"/>
  <c r="BD79" i="14" s="1"/>
  <c r="AM79" i="14"/>
  <c r="BC79" i="14" s="1"/>
  <c r="AL79" i="14"/>
  <c r="AJ79" i="14" s="1"/>
  <c r="AK79" i="14"/>
  <c r="BA79" i="14" s="1"/>
  <c r="AI79" i="14"/>
  <c r="T79" i="14"/>
  <c r="S79" i="14"/>
  <c r="D79" i="14"/>
  <c r="AZ79" i="14" s="1"/>
  <c r="C79" i="14"/>
  <c r="AY79" i="14" s="1"/>
  <c r="BO79" i="14" s="1"/>
  <c r="AX78" i="14"/>
  <c r="BN78" i="14" s="1"/>
  <c r="AW78" i="14"/>
  <c r="BM78" i="14" s="1"/>
  <c r="AV78" i="14"/>
  <c r="BL78" i="14" s="1"/>
  <c r="AU78" i="14"/>
  <c r="BK78" i="14" s="1"/>
  <c r="AT78" i="14"/>
  <c r="BJ78" i="14" s="1"/>
  <c r="AS78" i="14"/>
  <c r="BI78" i="14" s="1"/>
  <c r="AR78" i="14"/>
  <c r="BH78" i="14" s="1"/>
  <c r="AQ78" i="14"/>
  <c r="BG78" i="14" s="1"/>
  <c r="AP78" i="14"/>
  <c r="BF78" i="14" s="1"/>
  <c r="AO78" i="14"/>
  <c r="BE78" i="14" s="1"/>
  <c r="AN78" i="14"/>
  <c r="BD78" i="14" s="1"/>
  <c r="AM78" i="14"/>
  <c r="BC78" i="14" s="1"/>
  <c r="AL78" i="14"/>
  <c r="BB78" i="14" s="1"/>
  <c r="AK78" i="14"/>
  <c r="BA78" i="14" s="1"/>
  <c r="AJ78" i="14"/>
  <c r="AI78" i="14"/>
  <c r="T78" i="14"/>
  <c r="S78" i="14"/>
  <c r="D78" i="14"/>
  <c r="AZ78" i="14" s="1"/>
  <c r="C78" i="14"/>
  <c r="AY78" i="14" s="1"/>
  <c r="BO78" i="14" s="1"/>
  <c r="BI77" i="14"/>
  <c r="BA77" i="14"/>
  <c r="AX77" i="14"/>
  <c r="BN77" i="14" s="1"/>
  <c r="AW77" i="14"/>
  <c r="BM77" i="14" s="1"/>
  <c r="AV77" i="14"/>
  <c r="BL77" i="14" s="1"/>
  <c r="AU77" i="14"/>
  <c r="BK77" i="14" s="1"/>
  <c r="AT77" i="14"/>
  <c r="BJ77" i="14" s="1"/>
  <c r="AS77" i="14"/>
  <c r="AR77" i="14"/>
  <c r="BH77" i="14" s="1"/>
  <c r="AQ77" i="14"/>
  <c r="BG77" i="14" s="1"/>
  <c r="AP77" i="14"/>
  <c r="BF77" i="14" s="1"/>
  <c r="AO77" i="14"/>
  <c r="BE77" i="14" s="1"/>
  <c r="AN77" i="14"/>
  <c r="BD77" i="14" s="1"/>
  <c r="AM77" i="14"/>
  <c r="BC77" i="14" s="1"/>
  <c r="AL77" i="14"/>
  <c r="BB77" i="14" s="1"/>
  <c r="AK77" i="14"/>
  <c r="AI77" i="14" s="1"/>
  <c r="AJ77" i="14"/>
  <c r="T77" i="14"/>
  <c r="S77" i="14"/>
  <c r="D77" i="14"/>
  <c r="AZ77" i="14" s="1"/>
  <c r="C77" i="14"/>
  <c r="AY77" i="14" s="1"/>
  <c r="BI76" i="14"/>
  <c r="AX76" i="14"/>
  <c r="BN76" i="14" s="1"/>
  <c r="AW76" i="14"/>
  <c r="AW75" i="14" s="1"/>
  <c r="AV76" i="14"/>
  <c r="BL76" i="14" s="1"/>
  <c r="AU76" i="14"/>
  <c r="BK76" i="14" s="1"/>
  <c r="AT76" i="14"/>
  <c r="BJ76" i="14" s="1"/>
  <c r="AS76" i="14"/>
  <c r="AS75" i="14" s="1"/>
  <c r="AR76" i="14"/>
  <c r="BH76" i="14" s="1"/>
  <c r="AQ76" i="14"/>
  <c r="BG76" i="14" s="1"/>
  <c r="AP76" i="14"/>
  <c r="BF76" i="14" s="1"/>
  <c r="AO76" i="14"/>
  <c r="AO75" i="14" s="1"/>
  <c r="AL76" i="14"/>
  <c r="AK76" i="14"/>
  <c r="X76" i="14"/>
  <c r="W76" i="14"/>
  <c r="S76" i="14" s="1"/>
  <c r="H76" i="14"/>
  <c r="G76" i="14"/>
  <c r="BJ75" i="14"/>
  <c r="AV75" i="14"/>
  <c r="AU75" i="14"/>
  <c r="AT75" i="14"/>
  <c r="AR75" i="14"/>
  <c r="AQ75" i="14"/>
  <c r="AP75" i="14"/>
  <c r="AH75" i="14"/>
  <c r="AG75" i="14"/>
  <c r="AF75" i="14"/>
  <c r="AE75" i="14"/>
  <c r="AD75" i="14"/>
  <c r="AC75" i="14"/>
  <c r="AB75" i="14"/>
  <c r="AA75" i="14"/>
  <c r="Z75" i="14"/>
  <c r="Y75" i="14"/>
  <c r="W75" i="14"/>
  <c r="V75" i="14"/>
  <c r="U75" i="14"/>
  <c r="S75" i="14"/>
  <c r="R75" i="14"/>
  <c r="Q75" i="14"/>
  <c r="BM75" i="14" s="1"/>
  <c r="P75" i="14"/>
  <c r="BL75" i="14" s="1"/>
  <c r="O75" i="14"/>
  <c r="BK75" i="14" s="1"/>
  <c r="N75" i="14"/>
  <c r="M75" i="14"/>
  <c r="BI75" i="14" s="1"/>
  <c r="L75" i="14"/>
  <c r="BH75" i="14" s="1"/>
  <c r="K75" i="14"/>
  <c r="BG75" i="14" s="1"/>
  <c r="J75" i="14"/>
  <c r="BF75" i="14" s="1"/>
  <c r="I75" i="14"/>
  <c r="BE75" i="14" s="1"/>
  <c r="G75" i="14"/>
  <c r="F75" i="14"/>
  <c r="E75" i="14"/>
  <c r="AX74" i="14"/>
  <c r="BN74" i="14" s="1"/>
  <c r="AW74" i="14"/>
  <c r="BM74" i="14" s="1"/>
  <c r="AV74" i="14"/>
  <c r="BL74" i="14" s="1"/>
  <c r="AU74" i="14"/>
  <c r="BK74" i="14" s="1"/>
  <c r="AT74" i="14"/>
  <c r="BJ74" i="14" s="1"/>
  <c r="AS74" i="14"/>
  <c r="BI74" i="14" s="1"/>
  <c r="AR74" i="14"/>
  <c r="BH74" i="14" s="1"/>
  <c r="AQ74" i="14"/>
  <c r="BG74" i="14" s="1"/>
  <c r="AP74" i="14"/>
  <c r="BF74" i="14" s="1"/>
  <c r="AO74" i="14"/>
  <c r="BE74" i="14" s="1"/>
  <c r="AN74" i="14"/>
  <c r="BD74" i="14" s="1"/>
  <c r="AM74" i="14"/>
  <c r="BC74" i="14" s="1"/>
  <c r="AL74" i="14"/>
  <c r="BB74" i="14" s="1"/>
  <c r="AK74" i="14"/>
  <c r="BA74" i="14" s="1"/>
  <c r="AJ74" i="14"/>
  <c r="AI74" i="14"/>
  <c r="T74" i="14"/>
  <c r="S74" i="14"/>
  <c r="D74" i="14"/>
  <c r="AZ74" i="14" s="1"/>
  <c r="C74" i="14"/>
  <c r="AY74" i="14" s="1"/>
  <c r="BO74" i="14" s="1"/>
  <c r="BM73" i="14"/>
  <c r="BI73" i="14"/>
  <c r="BH73" i="14"/>
  <c r="BE73" i="14"/>
  <c r="AX73" i="14"/>
  <c r="BN73" i="14" s="1"/>
  <c r="AW73" i="14"/>
  <c r="AV73" i="14"/>
  <c r="BL73" i="14" s="1"/>
  <c r="AU73" i="14"/>
  <c r="BK73" i="14" s="1"/>
  <c r="AT73" i="14"/>
  <c r="BJ73" i="14" s="1"/>
  <c r="AS73" i="14"/>
  <c r="AR73" i="14"/>
  <c r="AQ73" i="14"/>
  <c r="BG73" i="14" s="1"/>
  <c r="AP73" i="14"/>
  <c r="BF73" i="14" s="1"/>
  <c r="AO73" i="14"/>
  <c r="AN73" i="14"/>
  <c r="BD73" i="14" s="1"/>
  <c r="AL73" i="14"/>
  <c r="BB73" i="14" s="1"/>
  <c r="AK73" i="14"/>
  <c r="BA73" i="14" s="1"/>
  <c r="X73" i="14"/>
  <c r="W73" i="14"/>
  <c r="S73" i="14" s="1"/>
  <c r="T73" i="14"/>
  <c r="H73" i="14"/>
  <c r="G73" i="14"/>
  <c r="D73" i="14"/>
  <c r="BI72" i="14"/>
  <c r="BA72" i="14"/>
  <c r="AX72" i="14"/>
  <c r="BN72" i="14" s="1"/>
  <c r="AW72" i="14"/>
  <c r="BM72" i="14" s="1"/>
  <c r="AV72" i="14"/>
  <c r="BL72" i="14" s="1"/>
  <c r="AU72" i="14"/>
  <c r="BK72" i="14" s="1"/>
  <c r="AT72" i="14"/>
  <c r="BJ72" i="14" s="1"/>
  <c r="AS72" i="14"/>
  <c r="AR72" i="14"/>
  <c r="BH72" i="14" s="1"/>
  <c r="AQ72" i="14"/>
  <c r="BG72" i="14" s="1"/>
  <c r="AP72" i="14"/>
  <c r="BF72" i="14" s="1"/>
  <c r="AO72" i="14"/>
  <c r="BE72" i="14" s="1"/>
  <c r="AN72" i="14"/>
  <c r="BD72" i="14" s="1"/>
  <c r="AM72" i="14"/>
  <c r="BC72" i="14" s="1"/>
  <c r="AL72" i="14"/>
  <c r="AJ72" i="14" s="1"/>
  <c r="AK72" i="14"/>
  <c r="AI72" i="14" s="1"/>
  <c r="T72" i="14"/>
  <c r="S72" i="14"/>
  <c r="BO72" i="14" s="1"/>
  <c r="D72" i="14"/>
  <c r="AZ72" i="14" s="1"/>
  <c r="C72" i="14"/>
  <c r="AY72" i="14" s="1"/>
  <c r="BK71" i="14"/>
  <c r="BC71" i="14"/>
  <c r="AX71" i="14"/>
  <c r="BN71" i="14" s="1"/>
  <c r="AW71" i="14"/>
  <c r="BM71" i="14" s="1"/>
  <c r="AV71" i="14"/>
  <c r="BL71" i="14" s="1"/>
  <c r="AU71" i="14"/>
  <c r="AT71" i="14"/>
  <c r="BJ71" i="14" s="1"/>
  <c r="AS71" i="14"/>
  <c r="BI71" i="14" s="1"/>
  <c r="AR71" i="14"/>
  <c r="BH71" i="14" s="1"/>
  <c r="AQ71" i="14"/>
  <c r="BG71" i="14" s="1"/>
  <c r="AP71" i="14"/>
  <c r="BF71" i="14" s="1"/>
  <c r="AO71" i="14"/>
  <c r="BE71" i="14" s="1"/>
  <c r="AN71" i="14"/>
  <c r="BD71" i="14" s="1"/>
  <c r="AM71" i="14"/>
  <c r="AI71" i="14" s="1"/>
  <c r="AY71" i="14" s="1"/>
  <c r="BO71" i="14" s="1"/>
  <c r="AL71" i="14"/>
  <c r="AJ71" i="14" s="1"/>
  <c r="AK71" i="14"/>
  <c r="BA71" i="14" s="1"/>
  <c r="T71" i="14"/>
  <c r="S71" i="14"/>
  <c r="D71" i="14"/>
  <c r="C71" i="14"/>
  <c r="BL70" i="14"/>
  <c r="BD70" i="14"/>
  <c r="AX70" i="14"/>
  <c r="BN70" i="14" s="1"/>
  <c r="AW70" i="14"/>
  <c r="BM70" i="14" s="1"/>
  <c r="AV70" i="14"/>
  <c r="AU70" i="14"/>
  <c r="BK70" i="14" s="1"/>
  <c r="AT70" i="14"/>
  <c r="BJ70" i="14" s="1"/>
  <c r="AS70" i="14"/>
  <c r="BI70" i="14" s="1"/>
  <c r="AR70" i="14"/>
  <c r="BH70" i="14" s="1"/>
  <c r="AQ70" i="14"/>
  <c r="BG70" i="14" s="1"/>
  <c r="AP70" i="14"/>
  <c r="BF70" i="14" s="1"/>
  <c r="AO70" i="14"/>
  <c r="BE70" i="14" s="1"/>
  <c r="AN70" i="14"/>
  <c r="AM70" i="14"/>
  <c r="BC70" i="14" s="1"/>
  <c r="AL70" i="14"/>
  <c r="BB70" i="14" s="1"/>
  <c r="AK70" i="14"/>
  <c r="BA70" i="14" s="1"/>
  <c r="AJ70" i="14"/>
  <c r="AI70" i="14"/>
  <c r="T70" i="14"/>
  <c r="S70" i="14"/>
  <c r="D70" i="14"/>
  <c r="AZ70" i="14" s="1"/>
  <c r="C70" i="14"/>
  <c r="AY70" i="14" s="1"/>
  <c r="BO70" i="14" s="1"/>
  <c r="BM69" i="14"/>
  <c r="BL69" i="14"/>
  <c r="BH69" i="14"/>
  <c r="BE69" i="14"/>
  <c r="BD69" i="14"/>
  <c r="AX69" i="14"/>
  <c r="BN69" i="14" s="1"/>
  <c r="AW69" i="14"/>
  <c r="AV69" i="14"/>
  <c r="AV68" i="14" s="1"/>
  <c r="AU69" i="14"/>
  <c r="BK69" i="14" s="1"/>
  <c r="AT69" i="14"/>
  <c r="BJ69" i="14" s="1"/>
  <c r="AS69" i="14"/>
  <c r="BI69" i="14" s="1"/>
  <c r="AR69" i="14"/>
  <c r="AR68" i="14" s="1"/>
  <c r="AQ69" i="14"/>
  <c r="BG69" i="14" s="1"/>
  <c r="AP69" i="14"/>
  <c r="BF69" i="14" s="1"/>
  <c r="AO69" i="14"/>
  <c r="AN69" i="14"/>
  <c r="AN68" i="14" s="1"/>
  <c r="AL69" i="14"/>
  <c r="BB69" i="14" s="1"/>
  <c r="AK69" i="14"/>
  <c r="AJ69" i="14"/>
  <c r="X69" i="14"/>
  <c r="X68" i="14" s="1"/>
  <c r="W69" i="14"/>
  <c r="T69" i="14"/>
  <c r="T68" i="14" s="1"/>
  <c r="H69" i="14"/>
  <c r="H68" i="14" s="1"/>
  <c r="BD68" i="14" s="1"/>
  <c r="G69" i="14"/>
  <c r="D69" i="14"/>
  <c r="BF68" i="14"/>
  <c r="AX68" i="14"/>
  <c r="BN68" i="14" s="1"/>
  <c r="AW68" i="14"/>
  <c r="AU68" i="14"/>
  <c r="AT68" i="14"/>
  <c r="AS68" i="14"/>
  <c r="AQ68" i="14"/>
  <c r="AP68" i="14"/>
  <c r="AO68" i="14"/>
  <c r="AL68" i="14"/>
  <c r="AH68" i="14"/>
  <c r="AG68" i="14"/>
  <c r="AF68" i="14"/>
  <c r="AE68" i="14"/>
  <c r="AD68" i="14"/>
  <c r="AC68" i="14"/>
  <c r="AB68" i="14"/>
  <c r="AA68" i="14"/>
  <c r="Z68" i="14"/>
  <c r="Y68" i="14"/>
  <c r="V68" i="14"/>
  <c r="U68" i="14"/>
  <c r="R68" i="14"/>
  <c r="Q68" i="14"/>
  <c r="BM68" i="14" s="1"/>
  <c r="P68" i="14"/>
  <c r="BL68" i="14" s="1"/>
  <c r="O68" i="14"/>
  <c r="BK68" i="14" s="1"/>
  <c r="N68" i="14"/>
  <c r="BJ68" i="14" s="1"/>
  <c r="M68" i="14"/>
  <c r="BI68" i="14" s="1"/>
  <c r="L68" i="14"/>
  <c r="BH68" i="14" s="1"/>
  <c r="K68" i="14"/>
  <c r="BG68" i="14" s="1"/>
  <c r="J68" i="14"/>
  <c r="I68" i="14"/>
  <c r="BE68" i="14" s="1"/>
  <c r="F68" i="14"/>
  <c r="BB68" i="14" s="1"/>
  <c r="E68" i="14"/>
  <c r="BK67" i="14"/>
  <c r="BC67" i="14"/>
  <c r="AX67" i="14"/>
  <c r="BN67" i="14" s="1"/>
  <c r="AW67" i="14"/>
  <c r="BM67" i="14" s="1"/>
  <c r="AV67" i="14"/>
  <c r="BL67" i="14" s="1"/>
  <c r="AU67" i="14"/>
  <c r="AT67" i="14"/>
  <c r="BJ67" i="14" s="1"/>
  <c r="AS67" i="14"/>
  <c r="BI67" i="14" s="1"/>
  <c r="AR67" i="14"/>
  <c r="BH67" i="14" s="1"/>
  <c r="AQ67" i="14"/>
  <c r="BG67" i="14" s="1"/>
  <c r="AP67" i="14"/>
  <c r="BF67" i="14" s="1"/>
  <c r="AO67" i="14"/>
  <c r="BE67" i="14" s="1"/>
  <c r="AN67" i="14"/>
  <c r="BD67" i="14" s="1"/>
  <c r="AM67" i="14"/>
  <c r="AL67" i="14"/>
  <c r="AJ67" i="14" s="1"/>
  <c r="AK67" i="14"/>
  <c r="BA67" i="14" s="1"/>
  <c r="AI67" i="14"/>
  <c r="T67" i="14"/>
  <c r="S67" i="14"/>
  <c r="D67" i="14"/>
  <c r="AZ67" i="14" s="1"/>
  <c r="C67" i="14"/>
  <c r="AY67" i="14" s="1"/>
  <c r="BO67" i="14" s="1"/>
  <c r="BN66" i="14"/>
  <c r="BM66" i="14"/>
  <c r="BL66" i="14"/>
  <c r="BK66" i="14"/>
  <c r="BJ66" i="14"/>
  <c r="BI66" i="14"/>
  <c r="BH66" i="14"/>
  <c r="BG66" i="14"/>
  <c r="BF66" i="14"/>
  <c r="BE66" i="14"/>
  <c r="BD66" i="14"/>
  <c r="BC66" i="14"/>
  <c r="BB66" i="14"/>
  <c r="BA66" i="14"/>
  <c r="AY66" i="14"/>
  <c r="AJ66" i="14"/>
  <c r="AZ66" i="14" s="1"/>
  <c r="AI66" i="14"/>
  <c r="C66" i="14"/>
  <c r="AX65" i="14"/>
  <c r="BN65" i="14" s="1"/>
  <c r="AW65" i="14"/>
  <c r="BM65" i="14" s="1"/>
  <c r="AV65" i="14"/>
  <c r="BL65" i="14" s="1"/>
  <c r="AU65" i="14"/>
  <c r="BK65" i="14" s="1"/>
  <c r="AT65" i="14"/>
  <c r="BJ65" i="14" s="1"/>
  <c r="AS65" i="14"/>
  <c r="BI65" i="14" s="1"/>
  <c r="AR65" i="14"/>
  <c r="BH65" i="14" s="1"/>
  <c r="AQ65" i="14"/>
  <c r="BG65" i="14" s="1"/>
  <c r="AP65" i="14"/>
  <c r="BF65" i="14" s="1"/>
  <c r="AO65" i="14"/>
  <c r="BE65" i="14" s="1"/>
  <c r="AN65" i="14"/>
  <c r="BD65" i="14" s="1"/>
  <c r="AM65" i="14"/>
  <c r="BC65" i="14" s="1"/>
  <c r="AL65" i="14"/>
  <c r="AJ65" i="14" s="1"/>
  <c r="AK65" i="14"/>
  <c r="BA65" i="14" s="1"/>
  <c r="T65" i="14"/>
  <c r="S65" i="14"/>
  <c r="D65" i="14"/>
  <c r="C65" i="14"/>
  <c r="BL64" i="14"/>
  <c r="BD64" i="14"/>
  <c r="AX64" i="14"/>
  <c r="BN64" i="14" s="1"/>
  <c r="AW64" i="14"/>
  <c r="BM64" i="14" s="1"/>
  <c r="AV64" i="14"/>
  <c r="AU64" i="14"/>
  <c r="BK64" i="14" s="1"/>
  <c r="AT64" i="14"/>
  <c r="BJ64" i="14" s="1"/>
  <c r="AS64" i="14"/>
  <c r="BI64" i="14" s="1"/>
  <c r="AR64" i="14"/>
  <c r="BH64" i="14" s="1"/>
  <c r="AQ64" i="14"/>
  <c r="BG64" i="14" s="1"/>
  <c r="AP64" i="14"/>
  <c r="BF64" i="14" s="1"/>
  <c r="AO64" i="14"/>
  <c r="BE64" i="14" s="1"/>
  <c r="AN64" i="14"/>
  <c r="AM64" i="14"/>
  <c r="BC64" i="14" s="1"/>
  <c r="AL64" i="14"/>
  <c r="BB64" i="14" s="1"/>
  <c r="AK64" i="14"/>
  <c r="BA64" i="14" s="1"/>
  <c r="AJ64" i="14"/>
  <c r="AI64" i="14"/>
  <c r="T64" i="14"/>
  <c r="S64" i="14"/>
  <c r="D64" i="14"/>
  <c r="AZ64" i="14" s="1"/>
  <c r="C64" i="14"/>
  <c r="AY64" i="14" s="1"/>
  <c r="BO64" i="14" s="1"/>
  <c r="BM63" i="14"/>
  <c r="BI63" i="14"/>
  <c r="BH63" i="14"/>
  <c r="BE63" i="14"/>
  <c r="BA63" i="14"/>
  <c r="AZ63" i="14"/>
  <c r="AX63" i="14"/>
  <c r="BN63" i="14" s="1"/>
  <c r="AW63" i="14"/>
  <c r="AV63" i="14"/>
  <c r="BL63" i="14" s="1"/>
  <c r="AU63" i="14"/>
  <c r="BK63" i="14" s="1"/>
  <c r="AT63" i="14"/>
  <c r="BJ63" i="14" s="1"/>
  <c r="AS63" i="14"/>
  <c r="AR63" i="14"/>
  <c r="AQ63" i="14"/>
  <c r="BG63" i="14" s="1"/>
  <c r="AP63" i="14"/>
  <c r="BF63" i="14" s="1"/>
  <c r="AO63" i="14"/>
  <c r="AN63" i="14"/>
  <c r="BD63" i="14" s="1"/>
  <c r="AM63" i="14"/>
  <c r="BC63" i="14" s="1"/>
  <c r="AL63" i="14"/>
  <c r="BB63" i="14" s="1"/>
  <c r="AK63" i="14"/>
  <c r="AI63" i="14" s="1"/>
  <c r="AJ63" i="14"/>
  <c r="T63" i="14"/>
  <c r="S63" i="14"/>
  <c r="BO63" i="14" s="1"/>
  <c r="D63" i="14"/>
  <c r="C63" i="14"/>
  <c r="AY63" i="14" s="1"/>
  <c r="AX62" i="14"/>
  <c r="BN62" i="14" s="1"/>
  <c r="AW62" i="14"/>
  <c r="BM62" i="14" s="1"/>
  <c r="AV62" i="14"/>
  <c r="BL62" i="14" s="1"/>
  <c r="AU62" i="14"/>
  <c r="BK62" i="14" s="1"/>
  <c r="AT62" i="14"/>
  <c r="BJ62" i="14" s="1"/>
  <c r="AS62" i="14"/>
  <c r="BI62" i="14" s="1"/>
  <c r="AR62" i="14"/>
  <c r="BH62" i="14" s="1"/>
  <c r="AQ62" i="14"/>
  <c r="BG62" i="14" s="1"/>
  <c r="AP62" i="14"/>
  <c r="BF62" i="14" s="1"/>
  <c r="AO62" i="14"/>
  <c r="BE62" i="14" s="1"/>
  <c r="AN62" i="14"/>
  <c r="BD62" i="14" s="1"/>
  <c r="AM62" i="14"/>
  <c r="BC62" i="14" s="1"/>
  <c r="AL62" i="14"/>
  <c r="AJ62" i="14" s="1"/>
  <c r="AK62" i="14"/>
  <c r="AI62" i="14" s="1"/>
  <c r="T62" i="14"/>
  <c r="S62" i="14"/>
  <c r="D62" i="14"/>
  <c r="AZ62" i="14" s="1"/>
  <c r="C62" i="14"/>
  <c r="AY62" i="14" s="1"/>
  <c r="BK61" i="14"/>
  <c r="BJ61" i="14"/>
  <c r="BC61" i="14"/>
  <c r="BB61" i="14"/>
  <c r="AX61" i="14"/>
  <c r="BN61" i="14" s="1"/>
  <c r="AW61" i="14"/>
  <c r="BM61" i="14" s="1"/>
  <c r="AV61" i="14"/>
  <c r="BL61" i="14" s="1"/>
  <c r="AU61" i="14"/>
  <c r="AT61" i="14"/>
  <c r="AS61" i="14"/>
  <c r="BI61" i="14" s="1"/>
  <c r="AR61" i="14"/>
  <c r="BH61" i="14" s="1"/>
  <c r="AQ61" i="14"/>
  <c r="BG61" i="14" s="1"/>
  <c r="AP61" i="14"/>
  <c r="BF61" i="14" s="1"/>
  <c r="AO61" i="14"/>
  <c r="BE61" i="14" s="1"/>
  <c r="AN61" i="14"/>
  <c r="BD61" i="14" s="1"/>
  <c r="AM61" i="14"/>
  <c r="AL61" i="14"/>
  <c r="AJ61" i="14" s="1"/>
  <c r="AK61" i="14"/>
  <c r="BA61" i="14" s="1"/>
  <c r="AI61" i="14"/>
  <c r="T61" i="14"/>
  <c r="S61" i="14"/>
  <c r="D61" i="14"/>
  <c r="AZ61" i="14" s="1"/>
  <c r="C61" i="14"/>
  <c r="AY61" i="14" s="1"/>
  <c r="BO61" i="14" s="1"/>
  <c r="BJ60" i="14"/>
  <c r="BB60" i="14"/>
  <c r="AX60" i="14"/>
  <c r="BN60" i="14" s="1"/>
  <c r="AW60" i="14"/>
  <c r="BM60" i="14" s="1"/>
  <c r="AV60" i="14"/>
  <c r="BL60" i="14" s="1"/>
  <c r="AU60" i="14"/>
  <c r="BK60" i="14" s="1"/>
  <c r="AT60" i="14"/>
  <c r="AS60" i="14"/>
  <c r="BI60" i="14" s="1"/>
  <c r="AR60" i="14"/>
  <c r="BH60" i="14" s="1"/>
  <c r="AQ60" i="14"/>
  <c r="BG60" i="14" s="1"/>
  <c r="AP60" i="14"/>
  <c r="BF60" i="14" s="1"/>
  <c r="AO60" i="14"/>
  <c r="BE60" i="14" s="1"/>
  <c r="AN60" i="14"/>
  <c r="BD60" i="14" s="1"/>
  <c r="AM60" i="14"/>
  <c r="BC60" i="14" s="1"/>
  <c r="AL60" i="14"/>
  <c r="AJ60" i="14" s="1"/>
  <c r="AK60" i="14"/>
  <c r="BA60" i="14" s="1"/>
  <c r="AI60" i="14"/>
  <c r="T60" i="14"/>
  <c r="S60" i="14"/>
  <c r="D60" i="14"/>
  <c r="AZ60" i="14" s="1"/>
  <c r="C60" i="14"/>
  <c r="AY60" i="14" s="1"/>
  <c r="AX59" i="14"/>
  <c r="BN59" i="14" s="1"/>
  <c r="AW59" i="14"/>
  <c r="BM59" i="14" s="1"/>
  <c r="AV59" i="14"/>
  <c r="BL59" i="14" s="1"/>
  <c r="AU59" i="14"/>
  <c r="BK59" i="14" s="1"/>
  <c r="AT59" i="14"/>
  <c r="BJ59" i="14" s="1"/>
  <c r="AS59" i="14"/>
  <c r="BI59" i="14" s="1"/>
  <c r="AR59" i="14"/>
  <c r="BH59" i="14" s="1"/>
  <c r="AQ59" i="14"/>
  <c r="BG59" i="14" s="1"/>
  <c r="AP59" i="14"/>
  <c r="BF59" i="14" s="1"/>
  <c r="AO59" i="14"/>
  <c r="BE59" i="14" s="1"/>
  <c r="AN59" i="14"/>
  <c r="BD59" i="14" s="1"/>
  <c r="AM59" i="14"/>
  <c r="BC59" i="14" s="1"/>
  <c r="AL59" i="14"/>
  <c r="AJ59" i="14" s="1"/>
  <c r="AK59" i="14"/>
  <c r="BA59" i="14" s="1"/>
  <c r="T59" i="14"/>
  <c r="S59" i="14"/>
  <c r="D59" i="14"/>
  <c r="C59" i="14"/>
  <c r="BL58" i="14"/>
  <c r="BD58" i="14"/>
  <c r="AX58" i="14"/>
  <c r="BN58" i="14" s="1"/>
  <c r="AW58" i="14"/>
  <c r="BM58" i="14" s="1"/>
  <c r="AV58" i="14"/>
  <c r="AU58" i="14"/>
  <c r="BK58" i="14" s="1"/>
  <c r="AT58" i="14"/>
  <c r="BJ58" i="14" s="1"/>
  <c r="AS58" i="14"/>
  <c r="BI58" i="14" s="1"/>
  <c r="AR58" i="14"/>
  <c r="BH58" i="14" s="1"/>
  <c r="AQ58" i="14"/>
  <c r="BG58" i="14" s="1"/>
  <c r="AP58" i="14"/>
  <c r="BF58" i="14" s="1"/>
  <c r="AO58" i="14"/>
  <c r="BE58" i="14" s="1"/>
  <c r="AN58" i="14"/>
  <c r="AM58" i="14"/>
  <c r="BC58" i="14" s="1"/>
  <c r="AL58" i="14"/>
  <c r="BB58" i="14" s="1"/>
  <c r="AK58" i="14"/>
  <c r="BA58" i="14" s="1"/>
  <c r="AJ58" i="14"/>
  <c r="AI58" i="14"/>
  <c r="T58" i="14"/>
  <c r="S58" i="14"/>
  <c r="D58" i="14"/>
  <c r="AZ58" i="14" s="1"/>
  <c r="C58" i="14"/>
  <c r="AY58" i="14" s="1"/>
  <c r="BO58" i="14" s="1"/>
  <c r="BN57" i="14"/>
  <c r="BM57" i="14"/>
  <c r="BL57" i="14"/>
  <c r="BK57" i="14"/>
  <c r="BJ57" i="14"/>
  <c r="BI57" i="14"/>
  <c r="BH57" i="14"/>
  <c r="BG57" i="14"/>
  <c r="BD57" i="14"/>
  <c r="BC57" i="14"/>
  <c r="BB57" i="14"/>
  <c r="BA57" i="14"/>
  <c r="AZ57" i="14"/>
  <c r="AP57" i="14"/>
  <c r="BF57" i="14" s="1"/>
  <c r="AO57" i="14"/>
  <c r="BE57" i="14" s="1"/>
  <c r="C57" i="14"/>
  <c r="BJ56" i="14"/>
  <c r="BB56" i="14"/>
  <c r="AX56" i="14"/>
  <c r="BN56" i="14" s="1"/>
  <c r="AW56" i="14"/>
  <c r="BM56" i="14" s="1"/>
  <c r="AV56" i="14"/>
  <c r="BL56" i="14" s="1"/>
  <c r="AU56" i="14"/>
  <c r="BK56" i="14" s="1"/>
  <c r="AT56" i="14"/>
  <c r="AS56" i="14"/>
  <c r="BI56" i="14" s="1"/>
  <c r="AR56" i="14"/>
  <c r="BH56" i="14" s="1"/>
  <c r="AQ56" i="14"/>
  <c r="BG56" i="14" s="1"/>
  <c r="AP56" i="14"/>
  <c r="BF56" i="14" s="1"/>
  <c r="AO56" i="14"/>
  <c r="BE56" i="14" s="1"/>
  <c r="AN56" i="14"/>
  <c r="BD56" i="14" s="1"/>
  <c r="AM56" i="14"/>
  <c r="BC56" i="14" s="1"/>
  <c r="AL56" i="14"/>
  <c r="AJ56" i="14" s="1"/>
  <c r="AK56" i="14"/>
  <c r="AI56" i="14" s="1"/>
  <c r="T56" i="14"/>
  <c r="S56" i="14"/>
  <c r="D56" i="14"/>
  <c r="AZ56" i="14" s="1"/>
  <c r="C56" i="14"/>
  <c r="AY56" i="14" s="1"/>
  <c r="BJ55" i="14"/>
  <c r="AX55" i="14"/>
  <c r="BN55" i="14" s="1"/>
  <c r="AW55" i="14"/>
  <c r="BM55" i="14" s="1"/>
  <c r="AV55" i="14"/>
  <c r="BL55" i="14" s="1"/>
  <c r="AU55" i="14"/>
  <c r="BK55" i="14" s="1"/>
  <c r="AT55" i="14"/>
  <c r="AS55" i="14"/>
  <c r="BI55" i="14" s="1"/>
  <c r="AR55" i="14"/>
  <c r="BH55" i="14" s="1"/>
  <c r="AQ55" i="14"/>
  <c r="BG55" i="14" s="1"/>
  <c r="AM55" i="14"/>
  <c r="AL55" i="14"/>
  <c r="AK55" i="14"/>
  <c r="BA55" i="14" s="1"/>
  <c r="Z55" i="14"/>
  <c r="AP55" i="14" s="1"/>
  <c r="BF55" i="14" s="1"/>
  <c r="Y55" i="14"/>
  <c r="X55" i="14"/>
  <c r="W55" i="14"/>
  <c r="S55" i="14" s="1"/>
  <c r="T55" i="14"/>
  <c r="J55" i="14"/>
  <c r="I55" i="14"/>
  <c r="H55" i="14"/>
  <c r="G55" i="14"/>
  <c r="C55" i="14"/>
  <c r="AZ54" i="14"/>
  <c r="AX54" i="14"/>
  <c r="BN54" i="14" s="1"/>
  <c r="AW54" i="14"/>
  <c r="BM54" i="14" s="1"/>
  <c r="AV54" i="14"/>
  <c r="BL54" i="14" s="1"/>
  <c r="AU54" i="14"/>
  <c r="BK54" i="14" s="1"/>
  <c r="AT54" i="14"/>
  <c r="BJ54" i="14" s="1"/>
  <c r="AS54" i="14"/>
  <c r="BI54" i="14" s="1"/>
  <c r="AR54" i="14"/>
  <c r="BH54" i="14" s="1"/>
  <c r="AQ54" i="14"/>
  <c r="BG54" i="14" s="1"/>
  <c r="AP54" i="14"/>
  <c r="BF54" i="14" s="1"/>
  <c r="AO54" i="14"/>
  <c r="BE54" i="14" s="1"/>
  <c r="AN54" i="14"/>
  <c r="BD54" i="14" s="1"/>
  <c r="AM54" i="14"/>
  <c r="BC54" i="14" s="1"/>
  <c r="AL54" i="14"/>
  <c r="BB54" i="14" s="1"/>
  <c r="AK54" i="14"/>
  <c r="BA54" i="14" s="1"/>
  <c r="AI54" i="14"/>
  <c r="T54" i="14"/>
  <c r="S54" i="14"/>
  <c r="D54" i="14"/>
  <c r="C54" i="14"/>
  <c r="AY54" i="14" s="1"/>
  <c r="BO54" i="14" s="1"/>
  <c r="AX53" i="14"/>
  <c r="AW53" i="14"/>
  <c r="AV53" i="14"/>
  <c r="AU53" i="14"/>
  <c r="AT53" i="14"/>
  <c r="AS53" i="14"/>
  <c r="AR53" i="14"/>
  <c r="AQ53" i="14"/>
  <c r="AP53" i="14"/>
  <c r="AO53" i="14"/>
  <c r="AN53" i="14"/>
  <c r="AM53" i="14"/>
  <c r="AI53" i="14" s="1"/>
  <c r="AL53" i="14"/>
  <c r="AK53" i="14"/>
  <c r="T53" i="14"/>
  <c r="S53" i="14"/>
  <c r="BM52" i="14"/>
  <c r="BI52" i="14"/>
  <c r="BH52" i="14"/>
  <c r="AX52" i="14"/>
  <c r="BN52" i="14" s="1"/>
  <c r="AW52" i="14"/>
  <c r="AV52" i="14"/>
  <c r="BL52" i="14" s="1"/>
  <c r="AU52" i="14"/>
  <c r="BK52" i="14" s="1"/>
  <c r="AT52" i="14"/>
  <c r="BJ52" i="14" s="1"/>
  <c r="AS52" i="14"/>
  <c r="AR52" i="14"/>
  <c r="AQ52" i="14"/>
  <c r="BG52" i="14" s="1"/>
  <c r="AN52" i="14"/>
  <c r="BD52" i="14" s="1"/>
  <c r="AM52" i="14"/>
  <c r="BC52" i="14" s="1"/>
  <c r="AL52" i="14"/>
  <c r="BB52" i="14" s="1"/>
  <c r="AK52" i="14"/>
  <c r="BA52" i="14" s="1"/>
  <c r="Z52" i="14"/>
  <c r="Y52" i="14"/>
  <c r="T52" i="14"/>
  <c r="J52" i="14"/>
  <c r="I52" i="14"/>
  <c r="C52" i="14" s="1"/>
  <c r="D52" i="14"/>
  <c r="BI51" i="14"/>
  <c r="BA51" i="14"/>
  <c r="AX51" i="14"/>
  <c r="BN51" i="14" s="1"/>
  <c r="AW51" i="14"/>
  <c r="BM51" i="14" s="1"/>
  <c r="AV51" i="14"/>
  <c r="BL51" i="14" s="1"/>
  <c r="AU51" i="14"/>
  <c r="BK51" i="14" s="1"/>
  <c r="AT51" i="14"/>
  <c r="BJ51" i="14" s="1"/>
  <c r="AS51" i="14"/>
  <c r="AR51" i="14"/>
  <c r="BH51" i="14" s="1"/>
  <c r="AQ51" i="14"/>
  <c r="BG51" i="14" s="1"/>
  <c r="AP51" i="14"/>
  <c r="BF51" i="14" s="1"/>
  <c r="AO51" i="14"/>
  <c r="BE51" i="14" s="1"/>
  <c r="AN51" i="14"/>
  <c r="BD51" i="14" s="1"/>
  <c r="AM51" i="14"/>
  <c r="BC51" i="14" s="1"/>
  <c r="AL51" i="14"/>
  <c r="AJ51" i="14" s="1"/>
  <c r="AK51" i="14"/>
  <c r="AI51" i="14" s="1"/>
  <c r="T51" i="14"/>
  <c r="S51" i="14"/>
  <c r="BO51" i="14" s="1"/>
  <c r="D51" i="14"/>
  <c r="AZ51" i="14" s="1"/>
  <c r="C51" i="14"/>
  <c r="AY51" i="14" s="1"/>
  <c r="BK50" i="14"/>
  <c r="BC50" i="14"/>
  <c r="AX50" i="14"/>
  <c r="BN50" i="14" s="1"/>
  <c r="AW50" i="14"/>
  <c r="BM50" i="14" s="1"/>
  <c r="AV50" i="14"/>
  <c r="BL50" i="14" s="1"/>
  <c r="AU50" i="14"/>
  <c r="AT50" i="14"/>
  <c r="BJ50" i="14" s="1"/>
  <c r="AS50" i="14"/>
  <c r="BI50" i="14" s="1"/>
  <c r="AR50" i="14"/>
  <c r="BH50" i="14" s="1"/>
  <c r="AQ50" i="14"/>
  <c r="BG50" i="14" s="1"/>
  <c r="AP50" i="14"/>
  <c r="BF50" i="14" s="1"/>
  <c r="AO50" i="14"/>
  <c r="BE50" i="14" s="1"/>
  <c r="AM50" i="14"/>
  <c r="AL50" i="14"/>
  <c r="AK50" i="14"/>
  <c r="BA50" i="14" s="1"/>
  <c r="AI50" i="14"/>
  <c r="X50" i="14"/>
  <c r="T50" i="14" s="1"/>
  <c r="W50" i="14"/>
  <c r="S50" i="14"/>
  <c r="BO50" i="14" s="1"/>
  <c r="H50" i="14"/>
  <c r="G50" i="14"/>
  <c r="C50" i="14"/>
  <c r="AY50" i="14" s="1"/>
  <c r="BL49" i="14"/>
  <c r="BD49" i="14"/>
  <c r="AX49" i="14"/>
  <c r="BN49" i="14" s="1"/>
  <c r="AW49" i="14"/>
  <c r="BM49" i="14" s="1"/>
  <c r="AV49" i="14"/>
  <c r="AU49" i="14"/>
  <c r="BK49" i="14" s="1"/>
  <c r="AT49" i="14"/>
  <c r="BJ49" i="14" s="1"/>
  <c r="AS49" i="14"/>
  <c r="BI49" i="14" s="1"/>
  <c r="AR49" i="14"/>
  <c r="BH49" i="14" s="1"/>
  <c r="AQ49" i="14"/>
  <c r="BG49" i="14" s="1"/>
  <c r="AP49" i="14"/>
  <c r="BF49" i="14" s="1"/>
  <c r="AO49" i="14"/>
  <c r="BE49" i="14" s="1"/>
  <c r="AN49" i="14"/>
  <c r="AM49" i="14"/>
  <c r="BC49" i="14" s="1"/>
  <c r="AL49" i="14"/>
  <c r="BB49" i="14" s="1"/>
  <c r="AK49" i="14"/>
  <c r="BA49" i="14" s="1"/>
  <c r="AJ49" i="14"/>
  <c r="AI49" i="14"/>
  <c r="T49" i="14"/>
  <c r="S49" i="14"/>
  <c r="D49" i="14"/>
  <c r="AZ49" i="14" s="1"/>
  <c r="C49" i="14"/>
  <c r="AY49" i="14" s="1"/>
  <c r="BO49" i="14" s="1"/>
  <c r="AX48" i="14"/>
  <c r="AW48" i="14"/>
  <c r="AV48" i="14"/>
  <c r="AU48" i="14"/>
  <c r="AT48" i="14"/>
  <c r="AS48" i="14"/>
  <c r="AR48" i="14"/>
  <c r="AQ48" i="14"/>
  <c r="AP48" i="14"/>
  <c r="AO48" i="14"/>
  <c r="AN48" i="14"/>
  <c r="AM48" i="14"/>
  <c r="AL48" i="14"/>
  <c r="AK48" i="14"/>
  <c r="AJ48" i="14"/>
  <c r="AI48" i="14"/>
  <c r="T48" i="14"/>
  <c r="S48" i="14"/>
  <c r="AX47" i="14"/>
  <c r="AW47" i="14"/>
  <c r="AV47" i="14"/>
  <c r="AU47" i="14"/>
  <c r="AT47" i="14"/>
  <c r="AS47" i="14"/>
  <c r="AR47" i="14"/>
  <c r="AQ47" i="14"/>
  <c r="AP47" i="14"/>
  <c r="AO47" i="14"/>
  <c r="AN47" i="14"/>
  <c r="AM47" i="14"/>
  <c r="AL47" i="14"/>
  <c r="AJ47" i="14" s="1"/>
  <c r="AK47" i="14"/>
  <c r="AI47" i="14" s="1"/>
  <c r="T47" i="14"/>
  <c r="S47" i="14"/>
  <c r="BL46" i="14"/>
  <c r="BD46" i="14"/>
  <c r="AX46" i="14"/>
  <c r="BN46" i="14" s="1"/>
  <c r="AW46" i="14"/>
  <c r="BM46" i="14" s="1"/>
  <c r="AV46" i="14"/>
  <c r="AU46" i="14"/>
  <c r="BK46" i="14" s="1"/>
  <c r="AT46" i="14"/>
  <c r="BJ46" i="14" s="1"/>
  <c r="AS46" i="14"/>
  <c r="BI46" i="14" s="1"/>
  <c r="AR46" i="14"/>
  <c r="BH46" i="14" s="1"/>
  <c r="AQ46" i="14"/>
  <c r="BG46" i="14" s="1"/>
  <c r="AP46" i="14"/>
  <c r="BF46" i="14" s="1"/>
  <c r="AO46" i="14"/>
  <c r="BE46" i="14" s="1"/>
  <c r="AN46" i="14"/>
  <c r="AM46" i="14"/>
  <c r="BC46" i="14" s="1"/>
  <c r="AL46" i="14"/>
  <c r="BB46" i="14" s="1"/>
  <c r="AK46" i="14"/>
  <c r="AJ46" i="14"/>
  <c r="T46" i="14"/>
  <c r="S46" i="14"/>
  <c r="D46" i="14"/>
  <c r="AZ46" i="14" s="1"/>
  <c r="C46" i="14"/>
  <c r="BJ45" i="14"/>
  <c r="BI45" i="14"/>
  <c r="BB45" i="14"/>
  <c r="BA45" i="14"/>
  <c r="AX45" i="14"/>
  <c r="BN45" i="14" s="1"/>
  <c r="AW45" i="14"/>
  <c r="BM45" i="14" s="1"/>
  <c r="AV45" i="14"/>
  <c r="BL45" i="14" s="1"/>
  <c r="AU45" i="14"/>
  <c r="BK45" i="14" s="1"/>
  <c r="AT45" i="14"/>
  <c r="AS45" i="14"/>
  <c r="AR45" i="14"/>
  <c r="BH45" i="14" s="1"/>
  <c r="AQ45" i="14"/>
  <c r="BG45" i="14" s="1"/>
  <c r="AP45" i="14"/>
  <c r="BF45" i="14" s="1"/>
  <c r="AO45" i="14"/>
  <c r="BE45" i="14" s="1"/>
  <c r="AN45" i="14"/>
  <c r="BD45" i="14" s="1"/>
  <c r="AM45" i="14"/>
  <c r="BC45" i="14" s="1"/>
  <c r="AL45" i="14"/>
  <c r="AJ45" i="14" s="1"/>
  <c r="AK45" i="14"/>
  <c r="AI45" i="14" s="1"/>
  <c r="T45" i="14"/>
  <c r="S45" i="14"/>
  <c r="BO45" i="14" s="1"/>
  <c r="D45" i="14"/>
  <c r="AZ45" i="14" s="1"/>
  <c r="C45" i="14"/>
  <c r="AY45" i="14" s="1"/>
  <c r="AX44" i="14"/>
  <c r="BN44" i="14" s="1"/>
  <c r="AW44" i="14"/>
  <c r="BM44" i="14" s="1"/>
  <c r="AV44" i="14"/>
  <c r="BL44" i="14" s="1"/>
  <c r="AU44" i="14"/>
  <c r="BK44" i="14" s="1"/>
  <c r="AT44" i="14"/>
  <c r="BJ44" i="14" s="1"/>
  <c r="AS44" i="14"/>
  <c r="BI44" i="14" s="1"/>
  <c r="AR44" i="14"/>
  <c r="BH44" i="14" s="1"/>
  <c r="AQ44" i="14"/>
  <c r="BG44" i="14" s="1"/>
  <c r="AP44" i="14"/>
  <c r="BF44" i="14" s="1"/>
  <c r="AO44" i="14"/>
  <c r="BE44" i="14" s="1"/>
  <c r="AN44" i="14"/>
  <c r="BD44" i="14" s="1"/>
  <c r="AM44" i="14"/>
  <c r="AL44" i="14"/>
  <c r="AJ44" i="14" s="1"/>
  <c r="AK44" i="14"/>
  <c r="BA44" i="14" s="1"/>
  <c r="T44" i="14"/>
  <c r="S44" i="14"/>
  <c r="D44" i="14"/>
  <c r="C44" i="14"/>
  <c r="BL43" i="14"/>
  <c r="BG43" i="14"/>
  <c r="BD43" i="14"/>
  <c r="AX43" i="14"/>
  <c r="BN43" i="14" s="1"/>
  <c r="AW43" i="14"/>
  <c r="BM43" i="14" s="1"/>
  <c r="AV43" i="14"/>
  <c r="AU43" i="14"/>
  <c r="BK43" i="14" s="1"/>
  <c r="AT43" i="14"/>
  <c r="BJ43" i="14" s="1"/>
  <c r="AS43" i="14"/>
  <c r="BI43" i="14" s="1"/>
  <c r="AR43" i="14"/>
  <c r="BH43" i="14" s="1"/>
  <c r="AQ43" i="14"/>
  <c r="AP43" i="14"/>
  <c r="BF43" i="14" s="1"/>
  <c r="AO43" i="14"/>
  <c r="BE43" i="14" s="1"/>
  <c r="AN43" i="14"/>
  <c r="AM43" i="14"/>
  <c r="BC43" i="14" s="1"/>
  <c r="AL43" i="14"/>
  <c r="BB43" i="14" s="1"/>
  <c r="AK43" i="14"/>
  <c r="BA43" i="14" s="1"/>
  <c r="AJ43" i="14"/>
  <c r="AI43" i="14"/>
  <c r="T43" i="14"/>
  <c r="S43" i="14"/>
  <c r="D43" i="14"/>
  <c r="AZ43" i="14" s="1"/>
  <c r="C43" i="14"/>
  <c r="AY43" i="14" s="1"/>
  <c r="BO43" i="14" s="1"/>
  <c r="BM42" i="14"/>
  <c r="BI42" i="14"/>
  <c r="BH42" i="14"/>
  <c r="AX42" i="14"/>
  <c r="BN42" i="14" s="1"/>
  <c r="AW42" i="14"/>
  <c r="AV42" i="14"/>
  <c r="BL42" i="14" s="1"/>
  <c r="AU42" i="14"/>
  <c r="BK42" i="14" s="1"/>
  <c r="AT42" i="14"/>
  <c r="BJ42" i="14" s="1"/>
  <c r="AS42" i="14"/>
  <c r="AR42" i="14"/>
  <c r="AQ42" i="14"/>
  <c r="BG42" i="14" s="1"/>
  <c r="AO42" i="14"/>
  <c r="BE42" i="14" s="1"/>
  <c r="AN42" i="14"/>
  <c r="BD42" i="14" s="1"/>
  <c r="AL42" i="14"/>
  <c r="BB42" i="14" s="1"/>
  <c r="AK42" i="14"/>
  <c r="Z42" i="14"/>
  <c r="T42" i="14" s="1"/>
  <c r="Y42" i="14"/>
  <c r="W42" i="14"/>
  <c r="J42" i="14"/>
  <c r="I42" i="14"/>
  <c r="C42" i="14" s="1"/>
  <c r="BK41" i="14"/>
  <c r="BF41" i="14"/>
  <c r="BC41" i="14"/>
  <c r="AX41" i="14"/>
  <c r="BN41" i="14" s="1"/>
  <c r="AW41" i="14"/>
  <c r="BM41" i="14" s="1"/>
  <c r="AV41" i="14"/>
  <c r="BL41" i="14" s="1"/>
  <c r="AU41" i="14"/>
  <c r="AT41" i="14"/>
  <c r="BJ41" i="14" s="1"/>
  <c r="AR41" i="14"/>
  <c r="BH41" i="14" s="1"/>
  <c r="AQ41" i="14"/>
  <c r="BG41" i="14" s="1"/>
  <c r="AP41" i="14"/>
  <c r="AO41" i="14"/>
  <c r="BE41" i="14" s="1"/>
  <c r="AN41" i="14"/>
  <c r="BD41" i="14" s="1"/>
  <c r="AM41" i="14"/>
  <c r="AL41" i="14"/>
  <c r="AK41" i="14"/>
  <c r="BA41" i="14" s="1"/>
  <c r="T41" i="14"/>
  <c r="S41" i="14"/>
  <c r="M41" i="14"/>
  <c r="D41" i="14"/>
  <c r="C41" i="14"/>
  <c r="BL40" i="14"/>
  <c r="BD40" i="14"/>
  <c r="AX40" i="14"/>
  <c r="BN40" i="14" s="1"/>
  <c r="AW40" i="14"/>
  <c r="BM40" i="14" s="1"/>
  <c r="AV40" i="14"/>
  <c r="AU40" i="14"/>
  <c r="BK40" i="14" s="1"/>
  <c r="AT40" i="14"/>
  <c r="BJ40" i="14" s="1"/>
  <c r="AS40" i="14"/>
  <c r="BI40" i="14" s="1"/>
  <c r="AR40" i="14"/>
  <c r="BH40" i="14" s="1"/>
  <c r="AQ40" i="14"/>
  <c r="BG40" i="14" s="1"/>
  <c r="AP40" i="14"/>
  <c r="BF40" i="14" s="1"/>
  <c r="AO40" i="14"/>
  <c r="BE40" i="14" s="1"/>
  <c r="AN40" i="14"/>
  <c r="AM40" i="14"/>
  <c r="BC40" i="14" s="1"/>
  <c r="AL40" i="14"/>
  <c r="BB40" i="14" s="1"/>
  <c r="AK40" i="14"/>
  <c r="AJ40" i="14"/>
  <c r="T40" i="14"/>
  <c r="S40" i="14"/>
  <c r="D40" i="14"/>
  <c r="AZ40" i="14" s="1"/>
  <c r="C40" i="14"/>
  <c r="BJ39" i="14"/>
  <c r="BI39" i="14"/>
  <c r="BB39" i="14"/>
  <c r="BA39" i="14"/>
  <c r="AX39" i="14"/>
  <c r="BN39" i="14" s="1"/>
  <c r="AW39" i="14"/>
  <c r="BM39" i="14" s="1"/>
  <c r="AV39" i="14"/>
  <c r="BL39" i="14" s="1"/>
  <c r="AU39" i="14"/>
  <c r="BK39" i="14" s="1"/>
  <c r="AT39" i="14"/>
  <c r="AS39" i="14"/>
  <c r="AR39" i="14"/>
  <c r="BH39" i="14" s="1"/>
  <c r="AQ39" i="14"/>
  <c r="BG39" i="14" s="1"/>
  <c r="AP39" i="14"/>
  <c r="BF39" i="14" s="1"/>
  <c r="AO39" i="14"/>
  <c r="BE39" i="14" s="1"/>
  <c r="AN39" i="14"/>
  <c r="BD39" i="14" s="1"/>
  <c r="AM39" i="14"/>
  <c r="BC39" i="14" s="1"/>
  <c r="AL39" i="14"/>
  <c r="AJ39" i="14" s="1"/>
  <c r="AK39" i="14"/>
  <c r="AI39" i="14" s="1"/>
  <c r="T39" i="14"/>
  <c r="S39" i="14"/>
  <c r="BO39" i="14" s="1"/>
  <c r="D39" i="14"/>
  <c r="AZ39" i="14" s="1"/>
  <c r="C39" i="14"/>
  <c r="AY39" i="14" s="1"/>
  <c r="AX38" i="14"/>
  <c r="BN38" i="14" s="1"/>
  <c r="AW38" i="14"/>
  <c r="BM38" i="14" s="1"/>
  <c r="AV38" i="14"/>
  <c r="BL38" i="14" s="1"/>
  <c r="AU38" i="14"/>
  <c r="BK38" i="14" s="1"/>
  <c r="AT38" i="14"/>
  <c r="BJ38" i="14" s="1"/>
  <c r="AS38" i="14"/>
  <c r="BI38" i="14" s="1"/>
  <c r="AR38" i="14"/>
  <c r="BH38" i="14" s="1"/>
  <c r="AQ38" i="14"/>
  <c r="BG38" i="14" s="1"/>
  <c r="AP38" i="14"/>
  <c r="BF38" i="14" s="1"/>
  <c r="AO38" i="14"/>
  <c r="BE38" i="14" s="1"/>
  <c r="AN38" i="14"/>
  <c r="BD38" i="14" s="1"/>
  <c r="AM38" i="14"/>
  <c r="AL38" i="14"/>
  <c r="AJ38" i="14" s="1"/>
  <c r="AK38" i="14"/>
  <c r="BA38" i="14" s="1"/>
  <c r="T38" i="14"/>
  <c r="S38" i="14"/>
  <c r="D38" i="14"/>
  <c r="C38" i="14"/>
  <c r="BL37" i="14"/>
  <c r="BG37" i="14"/>
  <c r="BD37" i="14"/>
  <c r="AX37" i="14"/>
  <c r="BN37" i="14" s="1"/>
  <c r="AW37" i="14"/>
  <c r="BM37" i="14" s="1"/>
  <c r="AV37" i="14"/>
  <c r="AU37" i="14"/>
  <c r="BK37" i="14" s="1"/>
  <c r="AT37" i="14"/>
  <c r="BJ37" i="14" s="1"/>
  <c r="AS37" i="14"/>
  <c r="BI37" i="14" s="1"/>
  <c r="AR37" i="14"/>
  <c r="BH37" i="14" s="1"/>
  <c r="AQ37" i="14"/>
  <c r="AP37" i="14"/>
  <c r="BF37" i="14" s="1"/>
  <c r="AO37" i="14"/>
  <c r="BE37" i="14" s="1"/>
  <c r="AN37" i="14"/>
  <c r="AM37" i="14"/>
  <c r="BC37" i="14" s="1"/>
  <c r="AL37" i="14"/>
  <c r="BB37" i="14" s="1"/>
  <c r="AK37" i="14"/>
  <c r="BA37" i="14" s="1"/>
  <c r="AJ37" i="14"/>
  <c r="AI37" i="14"/>
  <c r="T37" i="14"/>
  <c r="S37" i="14"/>
  <c r="D37" i="14"/>
  <c r="AZ37" i="14" s="1"/>
  <c r="C37" i="14"/>
  <c r="AY37" i="14" s="1"/>
  <c r="BO37" i="14" s="1"/>
  <c r="BM36" i="14"/>
  <c r="BL36" i="14"/>
  <c r="BH36" i="14"/>
  <c r="AX36" i="14"/>
  <c r="BN36" i="14" s="1"/>
  <c r="AW36" i="14"/>
  <c r="AV36" i="14"/>
  <c r="AU36" i="14"/>
  <c r="BK36" i="14" s="1"/>
  <c r="AT36" i="14"/>
  <c r="BJ36" i="14" s="1"/>
  <c r="AS36" i="14"/>
  <c r="BI36" i="14" s="1"/>
  <c r="AR36" i="14"/>
  <c r="AQ36" i="14"/>
  <c r="BG36" i="14" s="1"/>
  <c r="AN36" i="14"/>
  <c r="BD36" i="14" s="1"/>
  <c r="AM36" i="14"/>
  <c r="BC36" i="14" s="1"/>
  <c r="AL36" i="14"/>
  <c r="BB36" i="14" s="1"/>
  <c r="AK36" i="14"/>
  <c r="BA36" i="14" s="1"/>
  <c r="Z36" i="14"/>
  <c r="Y36" i="14"/>
  <c r="T36" i="14"/>
  <c r="J36" i="14"/>
  <c r="I36" i="14"/>
  <c r="C36" i="14" s="1"/>
  <c r="D36" i="14"/>
  <c r="BI35" i="14"/>
  <c r="BA35" i="14"/>
  <c r="AX35" i="14"/>
  <c r="BN35" i="14" s="1"/>
  <c r="AW35" i="14"/>
  <c r="BM35" i="14" s="1"/>
  <c r="AV35" i="14"/>
  <c r="BL35" i="14" s="1"/>
  <c r="AU35" i="14"/>
  <c r="BK35" i="14" s="1"/>
  <c r="AT35" i="14"/>
  <c r="BJ35" i="14" s="1"/>
  <c r="AS35" i="14"/>
  <c r="AR35" i="14"/>
  <c r="BH35" i="14" s="1"/>
  <c r="AQ35" i="14"/>
  <c r="BG35" i="14" s="1"/>
  <c r="AP35" i="14"/>
  <c r="BF35" i="14" s="1"/>
  <c r="AO35" i="14"/>
  <c r="BE35" i="14" s="1"/>
  <c r="AN35" i="14"/>
  <c r="BD35" i="14" s="1"/>
  <c r="AM35" i="14"/>
  <c r="BC35" i="14" s="1"/>
  <c r="AL35" i="14"/>
  <c r="AJ35" i="14" s="1"/>
  <c r="AK35" i="14"/>
  <c r="AI35" i="14" s="1"/>
  <c r="T35" i="14"/>
  <c r="S35" i="14"/>
  <c r="BO35" i="14" s="1"/>
  <c r="D35" i="14"/>
  <c r="AZ35" i="14" s="1"/>
  <c r="C35" i="14"/>
  <c r="AY35" i="14" s="1"/>
  <c r="BK34" i="14"/>
  <c r="BF34" i="14"/>
  <c r="BC34" i="14"/>
  <c r="AX34" i="14"/>
  <c r="BN34" i="14" s="1"/>
  <c r="AW34" i="14"/>
  <c r="BM34" i="14" s="1"/>
  <c r="AV34" i="14"/>
  <c r="BL34" i="14" s="1"/>
  <c r="AU34" i="14"/>
  <c r="AT34" i="14"/>
  <c r="BJ34" i="14" s="1"/>
  <c r="AS34" i="14"/>
  <c r="BI34" i="14" s="1"/>
  <c r="AR34" i="14"/>
  <c r="BH34" i="14" s="1"/>
  <c r="AQ34" i="14"/>
  <c r="BG34" i="14" s="1"/>
  <c r="AP34" i="14"/>
  <c r="AO34" i="14"/>
  <c r="BE34" i="14" s="1"/>
  <c r="AN34" i="14"/>
  <c r="BD34" i="14" s="1"/>
  <c r="AM34" i="14"/>
  <c r="AL34" i="14"/>
  <c r="AK34" i="14"/>
  <c r="BA34" i="14" s="1"/>
  <c r="AI34" i="14"/>
  <c r="T34" i="14"/>
  <c r="S34" i="14"/>
  <c r="D34" i="14"/>
  <c r="C34" i="14"/>
  <c r="AY34" i="14" s="1"/>
  <c r="BO34" i="14" s="1"/>
  <c r="BL33" i="14"/>
  <c r="BK33" i="14"/>
  <c r="BD33" i="14"/>
  <c r="BC33" i="14"/>
  <c r="AX33" i="14"/>
  <c r="BN33" i="14" s="1"/>
  <c r="AW33" i="14"/>
  <c r="BM33" i="14" s="1"/>
  <c r="AV33" i="14"/>
  <c r="AU33" i="14"/>
  <c r="AT33" i="14"/>
  <c r="BJ33" i="14" s="1"/>
  <c r="AS33" i="14"/>
  <c r="BI33" i="14" s="1"/>
  <c r="AR33" i="14"/>
  <c r="BH33" i="14" s="1"/>
  <c r="AQ33" i="14"/>
  <c r="BG33" i="14" s="1"/>
  <c r="AP33" i="14"/>
  <c r="BF33" i="14" s="1"/>
  <c r="AO33" i="14"/>
  <c r="BE33" i="14" s="1"/>
  <c r="AN33" i="14"/>
  <c r="AM33" i="14"/>
  <c r="AL33" i="14"/>
  <c r="BB33" i="14" s="1"/>
  <c r="AK33" i="14"/>
  <c r="BA33" i="14" s="1"/>
  <c r="AJ33" i="14"/>
  <c r="AI33" i="14"/>
  <c r="T33" i="14"/>
  <c r="S33" i="14"/>
  <c r="D33" i="14"/>
  <c r="AZ33" i="14" s="1"/>
  <c r="C33" i="14"/>
  <c r="AY33" i="14" s="1"/>
  <c r="BO33" i="14" s="1"/>
  <c r="BM32" i="14"/>
  <c r="BL32" i="14"/>
  <c r="BE32" i="14"/>
  <c r="BD32" i="14"/>
  <c r="AX32" i="14"/>
  <c r="BN32" i="14" s="1"/>
  <c r="AW32" i="14"/>
  <c r="AV32" i="14"/>
  <c r="AU32" i="14"/>
  <c r="BK32" i="14" s="1"/>
  <c r="AT32" i="14"/>
  <c r="BJ32" i="14" s="1"/>
  <c r="AS32" i="14"/>
  <c r="BI32" i="14" s="1"/>
  <c r="AR32" i="14"/>
  <c r="BH32" i="14" s="1"/>
  <c r="AQ32" i="14"/>
  <c r="BG32" i="14" s="1"/>
  <c r="AP32" i="14"/>
  <c r="BF32" i="14" s="1"/>
  <c r="AO32" i="14"/>
  <c r="AN32" i="14"/>
  <c r="AM32" i="14"/>
  <c r="BC32" i="14" s="1"/>
  <c r="AL32" i="14"/>
  <c r="BB32" i="14" s="1"/>
  <c r="AK32" i="14"/>
  <c r="AI32" i="14" s="1"/>
  <c r="AJ32" i="14"/>
  <c r="T32" i="14"/>
  <c r="S32" i="14"/>
  <c r="D32" i="14"/>
  <c r="AZ32" i="14" s="1"/>
  <c r="C32" i="14"/>
  <c r="BJ31" i="14"/>
  <c r="BB31" i="14"/>
  <c r="AX31" i="14"/>
  <c r="BN31" i="14" s="1"/>
  <c r="AW31" i="14"/>
  <c r="BM31" i="14" s="1"/>
  <c r="AV31" i="14"/>
  <c r="BL31" i="14" s="1"/>
  <c r="AU31" i="14"/>
  <c r="BK31" i="14" s="1"/>
  <c r="AT31" i="14"/>
  <c r="AS31" i="14"/>
  <c r="BI31" i="14" s="1"/>
  <c r="AR31" i="14"/>
  <c r="BH31" i="14" s="1"/>
  <c r="AQ31" i="14"/>
  <c r="BG31" i="14" s="1"/>
  <c r="AP31" i="14"/>
  <c r="BF31" i="14" s="1"/>
  <c r="AO31" i="14"/>
  <c r="BE31" i="14" s="1"/>
  <c r="AN31" i="14"/>
  <c r="BD31" i="14" s="1"/>
  <c r="AM31" i="14"/>
  <c r="BC31" i="14" s="1"/>
  <c r="AL31" i="14"/>
  <c r="AJ31" i="14" s="1"/>
  <c r="AK31" i="14"/>
  <c r="T31" i="14"/>
  <c r="S31" i="14"/>
  <c r="D31" i="14"/>
  <c r="AZ31" i="14" s="1"/>
  <c r="C31" i="14"/>
  <c r="BJ30" i="14"/>
  <c r="BG30" i="14"/>
  <c r="BB30" i="14"/>
  <c r="AX30" i="14"/>
  <c r="BN30" i="14" s="1"/>
  <c r="AW30" i="14"/>
  <c r="BM30" i="14" s="1"/>
  <c r="AV30" i="14"/>
  <c r="BL30" i="14" s="1"/>
  <c r="AU30" i="14"/>
  <c r="BK30" i="14" s="1"/>
  <c r="AT30" i="14"/>
  <c r="AS30" i="14"/>
  <c r="BI30" i="14" s="1"/>
  <c r="AR30" i="14"/>
  <c r="BH30" i="14" s="1"/>
  <c r="AQ30" i="14"/>
  <c r="AP30" i="14"/>
  <c r="BF30" i="14" s="1"/>
  <c r="AO30" i="14"/>
  <c r="BE30" i="14" s="1"/>
  <c r="AN30" i="14"/>
  <c r="BD30" i="14" s="1"/>
  <c r="AM30" i="14"/>
  <c r="BC30" i="14" s="1"/>
  <c r="AL30" i="14"/>
  <c r="AJ30" i="14" s="1"/>
  <c r="AK30" i="14"/>
  <c r="BA30" i="14" s="1"/>
  <c r="AI30" i="14"/>
  <c r="T30" i="14"/>
  <c r="S30" i="14"/>
  <c r="D30" i="14"/>
  <c r="C30" i="14"/>
  <c r="AY30" i="14" s="1"/>
  <c r="BO30" i="14" s="1"/>
  <c r="BG29" i="14"/>
  <c r="AX29" i="14"/>
  <c r="BN29" i="14" s="1"/>
  <c r="AW29" i="14"/>
  <c r="BM29" i="14" s="1"/>
  <c r="AV29" i="14"/>
  <c r="BL29" i="14" s="1"/>
  <c r="AU29" i="14"/>
  <c r="BK29" i="14" s="1"/>
  <c r="AT29" i="14"/>
  <c r="BJ29" i="14" s="1"/>
  <c r="AS29" i="14"/>
  <c r="BI29" i="14" s="1"/>
  <c r="AR29" i="14"/>
  <c r="BH29" i="14" s="1"/>
  <c r="AQ29" i="14"/>
  <c r="AP29" i="14"/>
  <c r="BF29" i="14" s="1"/>
  <c r="AO29" i="14"/>
  <c r="BE29" i="14" s="1"/>
  <c r="AN29" i="14"/>
  <c r="BD29" i="14" s="1"/>
  <c r="AM29" i="14"/>
  <c r="BC29" i="14" s="1"/>
  <c r="AL29" i="14"/>
  <c r="BB29" i="14" s="1"/>
  <c r="AK29" i="14"/>
  <c r="BA29" i="14" s="1"/>
  <c r="AJ29" i="14"/>
  <c r="AI29" i="14"/>
  <c r="T29" i="14"/>
  <c r="S29" i="14"/>
  <c r="D29" i="14"/>
  <c r="AZ29" i="14" s="1"/>
  <c r="C29" i="14"/>
  <c r="AY29" i="14" s="1"/>
  <c r="BO29" i="14" s="1"/>
  <c r="BM28" i="14"/>
  <c r="BI28" i="14"/>
  <c r="BH28" i="14"/>
  <c r="BE28" i="14"/>
  <c r="BA28" i="14"/>
  <c r="AZ28" i="14"/>
  <c r="AX28" i="14"/>
  <c r="BN28" i="14" s="1"/>
  <c r="AW28" i="14"/>
  <c r="AV28" i="14"/>
  <c r="BL28" i="14" s="1"/>
  <c r="AU28" i="14"/>
  <c r="BK28" i="14" s="1"/>
  <c r="AT28" i="14"/>
  <c r="BJ28" i="14" s="1"/>
  <c r="AS28" i="14"/>
  <c r="AR28" i="14"/>
  <c r="AQ28" i="14"/>
  <c r="BG28" i="14" s="1"/>
  <c r="AP28" i="14"/>
  <c r="BF28" i="14" s="1"/>
  <c r="AO28" i="14"/>
  <c r="AN28" i="14"/>
  <c r="BD28" i="14" s="1"/>
  <c r="AM28" i="14"/>
  <c r="BC28" i="14" s="1"/>
  <c r="AL28" i="14"/>
  <c r="BB28" i="14" s="1"/>
  <c r="AK28" i="14"/>
  <c r="AI28" i="14" s="1"/>
  <c r="AJ28" i="14"/>
  <c r="T28" i="14"/>
  <c r="S28" i="14"/>
  <c r="D28" i="14"/>
  <c r="C28" i="14"/>
  <c r="AY28" i="14" s="1"/>
  <c r="BI27" i="14"/>
  <c r="BA27" i="14"/>
  <c r="AX27" i="14"/>
  <c r="BN27" i="14" s="1"/>
  <c r="AW27" i="14"/>
  <c r="BM27" i="14" s="1"/>
  <c r="AV27" i="14"/>
  <c r="BL27" i="14" s="1"/>
  <c r="AU27" i="14"/>
  <c r="BK27" i="14" s="1"/>
  <c r="AT27" i="14"/>
  <c r="BJ27" i="14" s="1"/>
  <c r="AS27" i="14"/>
  <c r="AR27" i="14"/>
  <c r="BH27" i="14" s="1"/>
  <c r="AQ27" i="14"/>
  <c r="BG27" i="14" s="1"/>
  <c r="AP27" i="14"/>
  <c r="BF27" i="14" s="1"/>
  <c r="AO27" i="14"/>
  <c r="BE27" i="14" s="1"/>
  <c r="AN27" i="14"/>
  <c r="BD27" i="14" s="1"/>
  <c r="AM27" i="14"/>
  <c r="BC27" i="14" s="1"/>
  <c r="AL27" i="14"/>
  <c r="AK27" i="14"/>
  <c r="AI27" i="14" s="1"/>
  <c r="T27" i="14"/>
  <c r="S27" i="14"/>
  <c r="BO27" i="14" s="1"/>
  <c r="D27" i="14"/>
  <c r="C27" i="14"/>
  <c r="AY27" i="14" s="1"/>
  <c r="BK26" i="14"/>
  <c r="BF26" i="14"/>
  <c r="BC26" i="14"/>
  <c r="AX26" i="14"/>
  <c r="BN26" i="14" s="1"/>
  <c r="AW26" i="14"/>
  <c r="BM26" i="14" s="1"/>
  <c r="AV26" i="14"/>
  <c r="BL26" i="14" s="1"/>
  <c r="AU26" i="14"/>
  <c r="AT26" i="14"/>
  <c r="BJ26" i="14" s="1"/>
  <c r="AS26" i="14"/>
  <c r="BI26" i="14" s="1"/>
  <c r="AR26" i="14"/>
  <c r="BH26" i="14" s="1"/>
  <c r="AQ26" i="14"/>
  <c r="BG26" i="14" s="1"/>
  <c r="AP26" i="14"/>
  <c r="AO26" i="14"/>
  <c r="BE26" i="14" s="1"/>
  <c r="AN26" i="14"/>
  <c r="BD26" i="14" s="1"/>
  <c r="AM26" i="14"/>
  <c r="AL26" i="14"/>
  <c r="AK26" i="14"/>
  <c r="BA26" i="14" s="1"/>
  <c r="AI26" i="14"/>
  <c r="T26" i="14"/>
  <c r="S26" i="14"/>
  <c r="D26" i="14"/>
  <c r="C26" i="14"/>
  <c r="AY26" i="14" s="1"/>
  <c r="BO26" i="14" s="1"/>
  <c r="BK25" i="14"/>
  <c r="BC25" i="14"/>
  <c r="AX25" i="14"/>
  <c r="BN25" i="14" s="1"/>
  <c r="AW25" i="14"/>
  <c r="BM25" i="14" s="1"/>
  <c r="AV25" i="14"/>
  <c r="BL25" i="14" s="1"/>
  <c r="AU25" i="14"/>
  <c r="AT25" i="14"/>
  <c r="BJ25" i="14" s="1"/>
  <c r="AS25" i="14"/>
  <c r="BI25" i="14" s="1"/>
  <c r="AR25" i="14"/>
  <c r="BH25" i="14" s="1"/>
  <c r="AQ25" i="14"/>
  <c r="BG25" i="14" s="1"/>
  <c r="AP25" i="14"/>
  <c r="BF25" i="14" s="1"/>
  <c r="AO25" i="14"/>
  <c r="BE25" i="14" s="1"/>
  <c r="AN25" i="14"/>
  <c r="BD25" i="14" s="1"/>
  <c r="AM25" i="14"/>
  <c r="AL25" i="14"/>
  <c r="BB25" i="14" s="1"/>
  <c r="AK25" i="14"/>
  <c r="BA25" i="14" s="1"/>
  <c r="AJ25" i="14"/>
  <c r="AI25" i="14"/>
  <c r="T25" i="14"/>
  <c r="S25" i="14"/>
  <c r="D25" i="14"/>
  <c r="AZ25" i="14" s="1"/>
  <c r="C25" i="14"/>
  <c r="AY25" i="14" s="1"/>
  <c r="BO25" i="14" s="1"/>
  <c r="BL24" i="14"/>
  <c r="BI24" i="14"/>
  <c r="BA24" i="14"/>
  <c r="AX24" i="14"/>
  <c r="BN24" i="14" s="1"/>
  <c r="AW24" i="14"/>
  <c r="BM24" i="14" s="1"/>
  <c r="AV24" i="14"/>
  <c r="AU24" i="14"/>
  <c r="BK24" i="14" s="1"/>
  <c r="AT24" i="14"/>
  <c r="BJ24" i="14" s="1"/>
  <c r="AS24" i="14"/>
  <c r="AR24" i="14"/>
  <c r="BH24" i="14" s="1"/>
  <c r="AQ24" i="14"/>
  <c r="BG24" i="14" s="1"/>
  <c r="AP24" i="14"/>
  <c r="BF24" i="14" s="1"/>
  <c r="AO24" i="14"/>
  <c r="BE24" i="14" s="1"/>
  <c r="AN24" i="14"/>
  <c r="BD24" i="14" s="1"/>
  <c r="AM24" i="14"/>
  <c r="BC24" i="14" s="1"/>
  <c r="AL24" i="14"/>
  <c r="BB24" i="14" s="1"/>
  <c r="AK24" i="14"/>
  <c r="AI24" i="14" s="1"/>
  <c r="AJ24" i="14"/>
  <c r="T24" i="14"/>
  <c r="S24" i="14"/>
  <c r="BO24" i="14" s="1"/>
  <c r="D24" i="14"/>
  <c r="AZ24" i="14" s="1"/>
  <c r="C24" i="14"/>
  <c r="AY24" i="14" s="1"/>
  <c r="AX23" i="14"/>
  <c r="BN23" i="14" s="1"/>
  <c r="AW23" i="14"/>
  <c r="BM23" i="14" s="1"/>
  <c r="AV23" i="14"/>
  <c r="BL23" i="14" s="1"/>
  <c r="AU23" i="14"/>
  <c r="BK23" i="14" s="1"/>
  <c r="AT23" i="14"/>
  <c r="BJ23" i="14" s="1"/>
  <c r="AS23" i="14"/>
  <c r="BI23" i="14" s="1"/>
  <c r="AR23" i="14"/>
  <c r="BH23" i="14" s="1"/>
  <c r="AQ23" i="14"/>
  <c r="BG23" i="14" s="1"/>
  <c r="AP23" i="14"/>
  <c r="BF23" i="14" s="1"/>
  <c r="AO23" i="14"/>
  <c r="BE23" i="14" s="1"/>
  <c r="AN23" i="14"/>
  <c r="BD23" i="14" s="1"/>
  <c r="AM23" i="14"/>
  <c r="BC23" i="14" s="1"/>
  <c r="AL23" i="14"/>
  <c r="AJ23" i="14" s="1"/>
  <c r="AK23" i="14"/>
  <c r="AI23" i="14" s="1"/>
  <c r="T23" i="14"/>
  <c r="S23" i="14"/>
  <c r="D23" i="14"/>
  <c r="AZ23" i="14" s="1"/>
  <c r="C23" i="14"/>
  <c r="BJ22" i="14"/>
  <c r="BF22" i="14"/>
  <c r="BD22" i="14"/>
  <c r="AX22" i="14"/>
  <c r="BN22" i="14" s="1"/>
  <c r="AW22" i="14"/>
  <c r="BM22" i="14" s="1"/>
  <c r="AV22" i="14"/>
  <c r="BL22" i="14" s="1"/>
  <c r="AU22" i="14"/>
  <c r="BK22" i="14" s="1"/>
  <c r="AT22" i="14"/>
  <c r="AS22" i="14"/>
  <c r="BI22" i="14" s="1"/>
  <c r="AR22" i="14"/>
  <c r="BH22" i="14" s="1"/>
  <c r="AQ22" i="14"/>
  <c r="BG22" i="14" s="1"/>
  <c r="AP22" i="14"/>
  <c r="AO22" i="14"/>
  <c r="BE22" i="14" s="1"/>
  <c r="AN22" i="14"/>
  <c r="AM22" i="14"/>
  <c r="BC22" i="14" s="1"/>
  <c r="AL22" i="14"/>
  <c r="BB22" i="14" s="1"/>
  <c r="AK22" i="14"/>
  <c r="BA22" i="14" s="1"/>
  <c r="AJ22" i="14"/>
  <c r="T22" i="14"/>
  <c r="S22" i="14"/>
  <c r="D22" i="14"/>
  <c r="AZ22" i="14" s="1"/>
  <c r="C22" i="14"/>
  <c r="BK21" i="14"/>
  <c r="BG21" i="14"/>
  <c r="BE21" i="14"/>
  <c r="AX21" i="14"/>
  <c r="BN21" i="14" s="1"/>
  <c r="AW21" i="14"/>
  <c r="BM21" i="14" s="1"/>
  <c r="AV21" i="14"/>
  <c r="BL21" i="14" s="1"/>
  <c r="AU21" i="14"/>
  <c r="AT21" i="14"/>
  <c r="BJ21" i="14" s="1"/>
  <c r="AS21" i="14"/>
  <c r="BI21" i="14" s="1"/>
  <c r="AR21" i="14"/>
  <c r="BH21" i="14" s="1"/>
  <c r="AQ21" i="14"/>
  <c r="AP21" i="14"/>
  <c r="BF21" i="14" s="1"/>
  <c r="AO21" i="14"/>
  <c r="AN21" i="14"/>
  <c r="BD21" i="14" s="1"/>
  <c r="AM21" i="14"/>
  <c r="BC21" i="14" s="1"/>
  <c r="AL21" i="14"/>
  <c r="BB21" i="14" s="1"/>
  <c r="AK21" i="14"/>
  <c r="AI21" i="14" s="1"/>
  <c r="T21" i="14"/>
  <c r="S21" i="14"/>
  <c r="D21" i="14"/>
  <c r="C21" i="14"/>
  <c r="AY21" i="14" s="1"/>
  <c r="BF20" i="14"/>
  <c r="BB20" i="14"/>
  <c r="BA20" i="14"/>
  <c r="AX20" i="14"/>
  <c r="BN20" i="14" s="1"/>
  <c r="AW20" i="14"/>
  <c r="BM20" i="14" s="1"/>
  <c r="AV20" i="14"/>
  <c r="BL20" i="14" s="1"/>
  <c r="AU20" i="14"/>
  <c r="BK20" i="14" s="1"/>
  <c r="AT20" i="14"/>
  <c r="BJ20" i="14" s="1"/>
  <c r="AS20" i="14"/>
  <c r="BI20" i="14" s="1"/>
  <c r="AR20" i="14"/>
  <c r="BH20" i="14" s="1"/>
  <c r="AQ20" i="14"/>
  <c r="BG20" i="14" s="1"/>
  <c r="AP20" i="14"/>
  <c r="AO20" i="14"/>
  <c r="BE20" i="14" s="1"/>
  <c r="AN20" i="14"/>
  <c r="BD20" i="14" s="1"/>
  <c r="AM20" i="14"/>
  <c r="BC20" i="14" s="1"/>
  <c r="AL20" i="14"/>
  <c r="AK20" i="14"/>
  <c r="AI20" i="14" s="1"/>
  <c r="AJ20" i="14"/>
  <c r="T20" i="14"/>
  <c r="S20" i="14"/>
  <c r="D20" i="14"/>
  <c r="AZ20" i="14" s="1"/>
  <c r="C20" i="14"/>
  <c r="AY20" i="14" s="1"/>
  <c r="BK19" i="14"/>
  <c r="BG19" i="14"/>
  <c r="BF19" i="14"/>
  <c r="BB19" i="14"/>
  <c r="BA19" i="14"/>
  <c r="AX19" i="14"/>
  <c r="BN19" i="14" s="1"/>
  <c r="AW19" i="14"/>
  <c r="BM19" i="14" s="1"/>
  <c r="AV19" i="14"/>
  <c r="BL19" i="14" s="1"/>
  <c r="AU19" i="14"/>
  <c r="AT19" i="14"/>
  <c r="BJ19" i="14" s="1"/>
  <c r="AS19" i="14"/>
  <c r="BI19" i="14" s="1"/>
  <c r="AR19" i="14"/>
  <c r="BH19" i="14" s="1"/>
  <c r="AQ19" i="14"/>
  <c r="AP19" i="14"/>
  <c r="AO19" i="14"/>
  <c r="BE19" i="14" s="1"/>
  <c r="AN19" i="14"/>
  <c r="BD19" i="14" s="1"/>
  <c r="AM19" i="14"/>
  <c r="BC19" i="14" s="1"/>
  <c r="AL19" i="14"/>
  <c r="AJ19" i="14" s="1"/>
  <c r="AK19" i="14"/>
  <c r="AI19" i="14"/>
  <c r="T19" i="14"/>
  <c r="S19" i="14"/>
  <c r="BO19" i="14" s="1"/>
  <c r="D19" i="14"/>
  <c r="AZ19" i="14" s="1"/>
  <c r="C19" i="14"/>
  <c r="AY19" i="14" s="1"/>
  <c r="AX18" i="14"/>
  <c r="BN18" i="14" s="1"/>
  <c r="AW18" i="14"/>
  <c r="BM18" i="14" s="1"/>
  <c r="AV18" i="14"/>
  <c r="BL18" i="14" s="1"/>
  <c r="AU18" i="14"/>
  <c r="BK18" i="14" s="1"/>
  <c r="AT18" i="14"/>
  <c r="BJ18" i="14" s="1"/>
  <c r="AS18" i="14"/>
  <c r="BI18" i="14" s="1"/>
  <c r="AR18" i="14"/>
  <c r="BH18" i="14" s="1"/>
  <c r="AQ18" i="14"/>
  <c r="BG18" i="14" s="1"/>
  <c r="AP18" i="14"/>
  <c r="BF18" i="14" s="1"/>
  <c r="AO18" i="14"/>
  <c r="BE18" i="14" s="1"/>
  <c r="AN18" i="14"/>
  <c r="BD18" i="14" s="1"/>
  <c r="AM18" i="14"/>
  <c r="BC18" i="14" s="1"/>
  <c r="AL18" i="14"/>
  <c r="BB18" i="14" s="1"/>
  <c r="AK18" i="14"/>
  <c r="AI18" i="14" s="1"/>
  <c r="T18" i="14"/>
  <c r="S18" i="14"/>
  <c r="D18" i="14"/>
  <c r="C18" i="14"/>
  <c r="AY18" i="14" s="1"/>
  <c r="AX17" i="14"/>
  <c r="BN17" i="14" s="1"/>
  <c r="AW17" i="14"/>
  <c r="BM17" i="14" s="1"/>
  <c r="AV17" i="14"/>
  <c r="BL17" i="14" s="1"/>
  <c r="AU17" i="14"/>
  <c r="BK17" i="14" s="1"/>
  <c r="AT17" i="14"/>
  <c r="BJ17" i="14" s="1"/>
  <c r="AS17" i="14"/>
  <c r="BI17" i="14" s="1"/>
  <c r="AR17" i="14"/>
  <c r="BH17" i="14" s="1"/>
  <c r="AQ17" i="14"/>
  <c r="BG17" i="14" s="1"/>
  <c r="AP17" i="14"/>
  <c r="BF17" i="14" s="1"/>
  <c r="AO17" i="14"/>
  <c r="BE17" i="14" s="1"/>
  <c r="AN17" i="14"/>
  <c r="BD17" i="14" s="1"/>
  <c r="AM17" i="14"/>
  <c r="BC17" i="14" s="1"/>
  <c r="AL17" i="14"/>
  <c r="AJ17" i="14" s="1"/>
  <c r="AK17" i="14"/>
  <c r="AI17" i="14" s="1"/>
  <c r="T17" i="14"/>
  <c r="S17" i="14"/>
  <c r="BO17" i="14" s="1"/>
  <c r="D17" i="14"/>
  <c r="AZ17" i="14" s="1"/>
  <c r="C17" i="14"/>
  <c r="AY17" i="14" s="1"/>
  <c r="AX16" i="14"/>
  <c r="AX15" i="14" s="1"/>
  <c r="AW16" i="14"/>
  <c r="BM16" i="14" s="1"/>
  <c r="AV16" i="14"/>
  <c r="BL16" i="14" s="1"/>
  <c r="AU16" i="14"/>
  <c r="BK16" i="14" s="1"/>
  <c r="AT16" i="14"/>
  <c r="AT15" i="14" s="1"/>
  <c r="AS16" i="14"/>
  <c r="BI16" i="14" s="1"/>
  <c r="AR16" i="14"/>
  <c r="BH16" i="14" s="1"/>
  <c r="AQ16" i="14"/>
  <c r="BG16" i="14" s="1"/>
  <c r="AL16" i="14"/>
  <c r="AL15" i="14" s="1"/>
  <c r="AK16" i="14"/>
  <c r="BA16" i="14" s="1"/>
  <c r="Z16" i="14"/>
  <c r="Z15" i="14" s="1"/>
  <c r="Y16" i="14"/>
  <c r="X16" i="14"/>
  <c r="W16" i="14"/>
  <c r="S16" i="14" s="1"/>
  <c r="T16" i="14"/>
  <c r="T15" i="14" s="1"/>
  <c r="J16" i="14"/>
  <c r="I16" i="14"/>
  <c r="H16" i="14"/>
  <c r="G16" i="14"/>
  <c r="C16" i="14"/>
  <c r="AW15" i="14"/>
  <c r="AV15" i="14"/>
  <c r="AU15" i="14"/>
  <c r="AR15" i="14"/>
  <c r="AQ15" i="14"/>
  <c r="AK15" i="14"/>
  <c r="AH15" i="14"/>
  <c r="AG15" i="14"/>
  <c r="AF15" i="14"/>
  <c r="AE15" i="14"/>
  <c r="AD15" i="14"/>
  <c r="AC15" i="14"/>
  <c r="AB15" i="14"/>
  <c r="AA15" i="14"/>
  <c r="X15" i="14"/>
  <c r="W15" i="14"/>
  <c r="V15" i="14"/>
  <c r="U15" i="14"/>
  <c r="R15" i="14"/>
  <c r="BN15" i="14" s="1"/>
  <c r="Q15" i="14"/>
  <c r="BM15" i="14" s="1"/>
  <c r="P15" i="14"/>
  <c r="BL15" i="14" s="1"/>
  <c r="O15" i="14"/>
  <c r="BK15" i="14" s="1"/>
  <c r="N15" i="14"/>
  <c r="BJ15" i="14" s="1"/>
  <c r="M15" i="14"/>
  <c r="L15" i="14"/>
  <c r="BH15" i="14" s="1"/>
  <c r="K15" i="14"/>
  <c r="BG15" i="14" s="1"/>
  <c r="J15" i="14"/>
  <c r="I15" i="14"/>
  <c r="G15" i="14"/>
  <c r="F15" i="14"/>
  <c r="BB15" i="14" s="1"/>
  <c r="E15" i="14"/>
  <c r="BA15" i="14" s="1"/>
  <c r="C15" i="14"/>
  <c r="AX14" i="14"/>
  <c r="BN14" i="14" s="1"/>
  <c r="AW14" i="14"/>
  <c r="BM14" i="14" s="1"/>
  <c r="AV14" i="14"/>
  <c r="BL14" i="14" s="1"/>
  <c r="AU14" i="14"/>
  <c r="BK14" i="14" s="1"/>
  <c r="AT14" i="14"/>
  <c r="BJ14" i="14" s="1"/>
  <c r="AS14" i="14"/>
  <c r="BI14" i="14" s="1"/>
  <c r="AR14" i="14"/>
  <c r="BH14" i="14" s="1"/>
  <c r="AQ14" i="14"/>
  <c r="BG14" i="14" s="1"/>
  <c r="AP14" i="14"/>
  <c r="BF14" i="14" s="1"/>
  <c r="AO14" i="14"/>
  <c r="BE14" i="14" s="1"/>
  <c r="AN14" i="14"/>
  <c r="BD14" i="14" s="1"/>
  <c r="AM14" i="14"/>
  <c r="BC14" i="14" s="1"/>
  <c r="AL14" i="14"/>
  <c r="BB14" i="14" s="1"/>
  <c r="AK14" i="14"/>
  <c r="AI14" i="14" s="1"/>
  <c r="AI13" i="14" s="1"/>
  <c r="T14" i="14"/>
  <c r="S14" i="14"/>
  <c r="D14" i="14"/>
  <c r="C14" i="14"/>
  <c r="AX13" i="14"/>
  <c r="AW13" i="14"/>
  <c r="AV13" i="14"/>
  <c r="AU13" i="14"/>
  <c r="AT13" i="14"/>
  <c r="AS13" i="14"/>
  <c r="AR13" i="14"/>
  <c r="AQ13" i="14"/>
  <c r="AP13" i="14"/>
  <c r="AO13" i="14"/>
  <c r="AN13" i="14"/>
  <c r="AM13" i="14"/>
  <c r="AL13" i="14"/>
  <c r="AK13" i="14"/>
  <c r="AH13" i="14"/>
  <c r="AH286" i="14" s="1"/>
  <c r="AG13" i="14"/>
  <c r="AG286" i="14" s="1"/>
  <c r="AF13" i="14"/>
  <c r="AF286" i="14" s="1"/>
  <c r="AE13" i="14"/>
  <c r="AD13" i="14"/>
  <c r="AD286" i="14" s="1"/>
  <c r="AC13" i="14"/>
  <c r="AC286" i="14" s="1"/>
  <c r="AB13" i="14"/>
  <c r="AB286" i="14" s="1"/>
  <c r="AA13" i="14"/>
  <c r="Z13" i="14"/>
  <c r="Y13" i="14"/>
  <c r="X13" i="14"/>
  <c r="W13" i="14"/>
  <c r="V13" i="14"/>
  <c r="V286" i="14" s="1"/>
  <c r="U13" i="14"/>
  <c r="U286" i="14" s="1"/>
  <c r="T13" i="14"/>
  <c r="R13" i="14"/>
  <c r="R286" i="14" s="1"/>
  <c r="Q13" i="14"/>
  <c r="Q286" i="14" s="1"/>
  <c r="P13" i="14"/>
  <c r="P286" i="14" s="1"/>
  <c r="O13" i="14"/>
  <c r="N13" i="14"/>
  <c r="N286" i="14" s="1"/>
  <c r="M13" i="14"/>
  <c r="M286" i="14" s="1"/>
  <c r="L13" i="14"/>
  <c r="L286" i="14" s="1"/>
  <c r="K13" i="14"/>
  <c r="J13" i="14"/>
  <c r="BF13" i="14" s="1"/>
  <c r="I13" i="14"/>
  <c r="BE13" i="14" s="1"/>
  <c r="H13" i="14"/>
  <c r="BD13" i="14" s="1"/>
  <c r="G13" i="14"/>
  <c r="F13" i="14"/>
  <c r="F286" i="14" s="1"/>
  <c r="E13" i="14"/>
  <c r="E286" i="14" s="1"/>
  <c r="D13" i="14"/>
  <c r="C13" i="14"/>
  <c r="E117" i="11"/>
  <c r="E115" i="11"/>
  <c r="E114" i="11"/>
  <c r="E113" i="11"/>
  <c r="E112" i="11"/>
  <c r="E111" i="11"/>
  <c r="D111" i="11"/>
  <c r="C111" i="11"/>
  <c r="E110" i="11"/>
  <c r="E109" i="11"/>
  <c r="E108" i="11"/>
  <c r="E107" i="11"/>
  <c r="E106" i="11"/>
  <c r="E105" i="11"/>
  <c r="E104" i="11"/>
  <c r="E103" i="11"/>
  <c r="E102" i="11" s="1"/>
  <c r="D102" i="11"/>
  <c r="D100" i="11" s="1"/>
  <c r="C102" i="11"/>
  <c r="E101" i="11"/>
  <c r="C100" i="11"/>
  <c r="E100" i="11" s="1"/>
  <c r="E99" i="11"/>
  <c r="E98" i="11" s="1"/>
  <c r="D98" i="11"/>
  <c r="C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 s="1"/>
  <c r="E71" i="11" s="1"/>
  <c r="D72" i="11"/>
  <c r="D71" i="11" s="1"/>
  <c r="D45" i="11" s="1"/>
  <c r="C72" i="11"/>
  <c r="C71" i="11"/>
  <c r="C45" i="11" s="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 s="1"/>
  <c r="D46" i="11"/>
  <c r="C46" i="11"/>
  <c r="E44" i="11"/>
  <c r="E43" i="11"/>
  <c r="E42" i="11"/>
  <c r="E41" i="11"/>
  <c r="E40" i="11"/>
  <c r="E39" i="11"/>
  <c r="E38" i="11" s="1"/>
  <c r="D39" i="11"/>
  <c r="C39" i="11"/>
  <c r="C38" i="11" s="1"/>
  <c r="D38" i="11"/>
  <c r="E37" i="11"/>
  <c r="E36" i="11"/>
  <c r="E35" i="11"/>
  <c r="E34" i="11"/>
  <c r="E33" i="11"/>
  <c r="E32" i="11"/>
  <c r="E31" i="11"/>
  <c r="D31" i="11"/>
  <c r="D27" i="11" s="1"/>
  <c r="C31" i="11"/>
  <c r="E30" i="11"/>
  <c r="E29" i="11"/>
  <c r="E28" i="11"/>
  <c r="E27" i="11" s="1"/>
  <c r="C27" i="11"/>
  <c r="C21" i="11" s="1"/>
  <c r="E26" i="11"/>
  <c r="E25" i="11"/>
  <c r="E24" i="11"/>
  <c r="E23" i="11"/>
  <c r="E22" i="11" s="1"/>
  <c r="E21" i="11" s="1"/>
  <c r="D22" i="11"/>
  <c r="D21" i="11" s="1"/>
  <c r="C22" i="11"/>
  <c r="E20" i="11"/>
  <c r="E19" i="11"/>
  <c r="D19" i="11"/>
  <c r="C19" i="11"/>
  <c r="E18" i="11"/>
  <c r="E17" i="11"/>
  <c r="E15" i="11" s="1"/>
  <c r="E16" i="11"/>
  <c r="D15" i="11"/>
  <c r="C15" i="11"/>
  <c r="E13" i="11"/>
  <c r="E12" i="11"/>
  <c r="E11" i="11" s="1"/>
  <c r="D12" i="11"/>
  <c r="C12" i="11"/>
  <c r="C11" i="11" s="1"/>
  <c r="C116" i="11" s="1"/>
  <c r="C121" i="11" s="1"/>
  <c r="D11" i="11"/>
  <c r="U23" i="17" l="1"/>
  <c r="S20" i="17"/>
  <c r="S23" i="17" s="1"/>
  <c r="C20" i="17"/>
  <c r="C23" i="17" s="1"/>
  <c r="E23" i="17"/>
  <c r="V23" i="17"/>
  <c r="T20" i="17"/>
  <c r="T23" i="17" s="1"/>
  <c r="F23" i="17"/>
  <c r="D20" i="17"/>
  <c r="D23" i="17" s="1"/>
  <c r="AI14" i="17"/>
  <c r="AI16" i="17"/>
  <c r="AI17" i="17"/>
  <c r="AI18" i="17"/>
  <c r="C13" i="17"/>
  <c r="AQ13" i="17"/>
  <c r="AQ20" i="17" s="1"/>
  <c r="AQ23" i="17" s="1"/>
  <c r="D13" i="17"/>
  <c r="T13" i="17"/>
  <c r="AN13" i="17"/>
  <c r="AN20" i="17" s="1"/>
  <c r="AN23" i="17" s="1"/>
  <c r="AR13" i="17"/>
  <c r="AR20" i="17" s="1"/>
  <c r="AR23" i="17" s="1"/>
  <c r="AV13" i="17"/>
  <c r="AV20" i="17" s="1"/>
  <c r="AV23" i="17" s="1"/>
  <c r="D14" i="17"/>
  <c r="D15" i="17"/>
  <c r="D16" i="17"/>
  <c r="D17" i="17"/>
  <c r="D18" i="17"/>
  <c r="D19" i="17"/>
  <c r="S13" i="17"/>
  <c r="AM13" i="17"/>
  <c r="AM20" i="17" s="1"/>
  <c r="AM23" i="17" s="1"/>
  <c r="AU13" i="17"/>
  <c r="AU20" i="17" s="1"/>
  <c r="AU23" i="17" s="1"/>
  <c r="AM15" i="17"/>
  <c r="AI15" i="17" s="1"/>
  <c r="C16" i="17"/>
  <c r="C17" i="17"/>
  <c r="C18" i="17"/>
  <c r="AK13" i="17"/>
  <c r="AO13" i="17"/>
  <c r="AO20" i="17" s="1"/>
  <c r="AO23" i="17" s="1"/>
  <c r="AS13" i="17"/>
  <c r="AS20" i="17" s="1"/>
  <c r="AS23" i="17" s="1"/>
  <c r="AW13" i="17"/>
  <c r="AW20" i="17" s="1"/>
  <c r="AW23" i="17" s="1"/>
  <c r="C19" i="17"/>
  <c r="AL13" i="17"/>
  <c r="AP13" i="17"/>
  <c r="AP20" i="17" s="1"/>
  <c r="AP23" i="17" s="1"/>
  <c r="AT13" i="17"/>
  <c r="AT20" i="17" s="1"/>
  <c r="AT23" i="17" s="1"/>
  <c r="AX13" i="17"/>
  <c r="AX20" i="17" s="1"/>
  <c r="AX23" i="17" s="1"/>
  <c r="AI112" i="16"/>
  <c r="C13" i="16"/>
  <c r="O13" i="16"/>
  <c r="AA21" i="16"/>
  <c r="AN21" i="16" s="1"/>
  <c r="AB24" i="16"/>
  <c r="AA29" i="16"/>
  <c r="AN29" i="16" s="1"/>
  <c r="AB32" i="16"/>
  <c r="AD52" i="16"/>
  <c r="AB52" i="16" s="1"/>
  <c r="AB53" i="16"/>
  <c r="AN56" i="16"/>
  <c r="AA56" i="16"/>
  <c r="AC58" i="16"/>
  <c r="AA58" i="16" s="1"/>
  <c r="AN58" i="16" s="1"/>
  <c r="AA59" i="16"/>
  <c r="AN59" i="16" s="1"/>
  <c r="D13" i="16"/>
  <c r="P13" i="16"/>
  <c r="AE48" i="16"/>
  <c r="AA48" i="16" s="1"/>
  <c r="AN48" i="16" s="1"/>
  <c r="AA50" i="16"/>
  <c r="AN50" i="16" s="1"/>
  <c r="AG112" i="16"/>
  <c r="AK112" i="16"/>
  <c r="AA39" i="16"/>
  <c r="AN39" i="16" s="1"/>
  <c r="AA45" i="16"/>
  <c r="AN45" i="16" s="1"/>
  <c r="AB50" i="16"/>
  <c r="AC54" i="16"/>
  <c r="AA54" i="16" s="1"/>
  <c r="AN54" i="16" s="1"/>
  <c r="AH112" i="16"/>
  <c r="AL112" i="16"/>
  <c r="AC62" i="16"/>
  <c r="AA62" i="16" s="1"/>
  <c r="AN62" i="16" s="1"/>
  <c r="AA63" i="16"/>
  <c r="AN63" i="16" s="1"/>
  <c r="AA83" i="16"/>
  <c r="AN83" i="16" s="1"/>
  <c r="AA84" i="16"/>
  <c r="AN84" i="16" s="1"/>
  <c r="AD90" i="16"/>
  <c r="AB90" i="16" s="1"/>
  <c r="AB91" i="16"/>
  <c r="AB106" i="16"/>
  <c r="AA67" i="16"/>
  <c r="AN67" i="16" s="1"/>
  <c r="AA71" i="16"/>
  <c r="AN71" i="16" s="1"/>
  <c r="AA75" i="16"/>
  <c r="AN75" i="16" s="1"/>
  <c r="AA79" i="16"/>
  <c r="AN79" i="16" s="1"/>
  <c r="AB84" i="16"/>
  <c r="AA87" i="16"/>
  <c r="AN87" i="16" s="1"/>
  <c r="AA88" i="16"/>
  <c r="AN88" i="16" s="1"/>
  <c r="AD82" i="16"/>
  <c r="AB82" i="16" s="1"/>
  <c r="AB83" i="16"/>
  <c r="AC92" i="16"/>
  <c r="AA92" i="16" s="1"/>
  <c r="AN92" i="16" s="1"/>
  <c r="AA80" i="16"/>
  <c r="AN80" i="16" s="1"/>
  <c r="AD86" i="16"/>
  <c r="AB86" i="16" s="1"/>
  <c r="AB87" i="16"/>
  <c r="AB95" i="16"/>
  <c r="AB99" i="16"/>
  <c r="AB105" i="16"/>
  <c r="AB109" i="16"/>
  <c r="AY14" i="14"/>
  <c r="BO14" i="14" s="1"/>
  <c r="BO18" i="14"/>
  <c r="BO21" i="14"/>
  <c r="AY13" i="14"/>
  <c r="AY22" i="14"/>
  <c r="BO22" i="14" s="1"/>
  <c r="BJ16" i="14"/>
  <c r="AJ18" i="14"/>
  <c r="AZ18" i="14" s="1"/>
  <c r="AJ21" i="14"/>
  <c r="AZ21" i="14" s="1"/>
  <c r="AI22" i="14"/>
  <c r="AI31" i="14"/>
  <c r="AY31" i="14" s="1"/>
  <c r="BO31" i="14" s="1"/>
  <c r="BA31" i="14"/>
  <c r="S36" i="14"/>
  <c r="AO36" i="14"/>
  <c r="BE36" i="14" s="1"/>
  <c r="BO94" i="14"/>
  <c r="BL13" i="14"/>
  <c r="BN16" i="14"/>
  <c r="BA13" i="14"/>
  <c r="BI13" i="14"/>
  <c r="BM13" i="14"/>
  <c r="BA14" i="14"/>
  <c r="H15" i="14"/>
  <c r="H286" i="14" s="1"/>
  <c r="AM16" i="14"/>
  <c r="BB17" i="14"/>
  <c r="BA18" i="14"/>
  <c r="BA21" i="14"/>
  <c r="AZ27" i="14"/>
  <c r="AJ27" i="14"/>
  <c r="BB27" i="14"/>
  <c r="BC38" i="14"/>
  <c r="AI38" i="14"/>
  <c r="AY38" i="14" s="1"/>
  <c r="BO38" i="14" s="1"/>
  <c r="BC44" i="14"/>
  <c r="AI44" i="14"/>
  <c r="AY44" i="14" s="1"/>
  <c r="BO44" i="14" s="1"/>
  <c r="BH13" i="14"/>
  <c r="AJ14" i="14"/>
  <c r="AJ13" i="14" s="1"/>
  <c r="AZ13" i="14" s="1"/>
  <c r="AP16" i="14"/>
  <c r="BB16" i="14"/>
  <c r="BA17" i="14"/>
  <c r="BB13" i="14"/>
  <c r="BJ13" i="14"/>
  <c r="BN13" i="14"/>
  <c r="Y15" i="14"/>
  <c r="Y286" i="14" s="1"/>
  <c r="D16" i="14"/>
  <c r="AJ16" i="14"/>
  <c r="AN16" i="14"/>
  <c r="BD16" i="14" s="1"/>
  <c r="BO20" i="14"/>
  <c r="BA23" i="14"/>
  <c r="BA42" i="14"/>
  <c r="S52" i="14"/>
  <c r="AO52" i="14"/>
  <c r="BE52" i="14" s="1"/>
  <c r="AY23" i="14"/>
  <c r="BO23" i="14" s="1"/>
  <c r="K286" i="14"/>
  <c r="O286" i="14"/>
  <c r="S13" i="14"/>
  <c r="AA286" i="14"/>
  <c r="AE286" i="14"/>
  <c r="BC13" i="14"/>
  <c r="BG13" i="14"/>
  <c r="BK13" i="14"/>
  <c r="AO16" i="14"/>
  <c r="BB23" i="14"/>
  <c r="AJ26" i="14"/>
  <c r="AZ26" i="14" s="1"/>
  <c r="BB26" i="14"/>
  <c r="AJ34" i="14"/>
  <c r="BB34" i="14"/>
  <c r="AI40" i="14"/>
  <c r="BA40" i="14"/>
  <c r="AM42" i="14"/>
  <c r="BC42" i="14" s="1"/>
  <c r="S42" i="14"/>
  <c r="AI46" i="14"/>
  <c r="BA46" i="14"/>
  <c r="BB55" i="14"/>
  <c r="BC76" i="14"/>
  <c r="AM76" i="14"/>
  <c r="C76" i="14"/>
  <c r="AK75" i="14"/>
  <c r="AI76" i="14"/>
  <c r="BA76" i="14"/>
  <c r="AM80" i="14"/>
  <c r="AI80" i="14" s="1"/>
  <c r="C80" i="14"/>
  <c r="BA80" i="14"/>
  <c r="BB82" i="14"/>
  <c r="BN83" i="14"/>
  <c r="AJ96" i="14"/>
  <c r="AL110" i="14"/>
  <c r="BB111" i="14"/>
  <c r="AI117" i="14"/>
  <c r="BD125" i="14"/>
  <c r="BO129" i="14"/>
  <c r="AO131" i="14"/>
  <c r="BE132" i="14"/>
  <c r="AS131" i="14"/>
  <c r="BI132" i="14"/>
  <c r="BB136" i="14"/>
  <c r="AJ136" i="14"/>
  <c r="AZ136" i="14" s="1"/>
  <c r="AN139" i="14"/>
  <c r="D139" i="14"/>
  <c r="H138" i="14"/>
  <c r="AI140" i="14"/>
  <c r="BA140" i="14"/>
  <c r="AM145" i="14"/>
  <c r="BC146" i="14"/>
  <c r="BG146" i="14"/>
  <c r="AQ145" i="14"/>
  <c r="BK146" i="14"/>
  <c r="AU145" i="14"/>
  <c r="AZ30" i="14"/>
  <c r="BB35" i="14"/>
  <c r="BB38" i="14"/>
  <c r="AJ41" i="14"/>
  <c r="BB44" i="14"/>
  <c r="BB51" i="14"/>
  <c r="BC55" i="14"/>
  <c r="AI59" i="14"/>
  <c r="AY59" i="14" s="1"/>
  <c r="BB59" i="14"/>
  <c r="BO62" i="14"/>
  <c r="BA62" i="14"/>
  <c r="AI65" i="14"/>
  <c r="AY65" i="14" s="1"/>
  <c r="BO65" i="14" s="1"/>
  <c r="BB65" i="14"/>
  <c r="D68" i="14"/>
  <c r="S69" i="14"/>
  <c r="W68" i="14"/>
  <c r="W286" i="14" s="1"/>
  <c r="S286" i="14" s="1"/>
  <c r="AZ69" i="14"/>
  <c r="BB72" i="14"/>
  <c r="BC73" i="14"/>
  <c r="AM73" i="14"/>
  <c r="C73" i="14"/>
  <c r="AN76" i="14"/>
  <c r="AN75" i="14" s="1"/>
  <c r="D76" i="14"/>
  <c r="H75" i="14"/>
  <c r="BB76" i="14"/>
  <c r="BD80" i="14"/>
  <c r="AN80" i="14"/>
  <c r="D80" i="14"/>
  <c r="AJ80" i="14"/>
  <c r="BB80" i="14"/>
  <c r="AL82" i="14"/>
  <c r="BB83" i="14"/>
  <c r="AN87" i="14"/>
  <c r="BD87" i="14" s="1"/>
  <c r="D87" i="14"/>
  <c r="BD93" i="14"/>
  <c r="BD101" i="14"/>
  <c r="S104" i="14"/>
  <c r="W103" i="14"/>
  <c r="AO103" i="14"/>
  <c r="AS103" i="14"/>
  <c r="AW103" i="14"/>
  <c r="AW286" i="14" s="1"/>
  <c r="BM286" i="14" s="1"/>
  <c r="BI104" i="14"/>
  <c r="BN107" i="14"/>
  <c r="AU110" i="14"/>
  <c r="BK110" i="14" s="1"/>
  <c r="T111" i="14"/>
  <c r="T110" i="14" s="1"/>
  <c r="X110" i="14"/>
  <c r="AI114" i="14"/>
  <c r="BC114" i="14"/>
  <c r="BB119" i="14"/>
  <c r="BC122" i="14"/>
  <c r="BH125" i="14"/>
  <c r="BB127" i="14"/>
  <c r="AL131" i="14"/>
  <c r="BB131" i="14" s="1"/>
  <c r="S136" i="14"/>
  <c r="W131" i="14"/>
  <c r="BF138" i="14"/>
  <c r="BC143" i="14"/>
  <c r="AM143" i="14"/>
  <c r="C143" i="14"/>
  <c r="BC145" i="14"/>
  <c r="BG145" i="14"/>
  <c r="BK145" i="14"/>
  <c r="AI146" i="14"/>
  <c r="BO28" i="14"/>
  <c r="AY32" i="14"/>
  <c r="BO32" i="14" s="1"/>
  <c r="BA32" i="14"/>
  <c r="AZ38" i="14"/>
  <c r="BB41" i="14"/>
  <c r="AZ44" i="14"/>
  <c r="BB50" i="14"/>
  <c r="BD55" i="14"/>
  <c r="AN55" i="14"/>
  <c r="AJ55" i="14" s="1"/>
  <c r="D55" i="14"/>
  <c r="BO56" i="14"/>
  <c r="BA56" i="14"/>
  <c r="AZ59" i="14"/>
  <c r="BB62" i="14"/>
  <c r="AZ65" i="14"/>
  <c r="BC69" i="14"/>
  <c r="AM69" i="14"/>
  <c r="AM68" i="14" s="1"/>
  <c r="C69" i="14"/>
  <c r="G68" i="14"/>
  <c r="BC68" i="14" s="1"/>
  <c r="BA69" i="14"/>
  <c r="BB71" i="14"/>
  <c r="AJ73" i="14"/>
  <c r="AZ73" i="14" s="1"/>
  <c r="BA75" i="14"/>
  <c r="AL75" i="14"/>
  <c r="BB75" i="14" s="1"/>
  <c r="AX75" i="14"/>
  <c r="AX286" i="14" s="1"/>
  <c r="BN286" i="14" s="1"/>
  <c r="BE76" i="14"/>
  <c r="BM76" i="14"/>
  <c r="BO77" i="14"/>
  <c r="T83" i="14"/>
  <c r="T82" i="14" s="1"/>
  <c r="X82" i="14"/>
  <c r="BF83" i="14"/>
  <c r="BO87" i="14"/>
  <c r="AZ95" i="14"/>
  <c r="BL96" i="14"/>
  <c r="D96" i="14"/>
  <c r="AZ96" i="14" s="1"/>
  <c r="S96" i="14"/>
  <c r="AZ97" i="14"/>
  <c r="BB99" i="14"/>
  <c r="AP103" i="14"/>
  <c r="BF103" i="14" s="1"/>
  <c r="T103" i="14"/>
  <c r="BM104" i="14"/>
  <c r="BB107" i="14"/>
  <c r="BC108" i="14"/>
  <c r="AM108" i="14"/>
  <c r="AI108" i="14" s="1"/>
  <c r="C108" i="14"/>
  <c r="BA108" i="14"/>
  <c r="AY109" i="14"/>
  <c r="BO109" i="14" s="1"/>
  <c r="AN111" i="14"/>
  <c r="AJ111" i="14" s="1"/>
  <c r="D111" i="14"/>
  <c r="H110" i="14"/>
  <c r="BO112" i="14"/>
  <c r="BA112" i="14"/>
  <c r="AY113" i="14"/>
  <c r="BO113" i="14" s="1"/>
  <c r="BG114" i="14"/>
  <c r="AN115" i="14"/>
  <c r="AJ115" i="14" s="1"/>
  <c r="D115" i="14"/>
  <c r="AR117" i="14"/>
  <c r="BH117" i="14" s="1"/>
  <c r="C117" i="14"/>
  <c r="AY117" i="14" s="1"/>
  <c r="BO117" i="14" s="1"/>
  <c r="AQ117" i="14"/>
  <c r="AU117" i="14"/>
  <c r="AY118" i="14"/>
  <c r="BO118" i="14"/>
  <c r="BD124" i="14"/>
  <c r="BH124" i="14"/>
  <c r="BL124" i="14"/>
  <c r="BL125" i="14"/>
  <c r="BE131" i="14"/>
  <c r="BI131" i="14"/>
  <c r="BM131" i="14"/>
  <c r="AN132" i="14"/>
  <c r="D132" i="14"/>
  <c r="H131" i="14"/>
  <c r="BD132" i="14"/>
  <c r="BM132" i="14"/>
  <c r="BA133" i="14"/>
  <c r="BM139" i="14"/>
  <c r="AY141" i="14"/>
  <c r="BO141" i="14" s="1"/>
  <c r="BL145" i="14"/>
  <c r="AZ146" i="14"/>
  <c r="AZ34" i="14"/>
  <c r="AI36" i="14"/>
  <c r="AY36" i="14" s="1"/>
  <c r="AY40" i="14"/>
  <c r="BO40" i="14" s="1"/>
  <c r="AZ41" i="14"/>
  <c r="D42" i="14"/>
  <c r="AP42" i="14"/>
  <c r="AJ42" i="14" s="1"/>
  <c r="AY46" i="14"/>
  <c r="BO46" i="14" s="1"/>
  <c r="AN50" i="14"/>
  <c r="AJ50" i="14" s="1"/>
  <c r="D50" i="14"/>
  <c r="AI52" i="14"/>
  <c r="AY52" i="14" s="1"/>
  <c r="AO55" i="14"/>
  <c r="AI55" i="14" s="1"/>
  <c r="AY55" i="14" s="1"/>
  <c r="BO55" i="14" s="1"/>
  <c r="AI57" i="14"/>
  <c r="AY57" i="14" s="1"/>
  <c r="BO57" i="14" s="1"/>
  <c r="BB67" i="14"/>
  <c r="AK68" i="14"/>
  <c r="AK286" i="14" s="1"/>
  <c r="AZ71" i="14"/>
  <c r="AI73" i="14"/>
  <c r="T76" i="14"/>
  <c r="T75" i="14" s="1"/>
  <c r="X75" i="14"/>
  <c r="X286" i="14" s="1"/>
  <c r="T286" i="14" s="1"/>
  <c r="AY81" i="14"/>
  <c r="BO81" i="14" s="1"/>
  <c r="BF82" i="14"/>
  <c r="BJ82" i="14"/>
  <c r="BN82" i="14"/>
  <c r="BD83" i="14"/>
  <c r="AN83" i="14"/>
  <c r="AN82" i="14" s="1"/>
  <c r="D83" i="14"/>
  <c r="H82" i="14"/>
  <c r="BJ83" i="14"/>
  <c r="BO84" i="14"/>
  <c r="BA84" i="14"/>
  <c r="AY85" i="14"/>
  <c r="BO85" i="14" s="1"/>
  <c r="AJ87" i="14"/>
  <c r="BB87" i="14"/>
  <c r="C89" i="14"/>
  <c r="S89" i="14"/>
  <c r="AI89" i="14"/>
  <c r="AM89" i="14"/>
  <c r="BC89" i="14" s="1"/>
  <c r="AQ89" i="14"/>
  <c r="AQ286" i="14" s="1"/>
  <c r="AU89" i="14"/>
  <c r="AU286" i="14" s="1"/>
  <c r="AY90" i="14"/>
  <c r="BO90" i="14" s="1"/>
  <c r="BO93" i="14"/>
  <c r="AN96" i="14"/>
  <c r="BD96" i="14" s="1"/>
  <c r="AR96" i="14"/>
  <c r="AR286" i="14" s="1"/>
  <c r="BH286" i="14" s="1"/>
  <c r="AV96" i="14"/>
  <c r="AV286" i="14" s="1"/>
  <c r="BL286" i="14" s="1"/>
  <c r="BD97" i="14"/>
  <c r="BE103" i="14"/>
  <c r="BI103" i="14"/>
  <c r="BM103" i="14"/>
  <c r="BC104" i="14"/>
  <c r="AM104" i="14"/>
  <c r="AM103" i="14" s="1"/>
  <c r="C104" i="14"/>
  <c r="G103" i="14"/>
  <c r="AK103" i="14"/>
  <c r="BA103" i="14" s="1"/>
  <c r="AI104" i="14"/>
  <c r="BA104" i="14"/>
  <c r="AY105" i="14"/>
  <c r="BO105" i="14" s="1"/>
  <c r="BB110" i="14"/>
  <c r="BO111" i="14"/>
  <c r="AP110" i="14"/>
  <c r="BF110" i="14" s="1"/>
  <c r="AT110" i="14"/>
  <c r="AT286" i="14" s="1"/>
  <c r="BJ286" i="14" s="1"/>
  <c r="AX110" i="14"/>
  <c r="BN110" i="14" s="1"/>
  <c r="BN111" i="14"/>
  <c r="BO116" i="14"/>
  <c r="BG117" i="14"/>
  <c r="BK117" i="14"/>
  <c r="AM117" i="14"/>
  <c r="BC117" i="14" s="1"/>
  <c r="BC118" i="14"/>
  <c r="BO120" i="14"/>
  <c r="BO125" i="14"/>
  <c r="AZ125" i="14"/>
  <c r="BO128" i="14"/>
  <c r="AY133" i="14"/>
  <c r="BO133" i="14" s="1"/>
  <c r="AO138" i="14"/>
  <c r="BE139" i="14"/>
  <c r="AS138" i="14"/>
  <c r="BI139" i="14"/>
  <c r="BC151" i="14"/>
  <c r="AM151" i="14"/>
  <c r="AM150" i="14" s="1"/>
  <c r="BC150" i="14" s="1"/>
  <c r="C151" i="14"/>
  <c r="AK150" i="14"/>
  <c r="AI151" i="14"/>
  <c r="AI150" i="14" s="1"/>
  <c r="BA151" i="14"/>
  <c r="D154" i="14"/>
  <c r="BB155" i="14"/>
  <c r="AP155" i="14"/>
  <c r="AP154" i="14" s="1"/>
  <c r="BF154" i="14" s="1"/>
  <c r="BJ155" i="14"/>
  <c r="AT154" i="14"/>
  <c r="BJ154" i="14" s="1"/>
  <c r="BN155" i="14"/>
  <c r="AJ157" i="14"/>
  <c r="BB157" i="14"/>
  <c r="AI159" i="14"/>
  <c r="AI158" i="14" s="1"/>
  <c r="BA159" i="14"/>
  <c r="AK158" i="14"/>
  <c r="BA158" i="14" s="1"/>
  <c r="C177" i="14"/>
  <c r="AL234" i="14"/>
  <c r="BB235" i="14"/>
  <c r="BC257" i="14"/>
  <c r="AI257" i="14"/>
  <c r="AM256" i="14"/>
  <c r="AQ256" i="14"/>
  <c r="BG256" i="14" s="1"/>
  <c r="BG257" i="14"/>
  <c r="BK257" i="14"/>
  <c r="AU256" i="14"/>
  <c r="BA81" i="14"/>
  <c r="BB84" i="14"/>
  <c r="BA85" i="14"/>
  <c r="BB88" i="14"/>
  <c r="BB92" i="14"/>
  <c r="BA93" i="14"/>
  <c r="BA97" i="14"/>
  <c r="BB100" i="14"/>
  <c r="BA101" i="14"/>
  <c r="BB104" i="14"/>
  <c r="BA105" i="14"/>
  <c r="BB108" i="14"/>
  <c r="BA109" i="14"/>
  <c r="BB112" i="14"/>
  <c r="BA113" i="14"/>
  <c r="AJ114" i="14"/>
  <c r="AZ114" i="14" s="1"/>
  <c r="C115" i="14"/>
  <c r="AM115" i="14"/>
  <c r="BC115" i="14" s="1"/>
  <c r="D118" i="14"/>
  <c r="AJ118" i="14"/>
  <c r="AN118" i="14"/>
  <c r="BD118" i="14" s="1"/>
  <c r="AI119" i="14"/>
  <c r="AY119" i="14" s="1"/>
  <c r="BO119" i="14" s="1"/>
  <c r="D122" i="14"/>
  <c r="AZ122" i="14" s="1"/>
  <c r="AJ122" i="14"/>
  <c r="AN122" i="14"/>
  <c r="BD122" i="14" s="1"/>
  <c r="AI123" i="14"/>
  <c r="AY123" i="14" s="1"/>
  <c r="BO123" i="14" s="1"/>
  <c r="AJ126" i="14"/>
  <c r="AZ126" i="14" s="1"/>
  <c r="AI127" i="14"/>
  <c r="AY127" i="14" s="1"/>
  <c r="BO127" i="14" s="1"/>
  <c r="AJ130" i="14"/>
  <c r="AZ130" i="14" s="1"/>
  <c r="AQ131" i="14"/>
  <c r="BG131" i="14" s="1"/>
  <c r="T132" i="14"/>
  <c r="T131" i="14" s="1"/>
  <c r="AM136" i="14"/>
  <c r="BC136" i="14" s="1"/>
  <c r="C136" i="14"/>
  <c r="AY136" i="14" s="1"/>
  <c r="G138" i="14"/>
  <c r="AK138" i="14"/>
  <c r="BC139" i="14"/>
  <c r="BD143" i="14"/>
  <c r="AN143" i="14"/>
  <c r="D143" i="14"/>
  <c r="BH146" i="14"/>
  <c r="BC147" i="14"/>
  <c r="S148" i="14"/>
  <c r="W147" i="14"/>
  <c r="AN147" i="14"/>
  <c r="BD148" i="14"/>
  <c r="AJ148" i="14"/>
  <c r="AV147" i="14"/>
  <c r="BL147" i="14" s="1"/>
  <c r="BL148" i="14"/>
  <c r="AN151" i="14"/>
  <c r="AN150" i="14" s="1"/>
  <c r="D151" i="14"/>
  <c r="H150" i="14"/>
  <c r="AL150" i="14"/>
  <c r="BB150" i="14" s="1"/>
  <c r="BB151" i="14"/>
  <c r="BN151" i="14"/>
  <c r="BI158" i="14"/>
  <c r="BD159" i="14"/>
  <c r="BC164" i="14"/>
  <c r="Z164" i="14"/>
  <c r="Z286" i="14" s="1"/>
  <c r="AV168" i="14"/>
  <c r="BL168" i="14" s="1"/>
  <c r="BL169" i="14"/>
  <c r="C197" i="14"/>
  <c r="S197" i="14"/>
  <c r="D229" i="14"/>
  <c r="BF229" i="14"/>
  <c r="AP229" i="14"/>
  <c r="AP228" i="14" s="1"/>
  <c r="J228" i="14"/>
  <c r="BB229" i="14"/>
  <c r="AL228" i="14"/>
  <c r="BB228" i="14" s="1"/>
  <c r="AP36" i="14"/>
  <c r="AJ36" i="14" s="1"/>
  <c r="AZ36" i="14" s="1"/>
  <c r="AP52" i="14"/>
  <c r="AJ52" i="14" s="1"/>
  <c r="AZ52" i="14" s="1"/>
  <c r="G96" i="14"/>
  <c r="W96" i="14"/>
  <c r="AQ96" i="14"/>
  <c r="BG96" i="14" s="1"/>
  <c r="AU96" i="14"/>
  <c r="BK96" i="14" s="1"/>
  <c r="H103" i="14"/>
  <c r="X103" i="14"/>
  <c r="AR103" i="14"/>
  <c r="BH103" i="14" s="1"/>
  <c r="AV103" i="14"/>
  <c r="BL103" i="14" s="1"/>
  <c r="AK110" i="14"/>
  <c r="BA110" i="14" s="1"/>
  <c r="AO110" i="14"/>
  <c r="BE110" i="14" s="1"/>
  <c r="AS110" i="14"/>
  <c r="BI110" i="14" s="1"/>
  <c r="AW110" i="14"/>
  <c r="BM110" i="14" s="1"/>
  <c r="AL117" i="14"/>
  <c r="BB117" i="14" s="1"/>
  <c r="AP117" i="14"/>
  <c r="BF117" i="14" s="1"/>
  <c r="AT117" i="14"/>
  <c r="BJ117" i="14" s="1"/>
  <c r="AX117" i="14"/>
  <c r="BN117" i="14" s="1"/>
  <c r="C124" i="14"/>
  <c r="AY124" i="14" s="1"/>
  <c r="S124" i="14"/>
  <c r="AM124" i="14"/>
  <c r="BC124" i="14" s="1"/>
  <c r="AQ124" i="14"/>
  <c r="BG124" i="14" s="1"/>
  <c r="AU124" i="14"/>
  <c r="BK124" i="14" s="1"/>
  <c r="AV131" i="14"/>
  <c r="BL131" i="14" s="1"/>
  <c r="X138" i="14"/>
  <c r="C139" i="14"/>
  <c r="AJ139" i="14"/>
  <c r="AJ138" i="14" s="1"/>
  <c r="AJ143" i="14"/>
  <c r="BJ146" i="14"/>
  <c r="BE147" i="14"/>
  <c r="BC148" i="14"/>
  <c r="AM148" i="14"/>
  <c r="AM147" i="14" s="1"/>
  <c r="C148" i="14"/>
  <c r="BF150" i="14"/>
  <c r="BN150" i="14"/>
  <c r="AY152" i="14"/>
  <c r="BA152" i="14"/>
  <c r="BF155" i="14"/>
  <c r="BE159" i="14"/>
  <c r="Y164" i="14"/>
  <c r="S165" i="14"/>
  <c r="S169" i="14"/>
  <c r="Y168" i="14"/>
  <c r="BH169" i="14"/>
  <c r="D188" i="14"/>
  <c r="S189" i="14"/>
  <c r="AO189" i="14"/>
  <c r="AN215" i="14"/>
  <c r="BD216" i="14"/>
  <c r="BI216" i="14"/>
  <c r="AS215" i="14"/>
  <c r="BI215" i="14" s="1"/>
  <c r="BM216" i="14"/>
  <c r="AW215" i="14"/>
  <c r="BM215" i="14" s="1"/>
  <c r="BE224" i="14"/>
  <c r="AS41" i="14"/>
  <c r="BI41" i="14" s="1"/>
  <c r="C97" i="14"/>
  <c r="AM97" i="14"/>
  <c r="AM96" i="14" s="1"/>
  <c r="C101" i="14"/>
  <c r="AM101" i="14"/>
  <c r="BC101" i="14" s="1"/>
  <c r="D104" i="14"/>
  <c r="AN104" i="14"/>
  <c r="AN103" i="14" s="1"/>
  <c r="D108" i="14"/>
  <c r="AN108" i="14"/>
  <c r="AJ108" i="14" s="1"/>
  <c r="AM132" i="14"/>
  <c r="AM131" i="14" s="1"/>
  <c r="BC131" i="14" s="1"/>
  <c r="C132" i="14"/>
  <c r="AI136" i="14"/>
  <c r="BA138" i="14"/>
  <c r="BE138" i="14"/>
  <c r="BI138" i="14"/>
  <c r="BM138" i="14"/>
  <c r="AY140" i="14"/>
  <c r="BO140" i="14" s="1"/>
  <c r="AL145" i="14"/>
  <c r="BB145" i="14" s="1"/>
  <c r="BB146" i="14"/>
  <c r="AI148" i="14"/>
  <c r="AI147" i="14" s="1"/>
  <c r="AK147" i="14"/>
  <c r="BA147" i="14" s="1"/>
  <c r="T151" i="14"/>
  <c r="T150" i="14" s="1"/>
  <c r="X150" i="14"/>
  <c r="AL154" i="14"/>
  <c r="BB154" i="14" s="1"/>
  <c r="I154" i="14"/>
  <c r="BE154" i="14" s="1"/>
  <c r="C155" i="14"/>
  <c r="AK154" i="14"/>
  <c r="BA154" i="14" s="1"/>
  <c r="BA155" i="14"/>
  <c r="AO155" i="14"/>
  <c r="AO154" i="14" s="1"/>
  <c r="AS154" i="14"/>
  <c r="BI154" i="14" s="1"/>
  <c r="BI155" i="14"/>
  <c r="BM155" i="14"/>
  <c r="AZ157" i="14"/>
  <c r="AJ161" i="14"/>
  <c r="AZ161" i="14" s="1"/>
  <c r="BB161" i="14"/>
  <c r="BH168" i="14"/>
  <c r="C169" i="14"/>
  <c r="BE169" i="14"/>
  <c r="AO169" i="14"/>
  <c r="AO168" i="14" s="1"/>
  <c r="BE168" i="14" s="1"/>
  <c r="AI174" i="14"/>
  <c r="AY174" i="14" s="1"/>
  <c r="BO174" i="14" s="1"/>
  <c r="BC174" i="14"/>
  <c r="AR182" i="14"/>
  <c r="BH183" i="14"/>
  <c r="AV182" i="14"/>
  <c r="BL183" i="14"/>
  <c r="BO144" i="14"/>
  <c r="BF145" i="14"/>
  <c r="BJ145" i="14"/>
  <c r="BN145" i="14"/>
  <c r="BD147" i="14"/>
  <c r="BA150" i="14"/>
  <c r="BE151" i="14"/>
  <c r="BM151" i="14"/>
  <c r="BO152" i="14"/>
  <c r="Y154" i="14"/>
  <c r="S155" i="14"/>
  <c r="BD158" i="14"/>
  <c r="BH158" i="14"/>
  <c r="BL158" i="14"/>
  <c r="S158" i="14"/>
  <c r="BH159" i="14"/>
  <c r="I164" i="14"/>
  <c r="C165" i="14"/>
  <c r="AK164" i="14"/>
  <c r="AI165" i="14"/>
  <c r="AI164" i="14" s="1"/>
  <c r="AO165" i="14"/>
  <c r="AO164" i="14" s="1"/>
  <c r="BM165" i="14"/>
  <c r="AZ167" i="14"/>
  <c r="BD169" i="14"/>
  <c r="D175" i="14"/>
  <c r="AZ175" i="14" s="1"/>
  <c r="AZ176" i="14"/>
  <c r="AI176" i="14"/>
  <c r="AI175" i="14" s="1"/>
  <c r="BA176" i="14"/>
  <c r="AO175" i="14"/>
  <c r="BE175" i="14" s="1"/>
  <c r="BE176" i="14"/>
  <c r="BI176" i="14"/>
  <c r="AS175" i="14"/>
  <c r="BM176" i="14"/>
  <c r="AW175" i="14"/>
  <c r="BD177" i="14"/>
  <c r="C183" i="14"/>
  <c r="AO183" i="14"/>
  <c r="AO182" i="14" s="1"/>
  <c r="BE182" i="14" s="1"/>
  <c r="AY200" i="14"/>
  <c r="AI200" i="14"/>
  <c r="BA200" i="14"/>
  <c r="AI204" i="14"/>
  <c r="AI203" i="14" s="1"/>
  <c r="BA204" i="14"/>
  <c r="AK203" i="14"/>
  <c r="BA203" i="14" s="1"/>
  <c r="AO203" i="14"/>
  <c r="BE203" i="14" s="1"/>
  <c r="BE204" i="14"/>
  <c r="AZ218" i="14"/>
  <c r="AJ218" i="14"/>
  <c r="BB218" i="14"/>
  <c r="AZ225" i="14"/>
  <c r="D224" i="14"/>
  <c r="AZ224" i="14" s="1"/>
  <c r="BD225" i="14"/>
  <c r="AN224" i="14"/>
  <c r="BD224" i="14" s="1"/>
  <c r="AY159" i="14"/>
  <c r="BO159" i="14" s="1"/>
  <c r="C158" i="14"/>
  <c r="AY158" i="14" s="1"/>
  <c r="BA164" i="14"/>
  <c r="D164" i="14"/>
  <c r="AP165" i="14"/>
  <c r="AP164" i="14" s="1"/>
  <c r="BF164" i="14" s="1"/>
  <c r="BF165" i="14"/>
  <c r="AI169" i="14"/>
  <c r="AI168" i="14" s="1"/>
  <c r="BI175" i="14"/>
  <c r="BM175" i="14"/>
  <c r="AL177" i="14"/>
  <c r="AJ178" i="14"/>
  <c r="AJ177" i="14" s="1"/>
  <c r="BB178" i="14"/>
  <c r="AI193" i="14"/>
  <c r="AI192" i="14" s="1"/>
  <c r="BA193" i="14"/>
  <c r="AK192" i="14"/>
  <c r="BA192" i="14" s="1"/>
  <c r="BE193" i="14"/>
  <c r="AO192" i="14"/>
  <c r="BE192" i="14" s="1"/>
  <c r="AJ195" i="14"/>
  <c r="BB195" i="14"/>
  <c r="AJ202" i="14"/>
  <c r="AZ202" i="14" s="1"/>
  <c r="BB202" i="14"/>
  <c r="BL220" i="14"/>
  <c r="AI233" i="14"/>
  <c r="BA233" i="14"/>
  <c r="AZ171" i="14"/>
  <c r="S175" i="14"/>
  <c r="BB177" i="14"/>
  <c r="Z177" i="14"/>
  <c r="T178" i="14"/>
  <c r="T177" i="14" s="1"/>
  <c r="BJ178" i="14"/>
  <c r="AZ181" i="14"/>
  <c r="BD183" i="14"/>
  <c r="AZ185" i="14"/>
  <c r="BC195" i="14"/>
  <c r="AI195" i="14"/>
  <c r="AY195" i="14" s="1"/>
  <c r="BO195" i="14" s="1"/>
  <c r="BI197" i="14"/>
  <c r="AZ200" i="14"/>
  <c r="AJ200" i="14"/>
  <c r="BB200" i="14"/>
  <c r="BD204" i="14"/>
  <c r="BB207" i="14"/>
  <c r="AJ214" i="14"/>
  <c r="AZ214" i="14" s="1"/>
  <c r="BB214" i="14"/>
  <c r="AI216" i="14"/>
  <c r="AI215" i="14" s="1"/>
  <c r="BA216" i="14"/>
  <c r="AK215" i="14"/>
  <c r="BA215" i="14" s="1"/>
  <c r="AU220" i="14"/>
  <c r="BK221" i="14"/>
  <c r="BC225" i="14"/>
  <c r="AY226" i="14"/>
  <c r="C234" i="14"/>
  <c r="AM234" i="14"/>
  <c r="BC234" i="14" s="1"/>
  <c r="BC235" i="14"/>
  <c r="AW239" i="14"/>
  <c r="BI240" i="14"/>
  <c r="J177" i="14"/>
  <c r="BF177" i="14" s="1"/>
  <c r="D178" i="14"/>
  <c r="AI189" i="14"/>
  <c r="AI188" i="14" s="1"/>
  <c r="BA189" i="14"/>
  <c r="AK188" i="14"/>
  <c r="BA188" i="14" s="1"/>
  <c r="AJ191" i="14"/>
  <c r="BB191" i="14"/>
  <c r="S192" i="14"/>
  <c r="BL198" i="14"/>
  <c r="AV197" i="14"/>
  <c r="BL197" i="14" s="1"/>
  <c r="AJ210" i="14"/>
  <c r="AZ210" i="14" s="1"/>
  <c r="BB210" i="14"/>
  <c r="AI212" i="14"/>
  <c r="AI211" i="14" s="1"/>
  <c r="BA212" i="14"/>
  <c r="AK211" i="14"/>
  <c r="BA211" i="14" s="1"/>
  <c r="AZ219" i="14"/>
  <c r="AJ219" i="14"/>
  <c r="BB219" i="14"/>
  <c r="BK220" i="14"/>
  <c r="BL221" i="14"/>
  <c r="AV220" i="14"/>
  <c r="AI223" i="14"/>
  <c r="AY223" i="14" s="1"/>
  <c r="BO223" i="14" s="1"/>
  <c r="BA223" i="14"/>
  <c r="AI226" i="14"/>
  <c r="BA226" i="14"/>
  <c r="AY236" i="14"/>
  <c r="AI236" i="14"/>
  <c r="BA236" i="14"/>
  <c r="BM239" i="14"/>
  <c r="C240" i="14"/>
  <c r="AO240" i="14"/>
  <c r="AO239" i="14" s="1"/>
  <c r="I239" i="14"/>
  <c r="BE239" i="14" s="1"/>
  <c r="AY243" i="14"/>
  <c r="AI243" i="14"/>
  <c r="BA243" i="14"/>
  <c r="AJ246" i="14"/>
  <c r="BB246" i="14"/>
  <c r="BJ250" i="14"/>
  <c r="AT249" i="14"/>
  <c r="AM252" i="14"/>
  <c r="BC252" i="14" s="1"/>
  <c r="BC253" i="14"/>
  <c r="AQ252" i="14"/>
  <c r="BG253" i="14"/>
  <c r="BK253" i="14"/>
  <c r="AU252" i="14"/>
  <c r="AY253" i="14"/>
  <c r="BO253" i="14" s="1"/>
  <c r="AY175" i="14"/>
  <c r="AY176" i="14"/>
  <c r="BO176" i="14" s="1"/>
  <c r="AP178" i="14"/>
  <c r="AP177" i="14" s="1"/>
  <c r="BN178" i="14"/>
  <c r="BH182" i="14"/>
  <c r="BL182" i="14"/>
  <c r="S182" i="14"/>
  <c r="BC191" i="14"/>
  <c r="AI191" i="14"/>
  <c r="AY191" i="14" s="1"/>
  <c r="BO191" i="14" s="1"/>
  <c r="BH198" i="14"/>
  <c r="AJ206" i="14"/>
  <c r="AZ206" i="14" s="1"/>
  <c r="BB206" i="14"/>
  <c r="AS207" i="14"/>
  <c r="BI207" i="14" s="1"/>
  <c r="AI208" i="14"/>
  <c r="AI207" i="14" s="1"/>
  <c r="BA208" i="14"/>
  <c r="AK207" i="14"/>
  <c r="BA207" i="14" s="1"/>
  <c r="BD212" i="14"/>
  <c r="BB215" i="14"/>
  <c r="BE216" i="14"/>
  <c r="BH220" i="14"/>
  <c r="BG221" i="14"/>
  <c r="C224" i="14"/>
  <c r="AY224" i="14" s="1"/>
  <c r="AY225" i="14"/>
  <c r="BO225" i="14"/>
  <c r="S224" i="14"/>
  <c r="BO224" i="14" s="1"/>
  <c r="BJ229" i="14"/>
  <c r="AT228" i="14"/>
  <c r="BJ228" i="14" s="1"/>
  <c r="BB234" i="14"/>
  <c r="AN239" i="14"/>
  <c r="BD240" i="14"/>
  <c r="AL260" i="14"/>
  <c r="AJ261" i="14"/>
  <c r="AJ260" i="14" s="1"/>
  <c r="BB261" i="14"/>
  <c r="AP260" i="14"/>
  <c r="BF260" i="14" s="1"/>
  <c r="BF261" i="14"/>
  <c r="AT260" i="14"/>
  <c r="BJ261" i="14"/>
  <c r="AR262" i="14"/>
  <c r="BH263" i="14"/>
  <c r="AV262" i="14"/>
  <c r="BL263" i="14"/>
  <c r="BD263" i="14"/>
  <c r="BL265" i="14"/>
  <c r="AP159" i="14"/>
  <c r="AP169" i="14"/>
  <c r="AP183" i="14"/>
  <c r="C188" i="14"/>
  <c r="AY193" i="14"/>
  <c r="BO193" i="14" s="1"/>
  <c r="C192" i="14"/>
  <c r="AY192" i="14" s="1"/>
  <c r="BO200" i="14"/>
  <c r="BD203" i="14"/>
  <c r="S203" i="14"/>
  <c r="BD207" i="14"/>
  <c r="S207" i="14"/>
  <c r="BD211" i="14"/>
  <c r="S211" i="14"/>
  <c r="BO211" i="14" s="1"/>
  <c r="BD215" i="14"/>
  <c r="BO216" i="14"/>
  <c r="S215" i="14"/>
  <c r="BC221" i="14"/>
  <c r="BC224" i="14"/>
  <c r="BG224" i="14"/>
  <c r="BG225" i="14"/>
  <c r="AQ224" i="14"/>
  <c r="BK225" i="14"/>
  <c r="AU224" i="14"/>
  <c r="BK224" i="14" s="1"/>
  <c r="Z234" i="14"/>
  <c r="T235" i="14"/>
  <c r="T234" i="14" s="1"/>
  <c r="BI239" i="14"/>
  <c r="AJ243" i="14"/>
  <c r="AZ243" i="14" s="1"/>
  <c r="BB243" i="14"/>
  <c r="BH244" i="14"/>
  <c r="BC246" i="14"/>
  <c r="AI246" i="14"/>
  <c r="AY246" i="14" s="1"/>
  <c r="BO246" i="14" s="1"/>
  <c r="BO260" i="14"/>
  <c r="BO264" i="14"/>
  <c r="AO178" i="14"/>
  <c r="BD189" i="14"/>
  <c r="BL189" i="14"/>
  <c r="AZ191" i="14"/>
  <c r="BD193" i="14"/>
  <c r="BL193" i="14"/>
  <c r="AZ195" i="14"/>
  <c r="BC197" i="14"/>
  <c r="BG198" i="14"/>
  <c r="AY204" i="14"/>
  <c r="BO204" i="14" s="1"/>
  <c r="C203" i="14"/>
  <c r="AY203" i="14" s="1"/>
  <c r="AY208" i="14"/>
  <c r="BO208" i="14" s="1"/>
  <c r="C207" i="14"/>
  <c r="AY207" i="14" s="1"/>
  <c r="AY212" i="14"/>
  <c r="BO212" i="14" s="1"/>
  <c r="C211" i="14"/>
  <c r="AY211" i="14" s="1"/>
  <c r="AY216" i="14"/>
  <c r="C215" i="14"/>
  <c r="AY215" i="14" s="1"/>
  <c r="I228" i="14"/>
  <c r="C229" i="14"/>
  <c r="AK228" i="14"/>
  <c r="BA228" i="14" s="1"/>
  <c r="BA229" i="14"/>
  <c r="AO229" i="14"/>
  <c r="AS228" i="14"/>
  <c r="BI228" i="14" s="1"/>
  <c r="BI229" i="14"/>
  <c r="BM229" i="14"/>
  <c r="BD234" i="14"/>
  <c r="AR239" i="14"/>
  <c r="BH240" i="14"/>
  <c r="D244" i="14"/>
  <c r="AU244" i="14"/>
  <c r="BK244" i="14" s="1"/>
  <c r="BK245" i="14"/>
  <c r="BG252" i="14"/>
  <c r="S254" i="14"/>
  <c r="BO254" i="14" s="1"/>
  <c r="AL256" i="14"/>
  <c r="BB256" i="14" s="1"/>
  <c r="AJ257" i="14"/>
  <c r="AJ256" i="14" s="1"/>
  <c r="AZ256" i="14" s="1"/>
  <c r="BB257" i="14"/>
  <c r="AP256" i="14"/>
  <c r="BF256" i="14" s="1"/>
  <c r="BF257" i="14"/>
  <c r="AT256" i="14"/>
  <c r="BJ256" i="14" s="1"/>
  <c r="BJ257" i="14"/>
  <c r="AZ260" i="14"/>
  <c r="BF262" i="14"/>
  <c r="BL264" i="14"/>
  <c r="AJ264" i="14"/>
  <c r="AZ264" i="14" s="1"/>
  <c r="AN264" i="14"/>
  <c r="BD264" i="14" s="1"/>
  <c r="AR264" i="14"/>
  <c r="BH264" i="14" s="1"/>
  <c r="AP189" i="14"/>
  <c r="AP193" i="14"/>
  <c r="AO198" i="14"/>
  <c r="AP204" i="14"/>
  <c r="BF204" i="14" s="1"/>
  <c r="AP208" i="14"/>
  <c r="AP212" i="14"/>
  <c r="AP216" i="14"/>
  <c r="AO221" i="14"/>
  <c r="BE221" i="14" s="1"/>
  <c r="BF225" i="14"/>
  <c r="BO226" i="14"/>
  <c r="Y228" i="14"/>
  <c r="S229" i="14"/>
  <c r="J234" i="14"/>
  <c r="D235" i="14"/>
  <c r="AI240" i="14"/>
  <c r="AI239" i="14" s="1"/>
  <c r="BO243" i="14"/>
  <c r="BA249" i="14"/>
  <c r="BJ249" i="14"/>
  <c r="D249" i="14"/>
  <c r="AJ250" i="14"/>
  <c r="AJ249" i="14" s="1"/>
  <c r="BB250" i="14"/>
  <c r="BK252" i="14"/>
  <c r="BI254" i="14"/>
  <c r="BC256" i="14"/>
  <c r="BK256" i="14"/>
  <c r="D258" i="14"/>
  <c r="AZ258" i="14" s="1"/>
  <c r="AZ259" i="14"/>
  <c r="AI259" i="14"/>
  <c r="AI258" i="14" s="1"/>
  <c r="AY258" i="14" s="1"/>
  <c r="BA259" i="14"/>
  <c r="BI259" i="14"/>
  <c r="AS258" i="14"/>
  <c r="BI258" i="14" s="1"/>
  <c r="D262" i="14"/>
  <c r="AZ262" i="14" s="1"/>
  <c r="AZ263" i="14"/>
  <c r="BM263" i="14"/>
  <c r="AW262" i="14"/>
  <c r="BM262" i="14" s="1"/>
  <c r="BI263" i="14"/>
  <c r="AN269" i="14"/>
  <c r="BD269" i="14" s="1"/>
  <c r="BD270" i="14"/>
  <c r="AR269" i="14"/>
  <c r="BH269" i="14" s="1"/>
  <c r="BH270" i="14"/>
  <c r="AV269" i="14"/>
  <c r="BL269" i="14" s="1"/>
  <c r="BL270" i="14"/>
  <c r="BL279" i="14"/>
  <c r="AV278" i="14"/>
  <c r="BL278" i="14" s="1"/>
  <c r="BH279" i="14"/>
  <c r="AJ282" i="14"/>
  <c r="AZ282" i="14" s="1"/>
  <c r="BB282" i="14"/>
  <c r="AP198" i="14"/>
  <c r="AP221" i="14"/>
  <c r="BF221" i="14" s="1"/>
  <c r="AY233" i="14"/>
  <c r="BO233" i="14" s="1"/>
  <c r="AP235" i="14"/>
  <c r="AP234" i="14" s="1"/>
  <c r="BF235" i="14"/>
  <c r="BN235" i="14"/>
  <c r="BO236" i="14"/>
  <c r="BD239" i="14"/>
  <c r="BH239" i="14"/>
  <c r="BL239" i="14"/>
  <c r="S239" i="14"/>
  <c r="BC245" i="14"/>
  <c r="AZ246" i="14"/>
  <c r="BH247" i="14"/>
  <c r="BB249" i="14"/>
  <c r="BG249" i="14"/>
  <c r="Y249" i="14"/>
  <c r="S250" i="14"/>
  <c r="BF250" i="14"/>
  <c r="BD252" i="14"/>
  <c r="BB254" i="14"/>
  <c r="BH256" i="14"/>
  <c r="BA258" i="14"/>
  <c r="AW258" i="14"/>
  <c r="BM258" i="14" s="1"/>
  <c r="S258" i="14"/>
  <c r="BB260" i="14"/>
  <c r="BJ260" i="14"/>
  <c r="BN260" i="14"/>
  <c r="AO262" i="14"/>
  <c r="BE262" i="14" s="1"/>
  <c r="C266" i="14"/>
  <c r="S266" i="14"/>
  <c r="BI269" i="14"/>
  <c r="AI277" i="14"/>
  <c r="BE277" i="14"/>
  <c r="AP240" i="14"/>
  <c r="AO245" i="14"/>
  <c r="BO247" i="14"/>
  <c r="BG248" i="14"/>
  <c r="AZ253" i="14"/>
  <c r="AY255" i="14"/>
  <c r="BO255" i="14" s="1"/>
  <c r="BA255" i="14"/>
  <c r="BH259" i="14"/>
  <c r="BO263" i="14"/>
  <c r="S262" i="14"/>
  <c r="AV266" i="14"/>
  <c r="BL266" i="14" s="1"/>
  <c r="BL267" i="14"/>
  <c r="BJ269" i="14"/>
  <c r="AZ284" i="14"/>
  <c r="D283" i="14"/>
  <c r="AZ283" i="14" s="1"/>
  <c r="AO235" i="14"/>
  <c r="AO234" i="14" s="1"/>
  <c r="BE234" i="14" s="1"/>
  <c r="AP245" i="14"/>
  <c r="I249" i="14"/>
  <c r="C250" i="14"/>
  <c r="AK249" i="14"/>
  <c r="AO250" i="14"/>
  <c r="AO249" i="14" s="1"/>
  <c r="BE250" i="14"/>
  <c r="BM250" i="14"/>
  <c r="BO251" i="14"/>
  <c r="AL252" i="14"/>
  <c r="BB252" i="14" s="1"/>
  <c r="AJ253" i="14"/>
  <c r="AJ252" i="14" s="1"/>
  <c r="AZ252" i="14" s="1"/>
  <c r="BF253" i="14"/>
  <c r="BN253" i="14"/>
  <c r="BD255" i="14"/>
  <c r="AY262" i="14"/>
  <c r="BD262" i="14"/>
  <c r="BH262" i="14"/>
  <c r="BL262" i="14"/>
  <c r="BD266" i="14"/>
  <c r="BF267" i="14"/>
  <c r="BG271" i="14"/>
  <c r="AQ275" i="14"/>
  <c r="BG275" i="14" s="1"/>
  <c r="BG276" i="14"/>
  <c r="BK276" i="14"/>
  <c r="AU275" i="14"/>
  <c r="BK275" i="14" s="1"/>
  <c r="BE278" i="14"/>
  <c r="AI282" i="14"/>
  <c r="AY282" i="14" s="1"/>
  <c r="BO282" i="14" s="1"/>
  <c r="BA282" i="14"/>
  <c r="BJ266" i="14"/>
  <c r="BD267" i="14"/>
  <c r="AZ269" i="14"/>
  <c r="J271" i="14"/>
  <c r="D272" i="14"/>
  <c r="AV275" i="14"/>
  <c r="BL275" i="14" s="1"/>
  <c r="BL276" i="14"/>
  <c r="AY277" i="14"/>
  <c r="BH278" i="14"/>
  <c r="BF279" i="14"/>
  <c r="AP279" i="14"/>
  <c r="AP278" i="14" s="1"/>
  <c r="J278" i="14"/>
  <c r="BE283" i="14"/>
  <c r="AI284" i="14"/>
  <c r="AI283" i="14" s="1"/>
  <c r="BA284" i="14"/>
  <c r="BI284" i="14"/>
  <c r="AS283" i="14"/>
  <c r="BI283" i="14" s="1"/>
  <c r="BO265" i="14"/>
  <c r="BG267" i="14"/>
  <c r="BO270" i="14"/>
  <c r="S269" i="14"/>
  <c r="BO269" i="14" s="1"/>
  <c r="AP272" i="14"/>
  <c r="BJ272" i="14"/>
  <c r="AT271" i="14"/>
  <c r="BJ271" i="14" s="1"/>
  <c r="BN272" i="14"/>
  <c r="D278" i="14"/>
  <c r="W278" i="14"/>
  <c r="S279" i="14"/>
  <c r="BB283" i="14"/>
  <c r="BM284" i="14"/>
  <c r="J266" i="14"/>
  <c r="AL266" i="14"/>
  <c r="BB266" i="14" s="1"/>
  <c r="AT266" i="14"/>
  <c r="AX266" i="14"/>
  <c r="BN266" i="14" s="1"/>
  <c r="AO267" i="14"/>
  <c r="BE267" i="14" s="1"/>
  <c r="I275" i="14"/>
  <c r="BE276" i="14"/>
  <c r="AO276" i="14"/>
  <c r="C276" i="14"/>
  <c r="AN279" i="14"/>
  <c r="AJ284" i="14"/>
  <c r="AJ283" i="14" s="1"/>
  <c r="AL283" i="14"/>
  <c r="BF284" i="14"/>
  <c r="BN284" i="14"/>
  <c r="AP267" i="14"/>
  <c r="AO272" i="14"/>
  <c r="BB272" i="14"/>
  <c r="BH275" i="14"/>
  <c r="AP276" i="14"/>
  <c r="BF276" i="14" s="1"/>
  <c r="D276" i="14"/>
  <c r="BD276" i="14"/>
  <c r="BC278" i="14"/>
  <c r="BE279" i="14"/>
  <c r="AO279" i="14"/>
  <c r="AO278" i="14" s="1"/>
  <c r="BG279" i="14"/>
  <c r="C283" i="14"/>
  <c r="S283" i="14"/>
  <c r="D116" i="11"/>
  <c r="E45" i="11"/>
  <c r="E116" i="11" s="1"/>
  <c r="C123" i="11" s="1"/>
  <c r="C124" i="11" s="1"/>
  <c r="AK20" i="17" l="1"/>
  <c r="AI13" i="17"/>
  <c r="AL20" i="17"/>
  <c r="AJ13" i="17"/>
  <c r="AC112" i="16"/>
  <c r="AA112" i="16" s="1"/>
  <c r="AN112" i="16" s="1"/>
  <c r="AD112" i="16"/>
  <c r="AB112" i="16" s="1"/>
  <c r="AO112" i="16" s="1"/>
  <c r="AE112" i="16"/>
  <c r="BA286" i="14"/>
  <c r="AJ110" i="14"/>
  <c r="C249" i="14"/>
  <c r="AY249" i="14" s="1"/>
  <c r="AI245" i="14"/>
  <c r="AO244" i="14"/>
  <c r="BE244" i="14" s="1"/>
  <c r="BO258" i="14"/>
  <c r="AP197" i="14"/>
  <c r="BF197" i="14" s="1"/>
  <c r="AJ198" i="14"/>
  <c r="AP215" i="14"/>
  <c r="BF215" i="14" s="1"/>
  <c r="AJ216" i="14"/>
  <c r="AO197" i="14"/>
  <c r="BE197" i="14" s="1"/>
  <c r="AI198" i="14"/>
  <c r="AO228" i="14"/>
  <c r="BE229" i="14"/>
  <c r="C228" i="14"/>
  <c r="AO177" i="14"/>
  <c r="BE177" i="14" s="1"/>
  <c r="AI178" i="14"/>
  <c r="AJ183" i="14"/>
  <c r="AP182" i="14"/>
  <c r="BF182" i="14" s="1"/>
  <c r="BF198" i="14"/>
  <c r="BE178" i="14"/>
  <c r="S154" i="14"/>
  <c r="BE189" i="14"/>
  <c r="AO188" i="14"/>
  <c r="BE188" i="14" s="1"/>
  <c r="S164" i="14"/>
  <c r="AY139" i="14"/>
  <c r="BO139" i="14" s="1"/>
  <c r="C138" i="14"/>
  <c r="BD103" i="14"/>
  <c r="BC96" i="14"/>
  <c r="AJ147" i="14"/>
  <c r="AZ147" i="14" s="1"/>
  <c r="AZ148" i="14"/>
  <c r="S147" i="14"/>
  <c r="AZ118" i="14"/>
  <c r="D117" i="14"/>
  <c r="AJ235" i="14"/>
  <c r="AJ234" i="14" s="1"/>
  <c r="BD108" i="14"/>
  <c r="AI101" i="14"/>
  <c r="AZ50" i="14"/>
  <c r="AZ111" i="14"/>
  <c r="D110" i="14"/>
  <c r="AZ110" i="14" s="1"/>
  <c r="BJ110" i="14"/>
  <c r="C68" i="14"/>
  <c r="BF52" i="14"/>
  <c r="AY143" i="14"/>
  <c r="BO143" i="14" s="1"/>
  <c r="AJ83" i="14"/>
  <c r="AJ82" i="14" s="1"/>
  <c r="S68" i="14"/>
  <c r="AN138" i="14"/>
  <c r="BD138" i="14" s="1"/>
  <c r="AJ104" i="14"/>
  <c r="AJ103" i="14" s="1"/>
  <c r="BK89" i="14"/>
  <c r="BN75" i="14"/>
  <c r="AO15" i="14"/>
  <c r="BG286" i="14"/>
  <c r="AI42" i="14"/>
  <c r="AY42" i="14" s="1"/>
  <c r="AZ14" i="14"/>
  <c r="BO283" i="14"/>
  <c r="AO271" i="14"/>
  <c r="BE271" i="14" s="1"/>
  <c r="AI272" i="14"/>
  <c r="AN278" i="14"/>
  <c r="BD278" i="14" s="1"/>
  <c r="BD279" i="14"/>
  <c r="AJ279" i="14"/>
  <c r="AP271" i="14"/>
  <c r="BF272" i="14"/>
  <c r="D271" i="14"/>
  <c r="BE249" i="14"/>
  <c r="AJ240" i="14"/>
  <c r="AP239" i="14"/>
  <c r="BF239" i="14" s="1"/>
  <c r="AZ235" i="14"/>
  <c r="D234" i="14"/>
  <c r="AZ234" i="14" s="1"/>
  <c r="AP211" i="14"/>
  <c r="BF211" i="14" s="1"/>
  <c r="AJ212" i="14"/>
  <c r="AJ193" i="14"/>
  <c r="AP192" i="14"/>
  <c r="BF192" i="14" s="1"/>
  <c r="BE228" i="14"/>
  <c r="BO207" i="14"/>
  <c r="AJ169" i="14"/>
  <c r="AP168" i="14"/>
  <c r="BF168" i="14" s="1"/>
  <c r="BO192" i="14"/>
  <c r="BE245" i="14"/>
  <c r="BE183" i="14"/>
  <c r="AY169" i="14"/>
  <c r="C168" i="14"/>
  <c r="AY168" i="14" s="1"/>
  <c r="AI155" i="14"/>
  <c r="AI154" i="14" s="1"/>
  <c r="BC132" i="14"/>
  <c r="D103" i="14"/>
  <c r="AZ103" i="14" s="1"/>
  <c r="C96" i="14"/>
  <c r="S188" i="14"/>
  <c r="BO188" i="14" s="1"/>
  <c r="AY148" i="14"/>
  <c r="BO148" i="14" s="1"/>
  <c r="C147" i="14"/>
  <c r="AY147" i="14" s="1"/>
  <c r="AJ229" i="14"/>
  <c r="AJ228" i="14" s="1"/>
  <c r="AZ229" i="14"/>
  <c r="D228" i="14"/>
  <c r="AZ228" i="14" s="1"/>
  <c r="AJ151" i="14"/>
  <c r="AJ150" i="14" s="1"/>
  <c r="BD151" i="14"/>
  <c r="AZ143" i="14"/>
  <c r="AY257" i="14"/>
  <c r="BO257" i="14" s="1"/>
  <c r="AI256" i="14"/>
  <c r="AY256" i="14" s="1"/>
  <c r="BO256" i="14" s="1"/>
  <c r="BE155" i="14"/>
  <c r="BC103" i="14"/>
  <c r="BC97" i="14"/>
  <c r="BD82" i="14"/>
  <c r="AJ68" i="14"/>
  <c r="BF42" i="14"/>
  <c r="BD115" i="14"/>
  <c r="AN110" i="14"/>
  <c r="BH96" i="14"/>
  <c r="AZ55" i="14"/>
  <c r="AI143" i="14"/>
  <c r="AI138" i="14" s="1"/>
  <c r="AM138" i="14"/>
  <c r="AY114" i="14"/>
  <c r="BO114" i="14" s="1"/>
  <c r="AZ80" i="14"/>
  <c r="AJ76" i="14"/>
  <c r="AJ75" i="14" s="1"/>
  <c r="BD76" i="14"/>
  <c r="AZ68" i="14"/>
  <c r="BD139" i="14"/>
  <c r="BD104" i="14"/>
  <c r="BG89" i="14"/>
  <c r="BC80" i="14"/>
  <c r="AY76" i="14"/>
  <c r="BO76" i="14" s="1"/>
  <c r="C75" i="14"/>
  <c r="AI69" i="14"/>
  <c r="AI68" i="14" s="1"/>
  <c r="BA68" i="14"/>
  <c r="G286" i="14"/>
  <c r="BO52" i="14"/>
  <c r="AN15" i="14"/>
  <c r="AM110" i="14"/>
  <c r="BC110" i="14" s="1"/>
  <c r="AJ276" i="14"/>
  <c r="AJ275" i="14" s="1"/>
  <c r="AP275" i="14"/>
  <c r="BF275" i="14" s="1"/>
  <c r="AY284" i="14"/>
  <c r="BO284" i="14" s="1"/>
  <c r="BE272" i="14"/>
  <c r="C275" i="14"/>
  <c r="AJ272" i="14"/>
  <c r="AJ271" i="14" s="1"/>
  <c r="AI279" i="14"/>
  <c r="BF278" i="14"/>
  <c r="BF271" i="14"/>
  <c r="AY259" i="14"/>
  <c r="BO259" i="14" s="1"/>
  <c r="AI250" i="14"/>
  <c r="AI249" i="14" s="1"/>
  <c r="AP244" i="14"/>
  <c r="BF244" i="14" s="1"/>
  <c r="AJ245" i="14"/>
  <c r="S249" i="14"/>
  <c r="AZ249" i="14"/>
  <c r="BF245" i="14"/>
  <c r="BF234" i="14"/>
  <c r="AP207" i="14"/>
  <c r="BF207" i="14" s="1"/>
  <c r="AJ208" i="14"/>
  <c r="AJ189" i="14"/>
  <c r="AP188" i="14"/>
  <c r="BF188" i="14" s="1"/>
  <c r="AI229" i="14"/>
  <c r="AI228" i="14" s="1"/>
  <c r="BE198" i="14"/>
  <c r="BE235" i="14"/>
  <c r="BO203" i="14"/>
  <c r="AY188" i="14"/>
  <c r="AP158" i="14"/>
  <c r="BF158" i="14" s="1"/>
  <c r="AJ159" i="14"/>
  <c r="BF178" i="14"/>
  <c r="BE240" i="14"/>
  <c r="BF208" i="14"/>
  <c r="AI183" i="14"/>
  <c r="AI182" i="14" s="1"/>
  <c r="AZ261" i="14"/>
  <c r="BO175" i="14"/>
  <c r="AJ165" i="14"/>
  <c r="AY183" i="14"/>
  <c r="BO183" i="14" s="1"/>
  <c r="C182" i="14"/>
  <c r="BE165" i="14"/>
  <c r="AY165" i="14"/>
  <c r="BO165" i="14" s="1"/>
  <c r="C164" i="14"/>
  <c r="AY164" i="14" s="1"/>
  <c r="BO158" i="14"/>
  <c r="BF159" i="14"/>
  <c r="AI41" i="14"/>
  <c r="AY41" i="14" s="1"/>
  <c r="BO41" i="14" s="1"/>
  <c r="AS15" i="14"/>
  <c r="BF216" i="14"/>
  <c r="BO169" i="14"/>
  <c r="S168" i="14"/>
  <c r="BF228" i="14"/>
  <c r="BD150" i="14"/>
  <c r="AN117" i="14"/>
  <c r="BD117" i="14" s="1"/>
  <c r="AI115" i="14"/>
  <c r="AI110" i="14" s="1"/>
  <c r="AJ155" i="14"/>
  <c r="AY151" i="14"/>
  <c r="BO151" i="14" s="1"/>
  <c r="C150" i="14"/>
  <c r="AY150" i="14" s="1"/>
  <c r="BO150" i="14" s="1"/>
  <c r="AY104" i="14"/>
  <c r="BO104" i="14" s="1"/>
  <c r="C103" i="14"/>
  <c r="AY89" i="14"/>
  <c r="BO89" i="14" s="1"/>
  <c r="AZ83" i="14"/>
  <c r="D82" i="14"/>
  <c r="AZ82" i="14" s="1"/>
  <c r="BE55" i="14"/>
  <c r="BD50" i="14"/>
  <c r="AZ42" i="14"/>
  <c r="AZ132" i="14"/>
  <c r="D131" i="14"/>
  <c r="AZ131" i="14" s="1"/>
  <c r="BD111" i="14"/>
  <c r="AY108" i="14"/>
  <c r="BO108" i="14" s="1"/>
  <c r="BF36" i="14"/>
  <c r="AY146" i="14"/>
  <c r="BO146" i="14" s="1"/>
  <c r="AI145" i="14"/>
  <c r="AY145" i="14" s="1"/>
  <c r="BO145" i="14" s="1"/>
  <c r="BO136" i="14"/>
  <c r="S131" i="14"/>
  <c r="BO131" i="14" s="1"/>
  <c r="BD75" i="14"/>
  <c r="AY73" i="14"/>
  <c r="BO73" i="14" s="1"/>
  <c r="AM75" i="14"/>
  <c r="BC75" i="14" s="1"/>
  <c r="BO42" i="14"/>
  <c r="I286" i="14"/>
  <c r="AJ15" i="14"/>
  <c r="AP15" i="14"/>
  <c r="BF16" i="14"/>
  <c r="BC16" i="14"/>
  <c r="AI16" i="14"/>
  <c r="AM15" i="14"/>
  <c r="BE16" i="14"/>
  <c r="AY283" i="14"/>
  <c r="D275" i="14"/>
  <c r="AZ276" i="14"/>
  <c r="AP266" i="14"/>
  <c r="BF266" i="14" s="1"/>
  <c r="AJ267" i="14"/>
  <c r="AO275" i="14"/>
  <c r="BE275" i="14" s="1"/>
  <c r="AI276" i="14"/>
  <c r="AI275" i="14" s="1"/>
  <c r="AI267" i="14"/>
  <c r="AO266" i="14"/>
  <c r="BE266" i="14" s="1"/>
  <c r="S278" i="14"/>
  <c r="AZ257" i="14"/>
  <c r="BO262" i="14"/>
  <c r="AP220" i="14"/>
  <c r="BF220" i="14" s="1"/>
  <c r="AJ221" i="14"/>
  <c r="AZ250" i="14"/>
  <c r="S228" i="14"/>
  <c r="AO220" i="14"/>
  <c r="BE220" i="14" s="1"/>
  <c r="AI221" i="14"/>
  <c r="AP203" i="14"/>
  <c r="BF203" i="14" s="1"/>
  <c r="AJ204" i="14"/>
  <c r="BF193" i="14"/>
  <c r="BF189" i="14"/>
  <c r="BO215" i="14"/>
  <c r="AY189" i="14"/>
  <c r="BO189" i="14" s="1"/>
  <c r="BF240" i="14"/>
  <c r="AY240" i="14"/>
  <c r="BO240" i="14" s="1"/>
  <c r="C239" i="14"/>
  <c r="AY239" i="14" s="1"/>
  <c r="BO239" i="14" s="1"/>
  <c r="AZ178" i="14"/>
  <c r="D177" i="14"/>
  <c r="AZ177" i="14" s="1"/>
  <c r="AI235" i="14"/>
  <c r="BF212" i="14"/>
  <c r="BF183" i="14"/>
  <c r="BF169" i="14"/>
  <c r="BE164" i="14"/>
  <c r="AY155" i="14"/>
  <c r="BO155" i="14" s="1"/>
  <c r="C154" i="14"/>
  <c r="AY154" i="14" s="1"/>
  <c r="AY132" i="14"/>
  <c r="BO132" i="14" s="1"/>
  <c r="C131" i="14"/>
  <c r="AY131" i="14" s="1"/>
  <c r="AZ108" i="14"/>
  <c r="AY101" i="14"/>
  <c r="BO101" i="14" s="1"/>
  <c r="BO124" i="14"/>
  <c r="AZ151" i="14"/>
  <c r="D150" i="14"/>
  <c r="AZ150" i="14" s="1"/>
  <c r="BC138" i="14"/>
  <c r="AI132" i="14"/>
  <c r="AI131" i="14" s="1"/>
  <c r="AJ117" i="14"/>
  <c r="AY115" i="14"/>
  <c r="BO115" i="14" s="1"/>
  <c r="C110" i="14"/>
  <c r="AI103" i="14"/>
  <c r="AN131" i="14"/>
  <c r="BD131" i="14" s="1"/>
  <c r="AJ132" i="14"/>
  <c r="AJ131" i="14" s="1"/>
  <c r="AZ115" i="14"/>
  <c r="BD110" i="14"/>
  <c r="S103" i="14"/>
  <c r="AI97" i="14"/>
  <c r="AZ87" i="14"/>
  <c r="AZ76" i="14"/>
  <c r="D75" i="14"/>
  <c r="AZ75" i="14" s="1"/>
  <c r="AZ139" i="14"/>
  <c r="D138" i="14"/>
  <c r="AZ138" i="14" s="1"/>
  <c r="AY80" i="14"/>
  <c r="BO80" i="14" s="1"/>
  <c r="AI75" i="14"/>
  <c r="BK286" i="14"/>
  <c r="J286" i="14"/>
  <c r="AZ16" i="14"/>
  <c r="D15" i="14"/>
  <c r="AZ15" i="14" s="1"/>
  <c r="AL286" i="14"/>
  <c r="BD15" i="14"/>
  <c r="BO36" i="14"/>
  <c r="S15" i="14"/>
  <c r="AL23" i="17" l="1"/>
  <c r="AJ20" i="17"/>
  <c r="AJ23" i="17" s="1"/>
  <c r="AI20" i="17"/>
  <c r="AI23" i="17" s="1"/>
  <c r="AK23" i="17"/>
  <c r="BF15" i="14"/>
  <c r="AP286" i="14"/>
  <c r="BI15" i="14"/>
  <c r="AS286" i="14"/>
  <c r="BI286" i="14" s="1"/>
  <c r="AJ158" i="14"/>
  <c r="AZ158" i="14" s="1"/>
  <c r="AZ159" i="14"/>
  <c r="AO286" i="14"/>
  <c r="BE286" i="14" s="1"/>
  <c r="BE15" i="14"/>
  <c r="AI177" i="14"/>
  <c r="AY177" i="14" s="1"/>
  <c r="BO177" i="14" s="1"/>
  <c r="AY178" i="14"/>
  <c r="BO178" i="14" s="1"/>
  <c r="BB286" i="14"/>
  <c r="AI96" i="14"/>
  <c r="AI220" i="14"/>
  <c r="AY220" i="14" s="1"/>
  <c r="BO220" i="14" s="1"/>
  <c r="AY221" i="14"/>
  <c r="BO221" i="14" s="1"/>
  <c r="AZ275" i="14"/>
  <c r="AI15" i="14"/>
  <c r="AY15" i="14" s="1"/>
  <c r="AY16" i="14"/>
  <c r="BO16" i="14" s="1"/>
  <c r="BO168" i="14"/>
  <c r="AJ164" i="14"/>
  <c r="AZ164" i="14" s="1"/>
  <c r="AZ165" i="14"/>
  <c r="AJ207" i="14"/>
  <c r="AZ207" i="14" s="1"/>
  <c r="AZ208" i="14"/>
  <c r="AJ244" i="14"/>
  <c r="AZ244" i="14" s="1"/>
  <c r="AZ245" i="14"/>
  <c r="AY276" i="14"/>
  <c r="BO276" i="14" s="1"/>
  <c r="AN286" i="14"/>
  <c r="BD286" i="14" s="1"/>
  <c r="AZ104" i="14"/>
  <c r="BO147" i="14"/>
  <c r="BO164" i="14"/>
  <c r="BO154" i="14"/>
  <c r="AY250" i="14"/>
  <c r="BO250" i="14" s="1"/>
  <c r="BF286" i="14"/>
  <c r="AI234" i="14"/>
  <c r="AY234" i="14" s="1"/>
  <c r="BO234" i="14" s="1"/>
  <c r="AY235" i="14"/>
  <c r="BO235" i="14" s="1"/>
  <c r="BC15" i="14"/>
  <c r="AM286" i="14"/>
  <c r="AI286" i="14" s="1"/>
  <c r="AJ188" i="14"/>
  <c r="AZ188" i="14" s="1"/>
  <c r="AZ189" i="14"/>
  <c r="AJ239" i="14"/>
  <c r="AZ239" i="14" s="1"/>
  <c r="AZ240" i="14"/>
  <c r="AJ215" i="14"/>
  <c r="AZ215" i="14" s="1"/>
  <c r="AZ216" i="14"/>
  <c r="BO15" i="14"/>
  <c r="BO103" i="14"/>
  <c r="AY110" i="14"/>
  <c r="BO110" i="14" s="1"/>
  <c r="AJ220" i="14"/>
  <c r="AZ220" i="14" s="1"/>
  <c r="AZ221" i="14"/>
  <c r="AJ266" i="14"/>
  <c r="AZ266" i="14" s="1"/>
  <c r="AZ267" i="14"/>
  <c r="I287" i="14"/>
  <c r="BO249" i="14"/>
  <c r="AY275" i="14"/>
  <c r="BO275" i="14" s="1"/>
  <c r="AY75" i="14"/>
  <c r="BO75" i="14" s="1"/>
  <c r="AY96" i="14"/>
  <c r="BO96" i="14" s="1"/>
  <c r="AJ168" i="14"/>
  <c r="AZ168" i="14" s="1"/>
  <c r="AZ169" i="14"/>
  <c r="AJ192" i="14"/>
  <c r="AZ192" i="14" s="1"/>
  <c r="AZ193" i="14"/>
  <c r="AZ271" i="14"/>
  <c r="AI271" i="14"/>
  <c r="AY271" i="14" s="1"/>
  <c r="BO271" i="14" s="1"/>
  <c r="AY272" i="14"/>
  <c r="BO272" i="14" s="1"/>
  <c r="AY68" i="14"/>
  <c r="BO68" i="14" s="1"/>
  <c r="AY228" i="14"/>
  <c r="AI197" i="14"/>
  <c r="AY197" i="14" s="1"/>
  <c r="BO197" i="14" s="1"/>
  <c r="AY198" i="14"/>
  <c r="BO198" i="14" s="1"/>
  <c r="AJ197" i="14"/>
  <c r="AZ197" i="14" s="1"/>
  <c r="AZ198" i="14"/>
  <c r="D286" i="14"/>
  <c r="AJ203" i="14"/>
  <c r="AZ203" i="14" s="1"/>
  <c r="AZ204" i="14"/>
  <c r="BO228" i="14"/>
  <c r="AI266" i="14"/>
  <c r="AY266" i="14" s="1"/>
  <c r="BO266" i="14" s="1"/>
  <c r="AY267" i="14"/>
  <c r="BO267" i="14" s="1"/>
  <c r="AY103" i="14"/>
  <c r="AJ154" i="14"/>
  <c r="AZ154" i="14" s="1"/>
  <c r="AZ155" i="14"/>
  <c r="AY182" i="14"/>
  <c r="BO182" i="14" s="1"/>
  <c r="AI278" i="14"/>
  <c r="AY278" i="14" s="1"/>
  <c r="BO278" i="14" s="1"/>
  <c r="AY279" i="14"/>
  <c r="BO279" i="14" s="1"/>
  <c r="C286" i="14"/>
  <c r="AY97" i="14"/>
  <c r="BO97" i="14" s="1"/>
  <c r="AJ211" i="14"/>
  <c r="AZ211" i="14" s="1"/>
  <c r="AZ212" i="14"/>
  <c r="AZ272" i="14"/>
  <c r="AJ278" i="14"/>
  <c r="AZ278" i="14" s="1"/>
  <c r="AZ279" i="14"/>
  <c r="AY69" i="14"/>
  <c r="BO69" i="14" s="1"/>
  <c r="AZ117" i="14"/>
  <c r="AY138" i="14"/>
  <c r="BO138" i="14" s="1"/>
  <c r="AJ182" i="14"/>
  <c r="AZ182" i="14" s="1"/>
  <c r="AZ183" i="14"/>
  <c r="AY229" i="14"/>
  <c r="BO229" i="14" s="1"/>
  <c r="AI244" i="14"/>
  <c r="AY244" i="14" s="1"/>
  <c r="BO244" i="14" s="1"/>
  <c r="AY245" i="14"/>
  <c r="BO245" i="14" s="1"/>
  <c r="BC286" i="14" l="1"/>
  <c r="AJ286" i="14"/>
  <c r="AZ286" i="14" s="1"/>
  <c r="AY286" i="14"/>
  <c r="BO286" i="14" s="1"/>
  <c r="D43" i="19" l="1"/>
  <c r="C43" i="19"/>
  <c r="B43" i="19" l="1"/>
  <c r="E43" i="19" s="1"/>
  <c r="M14" i="18"/>
  <c r="D46" i="19" l="1"/>
  <c r="C46" i="19"/>
  <c r="C10" i="19"/>
  <c r="C42" i="19" l="1"/>
  <c r="D41" i="19"/>
  <c r="C41" i="19"/>
  <c r="D42" i="19"/>
  <c r="D44" i="19"/>
  <c r="C44" i="19"/>
  <c r="B42" i="19"/>
  <c r="B41" i="19"/>
  <c r="E41" i="19" s="1"/>
  <c r="B40" i="19"/>
  <c r="D12" i="19"/>
  <c r="E42" i="19" l="1"/>
  <c r="D48" i="19"/>
  <c r="C48" i="19"/>
  <c r="D47" i="19"/>
  <c r="C47" i="19"/>
  <c r="D45" i="19"/>
  <c r="C45" i="19"/>
  <c r="C38" i="19"/>
  <c r="D37" i="19"/>
  <c r="C37" i="19"/>
  <c r="D40" i="19"/>
  <c r="D30" i="19"/>
  <c r="D31" i="19"/>
  <c r="D32" i="19"/>
  <c r="D33" i="19"/>
  <c r="D34" i="19"/>
  <c r="D35" i="19"/>
  <c r="D36" i="19"/>
  <c r="D39" i="19"/>
  <c r="D5" i="19"/>
  <c r="D6" i="19"/>
  <c r="D7" i="19"/>
  <c r="D8" i="19"/>
  <c r="D9" i="19"/>
  <c r="D10" i="19"/>
  <c r="D11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C40" i="19"/>
  <c r="C34" i="19"/>
  <c r="C36" i="19"/>
  <c r="C35" i="19"/>
  <c r="D29" i="19" l="1"/>
  <c r="D4" i="19"/>
  <c r="C33" i="19"/>
  <c r="C32" i="19"/>
  <c r="C31" i="19"/>
  <c r="C30" i="19"/>
  <c r="C27" i="19" l="1"/>
  <c r="C26" i="19"/>
  <c r="C25" i="19"/>
  <c r="C24" i="19"/>
  <c r="C23" i="19"/>
  <c r="C22" i="19"/>
  <c r="C21" i="19"/>
  <c r="C20" i="19"/>
  <c r="C19" i="19"/>
  <c r="C16" i="19"/>
  <c r="C17" i="19"/>
  <c r="C18" i="19"/>
  <c r="C15" i="19"/>
  <c r="C14" i="19"/>
  <c r="C13" i="19"/>
  <c r="C12" i="19"/>
  <c r="C9" i="19"/>
  <c r="C8" i="19"/>
  <c r="C6" i="19"/>
  <c r="C7" i="19"/>
  <c r="C11" i="19"/>
  <c r="C5" i="19"/>
  <c r="C39" i="19"/>
  <c r="I120" i="18"/>
  <c r="D54" i="18"/>
  <c r="N110" i="18"/>
  <c r="M84" i="18"/>
  <c r="M62" i="18"/>
  <c r="N44" i="18"/>
  <c r="M28" i="18"/>
  <c r="L47" i="18"/>
  <c r="L46" i="18" s="1"/>
  <c r="M47" i="18"/>
  <c r="M46" i="18" s="1"/>
  <c r="N47" i="18"/>
  <c r="N46" i="18" s="1"/>
  <c r="L49" i="18"/>
  <c r="L48" i="18" s="1"/>
  <c r="M49" i="18"/>
  <c r="M48" i="18" s="1"/>
  <c r="N49" i="18"/>
  <c r="N48" i="18" s="1"/>
  <c r="L51" i="18"/>
  <c r="L50" i="18" s="1"/>
  <c r="M51" i="18"/>
  <c r="M50" i="18" s="1"/>
  <c r="N51" i="18"/>
  <c r="N50" i="18" s="1"/>
  <c r="L53" i="18"/>
  <c r="L52" i="18" s="1"/>
  <c r="M53" i="18"/>
  <c r="M52" i="18" s="1"/>
  <c r="N53" i="18"/>
  <c r="N52" i="18" s="1"/>
  <c r="L55" i="18"/>
  <c r="L54" i="18" s="1"/>
  <c r="M55" i="18"/>
  <c r="M54" i="18" s="1"/>
  <c r="N55" i="18"/>
  <c r="N54" i="18" s="1"/>
  <c r="L57" i="18"/>
  <c r="L56" i="18" s="1"/>
  <c r="M57" i="18"/>
  <c r="M56" i="18" s="1"/>
  <c r="N57" i="18"/>
  <c r="N56" i="18" s="1"/>
  <c r="L59" i="18"/>
  <c r="L58" i="18" s="1"/>
  <c r="M59" i="18"/>
  <c r="M58" i="18" s="1"/>
  <c r="N59" i="18"/>
  <c r="N58" i="18" s="1"/>
  <c r="L61" i="18"/>
  <c r="L60" i="18" s="1"/>
  <c r="M61" i="18"/>
  <c r="M60" i="18" s="1"/>
  <c r="N61" i="18"/>
  <c r="N60" i="18" s="1"/>
  <c r="L63" i="18"/>
  <c r="L62" i="18" s="1"/>
  <c r="M63" i="18"/>
  <c r="N63" i="18"/>
  <c r="N62" i="18" s="1"/>
  <c r="L65" i="18"/>
  <c r="L64" i="18" s="1"/>
  <c r="M65" i="18"/>
  <c r="M64" i="18" s="1"/>
  <c r="N65" i="18"/>
  <c r="N64" i="18" s="1"/>
  <c r="L67" i="18"/>
  <c r="L66" i="18" s="1"/>
  <c r="M67" i="18"/>
  <c r="M66" i="18" s="1"/>
  <c r="N67" i="18"/>
  <c r="N66" i="18" s="1"/>
  <c r="L69" i="18"/>
  <c r="L68" i="18" s="1"/>
  <c r="M69" i="18"/>
  <c r="M68" i="18" s="1"/>
  <c r="N69" i="18"/>
  <c r="N68" i="18" s="1"/>
  <c r="L71" i="18"/>
  <c r="L70" i="18" s="1"/>
  <c r="M71" i="18"/>
  <c r="M70" i="18" s="1"/>
  <c r="N71" i="18"/>
  <c r="N70" i="18" s="1"/>
  <c r="L73" i="18"/>
  <c r="L72" i="18" s="1"/>
  <c r="M73" i="18"/>
  <c r="M72" i="18" s="1"/>
  <c r="N73" i="18"/>
  <c r="N72" i="18" s="1"/>
  <c r="L75" i="18"/>
  <c r="L74" i="18" s="1"/>
  <c r="M75" i="18"/>
  <c r="M74" i="18" s="1"/>
  <c r="N75" i="18"/>
  <c r="N74" i="18" s="1"/>
  <c r="L77" i="18"/>
  <c r="L76" i="18" s="1"/>
  <c r="M77" i="18"/>
  <c r="M76" i="18" s="1"/>
  <c r="N77" i="18"/>
  <c r="N76" i="18" s="1"/>
  <c r="L79" i="18"/>
  <c r="L78" i="18" s="1"/>
  <c r="M79" i="18"/>
  <c r="M78" i="18" s="1"/>
  <c r="N79" i="18"/>
  <c r="N78" i="18" s="1"/>
  <c r="L81" i="18"/>
  <c r="L80" i="18" s="1"/>
  <c r="M81" i="18"/>
  <c r="M80" i="18" s="1"/>
  <c r="N81" i="18"/>
  <c r="N80" i="18" s="1"/>
  <c r="L83" i="18"/>
  <c r="L82" i="18" s="1"/>
  <c r="M83" i="18"/>
  <c r="M82" i="18" s="1"/>
  <c r="N83" i="18"/>
  <c r="N82" i="18" s="1"/>
  <c r="L85" i="18"/>
  <c r="L84" i="18" s="1"/>
  <c r="M85" i="18"/>
  <c r="N85" i="18"/>
  <c r="N84" i="18" s="1"/>
  <c r="L87" i="18"/>
  <c r="L86" i="18" s="1"/>
  <c r="M87" i="18"/>
  <c r="M86" i="18" s="1"/>
  <c r="N87" i="18"/>
  <c r="N86" i="18" s="1"/>
  <c r="L89" i="18"/>
  <c r="L88" i="18" s="1"/>
  <c r="M89" i="18"/>
  <c r="M88" i="18" s="1"/>
  <c r="N89" i="18"/>
  <c r="N88" i="18" s="1"/>
  <c r="L91" i="18"/>
  <c r="L90" i="18" s="1"/>
  <c r="M91" i="18"/>
  <c r="M90" i="18" s="1"/>
  <c r="N91" i="18"/>
  <c r="N90" i="18" s="1"/>
  <c r="L93" i="18"/>
  <c r="L92" i="18" s="1"/>
  <c r="M93" i="18"/>
  <c r="M92" i="18" s="1"/>
  <c r="N93" i="18"/>
  <c r="N92" i="18" s="1"/>
  <c r="L95" i="18"/>
  <c r="L94" i="18" s="1"/>
  <c r="M95" i="18"/>
  <c r="M94" i="18" s="1"/>
  <c r="N95" i="18"/>
  <c r="N94" i="18" s="1"/>
  <c r="L97" i="18"/>
  <c r="L96" i="18" s="1"/>
  <c r="M97" i="18"/>
  <c r="M96" i="18" s="1"/>
  <c r="N97" i="18"/>
  <c r="N96" i="18" s="1"/>
  <c r="L99" i="18"/>
  <c r="L98" i="18" s="1"/>
  <c r="M99" i="18"/>
  <c r="M98" i="18" s="1"/>
  <c r="N99" i="18"/>
  <c r="N98" i="18" s="1"/>
  <c r="L101" i="18"/>
  <c r="L100" i="18" s="1"/>
  <c r="M101" i="18"/>
  <c r="M100" i="18" s="1"/>
  <c r="N101" i="18"/>
  <c r="N100" i="18" s="1"/>
  <c r="L103" i="18"/>
  <c r="L102" i="18" s="1"/>
  <c r="M103" i="18"/>
  <c r="M102" i="18" s="1"/>
  <c r="N103" i="18"/>
  <c r="N102" i="18" s="1"/>
  <c r="L105" i="18"/>
  <c r="L104" i="18" s="1"/>
  <c r="M105" i="18"/>
  <c r="M104" i="18" s="1"/>
  <c r="N105" i="18"/>
  <c r="N104" i="18" s="1"/>
  <c r="L107" i="18"/>
  <c r="L106" i="18" s="1"/>
  <c r="M107" i="18"/>
  <c r="M106" i="18" s="1"/>
  <c r="N107" i="18"/>
  <c r="N106" i="18" s="1"/>
  <c r="L109" i="18"/>
  <c r="L108" i="18" s="1"/>
  <c r="M109" i="18"/>
  <c r="M108" i="18" s="1"/>
  <c r="N109" i="18"/>
  <c r="N108" i="18" s="1"/>
  <c r="L111" i="18"/>
  <c r="L110" i="18" s="1"/>
  <c r="M111" i="18"/>
  <c r="M110" i="18" s="1"/>
  <c r="N111" i="18"/>
  <c r="L113" i="18"/>
  <c r="L112" i="18" s="1"/>
  <c r="M113" i="18"/>
  <c r="M112" i="18" s="1"/>
  <c r="N113" i="18"/>
  <c r="N112" i="18" s="1"/>
  <c r="L115" i="18"/>
  <c r="L114" i="18" s="1"/>
  <c r="M115" i="18"/>
  <c r="M114" i="18" s="1"/>
  <c r="N115" i="18"/>
  <c r="N114" i="18" s="1"/>
  <c r="L117" i="18"/>
  <c r="L116" i="18" s="1"/>
  <c r="M117" i="18"/>
  <c r="M116" i="18" s="1"/>
  <c r="N117" i="18"/>
  <c r="N116" i="18" s="1"/>
  <c r="L119" i="18"/>
  <c r="L118" i="18" s="1"/>
  <c r="M119" i="18"/>
  <c r="M118" i="18" s="1"/>
  <c r="N119" i="18"/>
  <c r="N118" i="18" s="1"/>
  <c r="N45" i="18"/>
  <c r="M45" i="18"/>
  <c r="M44" i="18" s="1"/>
  <c r="L45" i="18"/>
  <c r="L44" i="18" s="1"/>
  <c r="N34" i="18"/>
  <c r="N33" i="18" s="1"/>
  <c r="M34" i="18"/>
  <c r="M33" i="18" s="1"/>
  <c r="L34" i="18"/>
  <c r="L33" i="18" s="1"/>
  <c r="N29" i="18"/>
  <c r="N28" i="18" s="1"/>
  <c r="M29" i="18"/>
  <c r="L29" i="18"/>
  <c r="L28" i="18" s="1"/>
  <c r="N43" i="18"/>
  <c r="M43" i="18"/>
  <c r="L43" i="18"/>
  <c r="N42" i="18"/>
  <c r="N41" i="18" s="1"/>
  <c r="M42" i="18"/>
  <c r="L42" i="18"/>
  <c r="L41" i="18" s="1"/>
  <c r="N40" i="18"/>
  <c r="M40" i="18"/>
  <c r="M38" i="18" s="1"/>
  <c r="L40" i="18"/>
  <c r="N39" i="18"/>
  <c r="N38" i="18" s="1"/>
  <c r="M39" i="18"/>
  <c r="L39" i="18"/>
  <c r="L38" i="18" s="1"/>
  <c r="N37" i="18"/>
  <c r="M37" i="18"/>
  <c r="L37" i="18"/>
  <c r="N36" i="18"/>
  <c r="N35" i="18" s="1"/>
  <c r="M36" i="18"/>
  <c r="L36" i="18"/>
  <c r="L35" i="18" s="1"/>
  <c r="N32" i="18"/>
  <c r="M32" i="18"/>
  <c r="M30" i="18" s="1"/>
  <c r="L32" i="18"/>
  <c r="N31" i="18"/>
  <c r="N30" i="18" s="1"/>
  <c r="M31" i="18"/>
  <c r="L31" i="18"/>
  <c r="L30" i="18" s="1"/>
  <c r="N27" i="18"/>
  <c r="M27" i="18"/>
  <c r="L27" i="18"/>
  <c r="N26" i="18"/>
  <c r="N25" i="18" s="1"/>
  <c r="M26" i="18"/>
  <c r="L26" i="18"/>
  <c r="L25" i="18" s="1"/>
  <c r="N24" i="18"/>
  <c r="M24" i="18"/>
  <c r="M22" i="18" s="1"/>
  <c r="L24" i="18"/>
  <c r="N23" i="18"/>
  <c r="N22" i="18" s="1"/>
  <c r="M23" i="18"/>
  <c r="L23" i="18"/>
  <c r="L22" i="18" s="1"/>
  <c r="L21" i="18"/>
  <c r="M21" i="18"/>
  <c r="N21" i="18"/>
  <c r="N20" i="18"/>
  <c r="N19" i="18" s="1"/>
  <c r="M20" i="18"/>
  <c r="L20" i="18"/>
  <c r="L19" i="18" s="1"/>
  <c r="N18" i="18"/>
  <c r="N17" i="18" s="1"/>
  <c r="M18" i="18"/>
  <c r="M17" i="18" s="1"/>
  <c r="L18" i="18"/>
  <c r="L17" i="18" s="1"/>
  <c r="L15" i="18"/>
  <c r="M15" i="18"/>
  <c r="N15" i="18"/>
  <c r="L16" i="18"/>
  <c r="M16" i="18"/>
  <c r="N16" i="18"/>
  <c r="L14" i="18"/>
  <c r="N14" i="18"/>
  <c r="N13" i="18" s="1"/>
  <c r="H68" i="18"/>
  <c r="I68" i="18"/>
  <c r="J68" i="18"/>
  <c r="H70" i="18"/>
  <c r="I70" i="18"/>
  <c r="J70" i="18"/>
  <c r="H72" i="18"/>
  <c r="I72" i="18"/>
  <c r="J72" i="18"/>
  <c r="H74" i="18"/>
  <c r="I74" i="18"/>
  <c r="J74" i="18"/>
  <c r="H76" i="18"/>
  <c r="I76" i="18"/>
  <c r="J76" i="18"/>
  <c r="H78" i="18"/>
  <c r="I78" i="18"/>
  <c r="J78" i="18"/>
  <c r="H80" i="18"/>
  <c r="I80" i="18"/>
  <c r="J80" i="18"/>
  <c r="H82" i="18"/>
  <c r="I82" i="18"/>
  <c r="J82" i="18"/>
  <c r="H84" i="18"/>
  <c r="I84" i="18"/>
  <c r="J84" i="18"/>
  <c r="H86" i="18"/>
  <c r="I86" i="18"/>
  <c r="J86" i="18"/>
  <c r="H88" i="18"/>
  <c r="I88" i="18"/>
  <c r="J88" i="18"/>
  <c r="H90" i="18"/>
  <c r="I90" i="18"/>
  <c r="J90" i="18"/>
  <c r="H92" i="18"/>
  <c r="I92" i="18"/>
  <c r="J92" i="18"/>
  <c r="H94" i="18"/>
  <c r="I94" i="18"/>
  <c r="J94" i="18"/>
  <c r="H96" i="18"/>
  <c r="I96" i="18"/>
  <c r="J96" i="18"/>
  <c r="H98" i="18"/>
  <c r="I98" i="18"/>
  <c r="J98" i="18"/>
  <c r="H100" i="18"/>
  <c r="I100" i="18"/>
  <c r="J100" i="18"/>
  <c r="H102" i="18"/>
  <c r="I102" i="18"/>
  <c r="J102" i="18"/>
  <c r="H104" i="18"/>
  <c r="I104" i="18"/>
  <c r="J104" i="18"/>
  <c r="H106" i="18"/>
  <c r="I106" i="18"/>
  <c r="J106" i="18"/>
  <c r="H108" i="18"/>
  <c r="I108" i="18"/>
  <c r="J108" i="18"/>
  <c r="H110" i="18"/>
  <c r="I110" i="18"/>
  <c r="J110" i="18"/>
  <c r="H112" i="18"/>
  <c r="I112" i="18"/>
  <c r="J112" i="18"/>
  <c r="H114" i="18"/>
  <c r="I114" i="18"/>
  <c r="J114" i="18"/>
  <c r="H116" i="18"/>
  <c r="I116" i="18"/>
  <c r="J116" i="18"/>
  <c r="H118" i="18"/>
  <c r="I118" i="18"/>
  <c r="J118" i="18"/>
  <c r="H13" i="18"/>
  <c r="H120" i="18" s="1"/>
  <c r="I13" i="18"/>
  <c r="J13" i="18"/>
  <c r="J120" i="18" s="1"/>
  <c r="G14" i="18"/>
  <c r="G15" i="18"/>
  <c r="G16" i="18"/>
  <c r="H17" i="18"/>
  <c r="I17" i="18"/>
  <c r="J17" i="18"/>
  <c r="G18" i="18"/>
  <c r="H19" i="18"/>
  <c r="I19" i="18"/>
  <c r="J19" i="18"/>
  <c r="G20" i="18"/>
  <c r="G21" i="18"/>
  <c r="H22" i="18"/>
  <c r="I22" i="18"/>
  <c r="J22" i="18"/>
  <c r="G23" i="18"/>
  <c r="G24" i="18"/>
  <c r="H25" i="18"/>
  <c r="I25" i="18"/>
  <c r="J25" i="18"/>
  <c r="G26" i="18"/>
  <c r="G27" i="18"/>
  <c r="H28" i="18"/>
  <c r="I28" i="18"/>
  <c r="J28" i="18"/>
  <c r="G29" i="18"/>
  <c r="H30" i="18"/>
  <c r="I30" i="18"/>
  <c r="J30" i="18"/>
  <c r="G31" i="18"/>
  <c r="G32" i="18"/>
  <c r="H33" i="18"/>
  <c r="G33" i="18" s="1"/>
  <c r="I33" i="18"/>
  <c r="J33" i="18"/>
  <c r="G34" i="18"/>
  <c r="H35" i="18"/>
  <c r="I35" i="18"/>
  <c r="J35" i="18"/>
  <c r="G36" i="18"/>
  <c r="G37" i="18"/>
  <c r="H38" i="18"/>
  <c r="I38" i="18"/>
  <c r="J38" i="18"/>
  <c r="G39" i="18"/>
  <c r="G40" i="18"/>
  <c r="H41" i="18"/>
  <c r="I41" i="18"/>
  <c r="J41" i="18"/>
  <c r="G42" i="18"/>
  <c r="G43" i="18"/>
  <c r="H44" i="18"/>
  <c r="I44" i="18"/>
  <c r="J44" i="18"/>
  <c r="G45" i="18"/>
  <c r="H46" i="18"/>
  <c r="I46" i="18"/>
  <c r="J46" i="18"/>
  <c r="G47" i="18"/>
  <c r="H48" i="18"/>
  <c r="G48" i="18" s="1"/>
  <c r="I48" i="18"/>
  <c r="J48" i="18"/>
  <c r="G49" i="18"/>
  <c r="H50" i="18"/>
  <c r="G50" i="18" s="1"/>
  <c r="I50" i="18"/>
  <c r="J50" i="18"/>
  <c r="G51" i="18"/>
  <c r="H52" i="18"/>
  <c r="I52" i="18"/>
  <c r="J52" i="18"/>
  <c r="G53" i="18"/>
  <c r="H54" i="18"/>
  <c r="I54" i="18"/>
  <c r="J54" i="18"/>
  <c r="G54" i="18" s="1"/>
  <c r="G55" i="18"/>
  <c r="H56" i="18"/>
  <c r="I56" i="18"/>
  <c r="J56" i="18"/>
  <c r="G57" i="18"/>
  <c r="H58" i="18"/>
  <c r="I58" i="18"/>
  <c r="J58" i="18"/>
  <c r="G59" i="18"/>
  <c r="H60" i="18"/>
  <c r="I60" i="18"/>
  <c r="J60" i="18"/>
  <c r="G61" i="18"/>
  <c r="H62" i="18"/>
  <c r="I62" i="18"/>
  <c r="J62" i="18"/>
  <c r="G63" i="18"/>
  <c r="H64" i="18"/>
  <c r="I64" i="18"/>
  <c r="J64" i="18"/>
  <c r="G65" i="18"/>
  <c r="H66" i="18"/>
  <c r="I66" i="18"/>
  <c r="J66" i="18"/>
  <c r="D48" i="18"/>
  <c r="E48" i="18"/>
  <c r="F48" i="18"/>
  <c r="C49" i="18"/>
  <c r="D50" i="18"/>
  <c r="E50" i="18"/>
  <c r="F50" i="18"/>
  <c r="C51" i="18"/>
  <c r="D52" i="18"/>
  <c r="E52" i="18"/>
  <c r="F52" i="18"/>
  <c r="C53" i="18"/>
  <c r="K53" i="18" s="1"/>
  <c r="C54" i="18"/>
  <c r="E54" i="18"/>
  <c r="F54" i="18"/>
  <c r="C55" i="18"/>
  <c r="K55" i="18" s="1"/>
  <c r="D56" i="18"/>
  <c r="E56" i="18"/>
  <c r="F56" i="18"/>
  <c r="C57" i="18"/>
  <c r="K57" i="18" s="1"/>
  <c r="D58" i="18"/>
  <c r="E58" i="18"/>
  <c r="F58" i="18"/>
  <c r="C59" i="18"/>
  <c r="K59" i="18" s="1"/>
  <c r="D60" i="18"/>
  <c r="C60" i="18" s="1"/>
  <c r="E60" i="18"/>
  <c r="F60" i="18"/>
  <c r="C61" i="18"/>
  <c r="D62" i="18"/>
  <c r="E62" i="18"/>
  <c r="F62" i="18"/>
  <c r="C63" i="18"/>
  <c r="K63" i="18" s="1"/>
  <c r="D64" i="18"/>
  <c r="E64" i="18"/>
  <c r="F64" i="18"/>
  <c r="C65" i="18"/>
  <c r="K65" i="18" s="1"/>
  <c r="D66" i="18"/>
  <c r="E66" i="18"/>
  <c r="F66" i="18"/>
  <c r="C67" i="18"/>
  <c r="K67" i="18" s="1"/>
  <c r="D68" i="18"/>
  <c r="E68" i="18"/>
  <c r="F68" i="18"/>
  <c r="C69" i="18"/>
  <c r="K69" i="18" s="1"/>
  <c r="D70" i="18"/>
  <c r="C70" i="18" s="1"/>
  <c r="E70" i="18"/>
  <c r="F70" i="18"/>
  <c r="C71" i="18"/>
  <c r="K71" i="18" s="1"/>
  <c r="D72" i="18"/>
  <c r="E72" i="18"/>
  <c r="F72" i="18"/>
  <c r="C73" i="18"/>
  <c r="K73" i="18" s="1"/>
  <c r="D74" i="18"/>
  <c r="E74" i="18"/>
  <c r="F74" i="18"/>
  <c r="C75" i="18"/>
  <c r="K75" i="18" s="1"/>
  <c r="D76" i="18"/>
  <c r="C76" i="18" s="1"/>
  <c r="E76" i="18"/>
  <c r="F76" i="18"/>
  <c r="C77" i="18"/>
  <c r="K77" i="18" s="1"/>
  <c r="C78" i="18"/>
  <c r="D78" i="18"/>
  <c r="E78" i="18"/>
  <c r="F78" i="18"/>
  <c r="C79" i="18"/>
  <c r="K79" i="18" s="1"/>
  <c r="D80" i="18"/>
  <c r="E80" i="18"/>
  <c r="F80" i="18"/>
  <c r="C81" i="18"/>
  <c r="K81" i="18" s="1"/>
  <c r="D82" i="18"/>
  <c r="E82" i="18"/>
  <c r="F82" i="18"/>
  <c r="C83" i="18"/>
  <c r="K83" i="18" s="1"/>
  <c r="D84" i="18"/>
  <c r="E84" i="18"/>
  <c r="F84" i="18"/>
  <c r="C85" i="18"/>
  <c r="K85" i="18" s="1"/>
  <c r="D86" i="18"/>
  <c r="E86" i="18"/>
  <c r="F86" i="18"/>
  <c r="C87" i="18"/>
  <c r="K87" i="18" s="1"/>
  <c r="D88" i="18"/>
  <c r="E88" i="18"/>
  <c r="F88" i="18"/>
  <c r="C88" i="18" s="1"/>
  <c r="C89" i="18"/>
  <c r="K89" i="18" s="1"/>
  <c r="D90" i="18"/>
  <c r="E90" i="18"/>
  <c r="F90" i="18"/>
  <c r="C91" i="18"/>
  <c r="K91" i="18" s="1"/>
  <c r="D92" i="18"/>
  <c r="C92" i="18" s="1"/>
  <c r="E92" i="18"/>
  <c r="F92" i="18"/>
  <c r="C93" i="18"/>
  <c r="K93" i="18" s="1"/>
  <c r="D94" i="18"/>
  <c r="E94" i="18"/>
  <c r="F94" i="18"/>
  <c r="C95" i="18"/>
  <c r="K95" i="18" s="1"/>
  <c r="D96" i="18"/>
  <c r="E96" i="18"/>
  <c r="F96" i="18"/>
  <c r="C97" i="18"/>
  <c r="K97" i="18" s="1"/>
  <c r="D98" i="18"/>
  <c r="E98" i="18"/>
  <c r="F98" i="18"/>
  <c r="C99" i="18"/>
  <c r="K99" i="18" s="1"/>
  <c r="D100" i="18"/>
  <c r="E100" i="18"/>
  <c r="F100" i="18"/>
  <c r="C101" i="18"/>
  <c r="K101" i="18" s="1"/>
  <c r="D102" i="18"/>
  <c r="E102" i="18"/>
  <c r="F102" i="18"/>
  <c r="C103" i="18"/>
  <c r="K103" i="18" s="1"/>
  <c r="D104" i="18"/>
  <c r="E104" i="18"/>
  <c r="F104" i="18"/>
  <c r="C105" i="18"/>
  <c r="K105" i="18" s="1"/>
  <c r="D106" i="18"/>
  <c r="E106" i="18"/>
  <c r="F106" i="18"/>
  <c r="C107" i="18"/>
  <c r="K107" i="18" s="1"/>
  <c r="D108" i="18"/>
  <c r="E108" i="18"/>
  <c r="F108" i="18"/>
  <c r="C109" i="18"/>
  <c r="K109" i="18" s="1"/>
  <c r="D110" i="18"/>
  <c r="E110" i="18"/>
  <c r="F110" i="18"/>
  <c r="C111" i="18"/>
  <c r="K111" i="18" s="1"/>
  <c r="D112" i="18"/>
  <c r="E112" i="18"/>
  <c r="F112" i="18"/>
  <c r="C112" i="18" s="1"/>
  <c r="C113" i="18"/>
  <c r="K113" i="18" s="1"/>
  <c r="D114" i="18"/>
  <c r="E114" i="18"/>
  <c r="F114" i="18"/>
  <c r="C115" i="18"/>
  <c r="K115" i="18" s="1"/>
  <c r="D116" i="18"/>
  <c r="E116" i="18"/>
  <c r="F116" i="18"/>
  <c r="C117" i="18"/>
  <c r="K117" i="18" s="1"/>
  <c r="D118" i="18"/>
  <c r="E118" i="18"/>
  <c r="F118" i="18"/>
  <c r="C118" i="18" s="1"/>
  <c r="C119" i="18"/>
  <c r="K119" i="18" s="1"/>
  <c r="F46" i="18"/>
  <c r="E46" i="18"/>
  <c r="D46" i="18"/>
  <c r="E44" i="18"/>
  <c r="F44" i="18"/>
  <c r="D44" i="18"/>
  <c r="F41" i="18"/>
  <c r="E41" i="18"/>
  <c r="D41" i="18"/>
  <c r="E38" i="18"/>
  <c r="F38" i="18"/>
  <c r="D38" i="18"/>
  <c r="E35" i="18"/>
  <c r="F35" i="18"/>
  <c r="D35" i="18"/>
  <c r="E33" i="18"/>
  <c r="F33" i="18"/>
  <c r="D33" i="18"/>
  <c r="E30" i="18"/>
  <c r="F30" i="18"/>
  <c r="D30" i="18"/>
  <c r="E28" i="18"/>
  <c r="F28" i="18"/>
  <c r="D28" i="18"/>
  <c r="E25" i="18"/>
  <c r="F25" i="18"/>
  <c r="D25" i="18"/>
  <c r="E22" i="18"/>
  <c r="F22" i="18"/>
  <c r="D22" i="18"/>
  <c r="E19" i="18"/>
  <c r="F19" i="18"/>
  <c r="D19" i="18"/>
  <c r="E17" i="18"/>
  <c r="F17" i="18"/>
  <c r="D17" i="18"/>
  <c r="C14" i="18"/>
  <c r="K14" i="18" s="1"/>
  <c r="C15" i="18"/>
  <c r="C16" i="18"/>
  <c r="C18" i="18"/>
  <c r="K18" i="18" s="1"/>
  <c r="C20" i="18"/>
  <c r="K20" i="18" s="1"/>
  <c r="C21" i="18"/>
  <c r="C23" i="18"/>
  <c r="K23" i="18" s="1"/>
  <c r="C24" i="18"/>
  <c r="K24" i="18" s="1"/>
  <c r="C26" i="18"/>
  <c r="K26" i="18" s="1"/>
  <c r="C27" i="18"/>
  <c r="K27" i="18" s="1"/>
  <c r="C29" i="18"/>
  <c r="K29" i="18" s="1"/>
  <c r="C31" i="18"/>
  <c r="K31" i="18" s="1"/>
  <c r="C32" i="18"/>
  <c r="K32" i="18" s="1"/>
  <c r="C34" i="18"/>
  <c r="K34" i="18" s="1"/>
  <c r="C36" i="18"/>
  <c r="C37" i="18"/>
  <c r="K37" i="18" s="1"/>
  <c r="C39" i="18"/>
  <c r="K39" i="18" s="1"/>
  <c r="C40" i="18"/>
  <c r="K40" i="18" s="1"/>
  <c r="C42" i="18"/>
  <c r="K42" i="18" s="1"/>
  <c r="C43" i="18"/>
  <c r="C45" i="18"/>
  <c r="C47" i="18"/>
  <c r="K47" i="18" s="1"/>
  <c r="D13" i="18"/>
  <c r="D120" i="18" s="1"/>
  <c r="E13" i="18"/>
  <c r="F13" i="18"/>
  <c r="G120" i="18" l="1"/>
  <c r="K28" i="18"/>
  <c r="K112" i="18"/>
  <c r="C106" i="18"/>
  <c r="C94" i="18"/>
  <c r="G22" i="18"/>
  <c r="G114" i="18"/>
  <c r="G106" i="18"/>
  <c r="G98" i="18"/>
  <c r="G90" i="18"/>
  <c r="G82" i="18"/>
  <c r="G74" i="18"/>
  <c r="K48" i="18"/>
  <c r="K45" i="18"/>
  <c r="C41" i="18"/>
  <c r="C100" i="18"/>
  <c r="C58" i="18"/>
  <c r="G66" i="18"/>
  <c r="G35" i="18"/>
  <c r="M19" i="18"/>
  <c r="K19" i="18" s="1"/>
  <c r="M25" i="18"/>
  <c r="K25" i="18" s="1"/>
  <c r="M41" i="18"/>
  <c r="K41" i="18" s="1"/>
  <c r="K118" i="18"/>
  <c r="K44" i="18"/>
  <c r="L13" i="18"/>
  <c r="L120" i="18" s="1"/>
  <c r="C30" i="18"/>
  <c r="C80" i="18"/>
  <c r="K51" i="18"/>
  <c r="G112" i="18"/>
  <c r="G104" i="18"/>
  <c r="G96" i="18"/>
  <c r="G88" i="18"/>
  <c r="G80" i="18"/>
  <c r="G72" i="18"/>
  <c r="K54" i="18"/>
  <c r="K21" i="18"/>
  <c r="C98" i="18"/>
  <c r="K116" i="18"/>
  <c r="K46" i="18"/>
  <c r="K43" i="18"/>
  <c r="K92" i="18"/>
  <c r="C22" i="18"/>
  <c r="C44" i="18"/>
  <c r="C68" i="18"/>
  <c r="G52" i="18"/>
  <c r="G46" i="18"/>
  <c r="G118" i="18"/>
  <c r="G110" i="18"/>
  <c r="G102" i="18"/>
  <c r="G94" i="18"/>
  <c r="G86" i="18"/>
  <c r="G78" i="18"/>
  <c r="G70" i="18"/>
  <c r="K60" i="18"/>
  <c r="K16" i="18"/>
  <c r="K30" i="18"/>
  <c r="C48" i="18"/>
  <c r="K36" i="18"/>
  <c r="K61" i="18"/>
  <c r="K49" i="18"/>
  <c r="K22" i="18"/>
  <c r="K38" i="18"/>
  <c r="K15" i="18"/>
  <c r="P15" i="18" s="1"/>
  <c r="G62" i="18"/>
  <c r="K33" i="18"/>
  <c r="C108" i="18"/>
  <c r="C96" i="18"/>
  <c r="C84" i="18"/>
  <c r="G116" i="18"/>
  <c r="G108" i="18"/>
  <c r="G100" i="18"/>
  <c r="G92" i="18"/>
  <c r="G84" i="18"/>
  <c r="G76" i="18"/>
  <c r="G68" i="18"/>
  <c r="K74" i="18"/>
  <c r="I35" i="19"/>
  <c r="C29" i="19"/>
  <c r="P47" i="18"/>
  <c r="P57" i="18"/>
  <c r="P71" i="18"/>
  <c r="P117" i="18"/>
  <c r="P99" i="18"/>
  <c r="P107" i="18"/>
  <c r="P109" i="18"/>
  <c r="P24" i="18"/>
  <c r="P40" i="18"/>
  <c r="P45" i="18"/>
  <c r="P16" i="18"/>
  <c r="P18" i="18"/>
  <c r="P49" i="18"/>
  <c r="P51" i="18"/>
  <c r="P73" i="18"/>
  <c r="P91" i="18"/>
  <c r="P97" i="18"/>
  <c r="P101" i="18"/>
  <c r="P105" i="18"/>
  <c r="P115" i="18"/>
  <c r="P111" i="18"/>
  <c r="P53" i="18"/>
  <c r="P103" i="18"/>
  <c r="P119" i="18"/>
  <c r="P21" i="18"/>
  <c r="P27" i="18"/>
  <c r="P29" i="18"/>
  <c r="P32" i="18"/>
  <c r="P34" i="18"/>
  <c r="P37" i="18"/>
  <c r="P43" i="18"/>
  <c r="P95" i="18"/>
  <c r="P23" i="18"/>
  <c r="P26" i="18"/>
  <c r="P39" i="18"/>
  <c r="P42" i="18"/>
  <c r="P59" i="18"/>
  <c r="P69" i="18"/>
  <c r="P14" i="18"/>
  <c r="P79" i="18"/>
  <c r="P63" i="18"/>
  <c r="P85" i="18"/>
  <c r="C4" i="19"/>
  <c r="P20" i="18"/>
  <c r="P65" i="18"/>
  <c r="P81" i="18"/>
  <c r="P83" i="18"/>
  <c r="P89" i="18"/>
  <c r="P31" i="18"/>
  <c r="P87" i="18"/>
  <c r="P36" i="18"/>
  <c r="P61" i="18"/>
  <c r="P77" i="18"/>
  <c r="P93" i="18"/>
  <c r="P55" i="18"/>
  <c r="P113" i="18"/>
  <c r="P67" i="18"/>
  <c r="P75" i="18"/>
  <c r="C116" i="18"/>
  <c r="C114" i="18"/>
  <c r="C90" i="18"/>
  <c r="K88" i="18"/>
  <c r="K86" i="18"/>
  <c r="C86" i="18"/>
  <c r="K84" i="18"/>
  <c r="K82" i="18"/>
  <c r="K80" i="18"/>
  <c r="K78" i="18"/>
  <c r="K76" i="18"/>
  <c r="K72" i="18"/>
  <c r="K70" i="18"/>
  <c r="K68" i="18"/>
  <c r="K66" i="18"/>
  <c r="C64" i="18"/>
  <c r="K64" i="18"/>
  <c r="F120" i="18"/>
  <c r="K62" i="18"/>
  <c r="C62" i="18"/>
  <c r="N120" i="18"/>
  <c r="K52" i="18"/>
  <c r="C52" i="18"/>
  <c r="C110" i="18"/>
  <c r="K110" i="18"/>
  <c r="K108" i="18"/>
  <c r="K106" i="18"/>
  <c r="K104" i="18"/>
  <c r="C104" i="18"/>
  <c r="C102" i="18"/>
  <c r="K102" i="18"/>
  <c r="K100" i="18"/>
  <c r="K98" i="18"/>
  <c r="K96" i="18"/>
  <c r="K94" i="18"/>
  <c r="K90" i="18"/>
  <c r="K58" i="18"/>
  <c r="K56" i="18"/>
  <c r="K50" i="18"/>
  <c r="M35" i="18"/>
  <c r="K35" i="18" s="1"/>
  <c r="E120" i="18"/>
  <c r="M13" i="18"/>
  <c r="K13" i="18" s="1"/>
  <c r="C46" i="18"/>
  <c r="K114" i="18"/>
  <c r="C82" i="18"/>
  <c r="C74" i="18"/>
  <c r="C72" i="18"/>
  <c r="C66" i="18"/>
  <c r="C56" i="18"/>
  <c r="C50" i="18"/>
  <c r="C38" i="18"/>
  <c r="C35" i="18"/>
  <c r="C19" i="18"/>
  <c r="K17" i="18"/>
  <c r="C17" i="18"/>
  <c r="C13" i="18"/>
  <c r="G44" i="18"/>
  <c r="G19" i="18"/>
  <c r="G64" i="18"/>
  <c r="G41" i="18"/>
  <c r="G30" i="18"/>
  <c r="G28" i="18"/>
  <c r="G17" i="18"/>
  <c r="G60" i="18"/>
  <c r="G58" i="18"/>
  <c r="G56" i="18"/>
  <c r="G38" i="18"/>
  <c r="G25" i="18"/>
  <c r="G13" i="18"/>
  <c r="C33" i="18"/>
  <c r="C28" i="18"/>
  <c r="C25" i="18"/>
  <c r="H35" i="19" l="1"/>
  <c r="C120" i="18"/>
  <c r="M120" i="18"/>
  <c r="K120" i="18" s="1"/>
  <c r="B44" i="19"/>
  <c r="E44" i="19" s="1"/>
  <c r="B39" i="19"/>
  <c r="E39" i="19" s="1"/>
  <c r="B38" i="19"/>
  <c r="B37" i="19"/>
  <c r="E37" i="19" s="1"/>
  <c r="B36" i="19"/>
  <c r="E36" i="19" s="1"/>
  <c r="B35" i="19"/>
  <c r="E35" i="19" s="1"/>
  <c r="B34" i="19"/>
  <c r="E34" i="19" s="1"/>
  <c r="B33" i="19"/>
  <c r="E33" i="19" s="1"/>
  <c r="B32" i="19"/>
  <c r="E32" i="19" s="1"/>
  <c r="B31" i="19"/>
  <c r="E31" i="19" s="1"/>
  <c r="B24" i="19"/>
  <c r="E24" i="19" s="1"/>
  <c r="B23" i="19"/>
  <c r="E23" i="19" s="1"/>
  <c r="E40" i="19" l="1"/>
  <c r="P120" i="18" l="1"/>
  <c r="D49" i="19"/>
  <c r="C49" i="19"/>
  <c r="B48" i="19" l="1"/>
  <c r="E48" i="19" s="1"/>
  <c r="B13" i="19" l="1"/>
  <c r="E13" i="19" s="1"/>
  <c r="B47" i="19" l="1"/>
  <c r="E47" i="19" s="1"/>
  <c r="B46" i="19"/>
  <c r="E46" i="19" s="1"/>
  <c r="B45" i="19"/>
  <c r="E45" i="19" s="1"/>
  <c r="B10" i="19" l="1"/>
  <c r="E10" i="19" s="1"/>
  <c r="B27" i="19" l="1"/>
  <c r="E27" i="19" s="1"/>
  <c r="B26" i="19" l="1"/>
  <c r="E26" i="19" s="1"/>
  <c r="B25" i="19"/>
  <c r="E25" i="19" s="1"/>
  <c r="B22" i="19"/>
  <c r="E22" i="19" s="1"/>
  <c r="B21" i="19"/>
  <c r="E21" i="19" s="1"/>
  <c r="B20" i="19"/>
  <c r="E20" i="19" s="1"/>
  <c r="B19" i="19"/>
  <c r="E19" i="19" s="1"/>
  <c r="B18" i="19"/>
  <c r="E18" i="19" s="1"/>
  <c r="B17" i="19"/>
  <c r="E17" i="19" s="1"/>
  <c r="B16" i="19"/>
  <c r="E16" i="19" s="1"/>
  <c r="B15" i="19"/>
  <c r="E15" i="19" s="1"/>
  <c r="B14" i="19"/>
  <c r="E14" i="19" s="1"/>
  <c r="B12" i="19"/>
  <c r="E12" i="19" s="1"/>
  <c r="B11" i="19"/>
  <c r="E11" i="19" s="1"/>
  <c r="B9" i="19"/>
  <c r="E9" i="19" s="1"/>
  <c r="B8" i="19"/>
  <c r="E8" i="19" s="1"/>
  <c r="B7" i="19"/>
  <c r="E7" i="19" s="1"/>
  <c r="B6" i="19"/>
  <c r="E6" i="19" s="1"/>
  <c r="B5" i="19"/>
  <c r="E5" i="19" s="1"/>
  <c r="B4" i="19" l="1"/>
  <c r="E4" i="19" s="1"/>
  <c r="B49" i="19"/>
  <c r="E49" i="19" s="1"/>
  <c r="B29" i="19"/>
  <c r="G35" i="19" l="1"/>
  <c r="B30" i="19"/>
  <c r="E30" i="19" s="1"/>
  <c r="E29" i="19" l="1"/>
  <c r="J35" i="19" s="1"/>
</calcChain>
</file>

<file path=xl/sharedStrings.xml><?xml version="1.0" encoding="utf-8"?>
<sst xmlns="http://schemas.openxmlformats.org/spreadsheetml/2006/main" count="1195" uniqueCount="424">
  <si>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</si>
  <si>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</si>
  <si>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</si>
  <si>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</si>
  <si>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</si>
  <si>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</si>
  <si>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</si>
  <si>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</si>
  <si>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</si>
  <si>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</si>
  <si>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</si>
  <si>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</si>
  <si>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</si>
  <si>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</si>
  <si>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</si>
  <si>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</si>
  <si>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</si>
  <si>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</si>
  <si>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</si>
  <si>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</si>
  <si>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</si>
  <si>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</si>
  <si>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</si>
  <si>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</si>
  <si>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</si>
  <si>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</si>
  <si>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</si>
  <si>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</si>
  <si>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</si>
  <si>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</si>
  <si>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</si>
  <si>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</si>
  <si>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</si>
  <si>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</si>
  <si>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</si>
  <si>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</si>
  <si>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</si>
  <si>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</si>
  <si>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</si>
  <si>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</si>
  <si>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</si>
  <si>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</si>
  <si>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</si>
  <si>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</si>
  <si>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</si>
  <si>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</si>
  <si>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</si>
  <si>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</si>
  <si>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</si>
  <si>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</si>
  <si>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</si>
  <si>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</si>
  <si>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</si>
  <si>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</si>
  <si>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</si>
  <si>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</si>
  <si>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</si>
  <si>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</si>
  <si>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</si>
  <si>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</si>
  <si>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</si>
  <si>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</si>
  <si>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</si>
  <si>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</si>
  <si>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</si>
  <si>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</si>
  <si>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</si>
  <si>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</si>
  <si>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</si>
  <si>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</si>
  <si>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</si>
  <si>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</si>
  <si>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</si>
  <si>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</si>
  <si>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</si>
  <si>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</si>
  <si>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</si>
  <si>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</si>
  <si>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</si>
  <si>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</si>
  <si>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</si>
  <si>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</si>
  <si>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</si>
  <si>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</si>
  <si>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</si>
  <si>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</si>
  <si>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</si>
  <si>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</si>
  <si>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</si>
  <si>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</si>
  <si>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</si>
  <si>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</si>
  <si>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</si>
  <si>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</si>
  <si>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</si>
  <si>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</si>
  <si>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</si>
  <si>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</si>
  <si>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</si>
  <si>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</si>
  <si>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</si>
  <si>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</si>
  <si>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</si>
  <si>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</si>
  <si>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</si>
  <si>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</si>
  <si>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</si>
  <si>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</si>
  <si>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</si>
  <si>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</si>
  <si>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</si>
  <si>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</si>
  <si>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</si>
  <si>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</si>
  <si>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</si>
  <si>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</si>
  <si>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</si>
  <si>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</si>
  <si>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</si>
  <si>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</si>
  <si>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</si>
  <si>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</si>
  <si>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</si>
  <si>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</si>
  <si>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</si>
  <si>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</si>
  <si>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</si>
  <si>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</si>
  <si>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</si>
  <si>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</si>
  <si>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</si>
  <si>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</si>
  <si>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</si>
  <si>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</si>
  <si>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</si>
  <si>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</si>
  <si>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</si>
  <si>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</si>
  <si>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</si>
  <si>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</si>
  <si>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</si>
  <si>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</si>
  <si>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</si>
  <si>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</si>
  <si>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</si>
  <si>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</si>
  <si>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</si>
  <si>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</si>
  <si>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</si>
  <si>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</si>
  <si>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</si>
  <si>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</si>
  <si>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</si>
  <si>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</si>
  <si>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</si>
  <si>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</si>
  <si>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</si>
  <si>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</si>
  <si>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</si>
  <si>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</si>
  <si>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</si>
  <si>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</si>
  <si>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</si>
  <si>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</si>
  <si>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</si>
  <si>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</si>
  <si>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</si>
  <si>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</si>
  <si>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</si>
  <si>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</si>
  <si>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</si>
  <si>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</si>
  <si>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</si>
  <si>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</si>
  <si>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</si>
  <si>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</si>
  <si>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</si>
  <si>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</si>
  <si>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</si>
  <si>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</si>
  <si>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</si>
  <si>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</si>
  <si>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</si>
  <si>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</si>
  <si>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</si>
  <si>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</si>
  <si>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</si>
  <si>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„Telšių rajono darželių infrastruktūros modernizavimas, didinant ikimokyklinio ir priešmokyklinio ugdymo prieinamumą“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</si>
  <si>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</si>
  <si>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</si>
  <si>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</si>
  <si>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</si>
  <si>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</si>
  <si>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</si>
  <si>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</si>
  <si>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</si>
  <si>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</si>
  <si>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</si>
  <si>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</si>
  <si>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</si>
  <si>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</si>
  <si>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</si>
  <si>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</si>
  <si>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</si>
  <si>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</si>
  <si>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</si>
  <si>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</si>
  <si>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</si>
  <si>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</si>
  <si>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</si>
  <si>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</si>
  <si>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</si>
  <si>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</si>
  <si>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</si>
  <si>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</si>
  <si>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</si>
  <si>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</si>
  <si>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</si>
  <si>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</si>
  <si>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</si>
  <si>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</si>
  <si>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</si>
  <si>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</si>
  <si>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</si>
  <si>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</si>
  <si>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</si>
  <si>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</si>
  <si>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</si>
  <si>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</si>
  <si>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</si>
  <si>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</si>
  <si>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</si>
  <si>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</si>
  <si>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</si>
  <si>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</si>
  <si>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</si>
  <si>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</si>
  <si>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</si>
  <si>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</si>
  <si>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</si>
  <si>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</si>
  <si>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</si>
  <si>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</si>
  <si>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</si>
  <si>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</si>
  <si>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</si>
  <si>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</si>
  <si>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</si>
  <si>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</si>
  <si>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</si>
  <si>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</si>
  <si>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</si>
  <si>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</si>
  <si>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</si>
  <si>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</si>
  <si>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</si>
  <si>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</si>
  <si>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</si>
  <si>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</si>
  <si>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</si>
  <si>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</si>
  <si>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</si>
  <si>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</si>
  <si>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</si>
  <si>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 xml:space="preserve">Telšių rajono savivaldybės tarybos 2022 m. vasario 24 d. </t>
  </si>
  <si>
    <t xml:space="preserve"> (Telšių rajono savivaldybės tarybos 2022 m.  d.</t>
  </si>
  <si>
    <t>sprendimo Nr. T1-      redakcija)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</si>
  <si>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</si>
  <si>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</si>
  <si>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</si>
  <si>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</si>
  <si>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</si>
  <si>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</si>
  <si>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</si>
  <si>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</si>
  <si>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</si>
  <si>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Projekto ,,Telšių rajono Varnių Motiejaus Valančiaus gimnazijos modernizavimas, siekiant didinti veiklos efektyvumą“ įgyvendinimas</t>
  </si>
  <si>
    <t>projektui ,,Telšių miesto gatvių apšvietimo modernizavimas, didinat energijos vartojimo efektyvumą” įgyvendti</t>
  </si>
  <si>
    <t>projektui „Telšių miesto gatvių apšvietimo modernizavimas, didinat energijos vartojimo efektyvumą II etapas“ įgyvendti</t>
  </si>
  <si>
    <t xml:space="preserve"> (Telšių rajono savivaldybės tarybos 2022 m.          d.</t>
  </si>
  <si>
    <t>sprendimo Nr. T1-       redakcija)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</si>
  <si>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</si>
  <si>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</si>
  <si>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</si>
  <si>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</si>
  <si>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</si>
  <si>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</si>
  <si>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</si>
  <si>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</si>
  <si>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</si>
  <si>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</si>
  <si>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</si>
  <si>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</si>
  <si>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</si>
  <si>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</si>
  <si>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</si>
  <si>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</si>
  <si>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</si>
  <si>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</si>
  <si>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</si>
  <si>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</si>
  <si>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02 programa. Saugios aplinkos užtikrinima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</si>
  <si>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</si>
  <si>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</si>
  <si>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</si>
  <si>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</si>
  <si>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</si>
  <si>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</si>
  <si>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</si>
  <si>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</si>
  <si>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</si>
  <si>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</si>
  <si>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</si>
  <si>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</si>
  <si>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</si>
  <si>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</si>
  <si>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</si>
  <si>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</si>
  <si>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</si>
  <si>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</si>
  <si>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</si>
  <si>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</si>
  <si>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</si>
  <si>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</si>
  <si>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</si>
  <si>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</si>
  <si>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</si>
  <si>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</si>
  <si>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</si>
  <si>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</si>
  <si>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</si>
  <si>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</si>
  <si>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</si>
  <si>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</si>
  <si>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</si>
  <si>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</si>
  <si>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</si>
  <si>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</si>
  <si>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</si>
  <si>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</si>
  <si>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</si>
  <si>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</si>
  <si>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</si>
  <si>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</si>
  <si>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</si>
  <si>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</si>
  <si>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</si>
  <si>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</si>
  <si>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</si>
  <si>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</si>
  <si>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</si>
  <si>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</si>
  <si>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06 programa. Kultūros ir sporto politikos įgyvendinimas, iš kurių</t>
  </si>
  <si>
    <t>padidėjusių išlaidų būsto šildymo išlaidų kompensacijoms teikti siekiant užtikrinti Lietuvos Respublikos piniginės socialinės paramos nepasiturintiems gyventojams įstatymo įgyvendinimą</t>
  </si>
  <si>
    <t>Vaikų globos namai, iš jų: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</si>
  <si>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</si>
  <si>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</si>
  <si>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</si>
  <si>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</si>
  <si>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</si>
  <si>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</si>
  <si>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</si>
  <si>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</si>
  <si>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</si>
  <si>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</si>
  <si>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</si>
  <si>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</si>
  <si>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</si>
  <si>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</si>
  <si>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</si>
  <si>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</si>
  <si>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</si>
  <si>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</si>
  <si>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</si>
  <si>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</si>
  <si>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</si>
  <si>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</si>
  <si>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</si>
  <si>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</si>
  <si>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</si>
  <si>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</si>
  <si>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</si>
  <si>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</si>
  <si>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</si>
  <si>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</si>
  <si>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</si>
  <si>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</si>
  <si>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</si>
  <si>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</si>
  <si>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</si>
  <si>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viso 3 priede kita dotacija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</si>
  <si>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</si>
  <si>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</si>
  <si>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</si>
  <si>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</si>
  <si>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</si>
  <si>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</si>
  <si>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</si>
  <si>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</si>
  <si>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</si>
  <si>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</si>
  <si>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</si>
  <si>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</si>
  <si>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</si>
  <si>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2022 METŲ BIUDŽETO ASIGNAVIMAI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</si>
  <si>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</si>
  <si>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</si>
  <si>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</si>
  <si>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</si>
  <si>
    <t>(Telšių rajono savivaldybės tarybos 2022 m. balandžio 28 d.</t>
  </si>
  <si>
    <t>sprendimo Nr. T1-121 redakcija)</t>
  </si>
  <si>
    <t xml:space="preserve">Bendrojo ugdymo mokyklų tinklo stiprinimo iniciatyvoms skatinti </t>
  </si>
  <si>
    <t>4.3.18.</t>
  </si>
  <si>
    <t xml:space="preserve">Vaikų, atvykusių į Lietuvos Respubliką iš Ukrainos dėl Rusijos Federacijos karinių veiksmų Ukrainoje, ugdymui ir pavėžėjimui į mokyklą ir atgal finansuoti </t>
  </si>
  <si>
    <t>4.3.19.</t>
  </si>
  <si>
    <t xml:space="preserve">Bendruomeninei veiklai stiprinti </t>
  </si>
  <si>
    <t>4.3.20.</t>
  </si>
  <si>
    <t xml:space="preserve"> (Telšių rajono savivaldybės tarybos 2022 m. balandžio 28 d.</t>
  </si>
  <si>
    <t>sprendimo Nr. T1-121  redakcija)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</si>
  <si>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</si>
  <si>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</si>
  <si>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 xml:space="preserve">bendruomeninei veiklai stiprinti </t>
  </si>
  <si>
    <t>sprendimo Nr. T1- 121 redakcija)</t>
  </si>
  <si>
    <t xml:space="preserve"> (Telšių rajono savivaldybės tarybos 2022 m.balandžio 28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</si>
</sst>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_-* #,##0.00\ _L_t_-;\-* #,##0.00\ _L_t_-;_-* &quot;-&quot;??\ _L_t_-;_-@_-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254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0" xfId="0" applyNumberFormat="1" applyFont="1" applyBorder="1"/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7" xfId="0" applyNumberFormat="1" applyFont="1" applyBorder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0" borderId="1" xfId="0" applyNumberFormat="1" applyFont="1" applyFill="1" applyBorder="1"/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 applyAlignment="1"/>
    <xf numFmtId="164" fontId="3" fillId="0" borderId="0" xfId="0" applyNumberFormat="1" applyFont="1"/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2" fillId="0" borderId="1" xfId="0" applyNumberFormat="1" applyFont="1" applyFill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10" fillId="0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2" fillId="0" borderId="6" xfId="0" applyNumberFormat="1" applyFont="1" applyFill="1" applyBorder="1" applyAlignment="1">
      <alignment horizontal="center"/>
    </xf>
    <xf numFmtId="164" fontId="5" fillId="0" borderId="0" xfId="0" applyNumberFormat="1" applyFont="1" applyBorder="1"/>
    <xf numFmtId="164" fontId="5" fillId="0" borderId="0" xfId="0" applyNumberFormat="1" applyFont="1" applyBorder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0" borderId="1" xfId="0" applyNumberFormat="1" applyFont="1" applyFill="1" applyBorder="1" applyAlignment="1">
      <alignment horizontal="right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9" fillId="0" borderId="0" xfId="0" applyNumberFormat="1" applyFont="1" applyBorder="1"/>
    <xf numFmtId="164" fontId="5" fillId="0" borderId="0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6" fillId="0" borderId="3" xfId="0" applyNumberFormat="1" applyFont="1" applyBorder="1"/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Fill="1" applyBorder="1"/>
    <xf numFmtId="164" fontId="3" fillId="0" borderId="7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Fill="1" applyBorder="1"/>
    <xf numFmtId="164" fontId="5" fillId="0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Alignment="1">
      <alignment wrapText="1"/>
    </xf>
    <xf numFmtId="164" fontId="6" fillId="0" borderId="4" xfId="0" applyNumberFormat="1" applyFont="1" applyBorder="1"/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5" fillId="0" borderId="11" xfId="0" applyNumberFormat="1" applyFont="1" applyBorder="1" applyAlignment="1">
      <alignment horizontal="left" wrapText="1" indent="1"/>
    </xf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3" fillId="0" borderId="1" xfId="0" applyNumberFormat="1" applyFont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0" fontId="0" fillId="0" borderId="0" xfId="0" applyFill="1"/>
    <xf numFmtId="164" fontId="2" fillId="0" borderId="1" xfId="0" applyNumberFormat="1" applyFont="1" applyFill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Fill="1" applyBorder="1"/>
    <xf numFmtId="0" fontId="1" fillId="0" borderId="1" xfId="0" applyFont="1" applyFill="1" applyBorder="1"/>
    <xf numFmtId="0" fontId="2" fillId="0" borderId="1" xfId="0" applyFont="1" applyFill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2" fillId="0" borderId="0" xfId="0" applyNumberFormat="1" applyFont="1" applyFill="1"/>
    <xf numFmtId="0" fontId="2" fillId="0" borderId="4" xfId="0" applyFont="1" applyFill="1" applyBorder="1" applyAlignment="1">
      <alignment horizontal="left" wrapText="1" indent="1"/>
    </xf>
    <xf numFmtId="0" fontId="2" fillId="0" borderId="4" xfId="0" applyFont="1" applyFill="1" applyBorder="1" applyAlignment="1">
      <alignment horizontal="left" wrapText="1"/>
    </xf>
    <xf numFmtId="164" fontId="2" fillId="4" borderId="0" xfId="0" applyNumberFormat="1" applyFont="1" applyFill="1" applyBorder="1"/>
    <xf numFmtId="164" fontId="3" fillId="0" borderId="0" xfId="0" applyNumberFormat="1" applyFont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Fill="1" applyBorder="1"/>
    <xf numFmtId="164" fontId="0" fillId="0" borderId="0" xfId="0" applyNumberFormat="1" applyFill="1"/>
    <xf numFmtId="164" fontId="4" fillId="4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 indent="22"/>
    </xf>
    <xf numFmtId="164" fontId="11" fillId="0" borderId="0" xfId="0" applyNumberFormat="1" applyFont="1" applyAlignment="1">
      <alignment horizontal="left" indent="22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Alignment="1">
      <alignment horizontal="left" wrapText="1" indent="28"/>
    </xf>
    <xf numFmtId="1" fontId="11" fillId="0" borderId="0" xfId="0" applyNumberFormat="1" applyFont="1" applyAlignment="1">
      <alignment horizontal="left" indent="2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Fill="1" applyAlignment="1">
      <alignment horizontal="center"/>
    </xf>
    <xf numFmtId="164" fontId="11" fillId="0" borderId="0" xfId="0" applyNumberFormat="1" applyFont="1" applyAlignment="1">
      <alignment horizontal="left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keitim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iedas_pajamos"/>
      <sheetName val="3 priedas_asignavimai"/>
      <sheetName val="2 priedas_pajamų įmokos"/>
      <sheetName val="4 priedas_ nepanaudotos lėšos"/>
      <sheetName val="5 piedas_suvestinė pagal progr"/>
      <sheetName val="Lapas1"/>
    </sheetNames>
    <sheetDataSet>
      <sheetData sheetId="0"/>
      <sheetData sheetId="1">
        <row r="14">
          <cell r="E14">
            <v>129.6</v>
          </cell>
          <cell r="F14">
            <v>124.8</v>
          </cell>
        </row>
        <row r="15">
          <cell r="AW15">
            <v>4227.7</v>
          </cell>
        </row>
        <row r="16">
          <cell r="E16">
            <v>4306.8</v>
          </cell>
          <cell r="F16">
            <v>3030.1</v>
          </cell>
          <cell r="G16">
            <v>322.59999999999997</v>
          </cell>
          <cell r="H16">
            <v>275</v>
          </cell>
          <cell r="I16">
            <v>30.6</v>
          </cell>
          <cell r="J16">
            <v>30.1</v>
          </cell>
          <cell r="M16">
            <v>26</v>
          </cell>
          <cell r="N16">
            <v>3</v>
          </cell>
          <cell r="Q16">
            <v>1576</v>
          </cell>
          <cell r="R16">
            <v>0.6</v>
          </cell>
          <cell r="U16">
            <v>-50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G16">
            <v>-19.100000000000001</v>
          </cell>
          <cell r="AW16">
            <v>1556.9</v>
          </cell>
        </row>
        <row r="36">
          <cell r="E36">
            <v>2818.9</v>
          </cell>
          <cell r="I36">
            <v>867.4</v>
          </cell>
          <cell r="J36">
            <v>6.2</v>
          </cell>
          <cell r="M36">
            <v>376.6</v>
          </cell>
          <cell r="O36">
            <v>1035.4000000000001</v>
          </cell>
          <cell r="P36">
            <v>5.9</v>
          </cell>
          <cell r="Q36">
            <v>1641.5</v>
          </cell>
          <cell r="R36">
            <v>0.1</v>
          </cell>
          <cell r="Y36">
            <v>3141.2</v>
          </cell>
          <cell r="Z36">
            <v>0</v>
          </cell>
          <cell r="AC36">
            <v>68</v>
          </cell>
        </row>
        <row r="41">
          <cell r="E41">
            <v>153.6</v>
          </cell>
          <cell r="F41">
            <v>0.6</v>
          </cell>
          <cell r="M41">
            <v>72.900000000000006</v>
          </cell>
          <cell r="Q41">
            <v>217.6</v>
          </cell>
        </row>
        <row r="42">
          <cell r="E42">
            <v>1285.4000000000001</v>
          </cell>
          <cell r="F42">
            <v>286.8</v>
          </cell>
          <cell r="I42">
            <v>1188.2</v>
          </cell>
          <cell r="J42">
            <v>12.7</v>
          </cell>
          <cell r="K42">
            <v>1279.5</v>
          </cell>
          <cell r="L42">
            <v>1178.2</v>
          </cell>
          <cell r="O42">
            <v>797.3</v>
          </cell>
          <cell r="Q42">
            <v>309.3</v>
          </cell>
          <cell r="U42">
            <v>60</v>
          </cell>
          <cell r="W42">
            <v>0</v>
          </cell>
          <cell r="Y42">
            <v>56.300000000000004</v>
          </cell>
          <cell r="Z42">
            <v>0.2</v>
          </cell>
          <cell r="AB42">
            <v>-2</v>
          </cell>
        </row>
        <row r="50">
          <cell r="E50">
            <v>475.1</v>
          </cell>
          <cell r="F50">
            <v>239.2</v>
          </cell>
          <cell r="G50">
            <v>219</v>
          </cell>
          <cell r="H50">
            <v>0</v>
          </cell>
          <cell r="O50">
            <v>214.9</v>
          </cell>
          <cell r="P50">
            <v>1</v>
          </cell>
          <cell r="W50">
            <v>0</v>
          </cell>
          <cell r="X50">
            <v>0</v>
          </cell>
        </row>
        <row r="52">
          <cell r="E52">
            <v>1336.9</v>
          </cell>
          <cell r="F52">
            <v>137.5</v>
          </cell>
          <cell r="I52">
            <v>700</v>
          </cell>
          <cell r="J52">
            <v>0</v>
          </cell>
          <cell r="O52">
            <v>140.5</v>
          </cell>
          <cell r="P52">
            <v>13.7</v>
          </cell>
          <cell r="Q52">
            <v>12</v>
          </cell>
          <cell r="Y52">
            <v>28.5</v>
          </cell>
          <cell r="Z52">
            <v>0.6</v>
          </cell>
        </row>
        <row r="55">
          <cell r="E55">
            <v>3723.6</v>
          </cell>
          <cell r="F55">
            <v>8.1999999999999993</v>
          </cell>
          <cell r="G55">
            <v>1723.8000000000002</v>
          </cell>
          <cell r="H55">
            <v>5.6</v>
          </cell>
          <cell r="I55">
            <v>1011.5</v>
          </cell>
          <cell r="J55">
            <v>88.4</v>
          </cell>
          <cell r="O55">
            <v>251.6</v>
          </cell>
          <cell r="P55">
            <v>9</v>
          </cell>
          <cell r="Q55">
            <v>490.4</v>
          </cell>
          <cell r="U55">
            <v>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</row>
        <row r="68">
          <cell r="Q68">
            <v>9.1</v>
          </cell>
        </row>
        <row r="69">
          <cell r="E69">
            <v>177.9</v>
          </cell>
          <cell r="F69">
            <v>124.1</v>
          </cell>
          <cell r="G69">
            <v>13</v>
          </cell>
          <cell r="H69">
            <v>11.5</v>
          </cell>
          <cell r="Q69">
            <v>7.1</v>
          </cell>
          <cell r="W69">
            <v>0</v>
          </cell>
          <cell r="X69">
            <v>0</v>
          </cell>
        </row>
        <row r="72">
          <cell r="E72">
            <v>22.1</v>
          </cell>
          <cell r="M72">
            <v>4.9000000000000004</v>
          </cell>
          <cell r="Q72">
            <v>2</v>
          </cell>
        </row>
        <row r="73">
          <cell r="G73">
            <v>5.0999999999999996</v>
          </cell>
          <cell r="H73">
            <v>4.9000000000000004</v>
          </cell>
          <cell r="W73">
            <v>0</v>
          </cell>
          <cell r="X73">
            <v>0</v>
          </cell>
        </row>
        <row r="75">
          <cell r="Q75">
            <v>0.3</v>
          </cell>
        </row>
        <row r="76">
          <cell r="E76">
            <v>125.8</v>
          </cell>
          <cell r="F76">
            <v>111</v>
          </cell>
          <cell r="G76">
            <v>12.6</v>
          </cell>
          <cell r="H76">
            <v>11.4</v>
          </cell>
          <cell r="M76">
            <v>0.3</v>
          </cell>
          <cell r="W76">
            <v>0</v>
          </cell>
          <cell r="X76">
            <v>0</v>
          </cell>
        </row>
        <row r="79">
          <cell r="E79">
            <v>28.2</v>
          </cell>
          <cell r="M79">
            <v>0.7</v>
          </cell>
          <cell r="Q79">
            <v>0.3</v>
          </cell>
        </row>
        <row r="80">
          <cell r="G80">
            <v>5.0999999999999996</v>
          </cell>
          <cell r="H80">
            <v>4.9000000000000004</v>
          </cell>
          <cell r="W80">
            <v>0</v>
          </cell>
          <cell r="X80">
            <v>0</v>
          </cell>
        </row>
        <row r="82">
          <cell r="Q82">
            <v>9.1999999999999993</v>
          </cell>
        </row>
        <row r="83">
          <cell r="E83">
            <v>226.2</v>
          </cell>
          <cell r="F83">
            <v>187.6</v>
          </cell>
          <cell r="G83">
            <v>12.799999999999999</v>
          </cell>
          <cell r="H83">
            <v>11.2</v>
          </cell>
          <cell r="M83">
            <v>1.2</v>
          </cell>
          <cell r="Q83">
            <v>4.8</v>
          </cell>
          <cell r="W83">
            <v>0</v>
          </cell>
          <cell r="X83">
            <v>0</v>
          </cell>
        </row>
        <row r="86">
          <cell r="E86">
            <v>25.9</v>
          </cell>
          <cell r="M86">
            <v>18.3</v>
          </cell>
          <cell r="Q86">
            <v>4.4000000000000004</v>
          </cell>
        </row>
        <row r="87">
          <cell r="G87">
            <v>5.0999999999999996</v>
          </cell>
          <cell r="H87">
            <v>4.9000000000000004</v>
          </cell>
          <cell r="W87">
            <v>0</v>
          </cell>
          <cell r="X87">
            <v>0</v>
          </cell>
        </row>
        <row r="89">
          <cell r="Q89">
            <v>0.4</v>
          </cell>
        </row>
        <row r="90">
          <cell r="E90">
            <v>174.1</v>
          </cell>
          <cell r="F90">
            <v>151.19999999999999</v>
          </cell>
          <cell r="G90">
            <v>10.799999999999999</v>
          </cell>
          <cell r="H90">
            <v>9.5</v>
          </cell>
          <cell r="M90">
            <v>2.2000000000000002</v>
          </cell>
          <cell r="Q90">
            <v>0.2</v>
          </cell>
          <cell r="W90">
            <v>0</v>
          </cell>
          <cell r="X90">
            <v>0</v>
          </cell>
        </row>
        <row r="93">
          <cell r="E93">
            <v>28.5</v>
          </cell>
          <cell r="M93">
            <v>0.5</v>
          </cell>
          <cell r="Q93">
            <v>0.2</v>
          </cell>
        </row>
        <row r="94">
          <cell r="G94">
            <v>5.0999999999999996</v>
          </cell>
          <cell r="H94">
            <v>4.9000000000000004</v>
          </cell>
          <cell r="W94">
            <v>0</v>
          </cell>
          <cell r="X94">
            <v>0</v>
          </cell>
        </row>
        <row r="96">
          <cell r="Q96">
            <v>0.7</v>
          </cell>
        </row>
        <row r="97">
          <cell r="E97">
            <v>112.6</v>
          </cell>
          <cell r="F97">
            <v>92.5</v>
          </cell>
          <cell r="G97">
            <v>11.7</v>
          </cell>
          <cell r="H97">
            <v>10.4</v>
          </cell>
          <cell r="Q97">
            <v>0.6</v>
          </cell>
          <cell r="W97">
            <v>0</v>
          </cell>
          <cell r="X97">
            <v>0</v>
          </cell>
        </row>
        <row r="100">
          <cell r="E100">
            <v>27.3</v>
          </cell>
          <cell r="M100">
            <v>0.5</v>
          </cell>
          <cell r="Q100">
            <v>0.1</v>
          </cell>
        </row>
        <row r="101">
          <cell r="G101">
            <v>5.0999999999999996</v>
          </cell>
          <cell r="H101">
            <v>4.9000000000000004</v>
          </cell>
          <cell r="W101">
            <v>0</v>
          </cell>
          <cell r="X101">
            <v>0</v>
          </cell>
        </row>
        <row r="103">
          <cell r="Q103">
            <v>7.3</v>
          </cell>
        </row>
        <row r="104">
          <cell r="E104">
            <v>116.8</v>
          </cell>
          <cell r="F104">
            <v>104.4</v>
          </cell>
          <cell r="G104">
            <v>11.299999999999999</v>
          </cell>
          <cell r="H104">
            <v>10</v>
          </cell>
          <cell r="M104">
            <v>1</v>
          </cell>
          <cell r="W104">
            <v>0</v>
          </cell>
          <cell r="X104">
            <v>0</v>
          </cell>
        </row>
        <row r="107">
          <cell r="E107">
            <v>40.200000000000003</v>
          </cell>
          <cell r="M107">
            <v>16.7</v>
          </cell>
          <cell r="Q107">
            <v>7.3</v>
          </cell>
        </row>
        <row r="108">
          <cell r="G108">
            <v>5.0999999999999996</v>
          </cell>
          <cell r="H108">
            <v>4.9000000000000004</v>
          </cell>
          <cell r="W108">
            <v>0</v>
          </cell>
          <cell r="X108">
            <v>0</v>
          </cell>
        </row>
        <row r="110">
          <cell r="Q110">
            <v>2</v>
          </cell>
        </row>
        <row r="111">
          <cell r="E111">
            <v>153.4</v>
          </cell>
          <cell r="F111">
            <v>119.4</v>
          </cell>
          <cell r="G111">
            <v>9.8999999999999986</v>
          </cell>
          <cell r="H111">
            <v>8.8000000000000007</v>
          </cell>
          <cell r="W111">
            <v>0</v>
          </cell>
          <cell r="X111">
            <v>0</v>
          </cell>
        </row>
        <row r="114">
          <cell r="E114">
            <v>26.7</v>
          </cell>
          <cell r="M114">
            <v>2.2999999999999998</v>
          </cell>
          <cell r="Q114">
            <v>2</v>
          </cell>
        </row>
        <row r="115">
          <cell r="G115">
            <v>5.0999999999999996</v>
          </cell>
          <cell r="H115">
            <v>4.9000000000000004</v>
          </cell>
          <cell r="W115">
            <v>0</v>
          </cell>
          <cell r="X115">
            <v>0</v>
          </cell>
        </row>
        <row r="117">
          <cell r="Q117">
            <v>8.1</v>
          </cell>
        </row>
        <row r="118">
          <cell r="E118">
            <v>278.10000000000002</v>
          </cell>
          <cell r="F118">
            <v>246.5</v>
          </cell>
          <cell r="G118">
            <v>14</v>
          </cell>
          <cell r="H118">
            <v>10.8</v>
          </cell>
          <cell r="M118">
            <v>3.6</v>
          </cell>
          <cell r="W118">
            <v>0</v>
          </cell>
          <cell r="X118">
            <v>0</v>
          </cell>
        </row>
        <row r="121">
          <cell r="E121">
            <v>59.2</v>
          </cell>
          <cell r="M121">
            <v>8.9</v>
          </cell>
          <cell r="Q121">
            <v>8.1</v>
          </cell>
        </row>
        <row r="122">
          <cell r="G122">
            <v>15.6</v>
          </cell>
          <cell r="H122">
            <v>15.2</v>
          </cell>
          <cell r="W122">
            <v>0</v>
          </cell>
          <cell r="X122">
            <v>0</v>
          </cell>
        </row>
        <row r="125">
          <cell r="E125">
            <v>107.8</v>
          </cell>
          <cell r="F125">
            <v>94.5</v>
          </cell>
          <cell r="G125">
            <v>9</v>
          </cell>
          <cell r="H125">
            <v>7.8</v>
          </cell>
          <cell r="M125">
            <v>0.5</v>
          </cell>
          <cell r="W125">
            <v>0</v>
          </cell>
          <cell r="X125">
            <v>0</v>
          </cell>
        </row>
        <row r="128">
          <cell r="E128">
            <v>42.6</v>
          </cell>
          <cell r="M128">
            <v>0.2</v>
          </cell>
          <cell r="U128">
            <v>3</v>
          </cell>
        </row>
        <row r="129">
          <cell r="G129">
            <v>5.0999999999999996</v>
          </cell>
          <cell r="H129">
            <v>4.9000000000000004</v>
          </cell>
          <cell r="W129">
            <v>0</v>
          </cell>
          <cell r="X129">
            <v>0</v>
          </cell>
        </row>
        <row r="131">
          <cell r="Q131">
            <v>1.5</v>
          </cell>
        </row>
        <row r="132">
          <cell r="E132">
            <v>101.3</v>
          </cell>
          <cell r="F132">
            <v>89.8</v>
          </cell>
          <cell r="G132">
            <v>11.399999999999999</v>
          </cell>
          <cell r="H132">
            <v>10.199999999999999</v>
          </cell>
          <cell r="M132">
            <v>0.1</v>
          </cell>
          <cell r="W132">
            <v>0</v>
          </cell>
          <cell r="X132">
            <v>0</v>
          </cell>
        </row>
        <row r="135">
          <cell r="E135">
            <v>17.7</v>
          </cell>
          <cell r="M135">
            <v>1.4</v>
          </cell>
          <cell r="Q135">
            <v>1.5</v>
          </cell>
        </row>
        <row r="136">
          <cell r="G136">
            <v>5.0999999999999996</v>
          </cell>
          <cell r="H136">
            <v>4.9000000000000004</v>
          </cell>
          <cell r="W136">
            <v>0</v>
          </cell>
          <cell r="X136">
            <v>0</v>
          </cell>
        </row>
        <row r="138">
          <cell r="Q138">
            <v>10.6</v>
          </cell>
        </row>
        <row r="139">
          <cell r="E139">
            <v>244.6</v>
          </cell>
          <cell r="F139">
            <v>210.2</v>
          </cell>
          <cell r="G139">
            <v>5.0999999999999996</v>
          </cell>
          <cell r="H139">
            <v>3.2</v>
          </cell>
          <cell r="W139">
            <v>0</v>
          </cell>
          <cell r="X139">
            <v>0</v>
          </cell>
        </row>
        <row r="142">
          <cell r="E142">
            <v>916.9</v>
          </cell>
          <cell r="M142">
            <v>0.9</v>
          </cell>
          <cell r="Q142">
            <v>10.6</v>
          </cell>
        </row>
        <row r="143">
          <cell r="G143">
            <v>45.8</v>
          </cell>
          <cell r="H143">
            <v>20.2</v>
          </cell>
          <cell r="W143">
            <v>0</v>
          </cell>
          <cell r="X143">
            <v>0</v>
          </cell>
        </row>
        <row r="146">
          <cell r="E146">
            <v>1724.4</v>
          </cell>
        </row>
        <row r="148">
          <cell r="E148">
            <v>7</v>
          </cell>
          <cell r="G148">
            <v>672.4</v>
          </cell>
          <cell r="H148">
            <v>630.79999999999995</v>
          </cell>
          <cell r="M148">
            <v>1.5</v>
          </cell>
          <cell r="W148">
            <v>0</v>
          </cell>
          <cell r="X148">
            <v>0</v>
          </cell>
        </row>
        <row r="150">
          <cell r="Q150">
            <v>0.1</v>
          </cell>
        </row>
        <row r="151">
          <cell r="E151">
            <v>36.299999999999997</v>
          </cell>
          <cell r="F151">
            <v>35.5</v>
          </cell>
          <cell r="G151">
            <v>436.6</v>
          </cell>
          <cell r="H151">
            <v>311</v>
          </cell>
          <cell r="M151">
            <v>2</v>
          </cell>
          <cell r="Q151">
            <v>0.1</v>
          </cell>
          <cell r="W151">
            <v>0</v>
          </cell>
          <cell r="X151">
            <v>0</v>
          </cell>
        </row>
        <row r="154">
          <cell r="AW154">
            <v>30.2</v>
          </cell>
        </row>
        <row r="155">
          <cell r="E155">
            <v>144.80000000000001</v>
          </cell>
          <cell r="F155">
            <v>106.6</v>
          </cell>
          <cell r="I155">
            <v>3.6</v>
          </cell>
          <cell r="J155">
            <v>3.6</v>
          </cell>
          <cell r="K155">
            <v>773.4</v>
          </cell>
          <cell r="L155">
            <v>733</v>
          </cell>
          <cell r="M155">
            <v>0.3</v>
          </cell>
          <cell r="Q155">
            <v>13.3</v>
          </cell>
          <cell r="Y155">
            <v>0.2</v>
          </cell>
          <cell r="Z155">
            <v>0.2</v>
          </cell>
          <cell r="AG155">
            <v>16.899999999999999</v>
          </cell>
          <cell r="AW155">
            <v>30.2</v>
          </cell>
        </row>
        <row r="158">
          <cell r="Q158">
            <v>4.9000000000000004</v>
          </cell>
        </row>
        <row r="159">
          <cell r="E159">
            <v>397.7</v>
          </cell>
          <cell r="F159">
            <v>300.10000000000002</v>
          </cell>
          <cell r="I159">
            <v>10.1</v>
          </cell>
          <cell r="J159">
            <v>8.1999999999999993</v>
          </cell>
          <cell r="K159">
            <v>845.2</v>
          </cell>
          <cell r="L159">
            <v>807.8</v>
          </cell>
          <cell r="M159">
            <v>14.9</v>
          </cell>
          <cell r="Q159">
            <v>4.9000000000000004</v>
          </cell>
          <cell r="Y159">
            <v>2.1</v>
          </cell>
          <cell r="Z159">
            <v>2.1</v>
          </cell>
        </row>
        <row r="164">
          <cell r="Q164">
            <v>7.7</v>
          </cell>
        </row>
        <row r="165">
          <cell r="E165">
            <v>211.8</v>
          </cell>
          <cell r="F165">
            <v>149.4</v>
          </cell>
          <cell r="I165">
            <v>1</v>
          </cell>
          <cell r="J165">
            <v>1</v>
          </cell>
          <cell r="K165">
            <v>752</v>
          </cell>
          <cell r="L165">
            <v>712.1</v>
          </cell>
          <cell r="M165">
            <v>0.1</v>
          </cell>
          <cell r="Q165">
            <v>7.7</v>
          </cell>
          <cell r="Y165">
            <v>0.5</v>
          </cell>
          <cell r="Z165">
            <v>0.5</v>
          </cell>
        </row>
        <row r="168">
          <cell r="Q168">
            <v>16.100000000000001</v>
          </cell>
        </row>
        <row r="169">
          <cell r="E169">
            <v>692.6</v>
          </cell>
          <cell r="F169">
            <v>537.20000000000005</v>
          </cell>
          <cell r="I169">
            <v>563.00000000000011</v>
          </cell>
          <cell r="J169">
            <v>383.70000000000005</v>
          </cell>
          <cell r="K169">
            <v>1562.4</v>
          </cell>
          <cell r="L169">
            <v>1494.3</v>
          </cell>
          <cell r="M169">
            <v>26</v>
          </cell>
          <cell r="Q169">
            <v>16.100000000000001</v>
          </cell>
          <cell r="Y169">
            <v>0.9</v>
          </cell>
          <cell r="Z169">
            <v>0.9</v>
          </cell>
        </row>
        <row r="175">
          <cell r="Q175">
            <v>10.199999999999999</v>
          </cell>
        </row>
        <row r="176">
          <cell r="E176">
            <v>202</v>
          </cell>
          <cell r="F176">
            <v>136.69999999999999</v>
          </cell>
          <cell r="K176">
            <v>1042.4000000000001</v>
          </cell>
          <cell r="L176">
            <v>992.8</v>
          </cell>
          <cell r="M176">
            <v>0.5</v>
          </cell>
          <cell r="Q176">
            <v>10.199999999999999</v>
          </cell>
        </row>
        <row r="177">
          <cell r="Q177">
            <v>11.4</v>
          </cell>
        </row>
        <row r="178">
          <cell r="E178">
            <v>217.4</v>
          </cell>
          <cell r="F178">
            <v>152</v>
          </cell>
          <cell r="I178">
            <v>4.3000000000000007</v>
          </cell>
          <cell r="J178">
            <v>4.2</v>
          </cell>
          <cell r="K178">
            <v>1036.8</v>
          </cell>
          <cell r="L178">
            <v>978.6</v>
          </cell>
          <cell r="M178">
            <v>2.8</v>
          </cell>
          <cell r="Q178">
            <v>11.4</v>
          </cell>
          <cell r="Y178">
            <v>0.2</v>
          </cell>
          <cell r="Z178">
            <v>0.2</v>
          </cell>
        </row>
        <row r="182">
          <cell r="Q182">
            <v>16</v>
          </cell>
        </row>
        <row r="183">
          <cell r="E183">
            <v>552.6</v>
          </cell>
          <cell r="F183">
            <v>411.1</v>
          </cell>
          <cell r="I183">
            <v>14.4</v>
          </cell>
          <cell r="J183">
            <v>12.7</v>
          </cell>
          <cell r="K183">
            <v>1141.4000000000001</v>
          </cell>
          <cell r="L183">
            <v>1080.5999999999999</v>
          </cell>
          <cell r="M183">
            <v>38.200000000000003</v>
          </cell>
          <cell r="Q183">
            <v>16</v>
          </cell>
          <cell r="Y183">
            <v>1.6</v>
          </cell>
          <cell r="Z183">
            <v>1.6</v>
          </cell>
        </row>
        <row r="188">
          <cell r="Q188">
            <v>3.6</v>
          </cell>
        </row>
        <row r="189">
          <cell r="E189">
            <v>464.3</v>
          </cell>
          <cell r="F189">
            <v>364.3</v>
          </cell>
          <cell r="I189">
            <v>13.7</v>
          </cell>
          <cell r="J189">
            <v>4.3</v>
          </cell>
          <cell r="K189">
            <v>799</v>
          </cell>
          <cell r="L189">
            <v>755.2</v>
          </cell>
          <cell r="M189">
            <v>13.6</v>
          </cell>
          <cell r="Q189">
            <v>3.6</v>
          </cell>
          <cell r="Y189">
            <v>0</v>
          </cell>
          <cell r="Z189">
            <v>0</v>
          </cell>
        </row>
        <row r="192">
          <cell r="Q192">
            <v>2.2999999999999998</v>
          </cell>
        </row>
        <row r="193">
          <cell r="E193">
            <v>257.5</v>
          </cell>
          <cell r="F193">
            <v>198</v>
          </cell>
          <cell r="I193">
            <v>12.799999999999999</v>
          </cell>
          <cell r="J193">
            <v>10</v>
          </cell>
          <cell r="K193">
            <v>448.3</v>
          </cell>
          <cell r="L193">
            <v>433</v>
          </cell>
          <cell r="M193">
            <v>5.8</v>
          </cell>
          <cell r="Q193">
            <v>2.2999999999999998</v>
          </cell>
          <cell r="Y193">
            <v>0</v>
          </cell>
          <cell r="Z193">
            <v>0</v>
          </cell>
        </row>
        <row r="197">
          <cell r="Q197">
            <v>5.2</v>
          </cell>
        </row>
        <row r="198">
          <cell r="E198">
            <v>427.9</v>
          </cell>
          <cell r="F198">
            <v>328.7</v>
          </cell>
          <cell r="I198">
            <v>11.799999999999999</v>
          </cell>
          <cell r="J198">
            <v>9</v>
          </cell>
          <cell r="K198">
            <v>773.4</v>
          </cell>
          <cell r="L198">
            <v>743.8</v>
          </cell>
          <cell r="M198">
            <v>16.2</v>
          </cell>
          <cell r="Q198">
            <v>5.2</v>
          </cell>
          <cell r="Y198">
            <v>0.3</v>
          </cell>
          <cell r="Z198">
            <v>0.3</v>
          </cell>
        </row>
        <row r="203">
          <cell r="Q203">
            <v>1.6</v>
          </cell>
        </row>
        <row r="204">
          <cell r="E204">
            <v>195.9</v>
          </cell>
          <cell r="F204">
            <v>163.6</v>
          </cell>
          <cell r="I204">
            <v>6.6999999999999993</v>
          </cell>
          <cell r="J204">
            <v>6.6999999999999993</v>
          </cell>
          <cell r="K204">
            <v>77.900000000000006</v>
          </cell>
          <cell r="L204">
            <v>74.8</v>
          </cell>
          <cell r="M204">
            <v>11.8</v>
          </cell>
          <cell r="Q204">
            <v>1.6</v>
          </cell>
          <cell r="Y204">
            <v>0</v>
          </cell>
          <cell r="Z204">
            <v>0</v>
          </cell>
        </row>
        <row r="207">
          <cell r="Q207">
            <v>3.6</v>
          </cell>
        </row>
        <row r="208">
          <cell r="E208">
            <v>181.7</v>
          </cell>
          <cell r="F208">
            <v>142.1</v>
          </cell>
          <cell r="I208">
            <v>6.8999999999999995</v>
          </cell>
          <cell r="J208">
            <v>6.8</v>
          </cell>
          <cell r="K208">
            <v>207.4</v>
          </cell>
          <cell r="L208">
            <v>198.2</v>
          </cell>
          <cell r="M208">
            <v>15.7</v>
          </cell>
          <cell r="Q208">
            <v>3.6</v>
          </cell>
          <cell r="Y208">
            <v>0</v>
          </cell>
          <cell r="Z208">
            <v>0</v>
          </cell>
        </row>
        <row r="211">
          <cell r="Q211">
            <v>0.8</v>
          </cell>
        </row>
        <row r="212">
          <cell r="E212">
            <v>127.9</v>
          </cell>
          <cell r="F212">
            <v>90.6</v>
          </cell>
          <cell r="I212">
            <v>1.7</v>
          </cell>
          <cell r="J212">
            <v>1.7</v>
          </cell>
          <cell r="K212">
            <v>355</v>
          </cell>
          <cell r="L212">
            <v>342.7</v>
          </cell>
          <cell r="M212">
            <v>0.1</v>
          </cell>
          <cell r="Q212">
            <v>0.8</v>
          </cell>
          <cell r="Y212">
            <v>0</v>
          </cell>
          <cell r="Z212">
            <v>0</v>
          </cell>
        </row>
        <row r="215">
          <cell r="Q215">
            <v>5.9</v>
          </cell>
        </row>
        <row r="216">
          <cell r="E216">
            <v>516.29999999999995</v>
          </cell>
          <cell r="F216">
            <v>423</v>
          </cell>
          <cell r="I216">
            <v>30.6</v>
          </cell>
          <cell r="J216">
            <v>26</v>
          </cell>
          <cell r="K216">
            <v>502.4</v>
          </cell>
          <cell r="L216">
            <v>478.8</v>
          </cell>
          <cell r="M216">
            <v>87.6</v>
          </cell>
          <cell r="Q216">
            <v>5.9</v>
          </cell>
          <cell r="Y216">
            <v>0</v>
          </cell>
          <cell r="Z216">
            <v>0</v>
          </cell>
        </row>
        <row r="220">
          <cell r="Q220">
            <v>1.3</v>
          </cell>
        </row>
        <row r="221">
          <cell r="E221">
            <v>243.5</v>
          </cell>
          <cell r="F221">
            <v>203</v>
          </cell>
          <cell r="I221">
            <v>11.9</v>
          </cell>
          <cell r="J221">
            <v>11.799999999999999</v>
          </cell>
          <cell r="K221">
            <v>211.8</v>
          </cell>
          <cell r="L221">
            <v>203.2</v>
          </cell>
          <cell r="M221">
            <v>39.9</v>
          </cell>
          <cell r="Q221">
            <v>1.3</v>
          </cell>
          <cell r="Y221">
            <v>0</v>
          </cell>
          <cell r="Z221">
            <v>0</v>
          </cell>
        </row>
        <row r="224">
          <cell r="Q224">
            <v>5.6</v>
          </cell>
        </row>
        <row r="225">
          <cell r="E225">
            <v>439.9</v>
          </cell>
          <cell r="F225">
            <v>367.6</v>
          </cell>
          <cell r="I225">
            <v>17.3</v>
          </cell>
          <cell r="J225">
            <v>17</v>
          </cell>
          <cell r="K225">
            <v>409.5</v>
          </cell>
          <cell r="L225">
            <v>393.8</v>
          </cell>
          <cell r="M225">
            <v>70.599999999999994</v>
          </cell>
          <cell r="Q225">
            <v>5.6</v>
          </cell>
          <cell r="Y225">
            <v>0</v>
          </cell>
          <cell r="Z225">
            <v>0</v>
          </cell>
        </row>
        <row r="228">
          <cell r="Q228">
            <v>5.6</v>
          </cell>
        </row>
        <row r="229">
          <cell r="E229">
            <v>258.39999999999998</v>
          </cell>
          <cell r="F229">
            <v>213.3</v>
          </cell>
          <cell r="I229">
            <v>18.8</v>
          </cell>
          <cell r="J229">
            <v>15.899999999999999</v>
          </cell>
          <cell r="K229">
            <v>226.4</v>
          </cell>
          <cell r="L229">
            <v>213.5</v>
          </cell>
          <cell r="M229">
            <v>36.1</v>
          </cell>
          <cell r="Q229">
            <v>5.6</v>
          </cell>
          <cell r="Y229">
            <v>0.1</v>
          </cell>
          <cell r="Z229">
            <v>0.1</v>
          </cell>
        </row>
        <row r="234">
          <cell r="AW234">
            <v>8.1999999999999993</v>
          </cell>
        </row>
        <row r="235">
          <cell r="E235">
            <v>250.2</v>
          </cell>
          <cell r="F235">
            <v>217.4</v>
          </cell>
          <cell r="I235">
            <v>12</v>
          </cell>
          <cell r="J235">
            <v>11</v>
          </cell>
          <cell r="K235">
            <v>232.9</v>
          </cell>
          <cell r="L235">
            <v>224.4</v>
          </cell>
          <cell r="M235">
            <v>36.700000000000003</v>
          </cell>
          <cell r="Q235">
            <v>6</v>
          </cell>
          <cell r="Y235">
            <v>0.4</v>
          </cell>
          <cell r="Z235">
            <v>0.4</v>
          </cell>
          <cell r="AG235">
            <v>2.2000000000000002</v>
          </cell>
          <cell r="AW235">
            <v>8.1999999999999993</v>
          </cell>
        </row>
        <row r="239">
          <cell r="Q239">
            <v>11.4</v>
          </cell>
        </row>
        <row r="240">
          <cell r="E240">
            <v>577.5</v>
          </cell>
          <cell r="F240">
            <v>479.2</v>
          </cell>
          <cell r="I240">
            <v>27.9</v>
          </cell>
          <cell r="J240">
            <v>26.1</v>
          </cell>
          <cell r="K240">
            <v>522</v>
          </cell>
          <cell r="L240">
            <v>501.3</v>
          </cell>
          <cell r="M240">
            <v>100.7</v>
          </cell>
          <cell r="Q240">
            <v>11.4</v>
          </cell>
          <cell r="Y240">
            <v>0</v>
          </cell>
          <cell r="Z240">
            <v>0</v>
          </cell>
        </row>
        <row r="244">
          <cell r="Q244">
            <v>9.8000000000000007</v>
          </cell>
        </row>
        <row r="245">
          <cell r="E245">
            <v>843.9</v>
          </cell>
          <cell r="F245">
            <v>800.3</v>
          </cell>
          <cell r="I245">
            <v>94.6</v>
          </cell>
          <cell r="J245">
            <v>93.3</v>
          </cell>
          <cell r="K245">
            <v>62.3</v>
          </cell>
          <cell r="L245">
            <v>61.4</v>
          </cell>
          <cell r="M245">
            <v>70</v>
          </cell>
          <cell r="N245">
            <v>48</v>
          </cell>
          <cell r="Q245">
            <v>9.8000000000000007</v>
          </cell>
          <cell r="R245">
            <v>5.8</v>
          </cell>
          <cell r="Y245">
            <v>0</v>
          </cell>
          <cell r="Z245">
            <v>0</v>
          </cell>
        </row>
        <row r="247">
          <cell r="Q247">
            <v>12.4</v>
          </cell>
        </row>
        <row r="248">
          <cell r="E248">
            <v>531.70000000000005</v>
          </cell>
          <cell r="F248">
            <v>423.8</v>
          </cell>
          <cell r="K248">
            <v>33.799999999999997</v>
          </cell>
          <cell r="L248">
            <v>33.200000000000003</v>
          </cell>
          <cell r="M248">
            <v>22.9</v>
          </cell>
          <cell r="Q248">
            <v>12.4</v>
          </cell>
        </row>
        <row r="249">
          <cell r="Q249">
            <v>8.5</v>
          </cell>
        </row>
        <row r="250">
          <cell r="E250">
            <v>162.5</v>
          </cell>
          <cell r="F250">
            <v>130</v>
          </cell>
          <cell r="I250">
            <v>17</v>
          </cell>
          <cell r="J250">
            <v>16.7</v>
          </cell>
          <cell r="K250">
            <v>161</v>
          </cell>
          <cell r="L250">
            <v>157.19999999999999</v>
          </cell>
          <cell r="M250">
            <v>40</v>
          </cell>
          <cell r="Q250">
            <v>8.5</v>
          </cell>
          <cell r="Y250">
            <v>0</v>
          </cell>
          <cell r="Z250">
            <v>0</v>
          </cell>
        </row>
        <row r="252">
          <cell r="Q252">
            <v>5.5</v>
          </cell>
        </row>
        <row r="253">
          <cell r="E253">
            <v>626.6</v>
          </cell>
          <cell r="F253">
            <v>412.4</v>
          </cell>
          <cell r="M253">
            <v>20</v>
          </cell>
          <cell r="Q253">
            <v>5.5</v>
          </cell>
        </row>
        <row r="255">
          <cell r="E255">
            <v>129.9</v>
          </cell>
          <cell r="F255">
            <v>116.8</v>
          </cell>
          <cell r="M255">
            <v>3</v>
          </cell>
        </row>
        <row r="256">
          <cell r="Q256">
            <v>1.3</v>
          </cell>
        </row>
        <row r="257">
          <cell r="E257">
            <v>162.30000000000001</v>
          </cell>
          <cell r="F257">
            <v>146.69999999999999</v>
          </cell>
          <cell r="M257">
            <v>3.2</v>
          </cell>
          <cell r="Q257">
            <v>1.3</v>
          </cell>
        </row>
        <row r="258">
          <cell r="Q258">
            <v>2.4</v>
          </cell>
        </row>
        <row r="259">
          <cell r="E259">
            <v>147</v>
          </cell>
          <cell r="F259">
            <v>125.3</v>
          </cell>
          <cell r="M259">
            <v>5</v>
          </cell>
          <cell r="Q259">
            <v>2.4</v>
          </cell>
        </row>
        <row r="261">
          <cell r="E261">
            <v>74</v>
          </cell>
          <cell r="F261">
            <v>66.900000000000006</v>
          </cell>
          <cell r="M261">
            <v>2</v>
          </cell>
        </row>
        <row r="263">
          <cell r="E263">
            <v>131.6</v>
          </cell>
          <cell r="F263">
            <v>112.5</v>
          </cell>
          <cell r="M263">
            <v>3</v>
          </cell>
        </row>
        <row r="264">
          <cell r="Q264">
            <v>0.8</v>
          </cell>
        </row>
        <row r="265">
          <cell r="E265">
            <v>112.8</v>
          </cell>
          <cell r="F265">
            <v>94.1</v>
          </cell>
          <cell r="M265">
            <v>2.5</v>
          </cell>
          <cell r="Q265">
            <v>0.8</v>
          </cell>
        </row>
        <row r="266">
          <cell r="Q266">
            <v>5.2</v>
          </cell>
        </row>
        <row r="267">
          <cell r="E267">
            <v>752.9</v>
          </cell>
          <cell r="F267">
            <v>644.79999999999995</v>
          </cell>
          <cell r="I267">
            <v>48</v>
          </cell>
          <cell r="J267">
            <v>0</v>
          </cell>
          <cell r="M267">
            <v>3.4</v>
          </cell>
          <cell r="Q267">
            <v>5.2</v>
          </cell>
          <cell r="Y267">
            <v>0</v>
          </cell>
          <cell r="Z267">
            <v>0</v>
          </cell>
        </row>
        <row r="269">
          <cell r="Q269">
            <v>6.5</v>
          </cell>
        </row>
        <row r="270">
          <cell r="E270">
            <v>359</v>
          </cell>
          <cell r="F270">
            <v>269.89999999999998</v>
          </cell>
          <cell r="M270">
            <v>14</v>
          </cell>
          <cell r="Q270">
            <v>6.5</v>
          </cell>
        </row>
        <row r="271">
          <cell r="Q271">
            <v>0.4</v>
          </cell>
        </row>
        <row r="272">
          <cell r="E272">
            <v>292.5</v>
          </cell>
          <cell r="F272">
            <v>206.8</v>
          </cell>
          <cell r="I272">
            <v>21.7</v>
          </cell>
          <cell r="J272">
            <v>18.8</v>
          </cell>
          <cell r="M272">
            <v>0.6</v>
          </cell>
          <cell r="Q272">
            <v>0.4</v>
          </cell>
          <cell r="Y272">
            <v>0</v>
          </cell>
          <cell r="Z272">
            <v>0</v>
          </cell>
        </row>
        <row r="275">
          <cell r="Q275">
            <v>6.8</v>
          </cell>
        </row>
        <row r="276">
          <cell r="E276">
            <v>606.9</v>
          </cell>
          <cell r="F276">
            <v>558.5</v>
          </cell>
          <cell r="I276">
            <v>30.3</v>
          </cell>
          <cell r="J276">
            <v>29.9</v>
          </cell>
          <cell r="M276">
            <v>31.1</v>
          </cell>
          <cell r="Q276">
            <v>6.8</v>
          </cell>
        </row>
        <row r="278">
          <cell r="Q278">
            <v>7.2</v>
          </cell>
        </row>
        <row r="279">
          <cell r="E279">
            <v>1195.3</v>
          </cell>
          <cell r="F279">
            <v>1026.9000000000001</v>
          </cell>
          <cell r="G279">
            <v>571.29999999999995</v>
          </cell>
          <cell r="H279">
            <v>542.4</v>
          </cell>
          <cell r="I279">
            <v>159.80000000000001</v>
          </cell>
          <cell r="J279">
            <v>152.19999999999999</v>
          </cell>
          <cell r="M279">
            <v>70</v>
          </cell>
          <cell r="N279">
            <v>28.5</v>
          </cell>
          <cell r="Q279">
            <v>7.2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</row>
        <row r="283">
          <cell r="Q283">
            <v>36.4</v>
          </cell>
        </row>
        <row r="284">
          <cell r="E284">
            <v>527.70000000000005</v>
          </cell>
          <cell r="F284">
            <v>455.3</v>
          </cell>
          <cell r="I284">
            <v>13.2</v>
          </cell>
          <cell r="J284">
            <v>13</v>
          </cell>
          <cell r="M284">
            <v>290</v>
          </cell>
          <cell r="N284">
            <v>147.80000000000001</v>
          </cell>
          <cell r="Q284">
            <v>36.4</v>
          </cell>
        </row>
        <row r="286">
          <cell r="C286">
            <v>63262.600000000006</v>
          </cell>
          <cell r="D286">
            <v>31994.199999999993</v>
          </cell>
          <cell r="E286">
            <v>32068.000000000011</v>
          </cell>
          <cell r="F286">
            <v>15968.799999999994</v>
          </cell>
          <cell r="G286">
            <v>4174.6000000000004</v>
          </cell>
          <cell r="H286">
            <v>1949.1</v>
          </cell>
          <cell r="I286">
            <v>4950.7999999999993</v>
          </cell>
          <cell r="J286">
            <v>1021</v>
          </cell>
          <cell r="K286">
            <v>13456.199999999995</v>
          </cell>
          <cell r="L286">
            <v>12791.9</v>
          </cell>
          <cell r="M286">
            <v>1641.5</v>
          </cell>
          <cell r="N286">
            <v>227.3</v>
          </cell>
          <cell r="O286">
            <v>2439.7000000000003</v>
          </cell>
          <cell r="P286">
            <v>29.6</v>
          </cell>
          <cell r="Q286">
            <v>4531.8000000000011</v>
          </cell>
          <cell r="R286">
            <v>6.5</v>
          </cell>
          <cell r="S286">
            <v>3363.2999999999997</v>
          </cell>
          <cell r="T286">
            <v>5.1000000000000005</v>
          </cell>
          <cell r="U286">
            <v>63</v>
          </cell>
          <cell r="V286">
            <v>0</v>
          </cell>
          <cell r="W286">
            <v>0</v>
          </cell>
          <cell r="X286">
            <v>0</v>
          </cell>
          <cell r="Y286">
            <v>3232.2999999999997</v>
          </cell>
          <cell r="Z286">
            <v>7.1000000000000005</v>
          </cell>
          <cell r="AA286">
            <v>0</v>
          </cell>
          <cell r="AB286">
            <v>-2</v>
          </cell>
          <cell r="AC286">
            <v>68</v>
          </cell>
          <cell r="AD286">
            <v>0</v>
          </cell>
          <cell r="AE286">
            <v>0</v>
          </cell>
          <cell r="AF286">
            <v>0</v>
          </cell>
          <cell r="AG286">
            <v>-2.6645352591003757E-15</v>
          </cell>
          <cell r="AH286">
            <v>0</v>
          </cell>
          <cell r="AI286">
            <v>66625.900000000009</v>
          </cell>
          <cell r="AJ286">
            <v>31999.299999999992</v>
          </cell>
          <cell r="AK286">
            <v>32131.000000000011</v>
          </cell>
          <cell r="AL286">
            <v>15968.799999999994</v>
          </cell>
          <cell r="AM286">
            <v>4174.6000000000004</v>
          </cell>
          <cell r="AN286">
            <v>1949.1</v>
          </cell>
          <cell r="AO286">
            <v>8183.0999999999995</v>
          </cell>
          <cell r="AP286">
            <v>1028.0999999999999</v>
          </cell>
          <cell r="AQ286">
            <v>13456.199999999995</v>
          </cell>
          <cell r="AR286">
            <v>12789.9</v>
          </cell>
          <cell r="AS286">
            <v>1709.5000000000002</v>
          </cell>
          <cell r="AT286">
            <v>227.3</v>
          </cell>
          <cell r="AU286">
            <v>2439.7000000000003</v>
          </cell>
          <cell r="AV286">
            <v>29.6</v>
          </cell>
          <cell r="AW286">
            <v>4531.8</v>
          </cell>
          <cell r="AX286">
            <v>6.5</v>
          </cell>
        </row>
      </sheetData>
      <sheetData sheetId="2"/>
      <sheetData sheetId="3"/>
      <sheetData sheetId="4"/>
      <sheetData sheetId="5">
        <row r="35">
          <cell r="G35">
            <v>8183.0999999999995</v>
          </cell>
          <cell r="I35">
            <v>1028.1000000000001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24"/>
  <sheetViews>
    <sheetView zoomScaleNormal="100" workbookViewId="0">
      <selection sqref="A1:XFD1048576"/>
    </sheetView>
  </sheetViews>
  <sheetFormatPr defaultColWidth="9.44140625" defaultRowHeight="13.8" x14ac:dyDescent="0.25"/>
  <cols>
    <col min="1" max="1" width="7.6640625" style="38" customWidth="1"/>
    <col min="2" max="2" width="73.5546875" style="40" customWidth="1"/>
    <col min="3" max="3" width="10.44140625" style="41" hidden="1" customWidth="1"/>
    <col min="4" max="4" width="11.6640625" style="38" hidden="1" customWidth="1"/>
    <col min="5" max="5" width="12.33203125" style="38" customWidth="1"/>
    <col min="6" max="16384" width="9.44140625" style="38"/>
  </cols>
  <sheetData>
    <row r="1" spans="1:5" x14ac:dyDescent="0.25">
      <c r="B1" s="207" t="s">
        <v>137</v>
      </c>
      <c r="C1" s="207"/>
      <c r="D1" s="207"/>
      <c r="E1" s="207"/>
    </row>
    <row r="2" spans="1:5" x14ac:dyDescent="0.25">
      <c r="B2" s="207" t="s">
        <v>264</v>
      </c>
      <c r="C2" s="207"/>
      <c r="D2" s="207"/>
      <c r="E2" s="207"/>
    </row>
    <row r="3" spans="1:5" x14ac:dyDescent="0.25">
      <c r="B3" s="207" t="s">
        <v>408</v>
      </c>
      <c r="C3" s="207"/>
      <c r="D3" s="207"/>
      <c r="E3" s="207"/>
    </row>
    <row r="4" spans="1:5" x14ac:dyDescent="0.25">
      <c r="B4" s="207" t="s">
        <v>138</v>
      </c>
      <c r="C4" s="207"/>
      <c r="D4" s="207"/>
      <c r="E4" s="207"/>
    </row>
    <row r="5" spans="1:5" ht="15" customHeight="1" x14ac:dyDescent="0.25">
      <c r="B5" s="206" t="s">
        <v>409</v>
      </c>
      <c r="C5" s="206"/>
      <c r="D5" s="206"/>
      <c r="E5" s="206"/>
    </row>
    <row r="6" spans="1:5" x14ac:dyDescent="0.25">
      <c r="B6" s="206" t="s">
        <v>410</v>
      </c>
      <c r="C6" s="206"/>
      <c r="D6" s="206"/>
      <c r="E6" s="206"/>
    </row>
    <row r="7" spans="1:5" ht="12" customHeight="1" x14ac:dyDescent="0.25">
      <c r="B7" s="39"/>
      <c r="C7" s="39"/>
      <c r="D7" s="39"/>
      <c r="E7" s="39"/>
    </row>
    <row r="8" spans="1:5" ht="15" customHeight="1" x14ac:dyDescent="0.25">
      <c r="A8" s="205" t="s">
        <v>267</v>
      </c>
      <c r="B8" s="205"/>
      <c r="C8" s="205"/>
      <c r="D8" s="205"/>
      <c r="E8" s="205"/>
    </row>
    <row r="9" spans="1:5" ht="21" customHeight="1" x14ac:dyDescent="0.25">
      <c r="E9" s="2" t="s">
        <v>159</v>
      </c>
    </row>
    <row r="10" spans="1:5" ht="27.6" x14ac:dyDescent="0.25">
      <c r="A10" s="42" t="s">
        <v>84</v>
      </c>
      <c r="B10" s="43" t="s">
        <v>85</v>
      </c>
      <c r="C10" s="44" t="s">
        <v>133</v>
      </c>
      <c r="D10" s="45" t="s">
        <v>131</v>
      </c>
      <c r="E10" s="43" t="s">
        <v>0</v>
      </c>
    </row>
    <row r="11" spans="1:5" x14ac:dyDescent="0.25">
      <c r="A11" s="46" t="s">
        <v>9</v>
      </c>
      <c r="B11" s="47" t="s">
        <v>86</v>
      </c>
      <c r="C11" s="59">
        <f>C12+C15+C19</f>
        <v>30219</v>
      </c>
      <c r="D11" s="60">
        <f>D12+D15+D19</f>
        <v>61.5</v>
      </c>
      <c r="E11" s="61">
        <f>E12+E15+E19</f>
        <v>30280.5</v>
      </c>
    </row>
    <row r="12" spans="1:5" x14ac:dyDescent="0.25">
      <c r="A12" s="46" t="s">
        <v>87</v>
      </c>
      <c r="B12" s="47" t="s">
        <v>88</v>
      </c>
      <c r="C12" s="59">
        <f>C13</f>
        <v>29347</v>
      </c>
      <c r="D12" s="60">
        <f>D13</f>
        <v>0</v>
      </c>
      <c r="E12" s="61">
        <f>E13</f>
        <v>29347</v>
      </c>
    </row>
    <row r="13" spans="1:5" ht="15" customHeight="1" x14ac:dyDescent="0.25">
      <c r="A13" s="46" t="s">
        <v>89</v>
      </c>
      <c r="B13" s="48" t="s">
        <v>287</v>
      </c>
      <c r="C13" s="17">
        <v>29347</v>
      </c>
      <c r="D13" s="62"/>
      <c r="E13" s="65">
        <f>C13+D13</f>
        <v>29347</v>
      </c>
    </row>
    <row r="14" spans="1:5" ht="26.4" x14ac:dyDescent="0.25">
      <c r="A14" s="46"/>
      <c r="B14" s="79" t="s">
        <v>288</v>
      </c>
      <c r="C14" s="17">
        <v>53</v>
      </c>
      <c r="D14" s="62"/>
      <c r="E14" s="65">
        <v>53</v>
      </c>
    </row>
    <row r="15" spans="1:5" x14ac:dyDescent="0.25">
      <c r="A15" s="46" t="s">
        <v>90</v>
      </c>
      <c r="B15" s="47" t="s">
        <v>91</v>
      </c>
      <c r="C15" s="59">
        <f>C16+C17+C18</f>
        <v>810</v>
      </c>
      <c r="D15" s="60">
        <f>D16+D17+D18</f>
        <v>0</v>
      </c>
      <c r="E15" s="61">
        <f>E16+E17+E18</f>
        <v>810</v>
      </c>
    </row>
    <row r="16" spans="1:5" x14ac:dyDescent="0.25">
      <c r="A16" s="46" t="s">
        <v>92</v>
      </c>
      <c r="B16" s="48" t="s">
        <v>124</v>
      </c>
      <c r="C16" s="64">
        <v>350</v>
      </c>
      <c r="D16" s="62"/>
      <c r="E16" s="65">
        <f>C16+D16</f>
        <v>350</v>
      </c>
    </row>
    <row r="17" spans="1:5" x14ac:dyDescent="0.25">
      <c r="A17" s="46" t="s">
        <v>93</v>
      </c>
      <c r="B17" s="48" t="s">
        <v>125</v>
      </c>
      <c r="C17" s="64">
        <v>10</v>
      </c>
      <c r="D17" s="62"/>
      <c r="E17" s="65">
        <f>C17+D17</f>
        <v>10</v>
      </c>
    </row>
    <row r="18" spans="1:5" x14ac:dyDescent="0.25">
      <c r="A18" s="46" t="s">
        <v>94</v>
      </c>
      <c r="B18" s="48" t="s">
        <v>126</v>
      </c>
      <c r="C18" s="64">
        <v>450</v>
      </c>
      <c r="D18" s="62"/>
      <c r="E18" s="65">
        <f>C18+D18</f>
        <v>450</v>
      </c>
    </row>
    <row r="19" spans="1:5" x14ac:dyDescent="0.25">
      <c r="A19" s="46" t="s">
        <v>95</v>
      </c>
      <c r="B19" s="49" t="s">
        <v>96</v>
      </c>
      <c r="C19" s="59">
        <f>C20</f>
        <v>62</v>
      </c>
      <c r="D19" s="60">
        <f t="shared" ref="D19:E19" si="0">D20</f>
        <v>61.5</v>
      </c>
      <c r="E19" s="61">
        <f t="shared" si="0"/>
        <v>123.5</v>
      </c>
    </row>
    <row r="20" spans="1:5" x14ac:dyDescent="0.25">
      <c r="A20" s="46" t="s">
        <v>97</v>
      </c>
      <c r="B20" s="48" t="s">
        <v>127</v>
      </c>
      <c r="C20" s="64">
        <v>62</v>
      </c>
      <c r="D20" s="62">
        <v>61.5</v>
      </c>
      <c r="E20" s="65">
        <f>C20+D20</f>
        <v>123.5</v>
      </c>
    </row>
    <row r="21" spans="1:5" x14ac:dyDescent="0.25">
      <c r="A21" s="46" t="s">
        <v>62</v>
      </c>
      <c r="B21" s="47" t="s">
        <v>98</v>
      </c>
      <c r="C21" s="59">
        <f>C22+C27+C34+C36</f>
        <v>3300.5</v>
      </c>
      <c r="D21" s="60">
        <f>D22+D27+D34+D36</f>
        <v>6.5</v>
      </c>
      <c r="E21" s="61">
        <f>E22+E27+E34+E36</f>
        <v>3307</v>
      </c>
    </row>
    <row r="22" spans="1:5" x14ac:dyDescent="0.25">
      <c r="A22" s="46" t="s">
        <v>99</v>
      </c>
      <c r="B22" s="47" t="s">
        <v>100</v>
      </c>
      <c r="C22" s="59">
        <f>C23+C24+C25+C26</f>
        <v>338</v>
      </c>
      <c r="D22" s="60">
        <f>D23+D24+D25+D26</f>
        <v>5.6</v>
      </c>
      <c r="E22" s="61">
        <f>E23+E24+E25+E26</f>
        <v>343.6</v>
      </c>
    </row>
    <row r="23" spans="1:5" ht="27.6" x14ac:dyDescent="0.25">
      <c r="A23" s="46" t="s">
        <v>101</v>
      </c>
      <c r="B23" s="48" t="s">
        <v>128</v>
      </c>
      <c r="C23" s="64">
        <v>200</v>
      </c>
      <c r="D23" s="62"/>
      <c r="E23" s="65">
        <f>C23+D23</f>
        <v>200</v>
      </c>
    </row>
    <row r="24" spans="1:5" x14ac:dyDescent="0.25">
      <c r="A24" s="46" t="s">
        <v>102</v>
      </c>
      <c r="B24" s="48" t="s">
        <v>129</v>
      </c>
      <c r="C24" s="64">
        <v>48</v>
      </c>
      <c r="D24" s="62">
        <v>5.6</v>
      </c>
      <c r="E24" s="65">
        <f>C24+D24</f>
        <v>53.6</v>
      </c>
    </row>
    <row r="25" spans="1:5" s="1" customFormat="1" x14ac:dyDescent="0.25">
      <c r="A25" s="36" t="s">
        <v>103</v>
      </c>
      <c r="B25" s="85" t="s">
        <v>130</v>
      </c>
      <c r="C25" s="17">
        <v>90</v>
      </c>
      <c r="D25" s="24"/>
      <c r="E25" s="63">
        <f>C25+D25</f>
        <v>90</v>
      </c>
    </row>
    <row r="26" spans="1:5" hidden="1" x14ac:dyDescent="0.25">
      <c r="A26" s="46" t="s">
        <v>167</v>
      </c>
      <c r="B26" s="48" t="s">
        <v>166</v>
      </c>
      <c r="C26" s="59"/>
      <c r="D26" s="60"/>
      <c r="E26" s="61">
        <f>C26+D26</f>
        <v>0</v>
      </c>
    </row>
    <row r="27" spans="1:5" x14ac:dyDescent="0.25">
      <c r="A27" s="46" t="s">
        <v>104</v>
      </c>
      <c r="B27" s="47" t="s">
        <v>105</v>
      </c>
      <c r="C27" s="59">
        <f>C28+C29+C30+C31</f>
        <v>2936.5</v>
      </c>
      <c r="D27" s="60">
        <f t="shared" ref="D27:E27" si="1">D28+D29+D30+D31</f>
        <v>0</v>
      </c>
      <c r="E27" s="61">
        <f t="shared" si="1"/>
        <v>2936.5</v>
      </c>
    </row>
    <row r="28" spans="1:5" ht="15.75" customHeight="1" x14ac:dyDescent="0.25">
      <c r="A28" s="46" t="s">
        <v>106</v>
      </c>
      <c r="B28" s="48" t="s">
        <v>105</v>
      </c>
      <c r="C28" s="17">
        <v>145.5</v>
      </c>
      <c r="D28" s="24"/>
      <c r="E28" s="65">
        <f t="shared" ref="E28:E37" si="2">C28+D28</f>
        <v>145.5</v>
      </c>
    </row>
    <row r="29" spans="1:5" x14ac:dyDescent="0.25">
      <c r="A29" s="46" t="s">
        <v>107</v>
      </c>
      <c r="B29" s="48" t="s">
        <v>170</v>
      </c>
      <c r="C29" s="17">
        <v>304.7</v>
      </c>
      <c r="D29" s="24"/>
      <c r="E29" s="65">
        <f t="shared" si="2"/>
        <v>304.7</v>
      </c>
    </row>
    <row r="30" spans="1:5" x14ac:dyDescent="0.25">
      <c r="A30" s="46" t="s">
        <v>108</v>
      </c>
      <c r="B30" s="48" t="s">
        <v>139</v>
      </c>
      <c r="C30" s="64">
        <v>991.3</v>
      </c>
      <c r="D30" s="62"/>
      <c r="E30" s="65">
        <f t="shared" si="2"/>
        <v>991.3</v>
      </c>
    </row>
    <row r="31" spans="1:5" x14ac:dyDescent="0.25">
      <c r="A31" s="46" t="s">
        <v>175</v>
      </c>
      <c r="B31" s="53" t="s">
        <v>220</v>
      </c>
      <c r="C31" s="17">
        <f>C32+C33</f>
        <v>1495</v>
      </c>
      <c r="D31" s="24">
        <f t="shared" ref="D31:E31" si="3">D32+D33</f>
        <v>0</v>
      </c>
      <c r="E31" s="63">
        <f t="shared" si="3"/>
        <v>1495</v>
      </c>
    </row>
    <row r="32" spans="1:5" x14ac:dyDescent="0.25">
      <c r="A32" s="78" t="s">
        <v>176</v>
      </c>
      <c r="B32" s="79" t="s">
        <v>221</v>
      </c>
      <c r="C32" s="80">
        <v>50</v>
      </c>
      <c r="D32" s="81"/>
      <c r="E32" s="82">
        <f>C32+D32</f>
        <v>50</v>
      </c>
    </row>
    <row r="33" spans="1:9" x14ac:dyDescent="0.25">
      <c r="A33" s="78" t="s">
        <v>177</v>
      </c>
      <c r="B33" s="79" t="s">
        <v>222</v>
      </c>
      <c r="C33" s="80">
        <v>1445</v>
      </c>
      <c r="D33" s="81"/>
      <c r="E33" s="82">
        <f>C33+D33</f>
        <v>1445</v>
      </c>
    </row>
    <row r="34" spans="1:9" x14ac:dyDescent="0.25">
      <c r="A34" s="46" t="s">
        <v>109</v>
      </c>
      <c r="B34" s="47" t="s">
        <v>110</v>
      </c>
      <c r="C34" s="59">
        <v>20</v>
      </c>
      <c r="D34" s="60"/>
      <c r="E34" s="66">
        <f t="shared" si="2"/>
        <v>20</v>
      </c>
    </row>
    <row r="35" spans="1:9" ht="14.4" hidden="1" x14ac:dyDescent="0.3">
      <c r="A35" s="46"/>
      <c r="B35" s="50" t="s">
        <v>153</v>
      </c>
      <c r="C35" s="67"/>
      <c r="D35" s="68"/>
      <c r="E35" s="69">
        <f t="shared" si="2"/>
        <v>0</v>
      </c>
    </row>
    <row r="36" spans="1:9" x14ac:dyDescent="0.25">
      <c r="A36" s="46" t="s">
        <v>111</v>
      </c>
      <c r="B36" s="47" t="s">
        <v>112</v>
      </c>
      <c r="C36" s="70">
        <v>6</v>
      </c>
      <c r="D36" s="71">
        <v>0.9</v>
      </c>
      <c r="E36" s="66">
        <f t="shared" si="2"/>
        <v>6.9</v>
      </c>
      <c r="I36" s="94"/>
    </row>
    <row r="37" spans="1:9" s="52" customFormat="1" ht="14.4" x14ac:dyDescent="0.3">
      <c r="A37" s="51"/>
      <c r="B37" s="50" t="s">
        <v>152</v>
      </c>
      <c r="C37" s="67"/>
      <c r="D37" s="68">
        <v>0.9</v>
      </c>
      <c r="E37" s="66">
        <f t="shared" si="2"/>
        <v>0.9</v>
      </c>
      <c r="I37" s="76"/>
    </row>
    <row r="38" spans="1:9" x14ac:dyDescent="0.25">
      <c r="A38" s="46" t="s">
        <v>10</v>
      </c>
      <c r="B38" s="47" t="s">
        <v>113</v>
      </c>
      <c r="C38" s="70">
        <f>C39+C44</f>
        <v>190</v>
      </c>
      <c r="D38" s="71">
        <f t="shared" ref="D38" si="4">D39+D44</f>
        <v>63</v>
      </c>
      <c r="E38" s="66">
        <f>E39+E44</f>
        <v>253</v>
      </c>
      <c r="I38" s="94"/>
    </row>
    <row r="39" spans="1:9" x14ac:dyDescent="0.25">
      <c r="A39" s="46" t="s">
        <v>114</v>
      </c>
      <c r="B39" s="47" t="s">
        <v>115</v>
      </c>
      <c r="C39" s="70">
        <f>C40+C41+C43+C42</f>
        <v>190</v>
      </c>
      <c r="D39" s="71">
        <f>D40+D41+D42</f>
        <v>63</v>
      </c>
      <c r="E39" s="66">
        <f>E40+E41+E42</f>
        <v>253</v>
      </c>
      <c r="I39" s="94"/>
    </row>
    <row r="40" spans="1:9" x14ac:dyDescent="0.25">
      <c r="A40" s="36" t="s">
        <v>116</v>
      </c>
      <c r="B40" s="85" t="s">
        <v>179</v>
      </c>
      <c r="C40" s="17">
        <v>30</v>
      </c>
      <c r="D40" s="24"/>
      <c r="E40" s="65">
        <f t="shared" ref="E40:E44" si="5">C40+D40</f>
        <v>30</v>
      </c>
      <c r="I40" s="94"/>
    </row>
    <row r="41" spans="1:9" x14ac:dyDescent="0.25">
      <c r="A41" s="46" t="s">
        <v>117</v>
      </c>
      <c r="B41" s="53" t="s">
        <v>155</v>
      </c>
      <c r="C41" s="17">
        <v>160</v>
      </c>
      <c r="D41" s="24">
        <v>63</v>
      </c>
      <c r="E41" s="65">
        <f t="shared" si="5"/>
        <v>223</v>
      </c>
      <c r="I41" s="94"/>
    </row>
    <row r="42" spans="1:9" hidden="1" x14ac:dyDescent="0.25">
      <c r="A42" s="46" t="s">
        <v>154</v>
      </c>
      <c r="B42" s="53" t="s">
        <v>231</v>
      </c>
      <c r="C42" s="17"/>
      <c r="D42" s="24"/>
      <c r="E42" s="65">
        <f t="shared" si="5"/>
        <v>0</v>
      </c>
      <c r="I42" s="94"/>
    </row>
    <row r="43" spans="1:9" hidden="1" x14ac:dyDescent="0.25">
      <c r="A43" s="46" t="s">
        <v>230</v>
      </c>
      <c r="B43" s="53" t="s">
        <v>156</v>
      </c>
      <c r="C43" s="17"/>
      <c r="D43" s="24"/>
      <c r="E43" s="65">
        <f t="shared" si="5"/>
        <v>0</v>
      </c>
      <c r="I43" s="94"/>
    </row>
    <row r="44" spans="1:9" hidden="1" x14ac:dyDescent="0.25">
      <c r="A44" s="36" t="s">
        <v>157</v>
      </c>
      <c r="B44" s="54" t="s">
        <v>158</v>
      </c>
      <c r="C44" s="70"/>
      <c r="D44" s="71"/>
      <c r="E44" s="66">
        <f t="shared" si="5"/>
        <v>0</v>
      </c>
      <c r="I44" s="94"/>
    </row>
    <row r="45" spans="1:9" x14ac:dyDescent="0.25">
      <c r="A45" s="46" t="s">
        <v>11</v>
      </c>
      <c r="B45" s="47" t="s">
        <v>118</v>
      </c>
      <c r="C45" s="59">
        <f>C46+C70+C71+C98+C100</f>
        <v>22581.600000000002</v>
      </c>
      <c r="D45" s="71">
        <f>D46+D70+D71+D98+D100</f>
        <v>3232.2999999999997</v>
      </c>
      <c r="E45" s="66">
        <f>E46+E70+E71+E98+E100</f>
        <v>25813.899999999998</v>
      </c>
      <c r="I45" s="94"/>
    </row>
    <row r="46" spans="1:9" s="1" customFormat="1" ht="27.6" x14ac:dyDescent="0.25">
      <c r="A46" s="36" t="s">
        <v>119</v>
      </c>
      <c r="B46" s="54" t="s">
        <v>195</v>
      </c>
      <c r="C46" s="70">
        <f>SUM(C47:C69)</f>
        <v>4174.5999999999995</v>
      </c>
      <c r="D46" s="60">
        <f>SUM(D47:D69)</f>
        <v>0</v>
      </c>
      <c r="E46" s="72">
        <f>SUM(E47:E69)</f>
        <v>4174.5999999999995</v>
      </c>
      <c r="I46" s="95"/>
    </row>
    <row r="47" spans="1:9" x14ac:dyDescent="0.25">
      <c r="A47" s="51" t="s">
        <v>120</v>
      </c>
      <c r="B47" s="101" t="s">
        <v>270</v>
      </c>
      <c r="C47" s="73">
        <v>0.7</v>
      </c>
      <c r="D47" s="68"/>
      <c r="E47" s="69">
        <f t="shared" ref="E47:E70" si="6">C47+D47</f>
        <v>0.7</v>
      </c>
      <c r="I47" s="94"/>
    </row>
    <row r="48" spans="1:9" x14ac:dyDescent="0.25">
      <c r="A48" s="51" t="s">
        <v>121</v>
      </c>
      <c r="B48" s="101" t="s">
        <v>65</v>
      </c>
      <c r="C48" s="73">
        <v>26.8</v>
      </c>
      <c r="D48" s="68"/>
      <c r="E48" s="69">
        <f t="shared" si="6"/>
        <v>26.8</v>
      </c>
      <c r="I48" s="94"/>
    </row>
    <row r="49" spans="1:9" x14ac:dyDescent="0.25">
      <c r="A49" s="51" t="s">
        <v>122</v>
      </c>
      <c r="B49" s="101" t="s">
        <v>72</v>
      </c>
      <c r="C49" s="73">
        <v>8.4</v>
      </c>
      <c r="D49" s="68"/>
      <c r="E49" s="69">
        <f t="shared" si="6"/>
        <v>8.4</v>
      </c>
      <c r="I49" s="94"/>
    </row>
    <row r="50" spans="1:9" x14ac:dyDescent="0.25">
      <c r="A50" s="51" t="s">
        <v>196</v>
      </c>
      <c r="B50" s="101" t="s">
        <v>66</v>
      </c>
      <c r="C50" s="73">
        <v>278.10000000000002</v>
      </c>
      <c r="D50" s="68"/>
      <c r="E50" s="69">
        <f t="shared" si="6"/>
        <v>278.10000000000002</v>
      </c>
      <c r="I50" s="94"/>
    </row>
    <row r="51" spans="1:9" x14ac:dyDescent="0.25">
      <c r="A51" s="51" t="s">
        <v>197</v>
      </c>
      <c r="B51" s="101" t="s">
        <v>234</v>
      </c>
      <c r="C51" s="73">
        <v>598.70000000000005</v>
      </c>
      <c r="D51" s="68"/>
      <c r="E51" s="69">
        <f t="shared" si="6"/>
        <v>598.70000000000005</v>
      </c>
      <c r="I51" s="94"/>
    </row>
    <row r="52" spans="1:9" x14ac:dyDescent="0.25">
      <c r="A52" s="51" t="s">
        <v>198</v>
      </c>
      <c r="B52" s="101" t="s">
        <v>82</v>
      </c>
      <c r="C52" s="73">
        <v>1460.6</v>
      </c>
      <c r="D52" s="68"/>
      <c r="E52" s="69">
        <f t="shared" si="6"/>
        <v>1460.6</v>
      </c>
    </row>
    <row r="53" spans="1:9" x14ac:dyDescent="0.25">
      <c r="A53" s="51" t="s">
        <v>199</v>
      </c>
      <c r="B53" s="101" t="s">
        <v>73</v>
      </c>
      <c r="C53" s="73">
        <v>18.399999999999999</v>
      </c>
      <c r="D53" s="68"/>
      <c r="E53" s="69">
        <f t="shared" si="6"/>
        <v>18.399999999999999</v>
      </c>
    </row>
    <row r="54" spans="1:9" x14ac:dyDescent="0.25">
      <c r="A54" s="51" t="s">
        <v>200</v>
      </c>
      <c r="B54" s="101" t="s">
        <v>171</v>
      </c>
      <c r="C54" s="73">
        <v>111.6</v>
      </c>
      <c r="D54" s="68"/>
      <c r="E54" s="69">
        <f t="shared" si="6"/>
        <v>111.6</v>
      </c>
    </row>
    <row r="55" spans="1:9" ht="26.4" x14ac:dyDescent="0.25">
      <c r="A55" s="51" t="s">
        <v>201</v>
      </c>
      <c r="B55" s="101" t="s">
        <v>271</v>
      </c>
      <c r="C55" s="73">
        <v>357.8</v>
      </c>
      <c r="D55" s="68"/>
      <c r="E55" s="69">
        <f t="shared" si="6"/>
        <v>357.8</v>
      </c>
    </row>
    <row r="56" spans="1:9" ht="26.4" x14ac:dyDescent="0.25">
      <c r="A56" s="51" t="s">
        <v>202</v>
      </c>
      <c r="B56" s="101" t="s">
        <v>232</v>
      </c>
      <c r="C56" s="73">
        <v>78.8</v>
      </c>
      <c r="D56" s="68"/>
      <c r="E56" s="69">
        <f t="shared" si="6"/>
        <v>78.8</v>
      </c>
    </row>
    <row r="57" spans="1:9" x14ac:dyDescent="0.25">
      <c r="A57" s="51" t="s">
        <v>203</v>
      </c>
      <c r="B57" s="101" t="s">
        <v>67</v>
      </c>
      <c r="C57" s="73">
        <v>30.6</v>
      </c>
      <c r="D57" s="68"/>
      <c r="E57" s="69">
        <f t="shared" si="6"/>
        <v>30.6</v>
      </c>
    </row>
    <row r="58" spans="1:9" x14ac:dyDescent="0.25">
      <c r="A58" s="51" t="s">
        <v>204</v>
      </c>
      <c r="B58" s="101" t="s">
        <v>68</v>
      </c>
      <c r="C58" s="73">
        <v>6.5</v>
      </c>
      <c r="D58" s="68"/>
      <c r="E58" s="69">
        <f t="shared" si="6"/>
        <v>6.5</v>
      </c>
    </row>
    <row r="59" spans="1:9" x14ac:dyDescent="0.25">
      <c r="A59" s="51" t="s">
        <v>205</v>
      </c>
      <c r="B59" s="101" t="s">
        <v>70</v>
      </c>
      <c r="C59" s="73">
        <v>0.7</v>
      </c>
      <c r="D59" s="68"/>
      <c r="E59" s="69">
        <f t="shared" si="6"/>
        <v>0.7</v>
      </c>
    </row>
    <row r="60" spans="1:9" x14ac:dyDescent="0.25">
      <c r="A60" s="51" t="s">
        <v>206</v>
      </c>
      <c r="B60" s="101" t="s">
        <v>71</v>
      </c>
      <c r="C60" s="73">
        <v>20.9</v>
      </c>
      <c r="D60" s="68"/>
      <c r="E60" s="69">
        <f t="shared" si="6"/>
        <v>20.9</v>
      </c>
    </row>
    <row r="61" spans="1:9" x14ac:dyDescent="0.25">
      <c r="A61" s="51" t="s">
        <v>207</v>
      </c>
      <c r="B61" s="101" t="s">
        <v>78</v>
      </c>
      <c r="C61" s="73">
        <v>672.4</v>
      </c>
      <c r="D61" s="68"/>
      <c r="E61" s="69">
        <f t="shared" si="6"/>
        <v>672.4</v>
      </c>
    </row>
    <row r="62" spans="1:9" ht="26.4" x14ac:dyDescent="0.25">
      <c r="A62" s="51" t="s">
        <v>208</v>
      </c>
      <c r="B62" s="101" t="s">
        <v>236</v>
      </c>
      <c r="C62" s="73">
        <v>6</v>
      </c>
      <c r="D62" s="68"/>
      <c r="E62" s="69">
        <f t="shared" si="6"/>
        <v>6</v>
      </c>
    </row>
    <row r="63" spans="1:9" x14ac:dyDescent="0.25">
      <c r="A63" s="51" t="s">
        <v>209</v>
      </c>
      <c r="B63" s="101" t="s">
        <v>223</v>
      </c>
      <c r="C63" s="73">
        <v>216.9</v>
      </c>
      <c r="D63" s="68"/>
      <c r="E63" s="69">
        <f t="shared" si="6"/>
        <v>216.9</v>
      </c>
    </row>
    <row r="64" spans="1:9" ht="26.4" x14ac:dyDescent="0.25">
      <c r="A64" s="51" t="s">
        <v>210</v>
      </c>
      <c r="B64" s="101" t="s">
        <v>272</v>
      </c>
      <c r="C64" s="73">
        <v>0.2</v>
      </c>
      <c r="D64" s="68"/>
      <c r="E64" s="69">
        <f t="shared" si="6"/>
        <v>0.2</v>
      </c>
    </row>
    <row r="65" spans="1:5" ht="26.4" x14ac:dyDescent="0.25">
      <c r="A65" s="51" t="s">
        <v>211</v>
      </c>
      <c r="B65" s="89" t="s">
        <v>79</v>
      </c>
      <c r="C65" s="73">
        <v>219</v>
      </c>
      <c r="D65" s="68"/>
      <c r="E65" s="69">
        <f t="shared" si="6"/>
        <v>219</v>
      </c>
    </row>
    <row r="66" spans="1:5" ht="15.75" customHeight="1" x14ac:dyDescent="0.25">
      <c r="A66" s="51" t="s">
        <v>212</v>
      </c>
      <c r="B66" s="101" t="s">
        <v>69</v>
      </c>
      <c r="C66" s="73">
        <v>29.9</v>
      </c>
      <c r="D66" s="68"/>
      <c r="E66" s="69">
        <f t="shared" si="6"/>
        <v>29.9</v>
      </c>
    </row>
    <row r="67" spans="1:5" x14ac:dyDescent="0.25">
      <c r="A67" s="51" t="s">
        <v>213</v>
      </c>
      <c r="B67" s="101" t="s">
        <v>80</v>
      </c>
      <c r="C67" s="73">
        <v>7.7</v>
      </c>
      <c r="D67" s="68"/>
      <c r="E67" s="69">
        <f t="shared" si="6"/>
        <v>7.7</v>
      </c>
    </row>
    <row r="68" spans="1:5" x14ac:dyDescent="0.25">
      <c r="A68" s="51" t="s">
        <v>214</v>
      </c>
      <c r="B68" s="101" t="s">
        <v>163</v>
      </c>
      <c r="C68" s="73">
        <v>6.2</v>
      </c>
      <c r="D68" s="68"/>
      <c r="E68" s="69">
        <f t="shared" si="6"/>
        <v>6.2</v>
      </c>
    </row>
    <row r="69" spans="1:5" x14ac:dyDescent="0.25">
      <c r="A69" s="51" t="s">
        <v>233</v>
      </c>
      <c r="B69" s="101" t="s">
        <v>180</v>
      </c>
      <c r="C69" s="73">
        <v>17.7</v>
      </c>
      <c r="D69" s="68"/>
      <c r="E69" s="69">
        <f t="shared" si="6"/>
        <v>17.7</v>
      </c>
    </row>
    <row r="70" spans="1:5" s="1" customFormat="1" ht="15" customHeight="1" x14ac:dyDescent="0.25">
      <c r="A70" s="36" t="s">
        <v>174</v>
      </c>
      <c r="B70" s="54" t="s">
        <v>269</v>
      </c>
      <c r="C70" s="70">
        <v>13456.2</v>
      </c>
      <c r="D70" s="71"/>
      <c r="E70" s="66">
        <f t="shared" si="6"/>
        <v>13456.2</v>
      </c>
    </row>
    <row r="71" spans="1:5" s="1" customFormat="1" ht="15" customHeight="1" x14ac:dyDescent="0.25">
      <c r="A71" s="36" t="s">
        <v>178</v>
      </c>
      <c r="B71" s="54" t="s">
        <v>183</v>
      </c>
      <c r="C71" s="70">
        <f>C72+C80+C81+C82+C83+C84+C85+C86+C87+C88+C89+C90+C91+C92+C93+C94+C95+C96+C97</f>
        <v>3585.1000000000004</v>
      </c>
      <c r="D71" s="71">
        <f>D72+D80+D81+D82+D83+D84+D85+D86+D87+D88+D89+D90+D91+D92+D93+D94+D95+D96+D97</f>
        <v>3232.2999999999997</v>
      </c>
      <c r="E71" s="66">
        <f>E72+E80+E81+E82+E83+E84+E85+E86+E87+E88+E89+E90+E91+E92+E93+E94+E95+E96+E97</f>
        <v>6817.4</v>
      </c>
    </row>
    <row r="72" spans="1:5" s="1" customFormat="1" x14ac:dyDescent="0.25">
      <c r="A72" s="36" t="s">
        <v>160</v>
      </c>
      <c r="B72" s="55" t="s">
        <v>184</v>
      </c>
      <c r="C72" s="17">
        <f>SUM(C73:C79)</f>
        <v>1409</v>
      </c>
      <c r="D72" s="24">
        <f>SUM(D73:D79)</f>
        <v>25</v>
      </c>
      <c r="E72" s="90">
        <f>SUM(E73:E79)</f>
        <v>1434</v>
      </c>
    </row>
    <row r="73" spans="1:5" s="57" customFormat="1" ht="49.5" hidden="1" customHeight="1" x14ac:dyDescent="0.25">
      <c r="A73" s="51" t="s">
        <v>146</v>
      </c>
      <c r="B73" s="56" t="s">
        <v>165</v>
      </c>
      <c r="C73" s="73"/>
      <c r="D73" s="68"/>
      <c r="E73" s="69">
        <f t="shared" ref="E73:E99" si="7">C73+D73</f>
        <v>0</v>
      </c>
    </row>
    <row r="74" spans="1:5" s="57" customFormat="1" ht="26.4" hidden="1" x14ac:dyDescent="0.25">
      <c r="A74" s="51" t="s">
        <v>147</v>
      </c>
      <c r="B74" s="56" t="s">
        <v>135</v>
      </c>
      <c r="C74" s="73"/>
      <c r="D74" s="68"/>
      <c r="E74" s="69">
        <f t="shared" si="7"/>
        <v>0</v>
      </c>
    </row>
    <row r="75" spans="1:5" s="57" customFormat="1" ht="16.5" hidden="1" customHeight="1" x14ac:dyDescent="0.25">
      <c r="A75" s="51" t="s">
        <v>148</v>
      </c>
      <c r="B75" s="56" t="s">
        <v>136</v>
      </c>
      <c r="C75" s="73"/>
      <c r="D75" s="68"/>
      <c r="E75" s="69">
        <f t="shared" si="7"/>
        <v>0</v>
      </c>
    </row>
    <row r="76" spans="1:5" s="57" customFormat="1" hidden="1" x14ac:dyDescent="0.25">
      <c r="A76" s="51" t="s">
        <v>149</v>
      </c>
      <c r="B76" s="56" t="s">
        <v>140</v>
      </c>
      <c r="C76" s="73"/>
      <c r="D76" s="68"/>
      <c r="E76" s="69">
        <f t="shared" si="7"/>
        <v>0</v>
      </c>
    </row>
    <row r="77" spans="1:5" s="57" customFormat="1" ht="26.4" x14ac:dyDescent="0.25">
      <c r="A77" s="51" t="s">
        <v>190</v>
      </c>
      <c r="B77" s="83" t="s">
        <v>134</v>
      </c>
      <c r="C77" s="73">
        <v>409</v>
      </c>
      <c r="D77" s="68"/>
      <c r="E77" s="69">
        <f t="shared" si="7"/>
        <v>409</v>
      </c>
    </row>
    <row r="78" spans="1:5" s="57" customFormat="1" x14ac:dyDescent="0.25">
      <c r="A78" s="51" t="s">
        <v>191</v>
      </c>
      <c r="B78" s="83" t="s">
        <v>224</v>
      </c>
      <c r="C78" s="73">
        <v>700</v>
      </c>
      <c r="D78" s="68"/>
      <c r="E78" s="69">
        <f t="shared" si="7"/>
        <v>700</v>
      </c>
    </row>
    <row r="79" spans="1:5" s="57" customFormat="1" ht="26.4" x14ac:dyDescent="0.25">
      <c r="A79" s="51" t="s">
        <v>227</v>
      </c>
      <c r="B79" s="83" t="s">
        <v>229</v>
      </c>
      <c r="C79" s="73">
        <v>300</v>
      </c>
      <c r="D79" s="68">
        <v>25</v>
      </c>
      <c r="E79" s="69">
        <f t="shared" si="7"/>
        <v>325</v>
      </c>
    </row>
    <row r="80" spans="1:5" s="1" customFormat="1" ht="27.6" x14ac:dyDescent="0.25">
      <c r="A80" s="37" t="s">
        <v>161</v>
      </c>
      <c r="B80" s="86" t="s">
        <v>194</v>
      </c>
      <c r="C80" s="17">
        <v>546.1</v>
      </c>
      <c r="D80" s="24"/>
      <c r="E80" s="63">
        <f t="shared" si="7"/>
        <v>546.1</v>
      </c>
    </row>
    <row r="81" spans="1:5" s="1" customFormat="1" x14ac:dyDescent="0.25">
      <c r="A81" s="37" t="s">
        <v>239</v>
      </c>
      <c r="B81" s="87" t="s">
        <v>150</v>
      </c>
      <c r="C81" s="17">
        <v>16.899999999999999</v>
      </c>
      <c r="D81" s="24"/>
      <c r="E81" s="63">
        <f>C81+D81</f>
        <v>16.899999999999999</v>
      </c>
    </row>
    <row r="82" spans="1:5" s="1" customFormat="1" x14ac:dyDescent="0.25">
      <c r="A82" s="36" t="s">
        <v>240</v>
      </c>
      <c r="B82" s="85" t="s">
        <v>237</v>
      </c>
      <c r="C82" s="17">
        <v>48</v>
      </c>
      <c r="D82" s="24"/>
      <c r="E82" s="63">
        <f t="shared" ref="E82:E97" si="8">C82+D82</f>
        <v>48</v>
      </c>
    </row>
    <row r="83" spans="1:5" s="1" customFormat="1" x14ac:dyDescent="0.25">
      <c r="A83" s="36" t="s">
        <v>241</v>
      </c>
      <c r="B83" s="85" t="s">
        <v>238</v>
      </c>
      <c r="C83" s="17">
        <v>255.4</v>
      </c>
      <c r="D83" s="24"/>
      <c r="E83" s="63">
        <f t="shared" si="8"/>
        <v>255.4</v>
      </c>
    </row>
    <row r="84" spans="1:5" s="1" customFormat="1" ht="41.4" x14ac:dyDescent="0.25">
      <c r="A84" s="36" t="s">
        <v>242</v>
      </c>
      <c r="B84" s="85" t="s">
        <v>268</v>
      </c>
      <c r="C84" s="17">
        <v>27</v>
      </c>
      <c r="D84" s="24"/>
      <c r="E84" s="63">
        <f t="shared" si="8"/>
        <v>27</v>
      </c>
    </row>
    <row r="85" spans="1:5" s="1" customFormat="1" x14ac:dyDescent="0.25">
      <c r="A85" s="36" t="s">
        <v>243</v>
      </c>
      <c r="B85" s="85" t="s">
        <v>249</v>
      </c>
      <c r="C85" s="17">
        <v>233.7</v>
      </c>
      <c r="D85" s="24"/>
      <c r="E85" s="63">
        <f t="shared" si="8"/>
        <v>233.7</v>
      </c>
    </row>
    <row r="86" spans="1:5" s="1" customFormat="1" ht="27.6" x14ac:dyDescent="0.25">
      <c r="A86" s="36" t="s">
        <v>244</v>
      </c>
      <c r="B86" s="85" t="s">
        <v>273</v>
      </c>
      <c r="C86" s="17">
        <v>50</v>
      </c>
      <c r="D86" s="24"/>
      <c r="E86" s="63">
        <f t="shared" si="8"/>
        <v>50</v>
      </c>
    </row>
    <row r="87" spans="1:5" s="1" customFormat="1" ht="41.4" x14ac:dyDescent="0.25">
      <c r="A87" s="36" t="s">
        <v>251</v>
      </c>
      <c r="B87" s="93" t="s">
        <v>274</v>
      </c>
      <c r="C87" s="17">
        <v>253.7</v>
      </c>
      <c r="D87" s="24"/>
      <c r="E87" s="63">
        <f t="shared" si="8"/>
        <v>253.7</v>
      </c>
    </row>
    <row r="88" spans="1:5" s="1" customFormat="1" ht="27.6" x14ac:dyDescent="0.25">
      <c r="A88" s="36" t="s">
        <v>252</v>
      </c>
      <c r="B88" s="93" t="s">
        <v>262</v>
      </c>
      <c r="C88" s="17">
        <v>64.400000000000006</v>
      </c>
      <c r="D88" s="24"/>
      <c r="E88" s="63">
        <f t="shared" si="8"/>
        <v>64.400000000000006</v>
      </c>
    </row>
    <row r="89" spans="1:5" s="1" customFormat="1" ht="27.6" x14ac:dyDescent="0.25">
      <c r="A89" s="36" t="s">
        <v>253</v>
      </c>
      <c r="B89" s="97" t="s">
        <v>275</v>
      </c>
      <c r="C89" s="17">
        <v>226</v>
      </c>
      <c r="D89" s="24"/>
      <c r="E89" s="63">
        <f t="shared" si="8"/>
        <v>226</v>
      </c>
    </row>
    <row r="90" spans="1:5" s="1" customFormat="1" x14ac:dyDescent="0.25">
      <c r="A90" s="36" t="s">
        <v>254</v>
      </c>
      <c r="B90" s="97" t="s">
        <v>397</v>
      </c>
      <c r="C90" s="17">
        <v>107.3</v>
      </c>
      <c r="D90" s="24"/>
      <c r="E90" s="63">
        <f t="shared" si="8"/>
        <v>107.3</v>
      </c>
    </row>
    <row r="91" spans="1:5" s="187" customFormat="1" ht="27.6" x14ac:dyDescent="0.25">
      <c r="A91" s="37" t="s">
        <v>394</v>
      </c>
      <c r="B91" s="189" t="s">
        <v>398</v>
      </c>
      <c r="C91" s="17">
        <v>73.400000000000006</v>
      </c>
      <c r="D91" s="24"/>
      <c r="E91" s="63">
        <f t="shared" si="8"/>
        <v>73.400000000000006</v>
      </c>
    </row>
    <row r="92" spans="1:5" s="1" customFormat="1" x14ac:dyDescent="0.25">
      <c r="A92" s="36" t="s">
        <v>395</v>
      </c>
      <c r="B92" s="97" t="s">
        <v>399</v>
      </c>
      <c r="C92" s="17">
        <v>161.30000000000001</v>
      </c>
      <c r="D92" s="24"/>
      <c r="E92" s="63">
        <f t="shared" si="8"/>
        <v>161.30000000000001</v>
      </c>
    </row>
    <row r="93" spans="1:5" s="1" customFormat="1" ht="27.6" x14ac:dyDescent="0.25">
      <c r="A93" s="36" t="s">
        <v>396</v>
      </c>
      <c r="B93" s="97" t="s">
        <v>405</v>
      </c>
      <c r="C93" s="17">
        <v>112.9</v>
      </c>
      <c r="D93" s="24"/>
      <c r="E93" s="63">
        <f t="shared" si="8"/>
        <v>112.9</v>
      </c>
    </row>
    <row r="94" spans="1:5" s="1" customFormat="1" x14ac:dyDescent="0.25">
      <c r="A94" s="36" t="s">
        <v>406</v>
      </c>
      <c r="B94" s="97" t="s">
        <v>411</v>
      </c>
      <c r="C94" s="17"/>
      <c r="D94" s="24">
        <v>31.1</v>
      </c>
      <c r="E94" s="63">
        <f t="shared" si="8"/>
        <v>31.1</v>
      </c>
    </row>
    <row r="95" spans="1:5" s="1" customFormat="1" ht="27.6" x14ac:dyDescent="0.25">
      <c r="A95" s="36" t="s">
        <v>412</v>
      </c>
      <c r="B95" s="97" t="s">
        <v>413</v>
      </c>
      <c r="C95" s="17"/>
      <c r="D95" s="24">
        <v>6.5</v>
      </c>
      <c r="E95" s="63">
        <f t="shared" si="8"/>
        <v>6.5</v>
      </c>
    </row>
    <row r="96" spans="1:5" s="1" customFormat="1" x14ac:dyDescent="0.25">
      <c r="A96" s="36" t="s">
        <v>414</v>
      </c>
      <c r="B96" s="97" t="s">
        <v>415</v>
      </c>
      <c r="C96" s="17"/>
      <c r="D96" s="24">
        <v>28.5</v>
      </c>
      <c r="E96" s="63">
        <f t="shared" si="8"/>
        <v>28.5</v>
      </c>
    </row>
    <row r="97" spans="1:5" s="1" customFormat="1" ht="27.6" x14ac:dyDescent="0.25">
      <c r="A97" s="37" t="s">
        <v>416</v>
      </c>
      <c r="B97" s="53" t="s">
        <v>145</v>
      </c>
      <c r="C97" s="17"/>
      <c r="D97" s="24">
        <v>3141.2</v>
      </c>
      <c r="E97" s="63">
        <f t="shared" si="8"/>
        <v>3141.2</v>
      </c>
    </row>
    <row r="98" spans="1:5" s="1" customFormat="1" ht="27.6" x14ac:dyDescent="0.25">
      <c r="A98" s="92" t="s">
        <v>215</v>
      </c>
      <c r="B98" s="84" t="s">
        <v>218</v>
      </c>
      <c r="C98" s="98">
        <f>SUM(C99:C99)</f>
        <v>15.3</v>
      </c>
      <c r="D98" s="99">
        <f>SUM(D99:D99)</f>
        <v>0</v>
      </c>
      <c r="E98" s="100">
        <f>SUM(E99:E99)</f>
        <v>15.3</v>
      </c>
    </row>
    <row r="99" spans="1:5" s="1" customFormat="1" x14ac:dyDescent="0.25">
      <c r="A99" s="51" t="s">
        <v>228</v>
      </c>
      <c r="B99" s="88" t="s">
        <v>185</v>
      </c>
      <c r="C99" s="73">
        <v>15.3</v>
      </c>
      <c r="D99" s="68"/>
      <c r="E99" s="69">
        <f t="shared" si="7"/>
        <v>15.3</v>
      </c>
    </row>
    <row r="100" spans="1:5" x14ac:dyDescent="0.25">
      <c r="A100" s="36" t="s">
        <v>216</v>
      </c>
      <c r="B100" s="54" t="s">
        <v>164</v>
      </c>
      <c r="C100" s="59">
        <f>C111+C102+C101+C115</f>
        <v>1350.4000000000003</v>
      </c>
      <c r="D100" s="71">
        <f>D111+D102+D101+D115</f>
        <v>0</v>
      </c>
      <c r="E100" s="66">
        <f>C100+D100</f>
        <v>1350.4000000000003</v>
      </c>
    </row>
    <row r="101" spans="1:5" ht="27.6" hidden="1" x14ac:dyDescent="0.25">
      <c r="A101" s="36"/>
      <c r="B101" s="53" t="s">
        <v>181</v>
      </c>
      <c r="C101" s="17"/>
      <c r="D101" s="24"/>
      <c r="E101" s="63">
        <f>C101+D101</f>
        <v>0</v>
      </c>
    </row>
    <row r="102" spans="1:5" x14ac:dyDescent="0.25">
      <c r="A102" s="36" t="s">
        <v>217</v>
      </c>
      <c r="B102" s="53" t="s">
        <v>192</v>
      </c>
      <c r="C102" s="17">
        <f>SUM(C103:C110)</f>
        <v>1295.2000000000003</v>
      </c>
      <c r="D102" s="24">
        <f>SUM(D103:D110)</f>
        <v>0</v>
      </c>
      <c r="E102" s="90">
        <f>SUM(E103:E110)</f>
        <v>1295.2000000000003</v>
      </c>
    </row>
    <row r="103" spans="1:5" ht="15" hidden="1" customHeight="1" x14ac:dyDescent="0.25">
      <c r="A103" s="51" t="s">
        <v>245</v>
      </c>
      <c r="B103" s="89" t="s">
        <v>186</v>
      </c>
      <c r="C103" s="73">
        <v>0</v>
      </c>
      <c r="D103" s="68"/>
      <c r="E103" s="69">
        <f t="shared" ref="E103:E115" si="9">C103+D103</f>
        <v>0</v>
      </c>
    </row>
    <row r="104" spans="1:5" x14ac:dyDescent="0.25">
      <c r="A104" s="51" t="s">
        <v>245</v>
      </c>
      <c r="B104" s="89" t="s">
        <v>185</v>
      </c>
      <c r="C104" s="73">
        <v>384</v>
      </c>
      <c r="D104" s="68"/>
      <c r="E104" s="69">
        <f t="shared" si="9"/>
        <v>384</v>
      </c>
    </row>
    <row r="105" spans="1:5" ht="25.5" customHeight="1" x14ac:dyDescent="0.25">
      <c r="A105" s="51" t="s">
        <v>246</v>
      </c>
      <c r="B105" s="89" t="s">
        <v>276</v>
      </c>
      <c r="C105" s="73">
        <v>150</v>
      </c>
      <c r="D105" s="68"/>
      <c r="E105" s="69">
        <f t="shared" si="9"/>
        <v>150</v>
      </c>
    </row>
    <row r="106" spans="1:5" ht="26.4" x14ac:dyDescent="0.25">
      <c r="A106" s="51" t="s">
        <v>247</v>
      </c>
      <c r="B106" s="89" t="s">
        <v>187</v>
      </c>
      <c r="C106" s="73">
        <v>68.099999999999994</v>
      </c>
      <c r="D106" s="68"/>
      <c r="E106" s="69">
        <f t="shared" si="9"/>
        <v>68.099999999999994</v>
      </c>
    </row>
    <row r="107" spans="1:5" ht="15" customHeight="1" x14ac:dyDescent="0.25">
      <c r="A107" s="51" t="s">
        <v>248</v>
      </c>
      <c r="B107" s="89" t="s">
        <v>188</v>
      </c>
      <c r="C107" s="73">
        <v>164</v>
      </c>
      <c r="D107" s="68"/>
      <c r="E107" s="69">
        <f t="shared" si="9"/>
        <v>164</v>
      </c>
    </row>
    <row r="108" spans="1:5" ht="15" customHeight="1" x14ac:dyDescent="0.25">
      <c r="A108" s="51" t="s">
        <v>256</v>
      </c>
      <c r="B108" s="89" t="s">
        <v>189</v>
      </c>
      <c r="C108" s="73">
        <v>95.2</v>
      </c>
      <c r="D108" s="68"/>
      <c r="E108" s="69">
        <f t="shared" si="9"/>
        <v>95.2</v>
      </c>
    </row>
    <row r="109" spans="1:5" ht="26.4" x14ac:dyDescent="0.25">
      <c r="A109" s="51" t="s">
        <v>261</v>
      </c>
      <c r="B109" s="102" t="s">
        <v>277</v>
      </c>
      <c r="C109" s="73">
        <v>224.5</v>
      </c>
      <c r="D109" s="68"/>
      <c r="E109" s="69">
        <f t="shared" si="9"/>
        <v>224.5</v>
      </c>
    </row>
    <row r="110" spans="1:5" ht="26.4" x14ac:dyDescent="0.25">
      <c r="A110" s="51" t="s">
        <v>257</v>
      </c>
      <c r="B110" s="102" t="s">
        <v>278</v>
      </c>
      <c r="C110" s="73">
        <v>209.4</v>
      </c>
      <c r="D110" s="68"/>
      <c r="E110" s="69">
        <f t="shared" si="9"/>
        <v>209.4</v>
      </c>
    </row>
    <row r="111" spans="1:5" ht="27.6" x14ac:dyDescent="0.25">
      <c r="A111" s="36" t="s">
        <v>255</v>
      </c>
      <c r="B111" s="53" t="s">
        <v>193</v>
      </c>
      <c r="C111" s="17">
        <f>SUM(C112:C114)</f>
        <v>55.2</v>
      </c>
      <c r="D111" s="24">
        <f t="shared" ref="D111:E111" si="10">SUM(D112:D114)</f>
        <v>0</v>
      </c>
      <c r="E111" s="90">
        <f t="shared" si="10"/>
        <v>55.2</v>
      </c>
    </row>
    <row r="112" spans="1:5" ht="15" customHeight="1" x14ac:dyDescent="0.25">
      <c r="A112" s="51" t="s">
        <v>258</v>
      </c>
      <c r="B112" s="89" t="s">
        <v>185</v>
      </c>
      <c r="C112" s="73">
        <v>34.200000000000003</v>
      </c>
      <c r="D112" s="68"/>
      <c r="E112" s="69">
        <f t="shared" si="9"/>
        <v>34.200000000000003</v>
      </c>
    </row>
    <row r="113" spans="1:5" ht="26.4" x14ac:dyDescent="0.25">
      <c r="A113" s="51" t="s">
        <v>259</v>
      </c>
      <c r="B113" s="89" t="s">
        <v>276</v>
      </c>
      <c r="C113" s="73">
        <v>15</v>
      </c>
      <c r="D113" s="68"/>
      <c r="E113" s="69">
        <f t="shared" si="9"/>
        <v>15</v>
      </c>
    </row>
    <row r="114" spans="1:5" ht="26.4" x14ac:dyDescent="0.25">
      <c r="A114" s="51" t="s">
        <v>260</v>
      </c>
      <c r="B114" s="102" t="s">
        <v>187</v>
      </c>
      <c r="C114" s="73">
        <v>6</v>
      </c>
      <c r="D114" s="68"/>
      <c r="E114" s="69">
        <f t="shared" si="9"/>
        <v>6</v>
      </c>
    </row>
    <row r="115" spans="1:5" hidden="1" x14ac:dyDescent="0.25">
      <c r="A115" s="51" t="s">
        <v>255</v>
      </c>
      <c r="B115" s="96"/>
      <c r="C115" s="73"/>
      <c r="D115" s="68"/>
      <c r="E115" s="69">
        <f t="shared" si="9"/>
        <v>0</v>
      </c>
    </row>
    <row r="116" spans="1:5" x14ac:dyDescent="0.25">
      <c r="A116" s="91" t="s">
        <v>12</v>
      </c>
      <c r="B116" s="58" t="s">
        <v>123</v>
      </c>
      <c r="C116" s="74">
        <f>C11+C21+C38+C45</f>
        <v>56291.100000000006</v>
      </c>
      <c r="D116" s="74">
        <f>D11+D21+D38+D45</f>
        <v>3363.2999999999997</v>
      </c>
      <c r="E116" s="74">
        <f>E11+E21+E38+E45</f>
        <v>59654.399999999994</v>
      </c>
    </row>
    <row r="117" spans="1:5" ht="15.75" customHeight="1" x14ac:dyDescent="0.25">
      <c r="A117" s="36" t="s">
        <v>13</v>
      </c>
      <c r="B117" s="85" t="s">
        <v>182</v>
      </c>
      <c r="C117" s="17">
        <v>4531.8</v>
      </c>
      <c r="D117" s="24"/>
      <c r="E117" s="63">
        <f t="shared" ref="E117" si="11">C117+D117</f>
        <v>4531.8</v>
      </c>
    </row>
    <row r="119" spans="1:5" x14ac:dyDescent="0.25">
      <c r="C119" s="41" t="s">
        <v>391</v>
      </c>
    </row>
    <row r="120" spans="1:5" x14ac:dyDescent="0.25">
      <c r="C120" s="41">
        <v>56291.1</v>
      </c>
    </row>
    <row r="121" spans="1:5" x14ac:dyDescent="0.25">
      <c r="C121" s="41">
        <f>C120-C116</f>
        <v>0</v>
      </c>
    </row>
    <row r="122" spans="1:5" x14ac:dyDescent="0.25">
      <c r="C122" s="41" t="s">
        <v>389</v>
      </c>
    </row>
    <row r="123" spans="1:5" x14ac:dyDescent="0.25">
      <c r="C123" s="41">
        <f>E116+E117+'[1]3 priedas_asignavimai'!AU286</f>
        <v>66625.899999999994</v>
      </c>
    </row>
    <row r="124" spans="1:5" x14ac:dyDescent="0.25">
      <c r="C124" s="41">
        <f>C123-'[1]3 priedas_asignavimai'!AI286</f>
        <v>0</v>
      </c>
    </row>
  </sheetData>
  <mergeCells count="7">
    <mergeCell ref="A8:E8"/>
    <mergeCell ref="B5:E5"/>
    <mergeCell ref="B6:E6"/>
    <mergeCell ref="B1:E1"/>
    <mergeCell ref="B3:E3"/>
    <mergeCell ref="B4:E4"/>
    <mergeCell ref="B2:E2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0"/>
  <sheetViews>
    <sheetView showZeros="0" zoomScaleNormal="100" workbookViewId="0">
      <selection activeCell="B3" sqref="B3:N3"/>
    </sheetView>
  </sheetViews>
  <sheetFormatPr defaultColWidth="9.109375" defaultRowHeight="13.8" x14ac:dyDescent="0.25"/>
  <cols>
    <col min="1" max="1" width="5" style="1" customWidth="1"/>
    <col min="2" max="2" width="50.6640625" style="1" customWidth="1"/>
    <col min="3" max="6" width="10" style="1" hidden="1" customWidth="1"/>
    <col min="7" max="10" width="9.109375" style="1" hidden="1" customWidth="1"/>
    <col min="11" max="11" width="9.109375" style="1" customWidth="1"/>
    <col min="12" max="14" width="9.6640625" style="1" customWidth="1"/>
    <col min="15" max="15" width="9.109375" style="1" customWidth="1"/>
    <col min="16" max="16" width="9.109375" style="1" hidden="1" customWidth="1"/>
    <col min="17" max="17" width="9.109375" style="1" customWidth="1"/>
    <col min="18" max="16384" width="9.109375" style="1"/>
  </cols>
  <sheetData>
    <row r="1" spans="1:16" x14ac:dyDescent="0.25">
      <c r="B1" s="223" t="s">
        <v>137</v>
      </c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</row>
    <row r="2" spans="1:16" x14ac:dyDescent="0.25">
      <c r="B2" s="223" t="s">
        <v>264</v>
      </c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</row>
    <row r="3" spans="1:16" x14ac:dyDescent="0.25">
      <c r="B3" s="223" t="s">
        <v>408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</row>
    <row r="4" spans="1:16" x14ac:dyDescent="0.25">
      <c r="B4" s="223" t="s">
        <v>141</v>
      </c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</row>
    <row r="5" spans="1:16" s="38" customFormat="1" hidden="1" x14ac:dyDescent="0.25">
      <c r="A5" s="1"/>
      <c r="B5" s="222" t="s">
        <v>279</v>
      </c>
      <c r="C5" s="222"/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222"/>
    </row>
    <row r="6" spans="1:16" s="38" customFormat="1" hidden="1" x14ac:dyDescent="0.25">
      <c r="A6" s="1"/>
      <c r="B6" s="222" t="s">
        <v>280</v>
      </c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</row>
    <row r="7" spans="1:16" s="38" customFormat="1" x14ac:dyDescent="0.25">
      <c r="A7" s="1"/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</row>
    <row r="8" spans="1:16" x14ac:dyDescent="0.25">
      <c r="A8" s="224" t="s">
        <v>368</v>
      </c>
      <c r="B8" s="224"/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</row>
    <row r="9" spans="1:16" x14ac:dyDescent="0.25">
      <c r="F9" s="2"/>
      <c r="G9" s="2"/>
      <c r="H9" s="2"/>
      <c r="I9" s="2"/>
      <c r="J9" s="2"/>
      <c r="K9" s="2"/>
      <c r="L9" s="2"/>
      <c r="M9" s="2"/>
      <c r="N9" s="2" t="s">
        <v>159</v>
      </c>
    </row>
    <row r="10" spans="1:16" ht="15" customHeight="1" x14ac:dyDescent="0.25">
      <c r="A10" s="225" t="s">
        <v>3</v>
      </c>
      <c r="B10" s="217" t="s">
        <v>367</v>
      </c>
      <c r="C10" s="226" t="s">
        <v>142</v>
      </c>
      <c r="D10" s="229" t="s">
        <v>63</v>
      </c>
      <c r="E10" s="230"/>
      <c r="F10" s="231"/>
      <c r="G10" s="226" t="s">
        <v>143</v>
      </c>
      <c r="H10" s="210" t="s">
        <v>63</v>
      </c>
      <c r="I10" s="211"/>
      <c r="J10" s="212"/>
      <c r="K10" s="213" t="s">
        <v>0</v>
      </c>
      <c r="L10" s="214" t="s">
        <v>63</v>
      </c>
      <c r="M10" s="215"/>
      <c r="N10" s="216"/>
    </row>
    <row r="11" spans="1:16" x14ac:dyDescent="0.25">
      <c r="A11" s="225"/>
      <c r="B11" s="217"/>
      <c r="C11" s="227"/>
      <c r="D11" s="208" t="s">
        <v>168</v>
      </c>
      <c r="E11" s="232" t="s">
        <v>169</v>
      </c>
      <c r="F11" s="208" t="s">
        <v>64</v>
      </c>
      <c r="G11" s="227"/>
      <c r="H11" s="209" t="s">
        <v>168</v>
      </c>
      <c r="I11" s="220" t="s">
        <v>169</v>
      </c>
      <c r="J11" s="209" t="s">
        <v>64</v>
      </c>
      <c r="K11" s="213"/>
      <c r="L11" s="217" t="s">
        <v>168</v>
      </c>
      <c r="M11" s="218" t="s">
        <v>169</v>
      </c>
      <c r="N11" s="217" t="s">
        <v>64</v>
      </c>
    </row>
    <row r="12" spans="1:16" ht="70.5" customHeight="1" x14ac:dyDescent="0.25">
      <c r="A12" s="225"/>
      <c r="B12" s="217"/>
      <c r="C12" s="228"/>
      <c r="D12" s="208"/>
      <c r="E12" s="233"/>
      <c r="F12" s="208"/>
      <c r="G12" s="228"/>
      <c r="H12" s="209"/>
      <c r="I12" s="221"/>
      <c r="J12" s="209"/>
      <c r="K12" s="213"/>
      <c r="L12" s="217"/>
      <c r="M12" s="219"/>
      <c r="N12" s="217"/>
      <c r="P12" s="161" t="s">
        <v>373</v>
      </c>
    </row>
    <row r="13" spans="1:16" ht="15" customHeight="1" x14ac:dyDescent="0.25">
      <c r="A13" s="30" t="s">
        <v>9</v>
      </c>
      <c r="B13" s="118" t="s">
        <v>282</v>
      </c>
      <c r="C13" s="152">
        <f>D13+E13+F13</f>
        <v>275.5</v>
      </c>
      <c r="D13" s="131">
        <f>D14+D15+D16</f>
        <v>215.5</v>
      </c>
      <c r="E13" s="131">
        <f t="shared" ref="E13:F13" si="0">E14+E15+E16</f>
        <v>60</v>
      </c>
      <c r="F13" s="131">
        <f t="shared" si="0"/>
        <v>0</v>
      </c>
      <c r="G13" s="152">
        <f>H13+I13+J13</f>
        <v>0</v>
      </c>
      <c r="H13" s="159">
        <f>H14+H15+H16</f>
        <v>0</v>
      </c>
      <c r="I13" s="159">
        <f t="shared" ref="I13:J13" si="1">I14+I15+I16</f>
        <v>0</v>
      </c>
      <c r="J13" s="159">
        <f t="shared" si="1"/>
        <v>0</v>
      </c>
      <c r="K13" s="160">
        <f>L13+M13+N13</f>
        <v>275.5</v>
      </c>
      <c r="L13" s="160">
        <f>L14+L15+L16</f>
        <v>215.5</v>
      </c>
      <c r="M13" s="160">
        <f t="shared" ref="M13:N13" si="2">M14+M15+M16</f>
        <v>60</v>
      </c>
      <c r="N13" s="160">
        <f t="shared" si="2"/>
        <v>0</v>
      </c>
      <c r="P13" s="162"/>
    </row>
    <row r="14" spans="1:16" x14ac:dyDescent="0.25">
      <c r="A14" s="30"/>
      <c r="B14" s="21" t="s">
        <v>4</v>
      </c>
      <c r="C14" s="154">
        <f t="shared" ref="C14:C47" si="3">D14+E14+F14</f>
        <v>26</v>
      </c>
      <c r="D14" s="7">
        <v>23</v>
      </c>
      <c r="E14" s="7">
        <v>3</v>
      </c>
      <c r="F14" s="7"/>
      <c r="G14" s="154">
        <f t="shared" ref="G14:G66" si="4">H14+I14+J14</f>
        <v>0</v>
      </c>
      <c r="H14" s="128"/>
      <c r="I14" s="128"/>
      <c r="J14" s="128"/>
      <c r="K14" s="6">
        <f>C14+G14</f>
        <v>26</v>
      </c>
      <c r="L14" s="6">
        <f t="shared" ref="L14:N14" si="5">D14+H14</f>
        <v>23</v>
      </c>
      <c r="M14" s="6">
        <f t="shared" si="5"/>
        <v>3</v>
      </c>
      <c r="N14" s="6">
        <f t="shared" si="5"/>
        <v>0</v>
      </c>
      <c r="P14" s="162">
        <f>K14-'3 priedas_asignavimai'!AS16</f>
        <v>0</v>
      </c>
    </row>
    <row r="15" spans="1:16" x14ac:dyDescent="0.25">
      <c r="A15" s="30"/>
      <c r="B15" s="21" t="s">
        <v>5</v>
      </c>
      <c r="C15" s="154">
        <f t="shared" si="3"/>
        <v>207</v>
      </c>
      <c r="D15" s="7">
        <v>150</v>
      </c>
      <c r="E15" s="7">
        <v>57</v>
      </c>
      <c r="F15" s="7"/>
      <c r="G15" s="154">
        <f t="shared" si="4"/>
        <v>0</v>
      </c>
      <c r="H15" s="128"/>
      <c r="I15" s="128"/>
      <c r="J15" s="128"/>
      <c r="K15" s="6">
        <f t="shared" ref="K15:K16" si="6">C15+G15</f>
        <v>207</v>
      </c>
      <c r="L15" s="6">
        <f t="shared" ref="L15:L16" si="7">D15+H15</f>
        <v>150</v>
      </c>
      <c r="M15" s="6">
        <f t="shared" ref="M15:M16" si="8">E15+I15</f>
        <v>57</v>
      </c>
      <c r="N15" s="6">
        <f t="shared" ref="N15:N16" si="9">F15+J15</f>
        <v>0</v>
      </c>
      <c r="P15" s="162">
        <f>K15-'3 priedas_asignavimai'!AS36</f>
        <v>-237.60000000000002</v>
      </c>
    </row>
    <row r="16" spans="1:16" x14ac:dyDescent="0.25">
      <c r="A16" s="30"/>
      <c r="B16" s="21" t="s">
        <v>6</v>
      </c>
      <c r="C16" s="154">
        <f t="shared" si="3"/>
        <v>42.5</v>
      </c>
      <c r="D16" s="7">
        <v>42.5</v>
      </c>
      <c r="E16" s="7"/>
      <c r="F16" s="7"/>
      <c r="G16" s="154">
        <f t="shared" si="4"/>
        <v>0</v>
      </c>
      <c r="H16" s="128"/>
      <c r="I16" s="128"/>
      <c r="J16" s="128"/>
      <c r="K16" s="6">
        <f t="shared" si="6"/>
        <v>42.5</v>
      </c>
      <c r="L16" s="6">
        <f t="shared" si="7"/>
        <v>42.5</v>
      </c>
      <c r="M16" s="6">
        <f t="shared" si="8"/>
        <v>0</v>
      </c>
      <c r="N16" s="6">
        <f t="shared" si="9"/>
        <v>0</v>
      </c>
      <c r="P16" s="162">
        <f>K16-'3 priedas_asignavimai'!AS41</f>
        <v>-30.400000000000006</v>
      </c>
    </row>
    <row r="17" spans="1:16" x14ac:dyDescent="0.25">
      <c r="A17" s="29" t="s">
        <v>62</v>
      </c>
      <c r="B17" s="118" t="s">
        <v>299</v>
      </c>
      <c r="C17" s="152">
        <f t="shared" si="3"/>
        <v>4.9000000000000004</v>
      </c>
      <c r="D17" s="131">
        <f>D18</f>
        <v>4.9000000000000004</v>
      </c>
      <c r="E17" s="131">
        <f t="shared" ref="E17:F17" si="10">E18</f>
        <v>0</v>
      </c>
      <c r="F17" s="131">
        <f t="shared" si="10"/>
        <v>0</v>
      </c>
      <c r="G17" s="152">
        <f t="shared" si="4"/>
        <v>0</v>
      </c>
      <c r="H17" s="159">
        <f>H18</f>
        <v>0</v>
      </c>
      <c r="I17" s="159">
        <f t="shared" ref="I17:J17" si="11">I18</f>
        <v>0</v>
      </c>
      <c r="J17" s="159">
        <f t="shared" si="11"/>
        <v>0</v>
      </c>
      <c r="K17" s="160">
        <f>L17+M17+N17</f>
        <v>4.9000000000000004</v>
      </c>
      <c r="L17" s="160">
        <f>L18</f>
        <v>4.9000000000000004</v>
      </c>
      <c r="M17" s="160">
        <f t="shared" ref="M17:N17" si="12">M18</f>
        <v>0</v>
      </c>
      <c r="N17" s="160">
        <f t="shared" si="12"/>
        <v>0</v>
      </c>
      <c r="P17" s="162"/>
    </row>
    <row r="18" spans="1:16" x14ac:dyDescent="0.25">
      <c r="A18" s="30"/>
      <c r="B18" s="5" t="s">
        <v>5</v>
      </c>
      <c r="C18" s="154">
        <f t="shared" si="3"/>
        <v>4.9000000000000004</v>
      </c>
      <c r="D18" s="7">
        <v>4.9000000000000004</v>
      </c>
      <c r="E18" s="7"/>
      <c r="F18" s="7"/>
      <c r="G18" s="154">
        <f t="shared" si="4"/>
        <v>0</v>
      </c>
      <c r="H18" s="128"/>
      <c r="I18" s="128"/>
      <c r="J18" s="128"/>
      <c r="K18" s="6">
        <f>C18+G18</f>
        <v>4.9000000000000004</v>
      </c>
      <c r="L18" s="6">
        <f t="shared" ref="L18" si="13">D18+H18</f>
        <v>4.9000000000000004</v>
      </c>
      <c r="M18" s="6">
        <f t="shared" ref="M18" si="14">E18+I18</f>
        <v>0</v>
      </c>
      <c r="N18" s="6">
        <f t="shared" ref="N18" si="15">F18+J18</f>
        <v>0</v>
      </c>
      <c r="P18" s="162">
        <f>K18-'3 priedas_asignavimai'!AS69</f>
        <v>4.9000000000000004</v>
      </c>
    </row>
    <row r="19" spans="1:16" x14ac:dyDescent="0.25">
      <c r="A19" s="3" t="s">
        <v>10</v>
      </c>
      <c r="B19" s="118" t="s">
        <v>303</v>
      </c>
      <c r="C19" s="152">
        <f t="shared" si="3"/>
        <v>1</v>
      </c>
      <c r="D19" s="131">
        <f>D20+D21</f>
        <v>0.8</v>
      </c>
      <c r="E19" s="131">
        <f t="shared" ref="E19:F19" si="16">E20+E21</f>
        <v>0.2</v>
      </c>
      <c r="F19" s="131">
        <f t="shared" si="16"/>
        <v>0</v>
      </c>
      <c r="G19" s="152">
        <f t="shared" si="4"/>
        <v>0</v>
      </c>
      <c r="H19" s="159">
        <f>H20+H21</f>
        <v>0</v>
      </c>
      <c r="I19" s="159">
        <f t="shared" ref="I19:J19" si="17">I20+I21</f>
        <v>0</v>
      </c>
      <c r="J19" s="159">
        <f t="shared" si="17"/>
        <v>0</v>
      </c>
      <c r="K19" s="160">
        <f>L19+M19+N19</f>
        <v>1</v>
      </c>
      <c r="L19" s="160">
        <f>L20+L21</f>
        <v>0.8</v>
      </c>
      <c r="M19" s="160">
        <f t="shared" ref="M19:N19" si="18">M20+M21</f>
        <v>0.2</v>
      </c>
      <c r="N19" s="160">
        <f t="shared" si="18"/>
        <v>0</v>
      </c>
      <c r="P19" s="162"/>
    </row>
    <row r="20" spans="1:16" x14ac:dyDescent="0.25">
      <c r="A20" s="10"/>
      <c r="B20" s="21" t="s">
        <v>4</v>
      </c>
      <c r="C20" s="154">
        <f t="shared" si="3"/>
        <v>0.3</v>
      </c>
      <c r="D20" s="7">
        <v>0.3</v>
      </c>
      <c r="E20" s="7"/>
      <c r="F20" s="7"/>
      <c r="G20" s="154">
        <f t="shared" si="4"/>
        <v>0</v>
      </c>
      <c r="H20" s="128"/>
      <c r="I20" s="128"/>
      <c r="J20" s="128"/>
      <c r="K20" s="6">
        <f>C20+G20</f>
        <v>0.3</v>
      </c>
      <c r="L20" s="6">
        <f t="shared" ref="L20" si="19">D20+H20</f>
        <v>0.3</v>
      </c>
      <c r="M20" s="6">
        <f t="shared" ref="M20" si="20">E20+I20</f>
        <v>0</v>
      </c>
      <c r="N20" s="6">
        <f t="shared" ref="N20" si="21">F20+J20</f>
        <v>0</v>
      </c>
      <c r="P20" s="162">
        <f>K20-'3 priedas_asignavimai'!AS73</f>
        <v>0.3</v>
      </c>
    </row>
    <row r="21" spans="1:16" x14ac:dyDescent="0.25">
      <c r="A21" s="10"/>
      <c r="B21" s="21" t="s">
        <v>5</v>
      </c>
      <c r="C21" s="154">
        <f t="shared" si="3"/>
        <v>0.7</v>
      </c>
      <c r="D21" s="7">
        <v>0.5</v>
      </c>
      <c r="E21" s="7">
        <v>0.2</v>
      </c>
      <c r="F21" s="7"/>
      <c r="G21" s="154">
        <f t="shared" si="4"/>
        <v>0</v>
      </c>
      <c r="H21" s="128"/>
      <c r="I21" s="128"/>
      <c r="J21" s="128"/>
      <c r="K21" s="6">
        <f>C21+G21</f>
        <v>0.7</v>
      </c>
      <c r="L21" s="6">
        <f t="shared" ref="L21" si="22">D21+H21</f>
        <v>0.5</v>
      </c>
      <c r="M21" s="6">
        <f t="shared" ref="M21" si="23">E21+I21</f>
        <v>0.2</v>
      </c>
      <c r="N21" s="6">
        <f t="shared" ref="N21" si="24">F21+J21</f>
        <v>0</v>
      </c>
      <c r="P21" s="162">
        <f>K21-'3 priedas_asignavimai'!AS76</f>
        <v>0.39999999999999997</v>
      </c>
    </row>
    <row r="22" spans="1:16" s="26" customFormat="1" x14ac:dyDescent="0.25">
      <c r="A22" s="3" t="s">
        <v>11</v>
      </c>
      <c r="B22" s="118" t="s">
        <v>304</v>
      </c>
      <c r="C22" s="152">
        <f t="shared" si="3"/>
        <v>19.5</v>
      </c>
      <c r="D22" s="131">
        <f>D23+D24</f>
        <v>19.399999999999999</v>
      </c>
      <c r="E22" s="131">
        <f t="shared" ref="E22:F22" si="25">E23+E24</f>
        <v>0.1</v>
      </c>
      <c r="F22" s="131">
        <f t="shared" si="25"/>
        <v>0</v>
      </c>
      <c r="G22" s="152">
        <f t="shared" si="4"/>
        <v>0</v>
      </c>
      <c r="H22" s="159">
        <f>H23+H24</f>
        <v>0</v>
      </c>
      <c r="I22" s="159">
        <f t="shared" ref="I22:J22" si="26">I23+I24</f>
        <v>0</v>
      </c>
      <c r="J22" s="159">
        <f t="shared" si="26"/>
        <v>0</v>
      </c>
      <c r="K22" s="160">
        <f>L22+M22+N22</f>
        <v>19.5</v>
      </c>
      <c r="L22" s="160">
        <f>L23+L24</f>
        <v>19.399999999999999</v>
      </c>
      <c r="M22" s="160">
        <f t="shared" ref="M22:N22" si="27">M23+M24</f>
        <v>0.1</v>
      </c>
      <c r="N22" s="160">
        <f t="shared" si="27"/>
        <v>0</v>
      </c>
      <c r="P22" s="163"/>
    </row>
    <row r="23" spans="1:16" x14ac:dyDescent="0.25">
      <c r="A23" s="10"/>
      <c r="B23" s="21" t="s">
        <v>4</v>
      </c>
      <c r="C23" s="154">
        <f t="shared" si="3"/>
        <v>1.2</v>
      </c>
      <c r="D23" s="7">
        <v>1.2</v>
      </c>
      <c r="E23" s="7"/>
      <c r="F23" s="7"/>
      <c r="G23" s="154">
        <f t="shared" si="4"/>
        <v>0</v>
      </c>
      <c r="H23" s="128"/>
      <c r="I23" s="128"/>
      <c r="J23" s="128"/>
      <c r="K23" s="6">
        <f>C23+G23</f>
        <v>1.2</v>
      </c>
      <c r="L23" s="6">
        <f t="shared" ref="L23:L24" si="28">D23+H23</f>
        <v>1.2</v>
      </c>
      <c r="M23" s="6">
        <f t="shared" ref="M23:M24" si="29">E23+I23</f>
        <v>0</v>
      </c>
      <c r="N23" s="6">
        <f t="shared" ref="N23:N24" si="30">F23+J23</f>
        <v>0</v>
      </c>
      <c r="P23" s="162">
        <f>K23-'3 priedas_asignavimai'!AS80</f>
        <v>1.2</v>
      </c>
    </row>
    <row r="24" spans="1:16" x14ac:dyDescent="0.25">
      <c r="A24" s="10"/>
      <c r="B24" s="21" t="s">
        <v>5</v>
      </c>
      <c r="C24" s="154">
        <f t="shared" si="3"/>
        <v>18.3</v>
      </c>
      <c r="D24" s="7">
        <v>18.2</v>
      </c>
      <c r="E24" s="7">
        <v>0.1</v>
      </c>
      <c r="F24" s="7"/>
      <c r="G24" s="154">
        <f t="shared" si="4"/>
        <v>0</v>
      </c>
      <c r="H24" s="128"/>
      <c r="I24" s="128"/>
      <c r="J24" s="128"/>
      <c r="K24" s="6">
        <f>C24+G24</f>
        <v>18.3</v>
      </c>
      <c r="L24" s="6">
        <f t="shared" si="28"/>
        <v>18.2</v>
      </c>
      <c r="M24" s="6">
        <f t="shared" si="29"/>
        <v>0.1</v>
      </c>
      <c r="N24" s="6">
        <f t="shared" si="30"/>
        <v>0</v>
      </c>
      <c r="P24" s="162">
        <f>K24-'3 priedas_asignavimai'!AS83</f>
        <v>17.100000000000001</v>
      </c>
    </row>
    <row r="25" spans="1:16" s="26" customFormat="1" x14ac:dyDescent="0.25">
      <c r="A25" s="3" t="s">
        <v>363</v>
      </c>
      <c r="B25" s="118" t="s">
        <v>305</v>
      </c>
      <c r="C25" s="152">
        <f t="shared" si="3"/>
        <v>2.7</v>
      </c>
      <c r="D25" s="131">
        <f>D26+D27</f>
        <v>2.2000000000000002</v>
      </c>
      <c r="E25" s="131">
        <f t="shared" ref="E25:F25" si="31">E26+E27</f>
        <v>0.5</v>
      </c>
      <c r="F25" s="131">
        <f t="shared" si="31"/>
        <v>0</v>
      </c>
      <c r="G25" s="152">
        <f t="shared" si="4"/>
        <v>0</v>
      </c>
      <c r="H25" s="159">
        <f>H26+H27</f>
        <v>0</v>
      </c>
      <c r="I25" s="159">
        <f t="shared" ref="I25:J25" si="32">I26+I27</f>
        <v>0</v>
      </c>
      <c r="J25" s="159">
        <f t="shared" si="32"/>
        <v>0</v>
      </c>
      <c r="K25" s="160">
        <f>L25+M25+N25</f>
        <v>2.7</v>
      </c>
      <c r="L25" s="160">
        <f>L26+L27</f>
        <v>2.2000000000000002</v>
      </c>
      <c r="M25" s="160">
        <f t="shared" ref="M25:N25" si="33">M26+M27</f>
        <v>0.5</v>
      </c>
      <c r="N25" s="160">
        <f t="shared" si="33"/>
        <v>0</v>
      </c>
      <c r="P25" s="163"/>
    </row>
    <row r="26" spans="1:16" x14ac:dyDescent="0.25">
      <c r="A26" s="10"/>
      <c r="B26" s="21" t="s">
        <v>4</v>
      </c>
      <c r="C26" s="154">
        <f t="shared" si="3"/>
        <v>2.2000000000000002</v>
      </c>
      <c r="D26" s="7">
        <v>2.2000000000000002</v>
      </c>
      <c r="E26" s="7"/>
      <c r="F26" s="7"/>
      <c r="G26" s="154">
        <f t="shared" si="4"/>
        <v>0</v>
      </c>
      <c r="H26" s="128"/>
      <c r="I26" s="128"/>
      <c r="J26" s="128"/>
      <c r="K26" s="6">
        <f>C26+G26</f>
        <v>2.2000000000000002</v>
      </c>
      <c r="L26" s="6">
        <f t="shared" ref="L26:L27" si="34">D26+H26</f>
        <v>2.2000000000000002</v>
      </c>
      <c r="M26" s="6">
        <f t="shared" ref="M26:M27" si="35">E26+I26</f>
        <v>0</v>
      </c>
      <c r="N26" s="6">
        <f t="shared" ref="N26:N27" si="36">F26+J26</f>
        <v>0</v>
      </c>
      <c r="P26" s="162">
        <f>K26-'3 priedas_asignavimai'!AS87</f>
        <v>2.2000000000000002</v>
      </c>
    </row>
    <row r="27" spans="1:16" x14ac:dyDescent="0.25">
      <c r="A27" s="10"/>
      <c r="B27" s="21" t="s">
        <v>5</v>
      </c>
      <c r="C27" s="154">
        <f t="shared" si="3"/>
        <v>0.5</v>
      </c>
      <c r="D27" s="7"/>
      <c r="E27" s="7">
        <v>0.5</v>
      </c>
      <c r="F27" s="7"/>
      <c r="G27" s="154">
        <f t="shared" si="4"/>
        <v>0</v>
      </c>
      <c r="H27" s="128"/>
      <c r="I27" s="128"/>
      <c r="J27" s="128"/>
      <c r="K27" s="6">
        <f>C27+G27</f>
        <v>0.5</v>
      </c>
      <c r="L27" s="6">
        <f t="shared" si="34"/>
        <v>0</v>
      </c>
      <c r="M27" s="6">
        <f t="shared" si="35"/>
        <v>0.5</v>
      </c>
      <c r="N27" s="6">
        <f t="shared" si="36"/>
        <v>0</v>
      </c>
      <c r="P27" s="162">
        <f>K27-'3 priedas_asignavimai'!AS90</f>
        <v>-1.7000000000000002</v>
      </c>
    </row>
    <row r="28" spans="1:16" s="26" customFormat="1" x14ac:dyDescent="0.25">
      <c r="A28" s="3" t="s">
        <v>13</v>
      </c>
      <c r="B28" s="118" t="s">
        <v>306</v>
      </c>
      <c r="C28" s="152">
        <f t="shared" si="3"/>
        <v>0.5</v>
      </c>
      <c r="D28" s="131">
        <f>D29</f>
        <v>0.5</v>
      </c>
      <c r="E28" s="131">
        <f t="shared" ref="E28:F28" si="37">E29</f>
        <v>0</v>
      </c>
      <c r="F28" s="131">
        <f t="shared" si="37"/>
        <v>0</v>
      </c>
      <c r="G28" s="152">
        <f t="shared" si="4"/>
        <v>0</v>
      </c>
      <c r="H28" s="159">
        <f>H29</f>
        <v>0</v>
      </c>
      <c r="I28" s="159">
        <f t="shared" ref="I28:J28" si="38">I29</f>
        <v>0</v>
      </c>
      <c r="J28" s="159">
        <f t="shared" si="38"/>
        <v>0</v>
      </c>
      <c r="K28" s="160">
        <f>L28+M28+N28</f>
        <v>0.5</v>
      </c>
      <c r="L28" s="160">
        <f>L29</f>
        <v>0.5</v>
      </c>
      <c r="M28" s="160">
        <f t="shared" ref="M28:N28" si="39">M29</f>
        <v>0</v>
      </c>
      <c r="N28" s="160">
        <f t="shared" si="39"/>
        <v>0</v>
      </c>
      <c r="P28" s="163"/>
    </row>
    <row r="29" spans="1:16" x14ac:dyDescent="0.25">
      <c r="A29" s="10"/>
      <c r="B29" s="21" t="s">
        <v>5</v>
      </c>
      <c r="C29" s="154">
        <f t="shared" si="3"/>
        <v>0.5</v>
      </c>
      <c r="D29" s="7">
        <v>0.5</v>
      </c>
      <c r="E29" s="7"/>
      <c r="F29" s="7"/>
      <c r="G29" s="154">
        <f t="shared" si="4"/>
        <v>0</v>
      </c>
      <c r="H29" s="128"/>
      <c r="I29" s="128"/>
      <c r="J29" s="128"/>
      <c r="K29" s="6">
        <f>C29+G29</f>
        <v>0.5</v>
      </c>
      <c r="L29" s="6">
        <f t="shared" ref="L29" si="40">D29+H29</f>
        <v>0.5</v>
      </c>
      <c r="M29" s="6">
        <f t="shared" ref="M29" si="41">E29+I29</f>
        <v>0</v>
      </c>
      <c r="N29" s="6">
        <f t="shared" ref="N29" si="42">F29+J29</f>
        <v>0</v>
      </c>
      <c r="P29" s="162">
        <f>K29-'3 priedas_asignavimai'!AS97</f>
        <v>0.5</v>
      </c>
    </row>
    <row r="30" spans="1:16" s="26" customFormat="1" x14ac:dyDescent="0.25">
      <c r="A30" s="3" t="s">
        <v>14</v>
      </c>
      <c r="B30" s="118" t="s">
        <v>307</v>
      </c>
      <c r="C30" s="152">
        <f t="shared" si="3"/>
        <v>17.7</v>
      </c>
      <c r="D30" s="131">
        <f>D31+D32</f>
        <v>17.5</v>
      </c>
      <c r="E30" s="131">
        <f t="shared" ref="E30:F30" si="43">E31+E32</f>
        <v>0.2</v>
      </c>
      <c r="F30" s="131">
        <f t="shared" si="43"/>
        <v>0</v>
      </c>
      <c r="G30" s="152">
        <f t="shared" si="4"/>
        <v>0</v>
      </c>
      <c r="H30" s="159">
        <f>H31+H32</f>
        <v>0</v>
      </c>
      <c r="I30" s="159">
        <f t="shared" ref="I30:J30" si="44">I31+I32</f>
        <v>0</v>
      </c>
      <c r="J30" s="159">
        <f t="shared" si="44"/>
        <v>0</v>
      </c>
      <c r="K30" s="160">
        <f>L30+M30+N30</f>
        <v>17.7</v>
      </c>
      <c r="L30" s="160">
        <f>L31+L32</f>
        <v>17.5</v>
      </c>
      <c r="M30" s="160">
        <f t="shared" ref="M30:N30" si="45">M31+M32</f>
        <v>0.2</v>
      </c>
      <c r="N30" s="160">
        <f t="shared" si="45"/>
        <v>0</v>
      </c>
      <c r="P30" s="163"/>
    </row>
    <row r="31" spans="1:16" x14ac:dyDescent="0.25">
      <c r="A31" s="10"/>
      <c r="B31" s="21" t="s">
        <v>4</v>
      </c>
      <c r="C31" s="154">
        <f t="shared" si="3"/>
        <v>1</v>
      </c>
      <c r="D31" s="7">
        <v>1</v>
      </c>
      <c r="E31" s="7"/>
      <c r="F31" s="7"/>
      <c r="G31" s="154">
        <f t="shared" si="4"/>
        <v>0</v>
      </c>
      <c r="H31" s="128"/>
      <c r="I31" s="128"/>
      <c r="J31" s="128"/>
      <c r="K31" s="6">
        <f>C31+G31</f>
        <v>1</v>
      </c>
      <c r="L31" s="6">
        <f t="shared" ref="L31:L32" si="46">D31+H31</f>
        <v>1</v>
      </c>
      <c r="M31" s="6">
        <f t="shared" ref="M31:M32" si="47">E31+I31</f>
        <v>0</v>
      </c>
      <c r="N31" s="6">
        <f t="shared" ref="N31:N32" si="48">F31+J31</f>
        <v>0</v>
      </c>
      <c r="P31" s="162">
        <f>K31-'3 priedas_asignavimai'!AS101</f>
        <v>1</v>
      </c>
    </row>
    <row r="32" spans="1:16" x14ac:dyDescent="0.25">
      <c r="A32" s="10"/>
      <c r="B32" s="21" t="s">
        <v>5</v>
      </c>
      <c r="C32" s="154">
        <f t="shared" si="3"/>
        <v>16.7</v>
      </c>
      <c r="D32" s="7">
        <v>16.5</v>
      </c>
      <c r="E32" s="7">
        <v>0.2</v>
      </c>
      <c r="F32" s="7"/>
      <c r="G32" s="154">
        <f t="shared" si="4"/>
        <v>0</v>
      </c>
      <c r="H32" s="128"/>
      <c r="I32" s="128"/>
      <c r="J32" s="128"/>
      <c r="K32" s="6">
        <f>C32+G32</f>
        <v>16.7</v>
      </c>
      <c r="L32" s="6">
        <f t="shared" si="46"/>
        <v>16.5</v>
      </c>
      <c r="M32" s="6">
        <f t="shared" si="47"/>
        <v>0.2</v>
      </c>
      <c r="N32" s="6">
        <f t="shared" si="48"/>
        <v>0</v>
      </c>
      <c r="P32" s="162">
        <f>K32-'3 priedas_asignavimai'!AS104</f>
        <v>15.7</v>
      </c>
    </row>
    <row r="33" spans="1:16" s="26" customFormat="1" x14ac:dyDescent="0.25">
      <c r="A33" s="3" t="s">
        <v>15</v>
      </c>
      <c r="B33" s="118" t="s">
        <v>308</v>
      </c>
      <c r="C33" s="152">
        <f t="shared" si="3"/>
        <v>2.2999999999999998</v>
      </c>
      <c r="D33" s="131">
        <f>D34</f>
        <v>1.9</v>
      </c>
      <c r="E33" s="131">
        <f t="shared" ref="E33:F33" si="49">E34</f>
        <v>0.4</v>
      </c>
      <c r="F33" s="131">
        <f t="shared" si="49"/>
        <v>0</v>
      </c>
      <c r="G33" s="152">
        <f t="shared" si="4"/>
        <v>0</v>
      </c>
      <c r="H33" s="159">
        <f>H34</f>
        <v>0</v>
      </c>
      <c r="I33" s="159">
        <f t="shared" ref="I33:J33" si="50">I34</f>
        <v>0</v>
      </c>
      <c r="J33" s="159">
        <f t="shared" si="50"/>
        <v>0</v>
      </c>
      <c r="K33" s="160">
        <f>L33+M33+N33</f>
        <v>2.2999999999999998</v>
      </c>
      <c r="L33" s="160">
        <f>L34</f>
        <v>1.9</v>
      </c>
      <c r="M33" s="160">
        <f t="shared" ref="M33:N33" si="51">M34</f>
        <v>0.4</v>
      </c>
      <c r="N33" s="160">
        <f t="shared" si="51"/>
        <v>0</v>
      </c>
      <c r="P33" s="163"/>
    </row>
    <row r="34" spans="1:16" x14ac:dyDescent="0.25">
      <c r="A34" s="10"/>
      <c r="B34" s="21" t="s">
        <v>5</v>
      </c>
      <c r="C34" s="154">
        <f t="shared" si="3"/>
        <v>2.2999999999999998</v>
      </c>
      <c r="D34" s="7">
        <v>1.9</v>
      </c>
      <c r="E34" s="7">
        <v>0.4</v>
      </c>
      <c r="F34" s="7"/>
      <c r="G34" s="154">
        <f t="shared" si="4"/>
        <v>0</v>
      </c>
      <c r="H34" s="128"/>
      <c r="I34" s="128"/>
      <c r="J34" s="128"/>
      <c r="K34" s="6">
        <f>C34+G34</f>
        <v>2.2999999999999998</v>
      </c>
      <c r="L34" s="6">
        <f t="shared" ref="L34" si="52">D34+H34</f>
        <v>1.9</v>
      </c>
      <c r="M34" s="6">
        <f t="shared" ref="M34" si="53">E34+I34</f>
        <v>0.4</v>
      </c>
      <c r="N34" s="6">
        <f t="shared" ref="N34" si="54">F34+J34</f>
        <v>0</v>
      </c>
      <c r="P34" s="162">
        <f>K34-'3 priedas_asignavimai'!AS111</f>
        <v>2.2999999999999998</v>
      </c>
    </row>
    <row r="35" spans="1:16" s="26" customFormat="1" x14ac:dyDescent="0.25">
      <c r="A35" s="3" t="s">
        <v>16</v>
      </c>
      <c r="B35" s="118" t="s">
        <v>309</v>
      </c>
      <c r="C35" s="152">
        <f t="shared" si="3"/>
        <v>12.5</v>
      </c>
      <c r="D35" s="131">
        <f>D36+D37</f>
        <v>11.1</v>
      </c>
      <c r="E35" s="131">
        <f t="shared" ref="E35:F35" si="55">E36+E37</f>
        <v>1.4</v>
      </c>
      <c r="F35" s="131">
        <f t="shared" si="55"/>
        <v>0</v>
      </c>
      <c r="G35" s="152">
        <f t="shared" si="4"/>
        <v>0</v>
      </c>
      <c r="H35" s="159">
        <f>H36+H37</f>
        <v>0</v>
      </c>
      <c r="I35" s="159">
        <f t="shared" ref="I35:J35" si="56">I36+I37</f>
        <v>0</v>
      </c>
      <c r="J35" s="159">
        <f t="shared" si="56"/>
        <v>0</v>
      </c>
      <c r="K35" s="160">
        <f>L35+M35+N35</f>
        <v>12.5</v>
      </c>
      <c r="L35" s="160">
        <f>L36+L37</f>
        <v>11.1</v>
      </c>
      <c r="M35" s="160">
        <f t="shared" ref="M35" si="57">M36+M37</f>
        <v>1.4</v>
      </c>
      <c r="N35" s="160">
        <f t="shared" ref="N35" si="58">N36+N37</f>
        <v>0</v>
      </c>
      <c r="P35" s="163"/>
    </row>
    <row r="36" spans="1:16" x14ac:dyDescent="0.25">
      <c r="A36" s="10"/>
      <c r="B36" s="21" t="s">
        <v>4</v>
      </c>
      <c r="C36" s="154">
        <f t="shared" si="3"/>
        <v>3.6</v>
      </c>
      <c r="D36" s="7">
        <v>3</v>
      </c>
      <c r="E36" s="7">
        <v>0.6</v>
      </c>
      <c r="F36" s="7"/>
      <c r="G36" s="154">
        <f t="shared" si="4"/>
        <v>0</v>
      </c>
      <c r="H36" s="128"/>
      <c r="I36" s="128"/>
      <c r="J36" s="128"/>
      <c r="K36" s="6">
        <f>C36+G36</f>
        <v>3.6</v>
      </c>
      <c r="L36" s="6">
        <f t="shared" ref="L36:L37" si="59">D36+H36</f>
        <v>3</v>
      </c>
      <c r="M36" s="6">
        <f t="shared" ref="M36:M37" si="60">E36+I36</f>
        <v>0.6</v>
      </c>
      <c r="N36" s="6">
        <f t="shared" ref="N36:N37" si="61">F36+J36</f>
        <v>0</v>
      </c>
      <c r="P36" s="162">
        <f>K36-'3 priedas_asignavimai'!AS115</f>
        <v>3.6</v>
      </c>
    </row>
    <row r="37" spans="1:16" x14ac:dyDescent="0.25">
      <c r="A37" s="10"/>
      <c r="B37" s="21" t="s">
        <v>5</v>
      </c>
      <c r="C37" s="154">
        <f t="shared" si="3"/>
        <v>8.9</v>
      </c>
      <c r="D37" s="7">
        <v>8.1</v>
      </c>
      <c r="E37" s="7">
        <v>0.8</v>
      </c>
      <c r="F37" s="7"/>
      <c r="G37" s="154">
        <f t="shared" si="4"/>
        <v>0</v>
      </c>
      <c r="H37" s="128"/>
      <c r="I37" s="128"/>
      <c r="J37" s="128"/>
      <c r="K37" s="6">
        <f>C37+G37</f>
        <v>8.9</v>
      </c>
      <c r="L37" s="6">
        <f t="shared" si="59"/>
        <v>8.1</v>
      </c>
      <c r="M37" s="6">
        <f t="shared" si="60"/>
        <v>0.8</v>
      </c>
      <c r="N37" s="6">
        <f t="shared" si="61"/>
        <v>0</v>
      </c>
      <c r="P37" s="162">
        <f>K37-'3 priedas_asignavimai'!AS118</f>
        <v>5.3000000000000007</v>
      </c>
    </row>
    <row r="38" spans="1:16" s="26" customFormat="1" x14ac:dyDescent="0.25">
      <c r="A38" s="3" t="s">
        <v>17</v>
      </c>
      <c r="B38" s="118" t="s">
        <v>310</v>
      </c>
      <c r="C38" s="152">
        <f t="shared" si="3"/>
        <v>0.7</v>
      </c>
      <c r="D38" s="131">
        <f>D39+D40</f>
        <v>0.5</v>
      </c>
      <c r="E38" s="131">
        <f t="shared" ref="E38:F38" si="62">E39+E40</f>
        <v>0.2</v>
      </c>
      <c r="F38" s="131">
        <f t="shared" si="62"/>
        <v>0</v>
      </c>
      <c r="G38" s="152">
        <f t="shared" si="4"/>
        <v>0</v>
      </c>
      <c r="H38" s="159">
        <f>H39+H40</f>
        <v>0</v>
      </c>
      <c r="I38" s="159">
        <f t="shared" ref="I38:J38" si="63">I39+I40</f>
        <v>0</v>
      </c>
      <c r="J38" s="159">
        <f t="shared" si="63"/>
        <v>0</v>
      </c>
      <c r="K38" s="160">
        <f>L38+M38+N38</f>
        <v>0.7</v>
      </c>
      <c r="L38" s="160">
        <f>L39+L40</f>
        <v>0.5</v>
      </c>
      <c r="M38" s="160">
        <f t="shared" ref="M38" si="64">M39+M40</f>
        <v>0.2</v>
      </c>
      <c r="N38" s="160">
        <f t="shared" ref="N38" si="65">N39+N40</f>
        <v>0</v>
      </c>
      <c r="P38" s="163"/>
    </row>
    <row r="39" spans="1:16" x14ac:dyDescent="0.25">
      <c r="A39" s="10"/>
      <c r="B39" s="21" t="s">
        <v>4</v>
      </c>
      <c r="C39" s="154">
        <f t="shared" si="3"/>
        <v>0.5</v>
      </c>
      <c r="D39" s="7">
        <v>0.5</v>
      </c>
      <c r="E39" s="7"/>
      <c r="F39" s="7"/>
      <c r="G39" s="154">
        <f t="shared" si="4"/>
        <v>0</v>
      </c>
      <c r="H39" s="128"/>
      <c r="I39" s="128"/>
      <c r="J39" s="128"/>
      <c r="K39" s="6">
        <f>C39+G39</f>
        <v>0.5</v>
      </c>
      <c r="L39" s="6">
        <f t="shared" ref="L39:L40" si="66">D39+H39</f>
        <v>0.5</v>
      </c>
      <c r="M39" s="6">
        <f t="shared" ref="M39:M40" si="67">E39+I39</f>
        <v>0</v>
      </c>
      <c r="N39" s="6">
        <f t="shared" ref="N39:N40" si="68">F39+J39</f>
        <v>0</v>
      </c>
      <c r="P39" s="162">
        <f>K39-'3 priedas_asignavimai'!AS122</f>
        <v>0.5</v>
      </c>
    </row>
    <row r="40" spans="1:16" x14ac:dyDescent="0.25">
      <c r="A40" s="10"/>
      <c r="B40" s="21" t="s">
        <v>5</v>
      </c>
      <c r="C40" s="154">
        <f t="shared" si="3"/>
        <v>0.2</v>
      </c>
      <c r="D40" s="7"/>
      <c r="E40" s="7">
        <v>0.2</v>
      </c>
      <c r="F40" s="7"/>
      <c r="G40" s="154">
        <f t="shared" si="4"/>
        <v>0</v>
      </c>
      <c r="H40" s="128"/>
      <c r="I40" s="128"/>
      <c r="J40" s="128"/>
      <c r="K40" s="6">
        <f>C40+G40</f>
        <v>0.2</v>
      </c>
      <c r="L40" s="6">
        <f t="shared" si="66"/>
        <v>0</v>
      </c>
      <c r="M40" s="6">
        <f t="shared" si="67"/>
        <v>0.2</v>
      </c>
      <c r="N40" s="6">
        <f t="shared" si="68"/>
        <v>0</v>
      </c>
      <c r="P40" s="162">
        <f>K40-'3 priedas_asignavimai'!AS125</f>
        <v>-0.3</v>
      </c>
    </row>
    <row r="41" spans="1:16" s="26" customFormat="1" x14ac:dyDescent="0.25">
      <c r="A41" s="3" t="s">
        <v>18</v>
      </c>
      <c r="B41" s="118" t="s">
        <v>311</v>
      </c>
      <c r="C41" s="152">
        <f t="shared" si="3"/>
        <v>1.5000000000000002</v>
      </c>
      <c r="D41" s="131">
        <f>D42+D43</f>
        <v>1.4000000000000001</v>
      </c>
      <c r="E41" s="131">
        <f t="shared" ref="E41:F41" si="69">E42+E43</f>
        <v>0.1</v>
      </c>
      <c r="F41" s="131">
        <f t="shared" si="69"/>
        <v>0</v>
      </c>
      <c r="G41" s="152">
        <f t="shared" si="4"/>
        <v>0</v>
      </c>
      <c r="H41" s="159">
        <f>H42+H43</f>
        <v>0</v>
      </c>
      <c r="I41" s="159">
        <f t="shared" ref="I41:J41" si="70">I42+I43</f>
        <v>0</v>
      </c>
      <c r="J41" s="159">
        <f t="shared" si="70"/>
        <v>0</v>
      </c>
      <c r="K41" s="160">
        <f>L41+M41+N41</f>
        <v>1.5000000000000002</v>
      </c>
      <c r="L41" s="160">
        <f>L42+L43</f>
        <v>1.4000000000000001</v>
      </c>
      <c r="M41" s="160">
        <f t="shared" ref="M41" si="71">M42+M43</f>
        <v>0.1</v>
      </c>
      <c r="N41" s="160">
        <f t="shared" ref="N41" si="72">N42+N43</f>
        <v>0</v>
      </c>
      <c r="P41" s="163"/>
    </row>
    <row r="42" spans="1:16" x14ac:dyDescent="0.25">
      <c r="A42" s="10"/>
      <c r="B42" s="21" t="s">
        <v>4</v>
      </c>
      <c r="C42" s="154">
        <f t="shared" si="3"/>
        <v>0.1</v>
      </c>
      <c r="D42" s="7">
        <v>0.1</v>
      </c>
      <c r="E42" s="7"/>
      <c r="F42" s="7"/>
      <c r="G42" s="154">
        <f t="shared" si="4"/>
        <v>0</v>
      </c>
      <c r="H42" s="128"/>
      <c r="I42" s="128"/>
      <c r="J42" s="128"/>
      <c r="K42" s="6">
        <f>C42+G42</f>
        <v>0.1</v>
      </c>
      <c r="L42" s="6">
        <f t="shared" ref="L42:L43" si="73">D42+H42</f>
        <v>0.1</v>
      </c>
      <c r="M42" s="6">
        <f t="shared" ref="M42:M43" si="74">E42+I42</f>
        <v>0</v>
      </c>
      <c r="N42" s="6">
        <f t="shared" ref="N42:N43" si="75">F42+J42</f>
        <v>0</v>
      </c>
      <c r="P42" s="162">
        <f>K42-'3 priedas_asignavimai'!AS129</f>
        <v>0.1</v>
      </c>
    </row>
    <row r="43" spans="1:16" x14ac:dyDescent="0.25">
      <c r="A43" s="10"/>
      <c r="B43" s="21" t="s">
        <v>5</v>
      </c>
      <c r="C43" s="154">
        <f t="shared" si="3"/>
        <v>1.4000000000000001</v>
      </c>
      <c r="D43" s="7">
        <v>1.3</v>
      </c>
      <c r="E43" s="7">
        <v>0.1</v>
      </c>
      <c r="F43" s="7"/>
      <c r="G43" s="154">
        <f t="shared" si="4"/>
        <v>0</v>
      </c>
      <c r="H43" s="128"/>
      <c r="I43" s="128"/>
      <c r="J43" s="128"/>
      <c r="K43" s="6">
        <f>C43+G43</f>
        <v>1.4000000000000001</v>
      </c>
      <c r="L43" s="6">
        <f t="shared" si="73"/>
        <v>1.3</v>
      </c>
      <c r="M43" s="6">
        <f t="shared" si="74"/>
        <v>0.1</v>
      </c>
      <c r="N43" s="6">
        <f t="shared" si="75"/>
        <v>0</v>
      </c>
      <c r="P43" s="162">
        <f>K43-'3 priedas_asignavimai'!AS132</f>
        <v>1.3</v>
      </c>
    </row>
    <row r="44" spans="1:16" s="26" customFormat="1" x14ac:dyDescent="0.25">
      <c r="A44" s="3" t="s">
        <v>19</v>
      </c>
      <c r="B44" s="118" t="s">
        <v>312</v>
      </c>
      <c r="C44" s="152">
        <f t="shared" si="3"/>
        <v>0.9</v>
      </c>
      <c r="D44" s="131">
        <f>D45</f>
        <v>0</v>
      </c>
      <c r="E44" s="131">
        <f t="shared" ref="E44:F44" si="76">E45</f>
        <v>0.9</v>
      </c>
      <c r="F44" s="131">
        <f t="shared" si="76"/>
        <v>0</v>
      </c>
      <c r="G44" s="152">
        <f t="shared" si="4"/>
        <v>0</v>
      </c>
      <c r="H44" s="159">
        <f>H45</f>
        <v>0</v>
      </c>
      <c r="I44" s="159">
        <f t="shared" ref="I44" si="77">I45</f>
        <v>0</v>
      </c>
      <c r="J44" s="159">
        <f t="shared" ref="J44" si="78">J45</f>
        <v>0</v>
      </c>
      <c r="K44" s="160">
        <f>L44+M44+N44</f>
        <v>0.9</v>
      </c>
      <c r="L44" s="160">
        <f>L45</f>
        <v>0</v>
      </c>
      <c r="M44" s="160">
        <f t="shared" ref="M44:N44" si="79">M45</f>
        <v>0.9</v>
      </c>
      <c r="N44" s="160">
        <f t="shared" si="79"/>
        <v>0</v>
      </c>
      <c r="P44" s="163"/>
    </row>
    <row r="45" spans="1:16" x14ac:dyDescent="0.25">
      <c r="A45" s="10"/>
      <c r="B45" s="21" t="s">
        <v>5</v>
      </c>
      <c r="C45" s="154">
        <f t="shared" si="3"/>
        <v>0.9</v>
      </c>
      <c r="D45" s="7"/>
      <c r="E45" s="7">
        <v>0.9</v>
      </c>
      <c r="F45" s="7"/>
      <c r="G45" s="154">
        <f t="shared" si="4"/>
        <v>0</v>
      </c>
      <c r="H45" s="128"/>
      <c r="I45" s="128"/>
      <c r="J45" s="128"/>
      <c r="K45" s="6">
        <f>C45+G45</f>
        <v>0.9</v>
      </c>
      <c r="L45" s="6">
        <f t="shared" ref="L45" si="80">D45+H45</f>
        <v>0</v>
      </c>
      <c r="M45" s="6">
        <f t="shared" ref="M45" si="81">E45+I45</f>
        <v>0.9</v>
      </c>
      <c r="N45" s="6">
        <f t="shared" ref="N45" si="82">F45+J45</f>
        <v>0</v>
      </c>
      <c r="P45" s="162">
        <f>K45-'3 priedas_asignavimai'!AS139</f>
        <v>0.9</v>
      </c>
    </row>
    <row r="46" spans="1:16" x14ac:dyDescent="0.25">
      <c r="A46" s="3" t="s">
        <v>20</v>
      </c>
      <c r="B46" s="118" t="s">
        <v>314</v>
      </c>
      <c r="C46" s="152">
        <f t="shared" si="3"/>
        <v>1.5</v>
      </c>
      <c r="D46" s="131">
        <f>D47</f>
        <v>1.5</v>
      </c>
      <c r="E46" s="131">
        <f t="shared" ref="E46" si="83">E47</f>
        <v>0</v>
      </c>
      <c r="F46" s="131">
        <f t="shared" ref="F46" si="84">F47</f>
        <v>0</v>
      </c>
      <c r="G46" s="152">
        <f t="shared" si="4"/>
        <v>0</v>
      </c>
      <c r="H46" s="159">
        <f>H47</f>
        <v>0</v>
      </c>
      <c r="I46" s="159">
        <f t="shared" ref="I46" si="85">I47</f>
        <v>0</v>
      </c>
      <c r="J46" s="159">
        <f t="shared" ref="J46" si="86">J47</f>
        <v>0</v>
      </c>
      <c r="K46" s="160">
        <f>L46+M46+N46</f>
        <v>1.5</v>
      </c>
      <c r="L46" s="160">
        <f>L47</f>
        <v>1.5</v>
      </c>
      <c r="M46" s="160">
        <f t="shared" ref="M46" si="87">M47</f>
        <v>0</v>
      </c>
      <c r="N46" s="160">
        <f t="shared" ref="N46" si="88">N47</f>
        <v>0</v>
      </c>
      <c r="P46" s="162"/>
    </row>
    <row r="47" spans="1:16" x14ac:dyDescent="0.25">
      <c r="A47" s="27"/>
      <c r="B47" s="21" t="s">
        <v>4</v>
      </c>
      <c r="C47" s="154">
        <f t="shared" si="3"/>
        <v>1.5</v>
      </c>
      <c r="D47" s="7">
        <v>1.5</v>
      </c>
      <c r="E47" s="7"/>
      <c r="F47" s="7"/>
      <c r="G47" s="154">
        <f t="shared" si="4"/>
        <v>0</v>
      </c>
      <c r="H47" s="128"/>
      <c r="I47" s="128"/>
      <c r="J47" s="128"/>
      <c r="K47" s="6">
        <f t="shared" ref="K47" si="89">C47+G47</f>
        <v>1.5</v>
      </c>
      <c r="L47" s="6">
        <f t="shared" ref="L47" si="90">D47+H47</f>
        <v>1.5</v>
      </c>
      <c r="M47" s="6">
        <f t="shared" ref="M47" si="91">E47+I47</f>
        <v>0</v>
      </c>
      <c r="N47" s="6">
        <f t="shared" ref="N47" si="92">F47+J47</f>
        <v>0</v>
      </c>
      <c r="P47" s="162">
        <f>K47-'3 priedas_asignavimai'!AS145</f>
        <v>1.5</v>
      </c>
    </row>
    <row r="48" spans="1:16" x14ac:dyDescent="0.25">
      <c r="A48" s="30" t="s">
        <v>21</v>
      </c>
      <c r="B48" s="118" t="s">
        <v>315</v>
      </c>
      <c r="C48" s="152">
        <f t="shared" ref="C48:C111" si="93">D48+E48+F48</f>
        <v>2</v>
      </c>
      <c r="D48" s="131">
        <f t="shared" ref="D48" si="94">D49</f>
        <v>0</v>
      </c>
      <c r="E48" s="131">
        <f t="shared" ref="E48" si="95">E49</f>
        <v>2</v>
      </c>
      <c r="F48" s="131">
        <f t="shared" ref="F48" si="96">F49</f>
        <v>0</v>
      </c>
      <c r="G48" s="152">
        <f t="shared" si="4"/>
        <v>0</v>
      </c>
      <c r="H48" s="159">
        <f t="shared" ref="H48" si="97">H49</f>
        <v>0</v>
      </c>
      <c r="I48" s="159">
        <f t="shared" ref="I48" si="98">I49</f>
        <v>0</v>
      </c>
      <c r="J48" s="159">
        <f t="shared" ref="J48" si="99">J49</f>
        <v>0</v>
      </c>
      <c r="K48" s="160">
        <f>L48+M48+N48</f>
        <v>2</v>
      </c>
      <c r="L48" s="160">
        <f>L49</f>
        <v>0</v>
      </c>
      <c r="M48" s="160">
        <f t="shared" ref="M48" si="100">M49</f>
        <v>2</v>
      </c>
      <c r="N48" s="160">
        <f t="shared" ref="N48" si="101">N49</f>
        <v>0</v>
      </c>
      <c r="P48" s="162"/>
    </row>
    <row r="49" spans="1:16" x14ac:dyDescent="0.25">
      <c r="A49" s="30"/>
      <c r="B49" s="5" t="s">
        <v>6</v>
      </c>
      <c r="C49" s="154">
        <f t="shared" si="93"/>
        <v>2</v>
      </c>
      <c r="D49" s="7"/>
      <c r="E49" s="7">
        <v>2</v>
      </c>
      <c r="F49" s="7"/>
      <c r="G49" s="154">
        <f t="shared" si="4"/>
        <v>0</v>
      </c>
      <c r="H49" s="128"/>
      <c r="I49" s="128"/>
      <c r="J49" s="128"/>
      <c r="K49" s="6">
        <f t="shared" ref="K49" si="102">C49+G49</f>
        <v>2</v>
      </c>
      <c r="L49" s="6">
        <f t="shared" ref="L49" si="103">D49+H49</f>
        <v>0</v>
      </c>
      <c r="M49" s="6">
        <f t="shared" ref="M49" si="104">E49+I49</f>
        <v>2</v>
      </c>
      <c r="N49" s="6">
        <f t="shared" ref="N49" si="105">F49+J49</f>
        <v>0</v>
      </c>
      <c r="P49" s="162">
        <f>K49-'3 priedas_asignavimai'!AS148</f>
        <v>0.5</v>
      </c>
    </row>
    <row r="50" spans="1:16" x14ac:dyDescent="0.25">
      <c r="A50" s="3" t="s">
        <v>22</v>
      </c>
      <c r="B50" s="120" t="s">
        <v>319</v>
      </c>
      <c r="C50" s="152">
        <f t="shared" si="93"/>
        <v>0.30000000000000004</v>
      </c>
      <c r="D50" s="131">
        <f t="shared" ref="D50" si="106">D51</f>
        <v>0.1</v>
      </c>
      <c r="E50" s="131">
        <f t="shared" ref="E50" si="107">E51</f>
        <v>0.2</v>
      </c>
      <c r="F50" s="131">
        <f t="shared" ref="F50" si="108">F51</f>
        <v>0</v>
      </c>
      <c r="G50" s="152">
        <f t="shared" si="4"/>
        <v>0</v>
      </c>
      <c r="H50" s="159">
        <f t="shared" ref="H50" si="109">H51</f>
        <v>0</v>
      </c>
      <c r="I50" s="159">
        <f t="shared" ref="I50" si="110">I51</f>
        <v>0</v>
      </c>
      <c r="J50" s="159">
        <f t="shared" ref="J50" si="111">J51</f>
        <v>0</v>
      </c>
      <c r="K50" s="160">
        <f>L50+M50+N50</f>
        <v>0.30000000000000004</v>
      </c>
      <c r="L50" s="160">
        <f>L51</f>
        <v>0.1</v>
      </c>
      <c r="M50" s="160">
        <f t="shared" ref="M50" si="112">M51</f>
        <v>0.2</v>
      </c>
      <c r="N50" s="160">
        <f t="shared" ref="N50" si="113">N51</f>
        <v>0</v>
      </c>
      <c r="P50" s="162"/>
    </row>
    <row r="51" spans="1:16" x14ac:dyDescent="0.25">
      <c r="A51" s="27"/>
      <c r="B51" s="21" t="s">
        <v>59</v>
      </c>
      <c r="C51" s="154">
        <f t="shared" si="93"/>
        <v>0.30000000000000004</v>
      </c>
      <c r="D51" s="7">
        <v>0.1</v>
      </c>
      <c r="E51" s="7">
        <v>0.2</v>
      </c>
      <c r="F51" s="7"/>
      <c r="G51" s="154">
        <f t="shared" si="4"/>
        <v>0</v>
      </c>
      <c r="H51" s="128"/>
      <c r="I51" s="128"/>
      <c r="J51" s="128"/>
      <c r="K51" s="6">
        <f t="shared" ref="K51" si="114">C51+G51</f>
        <v>0.30000000000000004</v>
      </c>
      <c r="L51" s="6">
        <f t="shared" ref="L51" si="115">D51+H51</f>
        <v>0.1</v>
      </c>
      <c r="M51" s="6">
        <f t="shared" ref="M51" si="116">E51+I51</f>
        <v>0.2</v>
      </c>
      <c r="N51" s="6">
        <f t="shared" ref="N51" si="117">F51+J51</f>
        <v>0</v>
      </c>
      <c r="P51" s="162">
        <f>K51-'3 priedas_asignavimai'!AS152</f>
        <v>0.30000000000000004</v>
      </c>
    </row>
    <row r="52" spans="1:16" x14ac:dyDescent="0.25">
      <c r="A52" s="30" t="s">
        <v>23</v>
      </c>
      <c r="B52" s="119" t="s">
        <v>320</v>
      </c>
      <c r="C52" s="152">
        <f t="shared" si="93"/>
        <v>14.9</v>
      </c>
      <c r="D52" s="131">
        <f t="shared" ref="D52" si="118">D53</f>
        <v>0.1</v>
      </c>
      <c r="E52" s="131">
        <f t="shared" ref="E52" si="119">E53</f>
        <v>0</v>
      </c>
      <c r="F52" s="131">
        <f t="shared" ref="F52" si="120">F53</f>
        <v>14.8</v>
      </c>
      <c r="G52" s="152">
        <f t="shared" si="4"/>
        <v>0</v>
      </c>
      <c r="H52" s="159">
        <f t="shared" ref="H52" si="121">H53</f>
        <v>0</v>
      </c>
      <c r="I52" s="159">
        <f t="shared" ref="I52" si="122">I53</f>
        <v>0</v>
      </c>
      <c r="J52" s="159">
        <f t="shared" ref="J52" si="123">J53</f>
        <v>0</v>
      </c>
      <c r="K52" s="160">
        <f>L52+M52+N52</f>
        <v>14.9</v>
      </c>
      <c r="L52" s="160">
        <f>L53</f>
        <v>0.1</v>
      </c>
      <c r="M52" s="160">
        <f t="shared" ref="M52" si="124">M53</f>
        <v>0</v>
      </c>
      <c r="N52" s="160">
        <f t="shared" ref="N52" si="125">N53</f>
        <v>14.8</v>
      </c>
      <c r="P52" s="162"/>
    </row>
    <row r="53" spans="1:16" x14ac:dyDescent="0.25">
      <c r="A53" s="30"/>
      <c r="B53" s="21" t="s">
        <v>59</v>
      </c>
      <c r="C53" s="154">
        <f t="shared" si="93"/>
        <v>14.9</v>
      </c>
      <c r="D53" s="7">
        <v>0.1</v>
      </c>
      <c r="E53" s="7"/>
      <c r="F53" s="7">
        <v>14.8</v>
      </c>
      <c r="G53" s="154">
        <f t="shared" si="4"/>
        <v>0</v>
      </c>
      <c r="H53" s="128"/>
      <c r="I53" s="128"/>
      <c r="J53" s="128"/>
      <c r="K53" s="6">
        <f t="shared" ref="K53" si="126">C53+G53</f>
        <v>14.9</v>
      </c>
      <c r="L53" s="6">
        <f t="shared" ref="L53" si="127">D53+H53</f>
        <v>0.1</v>
      </c>
      <c r="M53" s="6">
        <f t="shared" ref="M53" si="128">E53+I53</f>
        <v>0</v>
      </c>
      <c r="N53" s="6">
        <f t="shared" ref="N53" si="129">F53+J53</f>
        <v>14.8</v>
      </c>
      <c r="P53" s="162">
        <f>K53-'3 priedas_asignavimai'!AS155</f>
        <v>14.6</v>
      </c>
    </row>
    <row r="54" spans="1:16" x14ac:dyDescent="0.25">
      <c r="A54" s="29" t="s">
        <v>24</v>
      </c>
      <c r="B54" s="119" t="s">
        <v>321</v>
      </c>
      <c r="C54" s="152">
        <f t="shared" si="93"/>
        <v>0.1</v>
      </c>
      <c r="D54" s="131">
        <f>D55</f>
        <v>0.1</v>
      </c>
      <c r="E54" s="131">
        <f t="shared" ref="E54" si="130">E55</f>
        <v>0</v>
      </c>
      <c r="F54" s="131">
        <f t="shared" ref="F54" si="131">F55</f>
        <v>0</v>
      </c>
      <c r="G54" s="152">
        <f t="shared" si="4"/>
        <v>0</v>
      </c>
      <c r="H54" s="159">
        <f t="shared" ref="H54" si="132">H55</f>
        <v>0</v>
      </c>
      <c r="I54" s="159">
        <f t="shared" ref="I54" si="133">I55</f>
        <v>0</v>
      </c>
      <c r="J54" s="159">
        <f t="shared" ref="J54" si="134">J55</f>
        <v>0</v>
      </c>
      <c r="K54" s="160">
        <f>L54+M54+N54</f>
        <v>0.1</v>
      </c>
      <c r="L54" s="160">
        <f>L55</f>
        <v>0.1</v>
      </c>
      <c r="M54" s="160">
        <f t="shared" ref="M54" si="135">M55</f>
        <v>0</v>
      </c>
      <c r="N54" s="160">
        <f t="shared" ref="N54" si="136">N55</f>
        <v>0</v>
      </c>
      <c r="P54" s="162"/>
    </row>
    <row r="55" spans="1:16" x14ac:dyDescent="0.25">
      <c r="A55" s="30"/>
      <c r="B55" s="21" t="s">
        <v>59</v>
      </c>
      <c r="C55" s="154">
        <f t="shared" si="93"/>
        <v>0.1</v>
      </c>
      <c r="D55" s="7">
        <v>0.1</v>
      </c>
      <c r="E55" s="7"/>
      <c r="F55" s="7"/>
      <c r="G55" s="154">
        <f t="shared" si="4"/>
        <v>0</v>
      </c>
      <c r="H55" s="128"/>
      <c r="I55" s="128"/>
      <c r="J55" s="128"/>
      <c r="K55" s="6">
        <f t="shared" ref="K55" si="137">C55+G55</f>
        <v>0.1</v>
      </c>
      <c r="L55" s="6">
        <f t="shared" ref="L55" si="138">D55+H55</f>
        <v>0.1</v>
      </c>
      <c r="M55" s="6">
        <f t="shared" ref="M55" si="139">E55+I55</f>
        <v>0</v>
      </c>
      <c r="N55" s="6">
        <f t="shared" ref="N55" si="140">F55+J55</f>
        <v>0</v>
      </c>
      <c r="P55" s="162">
        <f>K55-'3 priedas_asignavimai'!AS160</f>
        <v>0.1</v>
      </c>
    </row>
    <row r="56" spans="1:16" x14ac:dyDescent="0.25">
      <c r="A56" s="29" t="s">
        <v>25</v>
      </c>
      <c r="B56" s="119" t="s">
        <v>322</v>
      </c>
      <c r="C56" s="152">
        <f t="shared" si="93"/>
        <v>26</v>
      </c>
      <c r="D56" s="131">
        <f t="shared" ref="D56" si="141">D57</f>
        <v>0.7</v>
      </c>
      <c r="E56" s="131">
        <f t="shared" ref="E56" si="142">E57</f>
        <v>0.3</v>
      </c>
      <c r="F56" s="131">
        <f t="shared" ref="F56" si="143">F57</f>
        <v>25</v>
      </c>
      <c r="G56" s="152">
        <f t="shared" si="4"/>
        <v>0</v>
      </c>
      <c r="H56" s="159">
        <f t="shared" ref="H56" si="144">H57</f>
        <v>0</v>
      </c>
      <c r="I56" s="159">
        <f t="shared" ref="I56" si="145">I57</f>
        <v>0</v>
      </c>
      <c r="J56" s="159">
        <f t="shared" ref="J56" si="146">J57</f>
        <v>0</v>
      </c>
      <c r="K56" s="160">
        <f>L56+M56+N56</f>
        <v>26</v>
      </c>
      <c r="L56" s="160">
        <f>L57</f>
        <v>0.7</v>
      </c>
      <c r="M56" s="160">
        <f t="shared" ref="M56" si="147">M57</f>
        <v>0.3</v>
      </c>
      <c r="N56" s="160">
        <f t="shared" ref="N56" si="148">N57</f>
        <v>25</v>
      </c>
      <c r="P56" s="162"/>
    </row>
    <row r="57" spans="1:16" x14ac:dyDescent="0.25">
      <c r="A57" s="30"/>
      <c r="B57" s="21" t="s">
        <v>59</v>
      </c>
      <c r="C57" s="154">
        <f t="shared" si="93"/>
        <v>26</v>
      </c>
      <c r="D57" s="7">
        <v>0.7</v>
      </c>
      <c r="E57" s="7">
        <v>0.3</v>
      </c>
      <c r="F57" s="7">
        <v>25</v>
      </c>
      <c r="G57" s="154">
        <f t="shared" si="4"/>
        <v>0</v>
      </c>
      <c r="H57" s="128"/>
      <c r="I57" s="128"/>
      <c r="J57" s="128"/>
      <c r="K57" s="6">
        <f t="shared" ref="K57" si="149">C57+G57</f>
        <v>26</v>
      </c>
      <c r="L57" s="6">
        <f t="shared" ref="L57" si="150">D57+H57</f>
        <v>0.7</v>
      </c>
      <c r="M57" s="6">
        <f t="shared" ref="M57" si="151">E57+I57</f>
        <v>0.3</v>
      </c>
      <c r="N57" s="6">
        <f t="shared" ref="N57" si="152">F57+J57</f>
        <v>25</v>
      </c>
      <c r="P57" s="162">
        <f>K57-'3 priedas_asignavimai'!AS163</f>
        <v>26</v>
      </c>
    </row>
    <row r="58" spans="1:16" x14ac:dyDescent="0.25">
      <c r="A58" s="3" t="s">
        <v>26</v>
      </c>
      <c r="B58" s="119" t="s">
        <v>323</v>
      </c>
      <c r="C58" s="152">
        <f t="shared" si="93"/>
        <v>0.5</v>
      </c>
      <c r="D58" s="131">
        <f t="shared" ref="D58" si="153">D59</f>
        <v>0.4</v>
      </c>
      <c r="E58" s="131">
        <f t="shared" ref="E58" si="154">E59</f>
        <v>0.1</v>
      </c>
      <c r="F58" s="131">
        <f t="shared" ref="F58" si="155">F59</f>
        <v>0</v>
      </c>
      <c r="G58" s="152">
        <f t="shared" si="4"/>
        <v>0</v>
      </c>
      <c r="H58" s="159">
        <f t="shared" ref="H58" si="156">H59</f>
        <v>0</v>
      </c>
      <c r="I58" s="159">
        <f t="shared" ref="I58" si="157">I59</f>
        <v>0</v>
      </c>
      <c r="J58" s="159">
        <f t="shared" ref="J58" si="158">J59</f>
        <v>0</v>
      </c>
      <c r="K58" s="160">
        <f>L58+M58+N58</f>
        <v>0.5</v>
      </c>
      <c r="L58" s="160">
        <f>L59</f>
        <v>0.4</v>
      </c>
      <c r="M58" s="160">
        <f t="shared" ref="M58" si="159">M59</f>
        <v>0.1</v>
      </c>
      <c r="N58" s="160">
        <f t="shared" ref="N58" si="160">N59</f>
        <v>0</v>
      </c>
      <c r="P58" s="162"/>
    </row>
    <row r="59" spans="1:16" x14ac:dyDescent="0.25">
      <c r="A59" s="30"/>
      <c r="B59" s="21" t="s">
        <v>59</v>
      </c>
      <c r="C59" s="154">
        <f t="shared" si="93"/>
        <v>0.5</v>
      </c>
      <c r="D59" s="7">
        <v>0.4</v>
      </c>
      <c r="E59" s="7">
        <v>0.1</v>
      </c>
      <c r="F59" s="7"/>
      <c r="G59" s="154">
        <f t="shared" si="4"/>
        <v>0</v>
      </c>
      <c r="H59" s="128"/>
      <c r="I59" s="128"/>
      <c r="J59" s="128"/>
      <c r="K59" s="6">
        <f t="shared" ref="K59" si="161">C59+G59</f>
        <v>0.5</v>
      </c>
      <c r="L59" s="6">
        <f t="shared" ref="L59" si="162">D59+H59</f>
        <v>0.4</v>
      </c>
      <c r="M59" s="6">
        <f t="shared" ref="M59" si="163">E59+I59</f>
        <v>0.1</v>
      </c>
      <c r="N59" s="6">
        <f t="shared" ref="N59" si="164">F59+J59</f>
        <v>0</v>
      </c>
      <c r="P59" s="162">
        <f>K59-'3 priedas_asignavimai'!AS169</f>
        <v>-25.5</v>
      </c>
    </row>
    <row r="60" spans="1:16" x14ac:dyDescent="0.25">
      <c r="A60" s="29" t="s">
        <v>27</v>
      </c>
      <c r="B60" s="119" t="s">
        <v>151</v>
      </c>
      <c r="C60" s="152">
        <f t="shared" si="93"/>
        <v>2.8</v>
      </c>
      <c r="D60" s="131">
        <f t="shared" ref="D60" si="165">D61</f>
        <v>2.8</v>
      </c>
      <c r="E60" s="131">
        <f t="shared" ref="E60" si="166">E61</f>
        <v>0</v>
      </c>
      <c r="F60" s="131">
        <f t="shared" ref="F60" si="167">F61</f>
        <v>0</v>
      </c>
      <c r="G60" s="152">
        <f t="shared" si="4"/>
        <v>0</v>
      </c>
      <c r="H60" s="159">
        <f t="shared" ref="H60" si="168">H61</f>
        <v>0</v>
      </c>
      <c r="I60" s="159">
        <f t="shared" ref="I60" si="169">I61</f>
        <v>0</v>
      </c>
      <c r="J60" s="159">
        <f t="shared" ref="J60" si="170">J61</f>
        <v>0</v>
      </c>
      <c r="K60" s="160">
        <f>L60+M60+N60</f>
        <v>2.8</v>
      </c>
      <c r="L60" s="160">
        <f>L61</f>
        <v>2.8</v>
      </c>
      <c r="M60" s="160">
        <f t="shared" ref="M60" si="171">M61</f>
        <v>0</v>
      </c>
      <c r="N60" s="160">
        <f t="shared" ref="N60" si="172">N61</f>
        <v>0</v>
      </c>
      <c r="P60" s="162"/>
    </row>
    <row r="61" spans="1:16" x14ac:dyDescent="0.25">
      <c r="A61" s="30"/>
      <c r="B61" s="21" t="s">
        <v>59</v>
      </c>
      <c r="C61" s="154">
        <f t="shared" si="93"/>
        <v>2.8</v>
      </c>
      <c r="D61" s="7">
        <v>2.8</v>
      </c>
      <c r="E61" s="7"/>
      <c r="F61" s="7"/>
      <c r="G61" s="154">
        <f t="shared" si="4"/>
        <v>0</v>
      </c>
      <c r="H61" s="128"/>
      <c r="I61" s="128"/>
      <c r="J61" s="128"/>
      <c r="K61" s="6">
        <f t="shared" ref="K61" si="173">C61+G61</f>
        <v>2.8</v>
      </c>
      <c r="L61" s="6">
        <f t="shared" ref="L61" si="174">D61+H61</f>
        <v>2.8</v>
      </c>
      <c r="M61" s="6">
        <f t="shared" ref="M61" si="175">E61+I61</f>
        <v>0</v>
      </c>
      <c r="N61" s="6">
        <f t="shared" ref="N61" si="176">F61+J61</f>
        <v>0</v>
      </c>
      <c r="P61" s="162">
        <f>K61-'3 priedas_asignavimai'!AS171</f>
        <v>2.8</v>
      </c>
    </row>
    <row r="62" spans="1:16" x14ac:dyDescent="0.25">
      <c r="A62" s="29" t="s">
        <v>28</v>
      </c>
      <c r="B62" s="119" t="s">
        <v>325</v>
      </c>
      <c r="C62" s="152">
        <f t="shared" si="93"/>
        <v>38.200000000000003</v>
      </c>
      <c r="D62" s="131">
        <f t="shared" ref="D62" si="177">D63</f>
        <v>0.5</v>
      </c>
      <c r="E62" s="131">
        <f t="shared" ref="E62" si="178">E63</f>
        <v>0</v>
      </c>
      <c r="F62" s="131">
        <f t="shared" ref="F62" si="179">F63</f>
        <v>37.700000000000003</v>
      </c>
      <c r="G62" s="152">
        <f t="shared" si="4"/>
        <v>0</v>
      </c>
      <c r="H62" s="159">
        <f t="shared" ref="H62" si="180">H63</f>
        <v>0</v>
      </c>
      <c r="I62" s="159">
        <f t="shared" ref="I62" si="181">I63</f>
        <v>0</v>
      </c>
      <c r="J62" s="159">
        <f t="shared" ref="J62" si="182">J63</f>
        <v>0</v>
      </c>
      <c r="K62" s="160">
        <f>L62+M62+N62</f>
        <v>38.200000000000003</v>
      </c>
      <c r="L62" s="160">
        <f>L63</f>
        <v>0.5</v>
      </c>
      <c r="M62" s="160">
        <f t="shared" ref="M62" si="183">M63</f>
        <v>0</v>
      </c>
      <c r="N62" s="160">
        <f t="shared" ref="N62" si="184">N63</f>
        <v>37.700000000000003</v>
      </c>
      <c r="P62" s="162"/>
    </row>
    <row r="63" spans="1:16" x14ac:dyDescent="0.25">
      <c r="A63" s="30"/>
      <c r="B63" s="21" t="s">
        <v>59</v>
      </c>
      <c r="C63" s="154">
        <f t="shared" si="93"/>
        <v>38.200000000000003</v>
      </c>
      <c r="D63" s="7">
        <v>0.5</v>
      </c>
      <c r="E63" s="7"/>
      <c r="F63" s="7">
        <v>37.700000000000003</v>
      </c>
      <c r="G63" s="154">
        <f t="shared" si="4"/>
        <v>0</v>
      </c>
      <c r="H63" s="128"/>
      <c r="I63" s="128"/>
      <c r="J63" s="128"/>
      <c r="K63" s="6">
        <f t="shared" ref="K63" si="185">C63+G63</f>
        <v>38.200000000000003</v>
      </c>
      <c r="L63" s="6">
        <f t="shared" ref="L63" si="186">D63+H63</f>
        <v>0.5</v>
      </c>
      <c r="M63" s="6">
        <f t="shared" ref="M63" si="187">E63+I63</f>
        <v>0</v>
      </c>
      <c r="N63" s="6">
        <f t="shared" ref="N63" si="188">F63+J63</f>
        <v>37.700000000000003</v>
      </c>
      <c r="P63" s="162">
        <f>K63-'3 priedas_asignavimai'!AS175</f>
        <v>37.700000000000003</v>
      </c>
    </row>
    <row r="64" spans="1:16" x14ac:dyDescent="0.25">
      <c r="A64" s="29" t="s">
        <v>29</v>
      </c>
      <c r="B64" s="119" t="s">
        <v>327</v>
      </c>
      <c r="C64" s="152">
        <f t="shared" si="93"/>
        <v>13.6</v>
      </c>
      <c r="D64" s="131">
        <f t="shared" ref="D64" si="189">D65</f>
        <v>0.1</v>
      </c>
      <c r="E64" s="131">
        <f t="shared" ref="E64" si="190">E65</f>
        <v>0</v>
      </c>
      <c r="F64" s="131">
        <f t="shared" ref="F64" si="191">F65</f>
        <v>13.5</v>
      </c>
      <c r="G64" s="152">
        <f t="shared" si="4"/>
        <v>0</v>
      </c>
      <c r="H64" s="159">
        <f t="shared" ref="H64" si="192">H65</f>
        <v>0</v>
      </c>
      <c r="I64" s="159">
        <f t="shared" ref="I64" si="193">I65</f>
        <v>0</v>
      </c>
      <c r="J64" s="159">
        <f t="shared" ref="J64" si="194">J65</f>
        <v>0</v>
      </c>
      <c r="K64" s="160">
        <f>L64+M64+N64</f>
        <v>13.6</v>
      </c>
      <c r="L64" s="160">
        <f>L65</f>
        <v>0.1</v>
      </c>
      <c r="M64" s="160">
        <f t="shared" ref="M64" si="195">M65</f>
        <v>0</v>
      </c>
      <c r="N64" s="160">
        <f t="shared" ref="N64" si="196">N65</f>
        <v>13.5</v>
      </c>
      <c r="P64" s="162"/>
    </row>
    <row r="65" spans="1:16" x14ac:dyDescent="0.25">
      <c r="A65" s="30"/>
      <c r="B65" s="21" t="s">
        <v>59</v>
      </c>
      <c r="C65" s="154">
        <f t="shared" si="93"/>
        <v>13.6</v>
      </c>
      <c r="D65" s="7">
        <v>0.1</v>
      </c>
      <c r="E65" s="7"/>
      <c r="F65" s="7">
        <v>13.5</v>
      </c>
      <c r="G65" s="154">
        <f t="shared" si="4"/>
        <v>0</v>
      </c>
      <c r="H65" s="128"/>
      <c r="I65" s="128"/>
      <c r="J65" s="128"/>
      <c r="K65" s="6">
        <f t="shared" ref="K65" si="197">C65+G65</f>
        <v>13.6</v>
      </c>
      <c r="L65" s="6">
        <f t="shared" ref="L65" si="198">D65+H65</f>
        <v>0.1</v>
      </c>
      <c r="M65" s="6">
        <f t="shared" ref="M65" si="199">E65+I65</f>
        <v>0</v>
      </c>
      <c r="N65" s="6">
        <f t="shared" ref="N65" si="200">F65+J65</f>
        <v>13.5</v>
      </c>
      <c r="P65" s="162">
        <f>K65-'3 priedas_asignavimai'!AS180</f>
        <v>13.6</v>
      </c>
    </row>
    <row r="66" spans="1:16" x14ac:dyDescent="0.25">
      <c r="A66" s="29" t="s">
        <v>324</v>
      </c>
      <c r="B66" s="119" t="s">
        <v>328</v>
      </c>
      <c r="C66" s="152">
        <f t="shared" si="93"/>
        <v>5.8</v>
      </c>
      <c r="D66" s="131">
        <f t="shared" ref="D66" si="201">D67</f>
        <v>0.1</v>
      </c>
      <c r="E66" s="131">
        <f t="shared" ref="E66" si="202">E67</f>
        <v>0</v>
      </c>
      <c r="F66" s="131">
        <f t="shared" ref="F66" si="203">F67</f>
        <v>5.7</v>
      </c>
      <c r="G66" s="152">
        <f t="shared" si="4"/>
        <v>0</v>
      </c>
      <c r="H66" s="159">
        <f t="shared" ref="H66" si="204">H67</f>
        <v>0</v>
      </c>
      <c r="I66" s="159">
        <f t="shared" ref="I66" si="205">I67</f>
        <v>0</v>
      </c>
      <c r="J66" s="159">
        <f t="shared" ref="J66" si="206">J67</f>
        <v>0</v>
      </c>
      <c r="K66" s="160">
        <f>L66+M66+N66</f>
        <v>5.8</v>
      </c>
      <c r="L66" s="160">
        <f>L67</f>
        <v>0.1</v>
      </c>
      <c r="M66" s="160">
        <f t="shared" ref="M66" si="207">M67</f>
        <v>0</v>
      </c>
      <c r="N66" s="160">
        <f t="shared" ref="N66" si="208">N67</f>
        <v>5.7</v>
      </c>
      <c r="P66" s="162"/>
    </row>
    <row r="67" spans="1:16" x14ac:dyDescent="0.25">
      <c r="A67" s="30"/>
      <c r="B67" s="21" t="s">
        <v>59</v>
      </c>
      <c r="C67" s="154">
        <f t="shared" si="93"/>
        <v>5.8</v>
      </c>
      <c r="D67" s="7">
        <v>0.1</v>
      </c>
      <c r="E67" s="7"/>
      <c r="F67" s="7">
        <v>5.7</v>
      </c>
      <c r="G67" s="154"/>
      <c r="H67" s="128"/>
      <c r="I67" s="128"/>
      <c r="J67" s="128"/>
      <c r="K67" s="6">
        <f t="shared" ref="K67" si="209">C67+G67</f>
        <v>5.8</v>
      </c>
      <c r="L67" s="6">
        <f t="shared" ref="L67" si="210">D67+H67</f>
        <v>0.1</v>
      </c>
      <c r="M67" s="6">
        <f t="shared" ref="M67" si="211">E67+I67</f>
        <v>0</v>
      </c>
      <c r="N67" s="6">
        <f t="shared" ref="N67" si="212">F67+J67</f>
        <v>5.7</v>
      </c>
      <c r="P67" s="162">
        <f>K67-'3 priedas_asignavimai'!AS184</f>
        <v>5.8</v>
      </c>
    </row>
    <row r="68" spans="1:16" x14ac:dyDescent="0.25">
      <c r="A68" s="29" t="s">
        <v>30</v>
      </c>
      <c r="B68" s="119" t="s">
        <v>330</v>
      </c>
      <c r="C68" s="152">
        <f t="shared" si="93"/>
        <v>16.200000000000003</v>
      </c>
      <c r="D68" s="131">
        <f t="shared" ref="D68" si="213">D69</f>
        <v>0.1</v>
      </c>
      <c r="E68" s="131">
        <f t="shared" ref="E68" si="214">E69</f>
        <v>0</v>
      </c>
      <c r="F68" s="131">
        <f t="shared" ref="F68" si="215">F69</f>
        <v>16.100000000000001</v>
      </c>
      <c r="G68" s="152">
        <f t="shared" ref="G68" si="216">H68+I68+J68</f>
        <v>0</v>
      </c>
      <c r="H68" s="159">
        <f t="shared" ref="H68" si="217">H69</f>
        <v>0</v>
      </c>
      <c r="I68" s="159">
        <f t="shared" ref="I68" si="218">I69</f>
        <v>0</v>
      </c>
      <c r="J68" s="159">
        <f t="shared" ref="J68" si="219">J69</f>
        <v>0</v>
      </c>
      <c r="K68" s="160">
        <f>L68+M68+N68</f>
        <v>16.200000000000003</v>
      </c>
      <c r="L68" s="160">
        <f>L69</f>
        <v>0.1</v>
      </c>
      <c r="M68" s="160">
        <f t="shared" ref="M68" si="220">M69</f>
        <v>0</v>
      </c>
      <c r="N68" s="160">
        <f t="shared" ref="N68" si="221">N69</f>
        <v>16.100000000000001</v>
      </c>
      <c r="P68" s="162"/>
    </row>
    <row r="69" spans="1:16" x14ac:dyDescent="0.25">
      <c r="A69" s="30"/>
      <c r="B69" s="21" t="s">
        <v>59</v>
      </c>
      <c r="C69" s="154">
        <f t="shared" si="93"/>
        <v>16.200000000000003</v>
      </c>
      <c r="D69" s="7">
        <v>0.1</v>
      </c>
      <c r="E69" s="7"/>
      <c r="F69" s="7">
        <v>16.100000000000001</v>
      </c>
      <c r="G69" s="154"/>
      <c r="H69" s="128"/>
      <c r="I69" s="128"/>
      <c r="J69" s="128"/>
      <c r="K69" s="6">
        <f t="shared" ref="K69" si="222">C69+G69</f>
        <v>16.200000000000003</v>
      </c>
      <c r="L69" s="6">
        <f t="shared" ref="L69" si="223">D69+H69</f>
        <v>0.1</v>
      </c>
      <c r="M69" s="6">
        <f t="shared" ref="M69" si="224">E69+I69</f>
        <v>0</v>
      </c>
      <c r="N69" s="6">
        <f t="shared" ref="N69" si="225">F69+J69</f>
        <v>16.100000000000001</v>
      </c>
      <c r="P69" s="162">
        <f>K69-'3 priedas_asignavimai'!AS189</f>
        <v>2.6000000000000032</v>
      </c>
    </row>
    <row r="70" spans="1:16" x14ac:dyDescent="0.25">
      <c r="A70" s="29" t="s">
        <v>31</v>
      </c>
      <c r="B70" s="119" t="s">
        <v>331</v>
      </c>
      <c r="C70" s="152">
        <f t="shared" si="93"/>
        <v>11.8</v>
      </c>
      <c r="D70" s="131">
        <f t="shared" ref="D70" si="226">D71</f>
        <v>4</v>
      </c>
      <c r="E70" s="131">
        <f t="shared" ref="E70" si="227">E71</f>
        <v>0</v>
      </c>
      <c r="F70" s="131">
        <f t="shared" ref="F70" si="228">F71</f>
        <v>7.8</v>
      </c>
      <c r="G70" s="152">
        <f t="shared" ref="G70" si="229">H70+I70+J70</f>
        <v>0</v>
      </c>
      <c r="H70" s="159">
        <f t="shared" ref="H70" si="230">H71</f>
        <v>0</v>
      </c>
      <c r="I70" s="159">
        <f t="shared" ref="I70" si="231">I71</f>
        <v>0</v>
      </c>
      <c r="J70" s="159">
        <f t="shared" ref="J70" si="232">J71</f>
        <v>0</v>
      </c>
      <c r="K70" s="160">
        <f>L70+M70+N70</f>
        <v>11.8</v>
      </c>
      <c r="L70" s="160">
        <f>L71</f>
        <v>4</v>
      </c>
      <c r="M70" s="160">
        <f t="shared" ref="M70" si="233">M71</f>
        <v>0</v>
      </c>
      <c r="N70" s="160">
        <f t="shared" ref="N70" si="234">N71</f>
        <v>7.8</v>
      </c>
      <c r="P70" s="162"/>
    </row>
    <row r="71" spans="1:16" x14ac:dyDescent="0.25">
      <c r="A71" s="30"/>
      <c r="B71" s="21" t="s">
        <v>59</v>
      </c>
      <c r="C71" s="154">
        <f t="shared" si="93"/>
        <v>11.8</v>
      </c>
      <c r="D71" s="7">
        <v>4</v>
      </c>
      <c r="E71" s="7"/>
      <c r="F71" s="7">
        <v>7.8</v>
      </c>
      <c r="G71" s="154"/>
      <c r="H71" s="128"/>
      <c r="I71" s="128"/>
      <c r="J71" s="128"/>
      <c r="K71" s="6">
        <f t="shared" ref="K71" si="235">C71+G71</f>
        <v>11.8</v>
      </c>
      <c r="L71" s="6">
        <f t="shared" ref="L71" si="236">D71+H71</f>
        <v>4</v>
      </c>
      <c r="M71" s="6">
        <f t="shared" ref="M71" si="237">E71+I71</f>
        <v>0</v>
      </c>
      <c r="N71" s="6">
        <f t="shared" ref="N71" si="238">F71+J71</f>
        <v>7.8</v>
      </c>
      <c r="P71" s="162">
        <f>K71-'3 priedas_asignavimai'!AS194</f>
        <v>11.8</v>
      </c>
    </row>
    <row r="72" spans="1:16" x14ac:dyDescent="0.25">
      <c r="A72" s="29" t="s">
        <v>32</v>
      </c>
      <c r="B72" s="119" t="s">
        <v>334</v>
      </c>
      <c r="C72" s="152">
        <f t="shared" si="93"/>
        <v>15.7</v>
      </c>
      <c r="D72" s="131">
        <f t="shared" ref="D72" si="239">D73</f>
        <v>0.1</v>
      </c>
      <c r="E72" s="131">
        <f t="shared" ref="E72" si="240">E73</f>
        <v>0</v>
      </c>
      <c r="F72" s="131">
        <f t="shared" ref="F72" si="241">F73</f>
        <v>15.6</v>
      </c>
      <c r="G72" s="152">
        <f t="shared" ref="G72" si="242">H72+I72+J72</f>
        <v>0</v>
      </c>
      <c r="H72" s="159">
        <f t="shared" ref="H72" si="243">H73</f>
        <v>0</v>
      </c>
      <c r="I72" s="159">
        <f t="shared" ref="I72" si="244">I73</f>
        <v>0</v>
      </c>
      <c r="J72" s="159">
        <f t="shared" ref="J72" si="245">J73</f>
        <v>0</v>
      </c>
      <c r="K72" s="160">
        <f>L72+M72+N72</f>
        <v>15.7</v>
      </c>
      <c r="L72" s="160">
        <f>L73</f>
        <v>0.1</v>
      </c>
      <c r="M72" s="160">
        <f t="shared" ref="M72" si="246">M73</f>
        <v>0</v>
      </c>
      <c r="N72" s="160">
        <f t="shared" ref="N72" si="247">N73</f>
        <v>15.6</v>
      </c>
      <c r="P72" s="162"/>
    </row>
    <row r="73" spans="1:16" x14ac:dyDescent="0.25">
      <c r="A73" s="30"/>
      <c r="B73" s="21" t="s">
        <v>59</v>
      </c>
      <c r="C73" s="154">
        <f t="shared" si="93"/>
        <v>15.7</v>
      </c>
      <c r="D73" s="7">
        <v>0.1</v>
      </c>
      <c r="E73" s="7"/>
      <c r="F73" s="7">
        <v>15.6</v>
      </c>
      <c r="G73" s="154"/>
      <c r="H73" s="128"/>
      <c r="I73" s="128"/>
      <c r="J73" s="128"/>
      <c r="K73" s="6">
        <f t="shared" ref="K73" si="248">C73+G73</f>
        <v>15.7</v>
      </c>
      <c r="L73" s="6">
        <f t="shared" ref="L73" si="249">D73+H73</f>
        <v>0.1</v>
      </c>
      <c r="M73" s="6">
        <f t="shared" ref="M73" si="250">E73+I73</f>
        <v>0</v>
      </c>
      <c r="N73" s="6">
        <f t="shared" ref="N73" si="251">F73+J73</f>
        <v>15.6</v>
      </c>
      <c r="P73" s="162">
        <f>K73-'3 priedas_asignavimai'!AS198</f>
        <v>-0.5</v>
      </c>
    </row>
    <row r="74" spans="1:16" x14ac:dyDescent="0.25">
      <c r="A74" s="29" t="s">
        <v>33</v>
      </c>
      <c r="B74" s="119" t="s">
        <v>333</v>
      </c>
      <c r="C74" s="152">
        <f t="shared" si="93"/>
        <v>0.1</v>
      </c>
      <c r="D74" s="131">
        <f t="shared" ref="D74" si="252">D75</f>
        <v>0.1</v>
      </c>
      <c r="E74" s="131">
        <f t="shared" ref="E74" si="253">E75</f>
        <v>0</v>
      </c>
      <c r="F74" s="131">
        <f t="shared" ref="F74" si="254">F75</f>
        <v>0</v>
      </c>
      <c r="G74" s="152">
        <f t="shared" ref="G74" si="255">H74+I74+J74</f>
        <v>0</v>
      </c>
      <c r="H74" s="159">
        <f t="shared" ref="H74" si="256">H75</f>
        <v>0</v>
      </c>
      <c r="I74" s="159">
        <f t="shared" ref="I74" si="257">I75</f>
        <v>0</v>
      </c>
      <c r="J74" s="159">
        <f t="shared" ref="J74" si="258">J75</f>
        <v>0</v>
      </c>
      <c r="K74" s="160">
        <f>L74+M74+N74</f>
        <v>0.1</v>
      </c>
      <c r="L74" s="160">
        <f>L75</f>
        <v>0.1</v>
      </c>
      <c r="M74" s="160">
        <f t="shared" ref="M74" si="259">M75</f>
        <v>0</v>
      </c>
      <c r="N74" s="160">
        <f t="shared" ref="N74" si="260">N75</f>
        <v>0</v>
      </c>
      <c r="P74" s="162"/>
    </row>
    <row r="75" spans="1:16" x14ac:dyDescent="0.25">
      <c r="A75" s="30"/>
      <c r="B75" s="21" t="s">
        <v>59</v>
      </c>
      <c r="C75" s="154">
        <f t="shared" si="93"/>
        <v>0.1</v>
      </c>
      <c r="D75" s="7">
        <v>0.1</v>
      </c>
      <c r="E75" s="7"/>
      <c r="F75" s="7"/>
      <c r="G75" s="154"/>
      <c r="H75" s="128"/>
      <c r="I75" s="128"/>
      <c r="J75" s="128"/>
      <c r="K75" s="6">
        <f t="shared" ref="K75" si="261">C75+G75</f>
        <v>0.1</v>
      </c>
      <c r="L75" s="6">
        <f t="shared" ref="L75" si="262">D75+H75</f>
        <v>0.1</v>
      </c>
      <c r="M75" s="6">
        <f t="shared" ref="M75" si="263">E75+I75</f>
        <v>0</v>
      </c>
      <c r="N75" s="6">
        <f t="shared" ref="N75" si="264">F75+J75</f>
        <v>0</v>
      </c>
      <c r="P75" s="162">
        <f>K75-'3 priedas_asignavimai'!AS202</f>
        <v>0.1</v>
      </c>
    </row>
    <row r="76" spans="1:16" x14ac:dyDescent="0.25">
      <c r="A76" s="29" t="s">
        <v>34</v>
      </c>
      <c r="B76" s="119" t="s">
        <v>332</v>
      </c>
      <c r="C76" s="152">
        <f t="shared" si="93"/>
        <v>87.6</v>
      </c>
      <c r="D76" s="131">
        <f t="shared" ref="D76" si="265">D77</f>
        <v>0.1</v>
      </c>
      <c r="E76" s="131">
        <f t="shared" ref="E76" si="266">E77</f>
        <v>0</v>
      </c>
      <c r="F76" s="131">
        <f t="shared" ref="F76" si="267">F77</f>
        <v>87.5</v>
      </c>
      <c r="G76" s="152">
        <f t="shared" ref="G76" si="268">H76+I76+J76</f>
        <v>0</v>
      </c>
      <c r="H76" s="159">
        <f t="shared" ref="H76" si="269">H77</f>
        <v>0</v>
      </c>
      <c r="I76" s="159">
        <f t="shared" ref="I76" si="270">I77</f>
        <v>0</v>
      </c>
      <c r="J76" s="159">
        <f t="shared" ref="J76" si="271">J77</f>
        <v>0</v>
      </c>
      <c r="K76" s="160">
        <f>L76+M76+N76</f>
        <v>87.6</v>
      </c>
      <c r="L76" s="160">
        <f>L77</f>
        <v>0.1</v>
      </c>
      <c r="M76" s="160">
        <f t="shared" ref="M76" si="272">M77</f>
        <v>0</v>
      </c>
      <c r="N76" s="160">
        <f t="shared" ref="N76" si="273">N77</f>
        <v>87.5</v>
      </c>
      <c r="P76" s="162"/>
    </row>
    <row r="77" spans="1:16" x14ac:dyDescent="0.25">
      <c r="A77" s="30"/>
      <c r="B77" s="21" t="s">
        <v>59</v>
      </c>
      <c r="C77" s="154">
        <f t="shared" si="93"/>
        <v>87.6</v>
      </c>
      <c r="D77" s="7">
        <v>0.1</v>
      </c>
      <c r="E77" s="7"/>
      <c r="F77" s="7">
        <v>87.5</v>
      </c>
      <c r="G77" s="154"/>
      <c r="H77" s="128"/>
      <c r="I77" s="128"/>
      <c r="J77" s="128"/>
      <c r="K77" s="6">
        <f t="shared" ref="K77" si="274">C77+G77</f>
        <v>87.6</v>
      </c>
      <c r="L77" s="6">
        <f t="shared" ref="L77" si="275">D77+H77</f>
        <v>0.1</v>
      </c>
      <c r="M77" s="6">
        <f t="shared" ref="M77" si="276">E77+I77</f>
        <v>0</v>
      </c>
      <c r="N77" s="6">
        <f t="shared" ref="N77" si="277">F77+J77</f>
        <v>87.5</v>
      </c>
      <c r="P77" s="162">
        <f>K77-'3 priedas_asignavimai'!AS206</f>
        <v>87.6</v>
      </c>
    </row>
    <row r="78" spans="1:16" x14ac:dyDescent="0.25">
      <c r="A78" s="29" t="s">
        <v>35</v>
      </c>
      <c r="B78" s="119" t="s">
        <v>335</v>
      </c>
      <c r="C78" s="152">
        <f t="shared" si="93"/>
        <v>39.9</v>
      </c>
      <c r="D78" s="131">
        <f t="shared" ref="D78" si="278">D79</f>
        <v>0.1</v>
      </c>
      <c r="E78" s="131">
        <f t="shared" ref="E78" si="279">E79</f>
        <v>0</v>
      </c>
      <c r="F78" s="131">
        <f t="shared" ref="F78" si="280">F79</f>
        <v>39.799999999999997</v>
      </c>
      <c r="G78" s="152">
        <f t="shared" ref="G78" si="281">H78+I78+J78</f>
        <v>0</v>
      </c>
      <c r="H78" s="159">
        <f t="shared" ref="H78" si="282">H79</f>
        <v>0</v>
      </c>
      <c r="I78" s="159">
        <f t="shared" ref="I78" si="283">I79</f>
        <v>0</v>
      </c>
      <c r="J78" s="159">
        <f t="shared" ref="J78" si="284">J79</f>
        <v>0</v>
      </c>
      <c r="K78" s="160">
        <f>L78+M78+N78</f>
        <v>39.9</v>
      </c>
      <c r="L78" s="160">
        <f>L79</f>
        <v>0.1</v>
      </c>
      <c r="M78" s="160">
        <f t="shared" ref="M78" si="285">M79</f>
        <v>0</v>
      </c>
      <c r="N78" s="160">
        <f t="shared" ref="N78" si="286">N79</f>
        <v>39.799999999999997</v>
      </c>
      <c r="P78" s="162"/>
    </row>
    <row r="79" spans="1:16" x14ac:dyDescent="0.25">
      <c r="A79" s="30"/>
      <c r="B79" s="21" t="s">
        <v>59</v>
      </c>
      <c r="C79" s="154">
        <f t="shared" si="93"/>
        <v>39.9</v>
      </c>
      <c r="D79" s="7">
        <v>0.1</v>
      </c>
      <c r="E79" s="7"/>
      <c r="F79" s="7">
        <v>39.799999999999997</v>
      </c>
      <c r="G79" s="154"/>
      <c r="H79" s="128"/>
      <c r="I79" s="128"/>
      <c r="J79" s="128"/>
      <c r="K79" s="6">
        <f t="shared" ref="K79" si="287">C79+G79</f>
        <v>39.9</v>
      </c>
      <c r="L79" s="6">
        <f t="shared" ref="L79" si="288">D79+H79</f>
        <v>0.1</v>
      </c>
      <c r="M79" s="6">
        <f t="shared" ref="M79" si="289">E79+I79</f>
        <v>0</v>
      </c>
      <c r="N79" s="6">
        <f t="shared" ref="N79" si="290">F79+J79</f>
        <v>39.799999999999997</v>
      </c>
      <c r="P79" s="162">
        <f>K79-'3 priedas_asignavimai'!AS211</f>
        <v>39.799999999999997</v>
      </c>
    </row>
    <row r="80" spans="1:16" x14ac:dyDescent="0.25">
      <c r="A80" s="29" t="s">
        <v>36</v>
      </c>
      <c r="B80" s="119" t="s">
        <v>336</v>
      </c>
      <c r="C80" s="152">
        <f t="shared" si="93"/>
        <v>70.599999999999994</v>
      </c>
      <c r="D80" s="131">
        <f t="shared" ref="D80" si="291">D81</f>
        <v>0.1</v>
      </c>
      <c r="E80" s="131">
        <f t="shared" ref="E80" si="292">E81</f>
        <v>0</v>
      </c>
      <c r="F80" s="131">
        <f t="shared" ref="F80" si="293">F81</f>
        <v>70.5</v>
      </c>
      <c r="G80" s="152">
        <f t="shared" ref="G80" si="294">H80+I80+J80</f>
        <v>0</v>
      </c>
      <c r="H80" s="159">
        <f t="shared" ref="H80" si="295">H81</f>
        <v>0</v>
      </c>
      <c r="I80" s="159">
        <f t="shared" ref="I80" si="296">I81</f>
        <v>0</v>
      </c>
      <c r="J80" s="159">
        <f t="shared" ref="J80" si="297">J81</f>
        <v>0</v>
      </c>
      <c r="K80" s="160">
        <f>L80+M80+N80</f>
        <v>70.599999999999994</v>
      </c>
      <c r="L80" s="160">
        <f>L81</f>
        <v>0.1</v>
      </c>
      <c r="M80" s="160">
        <f t="shared" ref="M80" si="298">M81</f>
        <v>0</v>
      </c>
      <c r="N80" s="160">
        <f t="shared" ref="N80" si="299">N81</f>
        <v>70.5</v>
      </c>
      <c r="P80" s="162"/>
    </row>
    <row r="81" spans="1:16" x14ac:dyDescent="0.25">
      <c r="A81" s="30"/>
      <c r="B81" s="21" t="s">
        <v>59</v>
      </c>
      <c r="C81" s="154">
        <f t="shared" si="93"/>
        <v>70.599999999999994</v>
      </c>
      <c r="D81" s="7">
        <v>0.1</v>
      </c>
      <c r="E81" s="7"/>
      <c r="F81" s="7">
        <v>70.5</v>
      </c>
      <c r="G81" s="154"/>
      <c r="H81" s="128"/>
      <c r="I81" s="128"/>
      <c r="J81" s="128"/>
      <c r="K81" s="6">
        <f t="shared" ref="K81" si="300">C81+G81</f>
        <v>70.599999999999994</v>
      </c>
      <c r="L81" s="6">
        <f t="shared" ref="L81" si="301">D81+H81</f>
        <v>0.1</v>
      </c>
      <c r="M81" s="6">
        <f t="shared" ref="M81" si="302">E81+I81</f>
        <v>0</v>
      </c>
      <c r="N81" s="6">
        <f t="shared" ref="N81" si="303">F81+J81</f>
        <v>70.5</v>
      </c>
      <c r="P81" s="162">
        <f>K81-'3 priedas_asignavimai'!AS215</f>
        <v>-17</v>
      </c>
    </row>
    <row r="82" spans="1:16" x14ac:dyDescent="0.25">
      <c r="A82" s="29" t="s">
        <v>37</v>
      </c>
      <c r="B82" s="119" t="s">
        <v>337</v>
      </c>
      <c r="C82" s="152">
        <f t="shared" si="93"/>
        <v>36.1</v>
      </c>
      <c r="D82" s="131">
        <f t="shared" ref="D82" si="304">D83</f>
        <v>0.1</v>
      </c>
      <c r="E82" s="131">
        <f t="shared" ref="E82" si="305">E83</f>
        <v>0</v>
      </c>
      <c r="F82" s="131">
        <f t="shared" ref="F82" si="306">F83</f>
        <v>36</v>
      </c>
      <c r="G82" s="152">
        <f t="shared" ref="G82" si="307">H82+I82+J82</f>
        <v>0</v>
      </c>
      <c r="H82" s="159">
        <f t="shared" ref="H82" si="308">H83</f>
        <v>0</v>
      </c>
      <c r="I82" s="159">
        <f t="shared" ref="I82" si="309">I83</f>
        <v>0</v>
      </c>
      <c r="J82" s="159">
        <f t="shared" ref="J82" si="310">J83</f>
        <v>0</v>
      </c>
      <c r="K82" s="160">
        <f>L82+M82+N82</f>
        <v>36.1</v>
      </c>
      <c r="L82" s="160">
        <f>L83</f>
        <v>0.1</v>
      </c>
      <c r="M82" s="160">
        <f t="shared" ref="M82" si="311">M83</f>
        <v>0</v>
      </c>
      <c r="N82" s="160">
        <f t="shared" ref="N82" si="312">N83</f>
        <v>36</v>
      </c>
      <c r="P82" s="162"/>
    </row>
    <row r="83" spans="1:16" x14ac:dyDescent="0.25">
      <c r="A83" s="30"/>
      <c r="B83" s="21" t="s">
        <v>59</v>
      </c>
      <c r="C83" s="154">
        <f t="shared" si="93"/>
        <v>36.1</v>
      </c>
      <c r="D83" s="7">
        <v>0.1</v>
      </c>
      <c r="E83" s="7"/>
      <c r="F83" s="7">
        <v>36</v>
      </c>
      <c r="G83" s="154"/>
      <c r="H83" s="128"/>
      <c r="I83" s="128"/>
      <c r="J83" s="128"/>
      <c r="K83" s="6">
        <f t="shared" ref="K83" si="313">C83+G83</f>
        <v>36.1</v>
      </c>
      <c r="L83" s="6">
        <f t="shared" ref="L83" si="314">D83+H83</f>
        <v>0.1</v>
      </c>
      <c r="M83" s="6">
        <f t="shared" ref="M83" si="315">E83+I83</f>
        <v>0</v>
      </c>
      <c r="N83" s="6">
        <f t="shared" ref="N83" si="316">F83+J83</f>
        <v>36</v>
      </c>
      <c r="P83" s="162">
        <f>K83-'3 priedas_asignavimai'!AS219</f>
        <v>36.1</v>
      </c>
    </row>
    <row r="84" spans="1:16" x14ac:dyDescent="0.25">
      <c r="A84" s="29" t="s">
        <v>38</v>
      </c>
      <c r="B84" s="119" t="s">
        <v>338</v>
      </c>
      <c r="C84" s="152">
        <f t="shared" si="93"/>
        <v>36.700000000000003</v>
      </c>
      <c r="D84" s="131">
        <f t="shared" ref="D84" si="317">D85</f>
        <v>0.1</v>
      </c>
      <c r="E84" s="131">
        <f t="shared" ref="E84" si="318">E85</f>
        <v>0</v>
      </c>
      <c r="F84" s="131">
        <f t="shared" ref="F84" si="319">F85</f>
        <v>36.6</v>
      </c>
      <c r="G84" s="152">
        <f t="shared" ref="G84" si="320">H84+I84+J84</f>
        <v>0</v>
      </c>
      <c r="H84" s="159">
        <f t="shared" ref="H84" si="321">H85</f>
        <v>0</v>
      </c>
      <c r="I84" s="159">
        <f t="shared" ref="I84" si="322">I85</f>
        <v>0</v>
      </c>
      <c r="J84" s="159">
        <f t="shared" ref="J84" si="323">J85</f>
        <v>0</v>
      </c>
      <c r="K84" s="160">
        <f>L84+M84+N84</f>
        <v>36.700000000000003</v>
      </c>
      <c r="L84" s="160">
        <f>L85</f>
        <v>0.1</v>
      </c>
      <c r="M84" s="160">
        <f t="shared" ref="M84" si="324">M85</f>
        <v>0</v>
      </c>
      <c r="N84" s="160">
        <f t="shared" ref="N84" si="325">N85</f>
        <v>36.6</v>
      </c>
      <c r="P84" s="162"/>
    </row>
    <row r="85" spans="1:16" x14ac:dyDescent="0.25">
      <c r="A85" s="30"/>
      <c r="B85" s="21" t="s">
        <v>59</v>
      </c>
      <c r="C85" s="154">
        <f t="shared" si="93"/>
        <v>36.700000000000003</v>
      </c>
      <c r="D85" s="7">
        <v>0.1</v>
      </c>
      <c r="E85" s="7"/>
      <c r="F85" s="7">
        <v>36.6</v>
      </c>
      <c r="G85" s="154"/>
      <c r="H85" s="128"/>
      <c r="I85" s="128"/>
      <c r="J85" s="128"/>
      <c r="K85" s="6">
        <f t="shared" ref="K85" si="326">C85+G85</f>
        <v>36.700000000000003</v>
      </c>
      <c r="L85" s="6">
        <f t="shared" ref="L85" si="327">D85+H85</f>
        <v>0.1</v>
      </c>
      <c r="M85" s="6">
        <f t="shared" ref="M85" si="328">E85+I85</f>
        <v>0</v>
      </c>
      <c r="N85" s="6">
        <f t="shared" ref="N85" si="329">F85+J85</f>
        <v>36.6</v>
      </c>
      <c r="P85" s="162">
        <f>K85-'3 priedas_asignavimai'!AS224</f>
        <v>-33.899999999999991</v>
      </c>
    </row>
    <row r="86" spans="1:16" x14ac:dyDescent="0.25">
      <c r="A86" s="29" t="s">
        <v>39</v>
      </c>
      <c r="B86" s="119" t="s">
        <v>339</v>
      </c>
      <c r="C86" s="152">
        <f t="shared" si="93"/>
        <v>100.69999999999999</v>
      </c>
      <c r="D86" s="131">
        <f t="shared" ref="D86" si="330">D87</f>
        <v>0.1</v>
      </c>
      <c r="E86" s="131">
        <f t="shared" ref="E86" si="331">E87</f>
        <v>0</v>
      </c>
      <c r="F86" s="131">
        <f t="shared" ref="F86" si="332">F87</f>
        <v>100.6</v>
      </c>
      <c r="G86" s="152">
        <f t="shared" ref="G86" si="333">H86+I86+J86</f>
        <v>0</v>
      </c>
      <c r="H86" s="159">
        <f t="shared" ref="H86" si="334">H87</f>
        <v>0</v>
      </c>
      <c r="I86" s="159">
        <f t="shared" ref="I86" si="335">I87</f>
        <v>0</v>
      </c>
      <c r="J86" s="159">
        <f t="shared" ref="J86" si="336">J87</f>
        <v>0</v>
      </c>
      <c r="K86" s="160">
        <f>L86+M86+N86</f>
        <v>100.69999999999999</v>
      </c>
      <c r="L86" s="160">
        <f>L87</f>
        <v>0.1</v>
      </c>
      <c r="M86" s="160">
        <f t="shared" ref="M86" si="337">M87</f>
        <v>0</v>
      </c>
      <c r="N86" s="160">
        <f t="shared" ref="N86" si="338">N87</f>
        <v>100.6</v>
      </c>
      <c r="P86" s="162"/>
    </row>
    <row r="87" spans="1:16" x14ac:dyDescent="0.25">
      <c r="A87" s="30"/>
      <c r="B87" s="21" t="s">
        <v>59</v>
      </c>
      <c r="C87" s="154">
        <f t="shared" si="93"/>
        <v>100.69999999999999</v>
      </c>
      <c r="D87" s="7">
        <v>0.1</v>
      </c>
      <c r="E87" s="7"/>
      <c r="F87" s="7">
        <v>100.6</v>
      </c>
      <c r="G87" s="154"/>
      <c r="H87" s="128"/>
      <c r="I87" s="128"/>
      <c r="J87" s="128"/>
      <c r="K87" s="6">
        <f t="shared" ref="K87" si="339">C87+G87</f>
        <v>100.69999999999999</v>
      </c>
      <c r="L87" s="6">
        <f t="shared" ref="L87" si="340">D87+H87</f>
        <v>0.1</v>
      </c>
      <c r="M87" s="6">
        <f t="shared" ref="M87" si="341">E87+I87</f>
        <v>0</v>
      </c>
      <c r="N87" s="6">
        <f t="shared" ref="N87" si="342">F87+J87</f>
        <v>100.6</v>
      </c>
      <c r="P87" s="162">
        <f>K87-'3 priedas_asignavimai'!AS228</f>
        <v>64.599999999999994</v>
      </c>
    </row>
    <row r="88" spans="1:16" x14ac:dyDescent="0.25">
      <c r="A88" s="75" t="s">
        <v>40</v>
      </c>
      <c r="B88" s="119" t="s">
        <v>340</v>
      </c>
      <c r="C88" s="152">
        <f t="shared" si="93"/>
        <v>70</v>
      </c>
      <c r="D88" s="131">
        <f t="shared" ref="D88" si="343">D89</f>
        <v>0.5</v>
      </c>
      <c r="E88" s="131">
        <f t="shared" ref="E88" si="344">E89</f>
        <v>0</v>
      </c>
      <c r="F88" s="131">
        <f t="shared" ref="F88" si="345">F89</f>
        <v>69.5</v>
      </c>
      <c r="G88" s="152">
        <f t="shared" ref="G88" si="346">H88+I88+J88</f>
        <v>0</v>
      </c>
      <c r="H88" s="159">
        <f t="shared" ref="H88" si="347">H89</f>
        <v>0</v>
      </c>
      <c r="I88" s="159">
        <f t="shared" ref="I88" si="348">I89</f>
        <v>0</v>
      </c>
      <c r="J88" s="159">
        <f t="shared" ref="J88" si="349">J89</f>
        <v>0</v>
      </c>
      <c r="K88" s="160">
        <f>L88+M88+N88</f>
        <v>70</v>
      </c>
      <c r="L88" s="160">
        <f>L89</f>
        <v>0.5</v>
      </c>
      <c r="M88" s="160">
        <f t="shared" ref="M88" si="350">M89</f>
        <v>0</v>
      </c>
      <c r="N88" s="160">
        <f t="shared" ref="N88" si="351">N89</f>
        <v>69.5</v>
      </c>
      <c r="P88" s="162"/>
    </row>
    <row r="89" spans="1:16" x14ac:dyDescent="0.25">
      <c r="A89" s="30"/>
      <c r="B89" s="21" t="s">
        <v>59</v>
      </c>
      <c r="C89" s="154">
        <f t="shared" si="93"/>
        <v>70</v>
      </c>
      <c r="D89" s="7">
        <v>0.5</v>
      </c>
      <c r="E89" s="7"/>
      <c r="F89" s="7">
        <v>69.5</v>
      </c>
      <c r="G89" s="154"/>
      <c r="H89" s="128"/>
      <c r="I89" s="128"/>
      <c r="J89" s="128"/>
      <c r="K89" s="6">
        <f t="shared" ref="K89" si="352">C89+G89</f>
        <v>70</v>
      </c>
      <c r="L89" s="6">
        <f t="shared" ref="L89" si="353">D89+H89</f>
        <v>0.5</v>
      </c>
      <c r="M89" s="6">
        <f t="shared" ref="M89" si="354">E89+I89</f>
        <v>0</v>
      </c>
      <c r="N89" s="6">
        <f t="shared" ref="N89" si="355">F89+J89</f>
        <v>69.5</v>
      </c>
      <c r="P89" s="162">
        <f>K89-'3 priedas_asignavimai'!AS233</f>
        <v>70</v>
      </c>
    </row>
    <row r="90" spans="1:16" x14ac:dyDescent="0.25">
      <c r="A90" s="29" t="s">
        <v>41</v>
      </c>
      <c r="B90" s="119" t="s">
        <v>341</v>
      </c>
      <c r="C90" s="152">
        <f t="shared" si="93"/>
        <v>22.9</v>
      </c>
      <c r="D90" s="131">
        <f t="shared" ref="D90" si="356">D91</f>
        <v>0.5</v>
      </c>
      <c r="E90" s="131">
        <f t="shared" ref="E90" si="357">E91</f>
        <v>2.4</v>
      </c>
      <c r="F90" s="131">
        <f t="shared" ref="F90" si="358">F91</f>
        <v>20</v>
      </c>
      <c r="G90" s="152">
        <f t="shared" ref="G90" si="359">H90+I90+J90</f>
        <v>0</v>
      </c>
      <c r="H90" s="159">
        <f t="shared" ref="H90" si="360">H91</f>
        <v>0</v>
      </c>
      <c r="I90" s="159">
        <f t="shared" ref="I90" si="361">I91</f>
        <v>0</v>
      </c>
      <c r="J90" s="159">
        <f t="shared" ref="J90" si="362">J91</f>
        <v>0</v>
      </c>
      <c r="K90" s="160">
        <f>L90+M90+N90</f>
        <v>22.9</v>
      </c>
      <c r="L90" s="160">
        <f>L91</f>
        <v>0.5</v>
      </c>
      <c r="M90" s="160">
        <f t="shared" ref="M90" si="363">M91</f>
        <v>2.4</v>
      </c>
      <c r="N90" s="160">
        <f t="shared" ref="N90" si="364">N91</f>
        <v>20</v>
      </c>
      <c r="P90" s="162"/>
    </row>
    <row r="91" spans="1:16" x14ac:dyDescent="0.25">
      <c r="A91" s="30"/>
      <c r="B91" s="21" t="s">
        <v>59</v>
      </c>
      <c r="C91" s="154">
        <f t="shared" si="93"/>
        <v>22.9</v>
      </c>
      <c r="D91" s="7">
        <v>0.5</v>
      </c>
      <c r="E91" s="7">
        <v>2.4</v>
      </c>
      <c r="F91" s="7">
        <v>20</v>
      </c>
      <c r="G91" s="154"/>
      <c r="H91" s="128"/>
      <c r="I91" s="128"/>
      <c r="J91" s="128"/>
      <c r="K91" s="6">
        <f t="shared" ref="K91" si="365">C91+G91</f>
        <v>22.9</v>
      </c>
      <c r="L91" s="6">
        <f t="shared" ref="L91" si="366">D91+H91</f>
        <v>0.5</v>
      </c>
      <c r="M91" s="6">
        <f t="shared" ref="M91" si="367">E91+I91</f>
        <v>2.4</v>
      </c>
      <c r="N91" s="6">
        <f t="shared" ref="N91" si="368">F91+J91</f>
        <v>20</v>
      </c>
      <c r="P91" s="162">
        <f>K91-'3 priedas_asignavimai'!AS236</f>
        <v>22.9</v>
      </c>
    </row>
    <row r="92" spans="1:16" x14ac:dyDescent="0.25">
      <c r="A92" s="75" t="s">
        <v>42</v>
      </c>
      <c r="B92" s="119" t="s">
        <v>342</v>
      </c>
      <c r="C92" s="152">
        <f t="shared" si="93"/>
        <v>40</v>
      </c>
      <c r="D92" s="131">
        <f t="shared" ref="D92" si="369">D93</f>
        <v>0</v>
      </c>
      <c r="E92" s="131">
        <f t="shared" ref="E92" si="370">E93</f>
        <v>40</v>
      </c>
      <c r="F92" s="131">
        <f t="shared" ref="F92" si="371">F93</f>
        <v>0</v>
      </c>
      <c r="G92" s="152">
        <f t="shared" ref="G92" si="372">H92+I92+J92</f>
        <v>0</v>
      </c>
      <c r="H92" s="159">
        <f t="shared" ref="H92" si="373">H93</f>
        <v>0</v>
      </c>
      <c r="I92" s="159">
        <f t="shared" ref="I92" si="374">I93</f>
        <v>0</v>
      </c>
      <c r="J92" s="159">
        <f t="shared" ref="J92" si="375">J93</f>
        <v>0</v>
      </c>
      <c r="K92" s="160">
        <f>L92+M92+N92</f>
        <v>40</v>
      </c>
      <c r="L92" s="160">
        <f>L93</f>
        <v>0</v>
      </c>
      <c r="M92" s="160">
        <f t="shared" ref="M92" si="376">M93</f>
        <v>40</v>
      </c>
      <c r="N92" s="160">
        <f t="shared" ref="N92" si="377">N93</f>
        <v>0</v>
      </c>
      <c r="P92" s="162"/>
    </row>
    <row r="93" spans="1:16" x14ac:dyDescent="0.25">
      <c r="A93" s="30"/>
      <c r="B93" s="21" t="s">
        <v>59</v>
      </c>
      <c r="C93" s="154">
        <f t="shared" si="93"/>
        <v>40</v>
      </c>
      <c r="D93" s="7"/>
      <c r="E93" s="7">
        <v>40</v>
      </c>
      <c r="F93" s="7"/>
      <c r="G93" s="154"/>
      <c r="H93" s="128"/>
      <c r="I93" s="128"/>
      <c r="J93" s="128"/>
      <c r="K93" s="6">
        <f t="shared" ref="K93" si="378">C93+G93</f>
        <v>40</v>
      </c>
      <c r="L93" s="6">
        <f t="shared" ref="L93" si="379">D93+H93</f>
        <v>0</v>
      </c>
      <c r="M93" s="6">
        <f t="shared" ref="M93" si="380">E93+I93</f>
        <v>40</v>
      </c>
      <c r="N93" s="6">
        <f t="shared" ref="N93" si="381">F93+J93</f>
        <v>0</v>
      </c>
      <c r="P93" s="162">
        <f>K93-'3 priedas_asignavimai'!AS238</f>
        <v>40</v>
      </c>
    </row>
    <row r="94" spans="1:16" x14ac:dyDescent="0.25">
      <c r="A94" s="75" t="s">
        <v>43</v>
      </c>
      <c r="B94" s="119" t="s">
        <v>343</v>
      </c>
      <c r="C94" s="152">
        <f t="shared" si="93"/>
        <v>20</v>
      </c>
      <c r="D94" s="131">
        <f t="shared" ref="D94" si="382">D95</f>
        <v>7</v>
      </c>
      <c r="E94" s="131">
        <f t="shared" ref="E94" si="383">E95</f>
        <v>10</v>
      </c>
      <c r="F94" s="131">
        <f t="shared" ref="F94" si="384">F95</f>
        <v>3</v>
      </c>
      <c r="G94" s="152">
        <f t="shared" ref="G94" si="385">H94+I94+J94</f>
        <v>0</v>
      </c>
      <c r="H94" s="159">
        <f t="shared" ref="H94" si="386">H95</f>
        <v>0</v>
      </c>
      <c r="I94" s="159">
        <f t="shared" ref="I94" si="387">I95</f>
        <v>0</v>
      </c>
      <c r="J94" s="159">
        <f t="shared" ref="J94" si="388">J95</f>
        <v>0</v>
      </c>
      <c r="K94" s="160">
        <f>L94+M94+N94</f>
        <v>20</v>
      </c>
      <c r="L94" s="160">
        <f>L95</f>
        <v>7</v>
      </c>
      <c r="M94" s="160">
        <f t="shared" ref="M94" si="389">M95</f>
        <v>10</v>
      </c>
      <c r="N94" s="160">
        <f t="shared" ref="N94" si="390">N95</f>
        <v>3</v>
      </c>
      <c r="P94" s="162"/>
    </row>
    <row r="95" spans="1:16" x14ac:dyDescent="0.25">
      <c r="A95" s="30"/>
      <c r="B95" s="21" t="s">
        <v>7</v>
      </c>
      <c r="C95" s="154">
        <f t="shared" si="93"/>
        <v>20</v>
      </c>
      <c r="D95" s="7">
        <v>7</v>
      </c>
      <c r="E95" s="7">
        <v>10</v>
      </c>
      <c r="F95" s="7">
        <v>3</v>
      </c>
      <c r="G95" s="154"/>
      <c r="H95" s="128"/>
      <c r="I95" s="128"/>
      <c r="J95" s="128"/>
      <c r="K95" s="6">
        <f t="shared" ref="K95" si="391">C95+G95</f>
        <v>20</v>
      </c>
      <c r="L95" s="6">
        <f t="shared" ref="L95" si="392">D95+H95</f>
        <v>7</v>
      </c>
      <c r="M95" s="6">
        <f t="shared" ref="M95" si="393">E95+I95</f>
        <v>10</v>
      </c>
      <c r="N95" s="6">
        <f t="shared" ref="N95" si="394">F95+J95</f>
        <v>3</v>
      </c>
      <c r="P95" s="162">
        <f>K95-'3 priedas_asignavimai'!AS241</f>
        <v>20</v>
      </c>
    </row>
    <row r="96" spans="1:16" x14ac:dyDescent="0.25">
      <c r="A96" s="75" t="s">
        <v>44</v>
      </c>
      <c r="B96" s="119" t="s">
        <v>344</v>
      </c>
      <c r="C96" s="152">
        <f t="shared" si="93"/>
        <v>3</v>
      </c>
      <c r="D96" s="131">
        <f t="shared" ref="D96" si="395">D97</f>
        <v>0.1</v>
      </c>
      <c r="E96" s="131">
        <f t="shared" ref="E96" si="396">E97</f>
        <v>2.9</v>
      </c>
      <c r="F96" s="131">
        <f t="shared" ref="F96" si="397">F97</f>
        <v>0</v>
      </c>
      <c r="G96" s="152">
        <f t="shared" ref="G96" si="398">H96+I96+J96</f>
        <v>0</v>
      </c>
      <c r="H96" s="159">
        <f t="shared" ref="H96" si="399">H97</f>
        <v>0</v>
      </c>
      <c r="I96" s="159">
        <f t="shared" ref="I96" si="400">I97</f>
        <v>0</v>
      </c>
      <c r="J96" s="159">
        <f t="shared" ref="J96" si="401">J97</f>
        <v>0</v>
      </c>
      <c r="K96" s="160">
        <f>L96+M96+N96</f>
        <v>3</v>
      </c>
      <c r="L96" s="160">
        <f>L97</f>
        <v>0.1</v>
      </c>
      <c r="M96" s="160">
        <f t="shared" ref="M96" si="402">M97</f>
        <v>2.9</v>
      </c>
      <c r="N96" s="160">
        <f t="shared" ref="N96" si="403">N97</f>
        <v>0</v>
      </c>
      <c r="P96" s="162"/>
    </row>
    <row r="97" spans="1:16" x14ac:dyDescent="0.25">
      <c r="A97" s="30"/>
      <c r="B97" s="21" t="s">
        <v>7</v>
      </c>
      <c r="C97" s="154">
        <f t="shared" si="93"/>
        <v>3</v>
      </c>
      <c r="D97" s="7">
        <v>0.1</v>
      </c>
      <c r="E97" s="7">
        <v>2.9</v>
      </c>
      <c r="F97" s="7"/>
      <c r="G97" s="154"/>
      <c r="H97" s="128"/>
      <c r="I97" s="128"/>
      <c r="J97" s="128"/>
      <c r="K97" s="6">
        <f t="shared" ref="K97" si="404">C97+G97</f>
        <v>3</v>
      </c>
      <c r="L97" s="6">
        <f t="shared" ref="L97" si="405">D97+H97</f>
        <v>0.1</v>
      </c>
      <c r="M97" s="6">
        <f t="shared" ref="M97" si="406">E97+I97</f>
        <v>2.9</v>
      </c>
      <c r="N97" s="6">
        <f t="shared" ref="N97" si="407">F97+J97</f>
        <v>0</v>
      </c>
      <c r="P97" s="162">
        <f>K97-'3 priedas_asignavimai'!AS243</f>
        <v>3</v>
      </c>
    </row>
    <row r="98" spans="1:16" x14ac:dyDescent="0.25">
      <c r="A98" s="75" t="s">
        <v>45</v>
      </c>
      <c r="B98" s="119" t="s">
        <v>345</v>
      </c>
      <c r="C98" s="152">
        <f t="shared" si="93"/>
        <v>3.2</v>
      </c>
      <c r="D98" s="131">
        <f t="shared" ref="D98" si="408">D99</f>
        <v>0.2</v>
      </c>
      <c r="E98" s="131">
        <f t="shared" ref="E98" si="409">E99</f>
        <v>3</v>
      </c>
      <c r="F98" s="131">
        <f t="shared" ref="F98" si="410">F99</f>
        <v>0</v>
      </c>
      <c r="G98" s="152">
        <f t="shared" ref="G98" si="411">H98+I98+J98</f>
        <v>0</v>
      </c>
      <c r="H98" s="159">
        <f t="shared" ref="H98" si="412">H99</f>
        <v>0</v>
      </c>
      <c r="I98" s="159">
        <f t="shared" ref="I98" si="413">I99</f>
        <v>0</v>
      </c>
      <c r="J98" s="159">
        <f t="shared" ref="J98" si="414">J99</f>
        <v>0</v>
      </c>
      <c r="K98" s="160">
        <f>L98+M98+N98</f>
        <v>3.2</v>
      </c>
      <c r="L98" s="160">
        <f>L99</f>
        <v>0.2</v>
      </c>
      <c r="M98" s="160">
        <f t="shared" ref="M98" si="415">M99</f>
        <v>3</v>
      </c>
      <c r="N98" s="160">
        <f t="shared" ref="N98" si="416">N99</f>
        <v>0</v>
      </c>
      <c r="P98" s="162"/>
    </row>
    <row r="99" spans="1:16" x14ac:dyDescent="0.25">
      <c r="A99" s="30"/>
      <c r="B99" s="21" t="s">
        <v>7</v>
      </c>
      <c r="C99" s="154">
        <f t="shared" si="93"/>
        <v>3.2</v>
      </c>
      <c r="D99" s="7">
        <v>0.2</v>
      </c>
      <c r="E99" s="7">
        <v>3</v>
      </c>
      <c r="F99" s="7"/>
      <c r="G99" s="154"/>
      <c r="H99" s="128"/>
      <c r="I99" s="128"/>
      <c r="J99" s="128"/>
      <c r="K99" s="6">
        <f t="shared" ref="K99" si="417">C99+G99</f>
        <v>3.2</v>
      </c>
      <c r="L99" s="6">
        <f t="shared" ref="L99" si="418">D99+H99</f>
        <v>0.2</v>
      </c>
      <c r="M99" s="6">
        <f t="shared" ref="M99" si="419">E99+I99</f>
        <v>3</v>
      </c>
      <c r="N99" s="6">
        <f t="shared" ref="N99" si="420">F99+J99</f>
        <v>0</v>
      </c>
      <c r="P99" s="162">
        <f>K99-'3 priedas_asignavimai'!AS245</f>
        <v>-66.8</v>
      </c>
    </row>
    <row r="100" spans="1:16" x14ac:dyDescent="0.25">
      <c r="A100" s="75" t="s">
        <v>46</v>
      </c>
      <c r="B100" s="119" t="s">
        <v>346</v>
      </c>
      <c r="C100" s="152">
        <f t="shared" si="93"/>
        <v>5</v>
      </c>
      <c r="D100" s="131">
        <f t="shared" ref="D100" si="421">D101</f>
        <v>0.8</v>
      </c>
      <c r="E100" s="131">
        <f t="shared" ref="E100" si="422">E101</f>
        <v>4.2</v>
      </c>
      <c r="F100" s="131">
        <f t="shared" ref="F100" si="423">F101</f>
        <v>0</v>
      </c>
      <c r="G100" s="152">
        <f t="shared" ref="G100" si="424">H100+I100+J100</f>
        <v>0</v>
      </c>
      <c r="H100" s="159">
        <f t="shared" ref="H100" si="425">H101</f>
        <v>0</v>
      </c>
      <c r="I100" s="159">
        <f t="shared" ref="I100" si="426">I101</f>
        <v>0</v>
      </c>
      <c r="J100" s="159">
        <f t="shared" ref="J100" si="427">J101</f>
        <v>0</v>
      </c>
      <c r="K100" s="160">
        <f>L100+M100+N100</f>
        <v>5</v>
      </c>
      <c r="L100" s="160">
        <f>L101</f>
        <v>0.8</v>
      </c>
      <c r="M100" s="160">
        <f t="shared" ref="M100" si="428">M101</f>
        <v>4.2</v>
      </c>
      <c r="N100" s="160">
        <f t="shared" ref="N100" si="429">N101</f>
        <v>0</v>
      </c>
      <c r="P100" s="162"/>
    </row>
    <row r="101" spans="1:16" x14ac:dyDescent="0.25">
      <c r="A101" s="30"/>
      <c r="B101" s="21" t="s">
        <v>7</v>
      </c>
      <c r="C101" s="154">
        <f t="shared" si="93"/>
        <v>5</v>
      </c>
      <c r="D101" s="7">
        <v>0.8</v>
      </c>
      <c r="E101" s="7">
        <v>4.2</v>
      </c>
      <c r="F101" s="7"/>
      <c r="G101" s="154"/>
      <c r="H101" s="128"/>
      <c r="I101" s="128"/>
      <c r="J101" s="128"/>
      <c r="K101" s="6">
        <f t="shared" ref="K101" si="430">C101+G101</f>
        <v>5</v>
      </c>
      <c r="L101" s="6">
        <f t="shared" ref="L101" si="431">D101+H101</f>
        <v>0.8</v>
      </c>
      <c r="M101" s="6">
        <f t="shared" ref="M101" si="432">E101+I101</f>
        <v>4.2</v>
      </c>
      <c r="N101" s="6">
        <f t="shared" ref="N101" si="433">F101+J101</f>
        <v>0</v>
      </c>
      <c r="P101" s="162">
        <f>K101-'3 priedas_asignavimai'!AS247</f>
        <v>-17.899999999999999</v>
      </c>
    </row>
    <row r="102" spans="1:16" x14ac:dyDescent="0.25">
      <c r="A102" s="75" t="s">
        <v>54</v>
      </c>
      <c r="B102" s="119" t="s">
        <v>347</v>
      </c>
      <c r="C102" s="152">
        <f t="shared" si="93"/>
        <v>2</v>
      </c>
      <c r="D102" s="131">
        <f t="shared" ref="D102" si="434">D103</f>
        <v>0.1</v>
      </c>
      <c r="E102" s="131">
        <f t="shared" ref="E102" si="435">E103</f>
        <v>1.9</v>
      </c>
      <c r="F102" s="131">
        <f t="shared" ref="F102" si="436">F103</f>
        <v>0</v>
      </c>
      <c r="G102" s="152">
        <f t="shared" ref="G102" si="437">H102+I102+J102</f>
        <v>0</v>
      </c>
      <c r="H102" s="159">
        <f t="shared" ref="H102" si="438">H103</f>
        <v>0</v>
      </c>
      <c r="I102" s="159">
        <f t="shared" ref="I102" si="439">I103</f>
        <v>0</v>
      </c>
      <c r="J102" s="159">
        <f t="shared" ref="J102" si="440">J103</f>
        <v>0</v>
      </c>
      <c r="K102" s="160">
        <f>L102+M102+N102</f>
        <v>2</v>
      </c>
      <c r="L102" s="160">
        <f>L103</f>
        <v>0.1</v>
      </c>
      <c r="M102" s="160">
        <f t="shared" ref="M102" si="441">M103</f>
        <v>1.9</v>
      </c>
      <c r="N102" s="160">
        <f t="shared" ref="N102" si="442">N103</f>
        <v>0</v>
      </c>
      <c r="P102" s="162"/>
    </row>
    <row r="103" spans="1:16" x14ac:dyDescent="0.25">
      <c r="A103" s="30"/>
      <c r="B103" s="21" t="s">
        <v>7</v>
      </c>
      <c r="C103" s="154">
        <f t="shared" si="93"/>
        <v>2</v>
      </c>
      <c r="D103" s="7">
        <v>0.1</v>
      </c>
      <c r="E103" s="7">
        <v>1.9</v>
      </c>
      <c r="F103" s="7"/>
      <c r="G103" s="154"/>
      <c r="H103" s="128"/>
      <c r="I103" s="128"/>
      <c r="J103" s="128"/>
      <c r="K103" s="6">
        <f t="shared" ref="K103" si="443">C103+G103</f>
        <v>2</v>
      </c>
      <c r="L103" s="6">
        <f t="shared" ref="L103" si="444">D103+H103</f>
        <v>0.1</v>
      </c>
      <c r="M103" s="6">
        <f t="shared" ref="M103" si="445">E103+I103</f>
        <v>1.9</v>
      </c>
      <c r="N103" s="6">
        <f t="shared" ref="N103" si="446">F103+J103</f>
        <v>0</v>
      </c>
      <c r="P103" s="162">
        <f>K103-'3 priedas_asignavimai'!AS249</f>
        <v>-38</v>
      </c>
    </row>
    <row r="104" spans="1:16" x14ac:dyDescent="0.25">
      <c r="A104" s="75" t="s">
        <v>55</v>
      </c>
      <c r="B104" s="119" t="s">
        <v>348</v>
      </c>
      <c r="C104" s="152">
        <f t="shared" si="93"/>
        <v>3</v>
      </c>
      <c r="D104" s="131">
        <f t="shared" ref="D104" si="447">D105</f>
        <v>0.3</v>
      </c>
      <c r="E104" s="131">
        <f t="shared" ref="E104" si="448">E105</f>
        <v>2.7</v>
      </c>
      <c r="F104" s="131">
        <f t="shared" ref="F104" si="449">F105</f>
        <v>0</v>
      </c>
      <c r="G104" s="152">
        <f t="shared" ref="G104" si="450">H104+I104+J104</f>
        <v>0</v>
      </c>
      <c r="H104" s="159">
        <f t="shared" ref="H104" si="451">H105</f>
        <v>0</v>
      </c>
      <c r="I104" s="159">
        <f t="shared" ref="I104" si="452">I105</f>
        <v>0</v>
      </c>
      <c r="J104" s="159">
        <f t="shared" ref="J104" si="453">J105</f>
        <v>0</v>
      </c>
      <c r="K104" s="160">
        <f>L104+M104+N104</f>
        <v>3</v>
      </c>
      <c r="L104" s="160">
        <f>L105</f>
        <v>0.3</v>
      </c>
      <c r="M104" s="160">
        <f t="shared" ref="M104" si="454">M105</f>
        <v>2.7</v>
      </c>
      <c r="N104" s="160">
        <f t="shared" ref="N104" si="455">N105</f>
        <v>0</v>
      </c>
      <c r="P104" s="162"/>
    </row>
    <row r="105" spans="1:16" x14ac:dyDescent="0.25">
      <c r="A105" s="30"/>
      <c r="B105" s="21" t="s">
        <v>7</v>
      </c>
      <c r="C105" s="154">
        <f t="shared" si="93"/>
        <v>3</v>
      </c>
      <c r="D105" s="7">
        <v>0.3</v>
      </c>
      <c r="E105" s="7">
        <v>2.7</v>
      </c>
      <c r="F105" s="7"/>
      <c r="G105" s="154"/>
      <c r="H105" s="128"/>
      <c r="I105" s="128"/>
      <c r="J105" s="128"/>
      <c r="K105" s="6">
        <f t="shared" ref="K105" si="456">C105+G105</f>
        <v>3</v>
      </c>
      <c r="L105" s="6">
        <f t="shared" ref="L105" si="457">D105+H105</f>
        <v>0.3</v>
      </c>
      <c r="M105" s="6">
        <f t="shared" ref="M105" si="458">E105+I105</f>
        <v>2.7</v>
      </c>
      <c r="N105" s="6">
        <f t="shared" ref="N105" si="459">F105+J105</f>
        <v>0</v>
      </c>
      <c r="P105" s="162">
        <f>K105-'3 priedas_asignavimai'!AS251</f>
        <v>3</v>
      </c>
    </row>
    <row r="106" spans="1:16" x14ac:dyDescent="0.25">
      <c r="A106" s="75" t="s">
        <v>47</v>
      </c>
      <c r="B106" s="119" t="s">
        <v>349</v>
      </c>
      <c r="C106" s="152">
        <f t="shared" si="93"/>
        <v>2.5</v>
      </c>
      <c r="D106" s="131">
        <f t="shared" ref="D106" si="460">D107</f>
        <v>0.8</v>
      </c>
      <c r="E106" s="131">
        <f t="shared" ref="E106" si="461">E107</f>
        <v>1.7</v>
      </c>
      <c r="F106" s="131">
        <f t="shared" ref="F106" si="462">F107</f>
        <v>0</v>
      </c>
      <c r="G106" s="152">
        <f t="shared" ref="G106" si="463">H106+I106+J106</f>
        <v>0</v>
      </c>
      <c r="H106" s="159">
        <f t="shared" ref="H106" si="464">H107</f>
        <v>0</v>
      </c>
      <c r="I106" s="159">
        <f t="shared" ref="I106" si="465">I107</f>
        <v>0</v>
      </c>
      <c r="J106" s="159">
        <f t="shared" ref="J106" si="466">J107</f>
        <v>0</v>
      </c>
      <c r="K106" s="160">
        <f>L106+M106+N106</f>
        <v>2.5</v>
      </c>
      <c r="L106" s="160">
        <f>L107</f>
        <v>0.8</v>
      </c>
      <c r="M106" s="160">
        <f t="shared" ref="M106" si="467">M107</f>
        <v>1.7</v>
      </c>
      <c r="N106" s="160">
        <f t="shared" ref="N106" si="468">N107</f>
        <v>0</v>
      </c>
      <c r="P106" s="162"/>
    </row>
    <row r="107" spans="1:16" x14ac:dyDescent="0.25">
      <c r="A107" s="30"/>
      <c r="B107" s="21" t="s">
        <v>7</v>
      </c>
      <c r="C107" s="154">
        <f t="shared" si="93"/>
        <v>2.5</v>
      </c>
      <c r="D107" s="7">
        <v>0.8</v>
      </c>
      <c r="E107" s="7">
        <v>1.7</v>
      </c>
      <c r="F107" s="7"/>
      <c r="G107" s="154"/>
      <c r="H107" s="128"/>
      <c r="I107" s="128"/>
      <c r="J107" s="128"/>
      <c r="K107" s="6">
        <f t="shared" ref="K107" si="469">C107+G107</f>
        <v>2.5</v>
      </c>
      <c r="L107" s="6">
        <f t="shared" ref="L107" si="470">D107+H107</f>
        <v>0.8</v>
      </c>
      <c r="M107" s="6">
        <f t="shared" ref="M107" si="471">E107+I107</f>
        <v>1.7</v>
      </c>
      <c r="N107" s="6">
        <f t="shared" ref="N107" si="472">F107+J107</f>
        <v>0</v>
      </c>
      <c r="P107" s="162">
        <f>K107-'3 priedas_asignavimai'!AS253</f>
        <v>-17.5</v>
      </c>
    </row>
    <row r="108" spans="1:16" x14ac:dyDescent="0.25">
      <c r="A108" s="75" t="s">
        <v>56</v>
      </c>
      <c r="B108" s="119" t="s">
        <v>351</v>
      </c>
      <c r="C108" s="152">
        <f t="shared" si="93"/>
        <v>3.4</v>
      </c>
      <c r="D108" s="131">
        <f t="shared" ref="D108" si="473">D109</f>
        <v>0.3</v>
      </c>
      <c r="E108" s="131">
        <f t="shared" ref="E108" si="474">E109</f>
        <v>3.1</v>
      </c>
      <c r="F108" s="131">
        <f t="shared" ref="F108" si="475">F109</f>
        <v>0</v>
      </c>
      <c r="G108" s="152">
        <f t="shared" ref="G108" si="476">H108+I108+J108</f>
        <v>0</v>
      </c>
      <c r="H108" s="159">
        <f t="shared" ref="H108" si="477">H109</f>
        <v>0</v>
      </c>
      <c r="I108" s="159">
        <f t="shared" ref="I108" si="478">I109</f>
        <v>0</v>
      </c>
      <c r="J108" s="159">
        <f t="shared" ref="J108" si="479">J109</f>
        <v>0</v>
      </c>
      <c r="K108" s="160">
        <f>L108+M108+N108</f>
        <v>3.4</v>
      </c>
      <c r="L108" s="160">
        <f>L109</f>
        <v>0.3</v>
      </c>
      <c r="M108" s="160">
        <f t="shared" ref="M108" si="480">M109</f>
        <v>3.1</v>
      </c>
      <c r="N108" s="160">
        <f t="shared" ref="N108" si="481">N109</f>
        <v>0</v>
      </c>
      <c r="P108" s="162"/>
    </row>
    <row r="109" spans="1:16" x14ac:dyDescent="0.25">
      <c r="A109" s="30"/>
      <c r="B109" s="21" t="s">
        <v>7</v>
      </c>
      <c r="C109" s="154">
        <f t="shared" si="93"/>
        <v>3.4</v>
      </c>
      <c r="D109" s="7">
        <v>0.3</v>
      </c>
      <c r="E109" s="7">
        <v>3.1</v>
      </c>
      <c r="F109" s="7"/>
      <c r="G109" s="154"/>
      <c r="H109" s="128"/>
      <c r="I109" s="128"/>
      <c r="J109" s="128"/>
      <c r="K109" s="6">
        <f t="shared" ref="K109" si="482">C109+G109</f>
        <v>3.4</v>
      </c>
      <c r="L109" s="6">
        <f t="shared" ref="L109" si="483">D109+H109</f>
        <v>0.3</v>
      </c>
      <c r="M109" s="6">
        <f t="shared" ref="M109" si="484">E109+I109</f>
        <v>3.1</v>
      </c>
      <c r="N109" s="6">
        <f t="shared" ref="N109" si="485">F109+J109</f>
        <v>0</v>
      </c>
      <c r="P109" s="162">
        <f>K109-'3 priedas_asignavimai'!AS255</f>
        <v>0.39999999999999991</v>
      </c>
    </row>
    <row r="110" spans="1:16" x14ac:dyDescent="0.25">
      <c r="A110" s="75" t="s">
        <v>57</v>
      </c>
      <c r="B110" s="119" t="s">
        <v>350</v>
      </c>
      <c r="C110" s="152">
        <f t="shared" si="93"/>
        <v>14</v>
      </c>
      <c r="D110" s="131">
        <f t="shared" ref="D110" si="486">D111</f>
        <v>7</v>
      </c>
      <c r="E110" s="131">
        <f t="shared" ref="E110" si="487">E111</f>
        <v>7</v>
      </c>
      <c r="F110" s="131">
        <f t="shared" ref="F110" si="488">F111</f>
        <v>0</v>
      </c>
      <c r="G110" s="152">
        <f t="shared" ref="G110" si="489">H110+I110+J110</f>
        <v>0</v>
      </c>
      <c r="H110" s="159">
        <f t="shared" ref="H110" si="490">H111</f>
        <v>0</v>
      </c>
      <c r="I110" s="159">
        <f t="shared" ref="I110" si="491">I111</f>
        <v>0</v>
      </c>
      <c r="J110" s="159">
        <f t="shared" ref="J110" si="492">J111</f>
        <v>0</v>
      </c>
      <c r="K110" s="160">
        <f>L110+M110+N110</f>
        <v>14</v>
      </c>
      <c r="L110" s="160">
        <f>L111</f>
        <v>7</v>
      </c>
      <c r="M110" s="160">
        <f t="shared" ref="M110" si="493">M111</f>
        <v>7</v>
      </c>
      <c r="N110" s="160">
        <f t="shared" ref="N110" si="494">N111</f>
        <v>0</v>
      </c>
      <c r="P110" s="162"/>
    </row>
    <row r="111" spans="1:16" x14ac:dyDescent="0.25">
      <c r="A111" s="30"/>
      <c r="B111" s="21" t="s">
        <v>7</v>
      </c>
      <c r="C111" s="154">
        <f t="shared" si="93"/>
        <v>14</v>
      </c>
      <c r="D111" s="7">
        <v>7</v>
      </c>
      <c r="E111" s="7">
        <v>7</v>
      </c>
      <c r="F111" s="7"/>
      <c r="G111" s="154"/>
      <c r="H111" s="128"/>
      <c r="I111" s="128"/>
      <c r="J111" s="128"/>
      <c r="K111" s="6">
        <f t="shared" ref="K111" si="495">C111+G111</f>
        <v>14</v>
      </c>
      <c r="L111" s="6">
        <f t="shared" ref="L111" si="496">D111+H111</f>
        <v>7</v>
      </c>
      <c r="M111" s="6">
        <f t="shared" ref="M111" si="497">E111+I111</f>
        <v>7</v>
      </c>
      <c r="N111" s="6">
        <f t="shared" ref="N111" si="498">F111+J111</f>
        <v>0</v>
      </c>
      <c r="P111" s="162">
        <f>K111-'3 priedas_asignavimai'!AS258</f>
        <v>9</v>
      </c>
    </row>
    <row r="112" spans="1:16" x14ac:dyDescent="0.25">
      <c r="A112" s="75" t="s">
        <v>48</v>
      </c>
      <c r="B112" s="119" t="s">
        <v>354</v>
      </c>
      <c r="C112" s="152">
        <f t="shared" ref="C112:C119" si="499">D112+E112+F112</f>
        <v>0.6</v>
      </c>
      <c r="D112" s="131">
        <f t="shared" ref="D112" si="500">D113</f>
        <v>0</v>
      </c>
      <c r="E112" s="131">
        <f t="shared" ref="E112" si="501">E113</f>
        <v>0</v>
      </c>
      <c r="F112" s="131">
        <f t="shared" ref="F112" si="502">F113</f>
        <v>0.6</v>
      </c>
      <c r="G112" s="152">
        <f t="shared" ref="G112" si="503">H112+I112+J112</f>
        <v>0</v>
      </c>
      <c r="H112" s="159">
        <f t="shared" ref="H112" si="504">H113</f>
        <v>0</v>
      </c>
      <c r="I112" s="159">
        <f t="shared" ref="I112" si="505">I113</f>
        <v>0</v>
      </c>
      <c r="J112" s="159">
        <f t="shared" ref="J112" si="506">J113</f>
        <v>0</v>
      </c>
      <c r="K112" s="160">
        <f>L112+M112+N112</f>
        <v>0.6</v>
      </c>
      <c r="L112" s="160">
        <f>L113</f>
        <v>0</v>
      </c>
      <c r="M112" s="160">
        <f t="shared" ref="M112" si="507">M113</f>
        <v>0</v>
      </c>
      <c r="N112" s="160">
        <f t="shared" ref="N112" si="508">N113</f>
        <v>0.6</v>
      </c>
      <c r="P112" s="162"/>
    </row>
    <row r="113" spans="1:16" x14ac:dyDescent="0.25">
      <c r="A113" s="30"/>
      <c r="B113" s="21" t="s">
        <v>8</v>
      </c>
      <c r="C113" s="154">
        <f t="shared" si="499"/>
        <v>0.6</v>
      </c>
      <c r="D113" s="7"/>
      <c r="E113" s="7"/>
      <c r="F113" s="7">
        <v>0.6</v>
      </c>
      <c r="G113" s="154"/>
      <c r="H113" s="128"/>
      <c r="I113" s="128"/>
      <c r="J113" s="128"/>
      <c r="K113" s="6">
        <f t="shared" ref="K113" si="509">C113+G113</f>
        <v>0.6</v>
      </c>
      <c r="L113" s="6">
        <f t="shared" ref="L113" si="510">D113+H113</f>
        <v>0</v>
      </c>
      <c r="M113" s="6">
        <f t="shared" ref="M113" si="511">E113+I113</f>
        <v>0</v>
      </c>
      <c r="N113" s="6">
        <f t="shared" ref="N113" si="512">F113+J113</f>
        <v>0.6</v>
      </c>
      <c r="P113" s="162">
        <f>K113-'3 priedas_asignavimai'!AS260</f>
        <v>-1.4</v>
      </c>
    </row>
    <row r="114" spans="1:16" x14ac:dyDescent="0.25">
      <c r="A114" s="75" t="s">
        <v>49</v>
      </c>
      <c r="B114" s="119" t="s">
        <v>355</v>
      </c>
      <c r="C114" s="152">
        <f t="shared" si="499"/>
        <v>31.1</v>
      </c>
      <c r="D114" s="131">
        <f t="shared" ref="D114" si="513">D115</f>
        <v>0.1</v>
      </c>
      <c r="E114" s="131">
        <f t="shared" ref="E114" si="514">E115</f>
        <v>0</v>
      </c>
      <c r="F114" s="131">
        <f t="shared" ref="F114" si="515">F115</f>
        <v>31</v>
      </c>
      <c r="G114" s="152">
        <f t="shared" ref="G114" si="516">H114+I114+J114</f>
        <v>0</v>
      </c>
      <c r="H114" s="159">
        <f t="shared" ref="H114" si="517">H115</f>
        <v>0</v>
      </c>
      <c r="I114" s="159">
        <f t="shared" ref="I114" si="518">I115</f>
        <v>0</v>
      </c>
      <c r="J114" s="159">
        <f t="shared" ref="J114" si="519">J115</f>
        <v>0</v>
      </c>
      <c r="K114" s="160">
        <f>L114+M114+N114</f>
        <v>31.1</v>
      </c>
      <c r="L114" s="160">
        <f>L115</f>
        <v>0.1</v>
      </c>
      <c r="M114" s="160">
        <f t="shared" ref="M114" si="520">M115</f>
        <v>0</v>
      </c>
      <c r="N114" s="160">
        <f t="shared" ref="N114" si="521">N115</f>
        <v>31</v>
      </c>
      <c r="P114" s="162"/>
    </row>
    <row r="115" spans="1:16" x14ac:dyDescent="0.25">
      <c r="A115" s="30"/>
      <c r="B115" s="21" t="s">
        <v>8</v>
      </c>
      <c r="C115" s="154">
        <f t="shared" si="499"/>
        <v>31.1</v>
      </c>
      <c r="D115" s="7">
        <v>0.1</v>
      </c>
      <c r="E115" s="7"/>
      <c r="F115" s="7">
        <v>31</v>
      </c>
      <c r="G115" s="154"/>
      <c r="H115" s="128"/>
      <c r="I115" s="128"/>
      <c r="J115" s="128"/>
      <c r="K115" s="6">
        <f t="shared" ref="K115" si="522">C115+G115</f>
        <v>31.1</v>
      </c>
      <c r="L115" s="6">
        <f t="shared" ref="L115" si="523">D115+H115</f>
        <v>0.1</v>
      </c>
      <c r="M115" s="6">
        <f t="shared" ref="M115" si="524">E115+I115</f>
        <v>0</v>
      </c>
      <c r="N115" s="6">
        <f t="shared" ref="N115" si="525">F115+J115</f>
        <v>31</v>
      </c>
      <c r="P115" s="162">
        <f>K115-'3 priedas_asignavimai'!AS264</f>
        <v>28.6</v>
      </c>
    </row>
    <row r="116" spans="1:16" x14ac:dyDescent="0.25">
      <c r="A116" s="75" t="s">
        <v>50</v>
      </c>
      <c r="B116" s="119" t="s">
        <v>357</v>
      </c>
      <c r="C116" s="152">
        <f t="shared" si="499"/>
        <v>70</v>
      </c>
      <c r="D116" s="131">
        <f t="shared" ref="D116" si="526">D117</f>
        <v>0</v>
      </c>
      <c r="E116" s="131">
        <f t="shared" ref="E116" si="527">E117</f>
        <v>0</v>
      </c>
      <c r="F116" s="131">
        <f t="shared" ref="F116" si="528">F117</f>
        <v>70</v>
      </c>
      <c r="G116" s="152">
        <f t="shared" ref="G116" si="529">H116+I116+J116</f>
        <v>0</v>
      </c>
      <c r="H116" s="159">
        <f t="shared" ref="H116" si="530">H117</f>
        <v>0</v>
      </c>
      <c r="I116" s="159">
        <f t="shared" ref="I116" si="531">I117</f>
        <v>0</v>
      </c>
      <c r="J116" s="159">
        <f t="shared" ref="J116" si="532">J117</f>
        <v>0</v>
      </c>
      <c r="K116" s="160">
        <f>L116+M116+N116</f>
        <v>70</v>
      </c>
      <c r="L116" s="160">
        <f>L117</f>
        <v>0</v>
      </c>
      <c r="M116" s="160">
        <f t="shared" ref="M116" si="533">M117</f>
        <v>0</v>
      </c>
      <c r="N116" s="160">
        <f t="shared" ref="N116" si="534">N117</f>
        <v>70</v>
      </c>
      <c r="P116" s="162"/>
    </row>
    <row r="117" spans="1:16" x14ac:dyDescent="0.25">
      <c r="A117" s="30"/>
      <c r="B117" s="21" t="s">
        <v>8</v>
      </c>
      <c r="C117" s="154">
        <f t="shared" si="499"/>
        <v>70</v>
      </c>
      <c r="D117" s="7"/>
      <c r="E117" s="7"/>
      <c r="F117" s="7">
        <v>70</v>
      </c>
      <c r="G117" s="154"/>
      <c r="H117" s="128"/>
      <c r="I117" s="128"/>
      <c r="J117" s="128"/>
      <c r="K117" s="6">
        <f t="shared" ref="K117" si="535">C117+G117</f>
        <v>70</v>
      </c>
      <c r="L117" s="6">
        <f t="shared" ref="L117" si="536">D117+H117</f>
        <v>0</v>
      </c>
      <c r="M117" s="6">
        <f t="shared" ref="M117" si="537">E117+I117</f>
        <v>0</v>
      </c>
      <c r="N117" s="6">
        <f t="shared" ref="N117" si="538">F117+J117</f>
        <v>70</v>
      </c>
      <c r="P117" s="162">
        <f>K117-'3 priedas_asignavimai'!AS267</f>
        <v>66.599999999999994</v>
      </c>
    </row>
    <row r="118" spans="1:16" x14ac:dyDescent="0.25">
      <c r="A118" s="75" t="s">
        <v>51</v>
      </c>
      <c r="B118" s="119" t="s">
        <v>356</v>
      </c>
      <c r="C118" s="152">
        <f t="shared" si="499"/>
        <v>290</v>
      </c>
      <c r="D118" s="131">
        <f t="shared" ref="D118" si="539">D119</f>
        <v>0</v>
      </c>
      <c r="E118" s="131">
        <f t="shared" ref="E118" si="540">E119</f>
        <v>0</v>
      </c>
      <c r="F118" s="131">
        <f t="shared" ref="F118" si="541">F119</f>
        <v>290</v>
      </c>
      <c r="G118" s="152">
        <f t="shared" ref="G118" si="542">H118+I118+J118</f>
        <v>0</v>
      </c>
      <c r="H118" s="159">
        <f t="shared" ref="H118" si="543">H119</f>
        <v>0</v>
      </c>
      <c r="I118" s="159">
        <f t="shared" ref="I118" si="544">I119</f>
        <v>0</v>
      </c>
      <c r="J118" s="159">
        <f t="shared" ref="J118" si="545">J119</f>
        <v>0</v>
      </c>
      <c r="K118" s="160">
        <f>L118+M118+N118</f>
        <v>290</v>
      </c>
      <c r="L118" s="160">
        <f>L119</f>
        <v>0</v>
      </c>
      <c r="M118" s="160">
        <f t="shared" ref="M118" si="546">M119</f>
        <v>0</v>
      </c>
      <c r="N118" s="160">
        <f t="shared" ref="N118" si="547">N119</f>
        <v>290</v>
      </c>
      <c r="P118" s="162"/>
    </row>
    <row r="119" spans="1:16" x14ac:dyDescent="0.25">
      <c r="A119" s="30"/>
      <c r="B119" s="5" t="s">
        <v>8</v>
      </c>
      <c r="C119" s="154">
        <f t="shared" si="499"/>
        <v>290</v>
      </c>
      <c r="D119" s="7"/>
      <c r="E119" s="7"/>
      <c r="F119" s="7">
        <v>290</v>
      </c>
      <c r="G119" s="154"/>
      <c r="H119" s="128"/>
      <c r="I119" s="128"/>
      <c r="J119" s="128"/>
      <c r="K119" s="6">
        <f t="shared" ref="K119" si="548">C119+G119</f>
        <v>290</v>
      </c>
      <c r="L119" s="6">
        <f t="shared" ref="L119" si="549">D119+H119</f>
        <v>0</v>
      </c>
      <c r="M119" s="6">
        <f t="shared" ref="M119" si="550">E119+I119</f>
        <v>0</v>
      </c>
      <c r="N119" s="6">
        <f t="shared" ref="N119" si="551">F119+J119</f>
        <v>290</v>
      </c>
      <c r="P119" s="162">
        <f>K119-'3 priedas_asignavimai'!AS272</f>
        <v>289.39999999999998</v>
      </c>
    </row>
    <row r="120" spans="1:16" x14ac:dyDescent="0.25">
      <c r="A120" s="11" t="s">
        <v>52</v>
      </c>
      <c r="B120" s="28" t="s">
        <v>60</v>
      </c>
      <c r="C120" s="158">
        <f>D120+E120+F120</f>
        <v>1441.5000000000005</v>
      </c>
      <c r="D120" s="129">
        <f>D13+D17+D19+D22+D25+D28+D30+D33+D35+D38+D41+D44+D46+D48+D50+D52+D54+D56+D58+D60+D62+D64+D66+D68+D70+D72+D74+D76+D78+D80+D82+D84+D86+D88+D90+D92+D94+D96+D98+D100+D102+D104+D106+D108+D110+D112+D114+D116+D118</f>
        <v>304.70000000000039</v>
      </c>
      <c r="E120" s="129">
        <f t="shared" ref="E120:F120" si="552">E13+E17+E19+E22+E25+E28+E30+E33+E35+E38+E41+E44+E46+E48+E50+E52+E54+E56+E58+E60+E62+E64+E66+E68+E70+E72+E74+E76+E78+E80+E82+E84+E86+E88+E90+E92+E94+E96+E98+E100+E102+E104+E106+E108+E110+E112+E114+E116+E118</f>
        <v>145.5</v>
      </c>
      <c r="F120" s="129">
        <f t="shared" si="552"/>
        <v>991.30000000000007</v>
      </c>
      <c r="G120" s="158">
        <f t="shared" ref="G120" si="553">H120+I120+J120</f>
        <v>0</v>
      </c>
      <c r="H120" s="129">
        <f t="shared" ref="H120:N120" si="554">H13+H17+H19+H22+H25+H28+H30+H33+H35+H38+H41+H44+H46+H48+H50+H52+H54+H56+H58+H60+H62+H64+H66+H68+H70+H72+H74+H76+H78+H80+H82+H84+H86+H88+H90+H92+H94+H96+H98+H100+H102+H104+H106+H108+H110+H112+H114+H116+H118</f>
        <v>0</v>
      </c>
      <c r="I120" s="129">
        <f t="shared" si="554"/>
        <v>0</v>
      </c>
      <c r="J120" s="129">
        <f t="shared" si="554"/>
        <v>0</v>
      </c>
      <c r="K120" s="129">
        <f t="shared" ref="K120" si="555">L120+M120+N120</f>
        <v>1441.5000000000005</v>
      </c>
      <c r="L120" s="129">
        <f t="shared" ref="L120" si="556">L13+L17+L19+L22+L25+L28+L30+L33+L35+L38+L41+L44+L46+L48+L50+L52+L54+L56+L58+L60+L62+L64+L66+L68+L70+L72+L74+L76+L78+L80+L82+L84+L86+L88+L90+L92+L94+L96+L98+L100+L102+L104+L106+L108+L110+L112+L114+L116+L118</f>
        <v>304.70000000000039</v>
      </c>
      <c r="M120" s="129">
        <f t="shared" si="554"/>
        <v>145.5</v>
      </c>
      <c r="N120" s="129">
        <f t="shared" si="554"/>
        <v>991.30000000000007</v>
      </c>
      <c r="P120" s="162">
        <f>K120-'3 priedas_asignavimai'!AS274</f>
        <v>1441.5000000000005</v>
      </c>
    </row>
  </sheetData>
  <mergeCells count="24">
    <mergeCell ref="A8:N8"/>
    <mergeCell ref="A10:A12"/>
    <mergeCell ref="B10:B12"/>
    <mergeCell ref="C10:C12"/>
    <mergeCell ref="D10:F10"/>
    <mergeCell ref="G10:G12"/>
    <mergeCell ref="D11:D12"/>
    <mergeCell ref="E11:E12"/>
    <mergeCell ref="B6:N6"/>
    <mergeCell ref="B1:N1"/>
    <mergeCell ref="B2:N2"/>
    <mergeCell ref="B3:N3"/>
    <mergeCell ref="B4:N4"/>
    <mergeCell ref="B5:N5"/>
    <mergeCell ref="F11:F12"/>
    <mergeCell ref="H11:H12"/>
    <mergeCell ref="H10:J10"/>
    <mergeCell ref="K10:K12"/>
    <mergeCell ref="L10:N10"/>
    <mergeCell ref="L11:L12"/>
    <mergeCell ref="M11:M12"/>
    <mergeCell ref="N11:N12"/>
    <mergeCell ref="I11:I12"/>
    <mergeCell ref="J11:J12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  <ignoredErrors>
    <ignoredError sqref="K13:N12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O379"/>
  <sheetViews>
    <sheetView showZeros="0" zoomScaleNormal="100" workbookViewId="0">
      <pane xSplit="2" ySplit="12" topLeftCell="AI65" activePane="bottomRight" state="frozen"/>
      <selection pane="topRight" activeCell="C1" sqref="C1"/>
      <selection pane="bottomLeft" activeCell="A13" sqref="A13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7" style="1" customWidth="1"/>
    <col min="3" max="3" width="10.109375" style="26" hidden="1" customWidth="1"/>
    <col min="4" max="4" width="10.33203125" style="26" hidden="1" customWidth="1"/>
    <col min="5" max="18" width="10.109375" style="1" hidden="1" customWidth="1"/>
    <col min="19" max="19" width="10.109375" style="26" hidden="1" customWidth="1"/>
    <col min="20" max="20" width="10.33203125" style="26" hidden="1" customWidth="1"/>
    <col min="21" max="33" width="10.109375" style="1" hidden="1" customWidth="1"/>
    <col min="34" max="34" width="9.5546875" style="1" hidden="1" customWidth="1"/>
    <col min="35" max="35" width="10.109375" style="26" customWidth="1"/>
    <col min="36" max="36" width="10.33203125" style="26" customWidth="1"/>
    <col min="37" max="50" width="10.109375" style="1" customWidth="1"/>
    <col min="51" max="67" width="9.109375" style="1" hidden="1" customWidth="1"/>
    <col min="68" max="71" width="9.109375" style="1" customWidth="1"/>
    <col min="72" max="16384" width="9.109375" style="1"/>
  </cols>
  <sheetData>
    <row r="1" spans="1:67" s="38" customFormat="1" x14ac:dyDescent="0.25">
      <c r="C1" s="1"/>
      <c r="D1" s="1"/>
      <c r="O1" s="25"/>
      <c r="P1" s="25"/>
      <c r="Q1" s="25"/>
      <c r="R1" s="25"/>
      <c r="S1" s="1"/>
      <c r="T1" s="1"/>
      <c r="AE1" s="25"/>
      <c r="AF1" s="25"/>
      <c r="AG1" s="25"/>
      <c r="AH1" s="25"/>
      <c r="AI1" s="1"/>
      <c r="AJ1" s="1"/>
      <c r="AT1" s="253" t="s">
        <v>137</v>
      </c>
      <c r="AU1" s="253"/>
      <c r="AV1" s="253"/>
      <c r="AW1" s="253"/>
      <c r="AX1" s="253"/>
    </row>
    <row r="2" spans="1:67" s="38" customFormat="1" x14ac:dyDescent="0.25">
      <c r="C2" s="1"/>
      <c r="D2" s="1"/>
      <c r="O2" s="25"/>
      <c r="P2" s="25"/>
      <c r="Q2" s="25"/>
      <c r="R2" s="25"/>
      <c r="S2" s="1"/>
      <c r="T2" s="1"/>
      <c r="AE2" s="25"/>
      <c r="AF2" s="25"/>
      <c r="AG2" s="25"/>
      <c r="AH2" s="25"/>
      <c r="AI2" s="1"/>
      <c r="AJ2" s="1"/>
      <c r="AT2" s="253" t="s">
        <v>264</v>
      </c>
      <c r="AU2" s="253"/>
      <c r="AV2" s="253"/>
      <c r="AW2" s="253"/>
      <c r="AX2" s="253"/>
    </row>
    <row r="3" spans="1:67" s="38" customFormat="1" x14ac:dyDescent="0.25">
      <c r="C3" s="1"/>
      <c r="D3" s="1"/>
      <c r="O3" s="25"/>
      <c r="P3" s="25"/>
      <c r="Q3" s="25"/>
      <c r="R3" s="25"/>
      <c r="S3" s="1"/>
      <c r="T3" s="1"/>
      <c r="AE3" s="25"/>
      <c r="AF3" s="25"/>
      <c r="AG3" s="25"/>
      <c r="AH3" s="25"/>
      <c r="AI3" s="1"/>
      <c r="AJ3" s="1"/>
      <c r="AT3" s="253" t="s">
        <v>408</v>
      </c>
      <c r="AU3" s="253"/>
      <c r="AV3" s="253"/>
      <c r="AW3" s="253"/>
      <c r="AX3" s="253"/>
    </row>
    <row r="4" spans="1:67" s="38" customFormat="1" x14ac:dyDescent="0.25">
      <c r="C4" s="1"/>
      <c r="D4" s="1"/>
      <c r="O4" s="25"/>
      <c r="P4" s="25"/>
      <c r="Q4" s="25"/>
      <c r="R4" s="25"/>
      <c r="S4" s="1"/>
      <c r="T4" s="1"/>
      <c r="AE4" s="25"/>
      <c r="AF4" s="25"/>
      <c r="AG4" s="25"/>
      <c r="AH4" s="25"/>
      <c r="AI4" s="1"/>
      <c r="AJ4" s="1"/>
      <c r="AT4" s="253" t="s">
        <v>286</v>
      </c>
      <c r="AU4" s="253"/>
      <c r="AV4" s="253"/>
      <c r="AW4" s="253"/>
      <c r="AX4" s="253"/>
    </row>
    <row r="5" spans="1:67" s="38" customFormat="1" ht="15" customHeight="1" x14ac:dyDescent="0.25">
      <c r="C5" s="1"/>
      <c r="D5" s="1"/>
      <c r="O5" s="234"/>
      <c r="P5" s="234"/>
      <c r="Q5" s="234"/>
      <c r="R5" s="234"/>
      <c r="S5" s="1"/>
      <c r="T5" s="1"/>
      <c r="AE5" s="234"/>
      <c r="AF5" s="234"/>
      <c r="AG5" s="234"/>
      <c r="AH5" s="234"/>
      <c r="AI5" s="1"/>
      <c r="AJ5" s="1"/>
      <c r="AT5" s="234" t="s">
        <v>417</v>
      </c>
      <c r="AU5" s="234"/>
      <c r="AV5" s="234"/>
      <c r="AW5" s="234"/>
      <c r="AX5" s="234"/>
    </row>
    <row r="6" spans="1:67" s="38" customFormat="1" ht="15" customHeight="1" x14ac:dyDescent="0.25">
      <c r="C6" s="1"/>
      <c r="D6" s="1"/>
      <c r="O6" s="234"/>
      <c r="P6" s="234"/>
      <c r="Q6" s="234"/>
      <c r="R6" s="234"/>
      <c r="S6" s="1"/>
      <c r="T6" s="1"/>
      <c r="AE6" s="234"/>
      <c r="AF6" s="234"/>
      <c r="AG6" s="234"/>
      <c r="AH6" s="234"/>
      <c r="AI6" s="1"/>
      <c r="AJ6" s="1"/>
      <c r="AT6" s="234" t="s">
        <v>418</v>
      </c>
      <c r="AU6" s="234"/>
      <c r="AV6" s="234"/>
      <c r="AW6" s="234"/>
      <c r="AX6" s="234"/>
    </row>
    <row r="7" spans="1:67" s="38" customFormat="1" ht="12" customHeight="1" x14ac:dyDescent="0.25">
      <c r="B7" s="39"/>
      <c r="C7" s="130"/>
      <c r="D7" s="130"/>
      <c r="E7" s="39"/>
      <c r="S7" s="130"/>
      <c r="T7" s="130"/>
      <c r="U7" s="39"/>
      <c r="AI7" s="130"/>
      <c r="AJ7" s="130"/>
      <c r="AK7" s="39"/>
    </row>
    <row r="8" spans="1:67" ht="15" customHeight="1" x14ac:dyDescent="0.25">
      <c r="A8" s="224" t="s">
        <v>404</v>
      </c>
      <c r="B8" s="224"/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116"/>
    </row>
    <row r="9" spans="1:67" x14ac:dyDescent="0.25">
      <c r="D9" s="104"/>
      <c r="F9" s="2"/>
      <c r="H9" s="2"/>
      <c r="J9" s="2"/>
      <c r="L9" s="2"/>
      <c r="M9" s="2"/>
      <c r="N9" s="2"/>
      <c r="O9" s="2"/>
      <c r="P9" s="2"/>
      <c r="R9" s="2"/>
      <c r="T9" s="104"/>
      <c r="V9" s="2"/>
      <c r="X9" s="2"/>
      <c r="Z9" s="2"/>
      <c r="AB9" s="2"/>
      <c r="AC9" s="2"/>
      <c r="AD9" s="2"/>
      <c r="AE9" s="2"/>
      <c r="AF9" s="2"/>
      <c r="AH9" s="2"/>
      <c r="AJ9" s="104"/>
      <c r="AL9" s="2"/>
      <c r="AN9" s="2"/>
      <c r="AP9" s="2"/>
      <c r="AR9" s="2"/>
      <c r="AS9" s="2"/>
      <c r="AT9" s="2"/>
      <c r="AU9" s="2"/>
      <c r="AV9" s="2"/>
      <c r="AX9" s="2" t="s">
        <v>159</v>
      </c>
    </row>
    <row r="10" spans="1:67" x14ac:dyDescent="0.25">
      <c r="A10" s="225" t="s">
        <v>3</v>
      </c>
      <c r="B10" s="217" t="s">
        <v>285</v>
      </c>
      <c r="C10" s="239" t="s">
        <v>283</v>
      </c>
      <c r="D10" s="239"/>
      <c r="E10" s="240" t="s">
        <v>284</v>
      </c>
      <c r="F10" s="240"/>
      <c r="G10" s="240"/>
      <c r="H10" s="240"/>
      <c r="I10" s="240"/>
      <c r="J10" s="240"/>
      <c r="K10" s="240"/>
      <c r="L10" s="240"/>
      <c r="M10" s="240"/>
      <c r="N10" s="240"/>
      <c r="O10" s="240"/>
      <c r="P10" s="240"/>
      <c r="Q10" s="240"/>
      <c r="R10" s="240"/>
      <c r="S10" s="235" t="s">
        <v>370</v>
      </c>
      <c r="T10" s="235"/>
      <c r="U10" s="236" t="s">
        <v>284</v>
      </c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47" t="s">
        <v>283</v>
      </c>
      <c r="AJ10" s="247"/>
      <c r="AK10" s="244" t="s">
        <v>284</v>
      </c>
      <c r="AL10" s="244"/>
      <c r="AM10" s="244"/>
      <c r="AN10" s="244"/>
      <c r="AO10" s="244"/>
      <c r="AP10" s="244"/>
      <c r="AQ10" s="244"/>
      <c r="AR10" s="244"/>
      <c r="AS10" s="244"/>
      <c r="AT10" s="244"/>
      <c r="AU10" s="244"/>
      <c r="AV10" s="244"/>
      <c r="AW10" s="244"/>
      <c r="AX10" s="244"/>
    </row>
    <row r="11" spans="1:67" ht="52.5" customHeight="1" x14ac:dyDescent="0.25">
      <c r="A11" s="225"/>
      <c r="B11" s="217"/>
      <c r="C11" s="239"/>
      <c r="D11" s="239"/>
      <c r="E11" s="208" t="s">
        <v>289</v>
      </c>
      <c r="F11" s="208"/>
      <c r="G11" s="208" t="s">
        <v>291</v>
      </c>
      <c r="H11" s="208"/>
      <c r="I11" s="208" t="s">
        <v>290</v>
      </c>
      <c r="J11" s="208"/>
      <c r="K11" s="208" t="s">
        <v>292</v>
      </c>
      <c r="L11" s="208"/>
      <c r="M11" s="208" t="s">
        <v>392</v>
      </c>
      <c r="N11" s="208"/>
      <c r="O11" s="241" t="s">
        <v>294</v>
      </c>
      <c r="P11" s="241"/>
      <c r="Q11" s="208" t="s">
        <v>295</v>
      </c>
      <c r="R11" s="208"/>
      <c r="S11" s="235"/>
      <c r="T11" s="235"/>
      <c r="U11" s="237" t="s">
        <v>289</v>
      </c>
      <c r="V11" s="237"/>
      <c r="W11" s="237" t="s">
        <v>291</v>
      </c>
      <c r="X11" s="237"/>
      <c r="Y11" s="237" t="s">
        <v>290</v>
      </c>
      <c r="Z11" s="237"/>
      <c r="AA11" s="237" t="s">
        <v>292</v>
      </c>
      <c r="AB11" s="237"/>
      <c r="AC11" s="237" t="s">
        <v>293</v>
      </c>
      <c r="AD11" s="237"/>
      <c r="AE11" s="238" t="s">
        <v>294</v>
      </c>
      <c r="AF11" s="238"/>
      <c r="AG11" s="237" t="s">
        <v>295</v>
      </c>
      <c r="AH11" s="237"/>
      <c r="AI11" s="247"/>
      <c r="AJ11" s="247"/>
      <c r="AK11" s="243" t="s">
        <v>226</v>
      </c>
      <c r="AL11" s="243"/>
      <c r="AM11" s="243" t="s">
        <v>291</v>
      </c>
      <c r="AN11" s="243"/>
      <c r="AO11" s="243" t="s">
        <v>290</v>
      </c>
      <c r="AP11" s="243"/>
      <c r="AQ11" s="243" t="s">
        <v>292</v>
      </c>
      <c r="AR11" s="243"/>
      <c r="AS11" s="243" t="s">
        <v>392</v>
      </c>
      <c r="AT11" s="243"/>
      <c r="AU11" s="242" t="s">
        <v>294</v>
      </c>
      <c r="AV11" s="242"/>
      <c r="AW11" s="243" t="s">
        <v>295</v>
      </c>
      <c r="AX11" s="243"/>
    </row>
    <row r="12" spans="1:67" ht="30" customHeight="1" x14ac:dyDescent="0.25">
      <c r="A12" s="245"/>
      <c r="B12" s="246"/>
      <c r="C12" s="150" t="s">
        <v>1</v>
      </c>
      <c r="D12" s="202" t="s">
        <v>2</v>
      </c>
      <c r="E12" s="201" t="s">
        <v>1</v>
      </c>
      <c r="F12" s="198" t="s">
        <v>2</v>
      </c>
      <c r="G12" s="201" t="s">
        <v>1</v>
      </c>
      <c r="H12" s="198" t="s">
        <v>2</v>
      </c>
      <c r="I12" s="201" t="s">
        <v>1</v>
      </c>
      <c r="J12" s="198" t="s">
        <v>2</v>
      </c>
      <c r="K12" s="201" t="s">
        <v>1</v>
      </c>
      <c r="L12" s="198" t="s">
        <v>2</v>
      </c>
      <c r="M12" s="201" t="s">
        <v>1</v>
      </c>
      <c r="N12" s="198" t="s">
        <v>2</v>
      </c>
      <c r="O12" s="201" t="s">
        <v>1</v>
      </c>
      <c r="P12" s="198" t="s">
        <v>2</v>
      </c>
      <c r="Q12" s="201" t="s">
        <v>1</v>
      </c>
      <c r="R12" s="198" t="s">
        <v>2</v>
      </c>
      <c r="S12" s="150" t="s">
        <v>1</v>
      </c>
      <c r="T12" s="202" t="s">
        <v>2</v>
      </c>
      <c r="U12" s="204" t="s">
        <v>1</v>
      </c>
      <c r="V12" s="203" t="s">
        <v>2</v>
      </c>
      <c r="W12" s="204" t="s">
        <v>1</v>
      </c>
      <c r="X12" s="203" t="s">
        <v>2</v>
      </c>
      <c r="Y12" s="204" t="s">
        <v>1</v>
      </c>
      <c r="Z12" s="203" t="s">
        <v>2</v>
      </c>
      <c r="AA12" s="204" t="s">
        <v>1</v>
      </c>
      <c r="AB12" s="203" t="s">
        <v>2</v>
      </c>
      <c r="AC12" s="204" t="s">
        <v>1</v>
      </c>
      <c r="AD12" s="203" t="s">
        <v>2</v>
      </c>
      <c r="AE12" s="204" t="s">
        <v>1</v>
      </c>
      <c r="AF12" s="203" t="s">
        <v>2</v>
      </c>
      <c r="AG12" s="204" t="s">
        <v>1</v>
      </c>
      <c r="AH12" s="203" t="s">
        <v>2</v>
      </c>
      <c r="AI12" s="110" t="s">
        <v>1</v>
      </c>
      <c r="AJ12" s="111" t="s">
        <v>2</v>
      </c>
      <c r="AK12" s="199" t="s">
        <v>1</v>
      </c>
      <c r="AL12" s="200" t="s">
        <v>2</v>
      </c>
      <c r="AM12" s="199" t="s">
        <v>1</v>
      </c>
      <c r="AN12" s="200" t="s">
        <v>2</v>
      </c>
      <c r="AO12" s="199" t="s">
        <v>1</v>
      </c>
      <c r="AP12" s="200" t="s">
        <v>2</v>
      </c>
      <c r="AQ12" s="199" t="s">
        <v>1</v>
      </c>
      <c r="AR12" s="200" t="s">
        <v>2</v>
      </c>
      <c r="AS12" s="199" t="s">
        <v>1</v>
      </c>
      <c r="AT12" s="200" t="s">
        <v>2</v>
      </c>
      <c r="AU12" s="199" t="s">
        <v>1</v>
      </c>
      <c r="AV12" s="200" t="s">
        <v>2</v>
      </c>
      <c r="AW12" s="199" t="s">
        <v>1</v>
      </c>
      <c r="AX12" s="200" t="s">
        <v>2</v>
      </c>
    </row>
    <row r="13" spans="1:67" ht="15" customHeight="1" x14ac:dyDescent="0.25">
      <c r="A13" s="3" t="s">
        <v>9</v>
      </c>
      <c r="B13" s="118" t="s">
        <v>281</v>
      </c>
      <c r="C13" s="151">
        <f>C14</f>
        <v>129.6</v>
      </c>
      <c r="D13" s="152">
        <f t="shared" ref="D13:R13" si="0">D14</f>
        <v>124.8</v>
      </c>
      <c r="E13" s="131">
        <f t="shared" si="0"/>
        <v>129.6</v>
      </c>
      <c r="F13" s="131">
        <f t="shared" si="0"/>
        <v>124.8</v>
      </c>
      <c r="G13" s="131">
        <f t="shared" si="0"/>
        <v>0</v>
      </c>
      <c r="H13" s="131">
        <f t="shared" si="0"/>
        <v>0</v>
      </c>
      <c r="I13" s="131">
        <f t="shared" si="0"/>
        <v>0</v>
      </c>
      <c r="J13" s="131">
        <f t="shared" si="0"/>
        <v>0</v>
      </c>
      <c r="K13" s="131">
        <f t="shared" si="0"/>
        <v>0</v>
      </c>
      <c r="L13" s="131">
        <f t="shared" si="0"/>
        <v>0</v>
      </c>
      <c r="M13" s="131">
        <f t="shared" si="0"/>
        <v>0</v>
      </c>
      <c r="N13" s="131">
        <f t="shared" si="0"/>
        <v>0</v>
      </c>
      <c r="O13" s="131">
        <f t="shared" si="0"/>
        <v>0</v>
      </c>
      <c r="P13" s="131">
        <f t="shared" si="0"/>
        <v>0</v>
      </c>
      <c r="Q13" s="131">
        <f t="shared" si="0"/>
        <v>0</v>
      </c>
      <c r="R13" s="131">
        <f t="shared" si="0"/>
        <v>0</v>
      </c>
      <c r="S13" s="151">
        <f>S14</f>
        <v>0</v>
      </c>
      <c r="T13" s="152">
        <f t="shared" ref="T13:AH13" si="1">T14</f>
        <v>0</v>
      </c>
      <c r="U13" s="133">
        <f t="shared" si="1"/>
        <v>0</v>
      </c>
      <c r="V13" s="133">
        <f t="shared" si="1"/>
        <v>0</v>
      </c>
      <c r="W13" s="133">
        <f t="shared" si="1"/>
        <v>0</v>
      </c>
      <c r="X13" s="133">
        <f t="shared" si="1"/>
        <v>0</v>
      </c>
      <c r="Y13" s="133">
        <f t="shared" si="1"/>
        <v>0</v>
      </c>
      <c r="Z13" s="133">
        <f t="shared" si="1"/>
        <v>0</v>
      </c>
      <c r="AA13" s="133">
        <f t="shared" si="1"/>
        <v>0</v>
      </c>
      <c r="AB13" s="133">
        <f t="shared" si="1"/>
        <v>0</v>
      </c>
      <c r="AC13" s="133">
        <f t="shared" si="1"/>
        <v>0</v>
      </c>
      <c r="AD13" s="133">
        <f t="shared" si="1"/>
        <v>0</v>
      </c>
      <c r="AE13" s="133">
        <f t="shared" si="1"/>
        <v>0</v>
      </c>
      <c r="AF13" s="133">
        <f t="shared" si="1"/>
        <v>0</v>
      </c>
      <c r="AG13" s="133">
        <f t="shared" si="1"/>
        <v>0</v>
      </c>
      <c r="AH13" s="133">
        <f t="shared" si="1"/>
        <v>0</v>
      </c>
      <c r="AI13" s="14">
        <f>AI14</f>
        <v>129.6</v>
      </c>
      <c r="AJ13" s="12">
        <f t="shared" ref="AJ13:AX13" si="2">AJ14</f>
        <v>124.8</v>
      </c>
      <c r="AK13" s="105">
        <f t="shared" si="2"/>
        <v>129.6</v>
      </c>
      <c r="AL13" s="105">
        <f t="shared" si="2"/>
        <v>124.8</v>
      </c>
      <c r="AM13" s="105">
        <f t="shared" si="2"/>
        <v>0</v>
      </c>
      <c r="AN13" s="105">
        <f t="shared" si="2"/>
        <v>0</v>
      </c>
      <c r="AO13" s="105">
        <f t="shared" si="2"/>
        <v>0</v>
      </c>
      <c r="AP13" s="105">
        <f t="shared" si="2"/>
        <v>0</v>
      </c>
      <c r="AQ13" s="105">
        <f t="shared" si="2"/>
        <v>0</v>
      </c>
      <c r="AR13" s="105">
        <f t="shared" si="2"/>
        <v>0</v>
      </c>
      <c r="AS13" s="105">
        <f t="shared" si="2"/>
        <v>0</v>
      </c>
      <c r="AT13" s="105">
        <f t="shared" si="2"/>
        <v>0</v>
      </c>
      <c r="AU13" s="105">
        <f t="shared" si="2"/>
        <v>0</v>
      </c>
      <c r="AV13" s="105">
        <f t="shared" si="2"/>
        <v>0</v>
      </c>
      <c r="AW13" s="105">
        <f t="shared" si="2"/>
        <v>0</v>
      </c>
      <c r="AX13" s="105">
        <f t="shared" si="2"/>
        <v>0</v>
      </c>
      <c r="AY13" s="162">
        <f>C13-AI13</f>
        <v>0</v>
      </c>
      <c r="AZ13" s="162">
        <f t="shared" ref="AZ13:BO28" si="3">D13-AJ13</f>
        <v>0</v>
      </c>
      <c r="BA13" s="162">
        <f t="shared" si="3"/>
        <v>0</v>
      </c>
      <c r="BB13" s="162">
        <f t="shared" si="3"/>
        <v>0</v>
      </c>
      <c r="BC13" s="162">
        <f t="shared" si="3"/>
        <v>0</v>
      </c>
      <c r="BD13" s="162">
        <f t="shared" si="3"/>
        <v>0</v>
      </c>
      <c r="BE13" s="162">
        <f t="shared" si="3"/>
        <v>0</v>
      </c>
      <c r="BF13" s="162">
        <f t="shared" si="3"/>
        <v>0</v>
      </c>
      <c r="BG13" s="162">
        <f t="shared" si="3"/>
        <v>0</v>
      </c>
      <c r="BH13" s="162">
        <f t="shared" si="3"/>
        <v>0</v>
      </c>
      <c r="BI13" s="162">
        <f t="shared" si="3"/>
        <v>0</v>
      </c>
      <c r="BJ13" s="162">
        <f t="shared" si="3"/>
        <v>0</v>
      </c>
      <c r="BK13" s="162">
        <f t="shared" si="3"/>
        <v>0</v>
      </c>
      <c r="BL13" s="162">
        <f t="shared" si="3"/>
        <v>0</v>
      </c>
      <c r="BM13" s="162">
        <f t="shared" si="3"/>
        <v>0</v>
      </c>
      <c r="BN13" s="162">
        <f t="shared" si="3"/>
        <v>0</v>
      </c>
    </row>
    <row r="14" spans="1:67" s="57" customFormat="1" ht="15" customHeight="1" x14ac:dyDescent="0.25">
      <c r="A14" s="108"/>
      <c r="B14" s="21" t="s">
        <v>4</v>
      </c>
      <c r="C14" s="153">
        <f>E14+G14+I14+K14+M14+O14+Q14</f>
        <v>129.6</v>
      </c>
      <c r="D14" s="154">
        <f>F14+H14+J14+L14+N14+P14+R14</f>
        <v>124.8</v>
      </c>
      <c r="E14" s="7">
        <v>129.6</v>
      </c>
      <c r="F14" s="7">
        <v>124.8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153">
        <f>U14+W14+Y14+AA14+AC14+AE14+AG14</f>
        <v>0</v>
      </c>
      <c r="T14" s="154">
        <f>V14+X14+Z14+AB14+AD14+AF14+AH14</f>
        <v>0</v>
      </c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12">
        <f>AK14+AM14+AO14+AQ14+AS14+AU14+AW14</f>
        <v>129.6</v>
      </c>
      <c r="AJ14" s="113">
        <f>AL14+AN14+AP14+AR14+AT14+AV14+AX14</f>
        <v>124.8</v>
      </c>
      <c r="AK14" s="23">
        <f>E14+U14</f>
        <v>129.6</v>
      </c>
      <c r="AL14" s="23">
        <f t="shared" ref="AL14:AX14" si="4">F14+V14</f>
        <v>124.8</v>
      </c>
      <c r="AM14" s="23">
        <f t="shared" si="4"/>
        <v>0</v>
      </c>
      <c r="AN14" s="23">
        <f t="shared" si="4"/>
        <v>0</v>
      </c>
      <c r="AO14" s="23">
        <f t="shared" si="4"/>
        <v>0</v>
      </c>
      <c r="AP14" s="23">
        <f t="shared" si="4"/>
        <v>0</v>
      </c>
      <c r="AQ14" s="23">
        <f t="shared" si="4"/>
        <v>0</v>
      </c>
      <c r="AR14" s="23">
        <f t="shared" si="4"/>
        <v>0</v>
      </c>
      <c r="AS14" s="23">
        <f t="shared" si="4"/>
        <v>0</v>
      </c>
      <c r="AT14" s="23">
        <f t="shared" si="4"/>
        <v>0</v>
      </c>
      <c r="AU14" s="23">
        <f t="shared" si="4"/>
        <v>0</v>
      </c>
      <c r="AV14" s="23">
        <f t="shared" si="4"/>
        <v>0</v>
      </c>
      <c r="AW14" s="23">
        <f t="shared" si="4"/>
        <v>0</v>
      </c>
      <c r="AX14" s="23">
        <f t="shared" si="4"/>
        <v>0</v>
      </c>
      <c r="AY14" s="162">
        <f t="shared" ref="AY14:BN80" si="5">C14-AI14</f>
        <v>0</v>
      </c>
      <c r="AZ14" s="162">
        <f t="shared" si="3"/>
        <v>0</v>
      </c>
      <c r="BA14" s="162">
        <f t="shared" si="3"/>
        <v>0</v>
      </c>
      <c r="BB14" s="162">
        <f t="shared" si="3"/>
        <v>0</v>
      </c>
      <c r="BC14" s="162">
        <f t="shared" si="3"/>
        <v>0</v>
      </c>
      <c r="BD14" s="162">
        <f t="shared" si="3"/>
        <v>0</v>
      </c>
      <c r="BE14" s="162">
        <f t="shared" si="3"/>
        <v>0</v>
      </c>
      <c r="BF14" s="162">
        <f t="shared" si="3"/>
        <v>0</v>
      </c>
      <c r="BG14" s="162">
        <f t="shared" si="3"/>
        <v>0</v>
      </c>
      <c r="BH14" s="162">
        <f t="shared" si="3"/>
        <v>0</v>
      </c>
      <c r="BI14" s="162">
        <f t="shared" si="3"/>
        <v>0</v>
      </c>
      <c r="BJ14" s="162">
        <f t="shared" si="3"/>
        <v>0</v>
      </c>
      <c r="BK14" s="162">
        <f t="shared" si="3"/>
        <v>0</v>
      </c>
      <c r="BL14" s="162">
        <f t="shared" si="3"/>
        <v>0</v>
      </c>
      <c r="BM14" s="162">
        <f t="shared" si="3"/>
        <v>0</v>
      </c>
      <c r="BN14" s="162">
        <f t="shared" si="3"/>
        <v>0</v>
      </c>
      <c r="BO14" s="1">
        <f t="shared" si="3"/>
        <v>0</v>
      </c>
    </row>
    <row r="15" spans="1:67" ht="15" customHeight="1" x14ac:dyDescent="0.25">
      <c r="A15" s="30" t="s">
        <v>62</v>
      </c>
      <c r="B15" s="118" t="s">
        <v>282</v>
      </c>
      <c r="C15" s="151">
        <f>C16+C36+C41+C42+C50+C52+C55</f>
        <v>28604.9</v>
      </c>
      <c r="D15" s="152">
        <f t="shared" ref="D15:F15" si="6">D16+D36+D41+D42+D50+D52+D55</f>
        <v>5331.8999999999987</v>
      </c>
      <c r="E15" s="131">
        <f t="shared" si="6"/>
        <v>14100.300000000001</v>
      </c>
      <c r="F15" s="131">
        <f t="shared" si="6"/>
        <v>3702.3999999999996</v>
      </c>
      <c r="G15" s="131">
        <f>G16+G36+G41+G42+G50+G52+G55</f>
        <v>2265.4</v>
      </c>
      <c r="H15" s="131">
        <f t="shared" ref="H15:R15" si="7">H16+H36+H41+H42+H50+H52+H55</f>
        <v>280.60000000000002</v>
      </c>
      <c r="I15" s="131">
        <f t="shared" si="7"/>
        <v>3797.7</v>
      </c>
      <c r="J15" s="131">
        <f t="shared" si="7"/>
        <v>137.4</v>
      </c>
      <c r="K15" s="131">
        <f t="shared" si="7"/>
        <v>1279.5</v>
      </c>
      <c r="L15" s="131">
        <f t="shared" si="7"/>
        <v>1178.2</v>
      </c>
      <c r="M15" s="131">
        <f t="shared" si="7"/>
        <v>475.5</v>
      </c>
      <c r="N15" s="131">
        <f t="shared" si="7"/>
        <v>3</v>
      </c>
      <c r="O15" s="131">
        <f t="shared" si="7"/>
        <v>2439.7000000000003</v>
      </c>
      <c r="P15" s="131">
        <f t="shared" si="7"/>
        <v>29.6</v>
      </c>
      <c r="Q15" s="131">
        <f t="shared" si="7"/>
        <v>4246.8</v>
      </c>
      <c r="R15" s="131">
        <f t="shared" si="7"/>
        <v>0.7</v>
      </c>
      <c r="S15" s="151">
        <f>S16+S36+S41+S42+S50+S52+S55</f>
        <v>3334.9</v>
      </c>
      <c r="T15" s="152">
        <f t="shared" ref="T15:V15" si="8">T16+T36+T41+T42+T50+T52+T55</f>
        <v>-1.2000000000000002</v>
      </c>
      <c r="U15" s="133">
        <f t="shared" si="8"/>
        <v>60</v>
      </c>
      <c r="V15" s="133">
        <f t="shared" si="8"/>
        <v>0</v>
      </c>
      <c r="W15" s="133">
        <f>W16+W36+W41+W42+W50+W52+W55</f>
        <v>0</v>
      </c>
      <c r="X15" s="133">
        <f t="shared" ref="X15:AH15" si="9">X16+X36+X41+X42+X50+X52+X55</f>
        <v>0</v>
      </c>
      <c r="Y15" s="133">
        <f t="shared" si="9"/>
        <v>3226</v>
      </c>
      <c r="Z15" s="133">
        <f t="shared" si="9"/>
        <v>0.8</v>
      </c>
      <c r="AA15" s="133">
        <f t="shared" si="9"/>
        <v>0</v>
      </c>
      <c r="AB15" s="133">
        <f t="shared" si="9"/>
        <v>-2</v>
      </c>
      <c r="AC15" s="133">
        <f t="shared" si="9"/>
        <v>68</v>
      </c>
      <c r="AD15" s="133">
        <f t="shared" si="9"/>
        <v>0</v>
      </c>
      <c r="AE15" s="133">
        <f t="shared" si="9"/>
        <v>0</v>
      </c>
      <c r="AF15" s="133">
        <f t="shared" si="9"/>
        <v>0</v>
      </c>
      <c r="AG15" s="133">
        <f t="shared" si="9"/>
        <v>-19.100000000000001</v>
      </c>
      <c r="AH15" s="133">
        <f t="shared" si="9"/>
        <v>0</v>
      </c>
      <c r="AI15" s="14">
        <f>AI16+AI36+AI41+AI42+AI50+AI52+AI55</f>
        <v>31939.800000000003</v>
      </c>
      <c r="AJ15" s="12">
        <f t="shared" ref="AJ15:AX15" si="10">AJ16+AJ36+AJ41+AJ42+AJ50+AJ52+AJ55</f>
        <v>5330.7</v>
      </c>
      <c r="AK15" s="105">
        <f t="shared" si="10"/>
        <v>14160.300000000001</v>
      </c>
      <c r="AL15" s="105">
        <f t="shared" si="10"/>
        <v>3702.3999999999996</v>
      </c>
      <c r="AM15" s="105">
        <f>AM16+AM36+AM41+AM42+AM50+AM52+AM55</f>
        <v>2265.4</v>
      </c>
      <c r="AN15" s="105">
        <f t="shared" si="10"/>
        <v>280.60000000000002</v>
      </c>
      <c r="AO15" s="105">
        <f t="shared" si="10"/>
        <v>7023.7</v>
      </c>
      <c r="AP15" s="105">
        <f t="shared" si="10"/>
        <v>138.20000000000002</v>
      </c>
      <c r="AQ15" s="105">
        <f t="shared" si="10"/>
        <v>1279.5</v>
      </c>
      <c r="AR15" s="105">
        <f t="shared" si="10"/>
        <v>1176.2</v>
      </c>
      <c r="AS15" s="105">
        <f>AS16+AS36+AS41+AS42+AS50+AS52+AS55</f>
        <v>543.5</v>
      </c>
      <c r="AT15" s="105">
        <f t="shared" si="10"/>
        <v>3</v>
      </c>
      <c r="AU15" s="105">
        <f t="shared" si="10"/>
        <v>2439.7000000000003</v>
      </c>
      <c r="AV15" s="105">
        <f t="shared" si="10"/>
        <v>29.6</v>
      </c>
      <c r="AW15" s="105">
        <f t="shared" si="10"/>
        <v>4227.7</v>
      </c>
      <c r="AX15" s="105">
        <f t="shared" si="10"/>
        <v>0.7</v>
      </c>
      <c r="AY15" s="162">
        <f t="shared" si="5"/>
        <v>-3334.9000000000015</v>
      </c>
      <c r="AZ15" s="162">
        <f t="shared" si="3"/>
        <v>1.1999999999989086</v>
      </c>
      <c r="BA15" s="162">
        <f t="shared" si="3"/>
        <v>-60</v>
      </c>
      <c r="BB15" s="162">
        <f t="shared" si="3"/>
        <v>0</v>
      </c>
      <c r="BC15" s="162">
        <f t="shared" si="3"/>
        <v>0</v>
      </c>
      <c r="BD15" s="162">
        <f t="shared" si="3"/>
        <v>0</v>
      </c>
      <c r="BE15" s="162">
        <f t="shared" si="3"/>
        <v>-3226</v>
      </c>
      <c r="BF15" s="162">
        <f t="shared" si="3"/>
        <v>-0.80000000000001137</v>
      </c>
      <c r="BG15" s="162">
        <f t="shared" si="3"/>
        <v>0</v>
      </c>
      <c r="BH15" s="162">
        <f t="shared" si="3"/>
        <v>2</v>
      </c>
      <c r="BI15" s="162">
        <f t="shared" si="3"/>
        <v>-68</v>
      </c>
      <c r="BJ15" s="162">
        <f t="shared" si="3"/>
        <v>0</v>
      </c>
      <c r="BK15" s="162">
        <f t="shared" si="3"/>
        <v>0</v>
      </c>
      <c r="BL15" s="162">
        <f t="shared" si="3"/>
        <v>0</v>
      </c>
      <c r="BM15" s="162">
        <f t="shared" si="3"/>
        <v>19.100000000000364</v>
      </c>
      <c r="BN15" s="162">
        <f t="shared" si="3"/>
        <v>0</v>
      </c>
      <c r="BO15" s="1">
        <f t="shared" si="3"/>
        <v>6669.8000000000011</v>
      </c>
    </row>
    <row r="16" spans="1:67" ht="15" customHeight="1" x14ac:dyDescent="0.25">
      <c r="A16" s="30"/>
      <c r="B16" s="21" t="s">
        <v>296</v>
      </c>
      <c r="C16" s="153">
        <f>E16+G16+I16+K16+M16+O16+Q16</f>
        <v>6262.0000000000009</v>
      </c>
      <c r="D16" s="154">
        <f>F16+H16+J16+L16+N16+P16+R16</f>
        <v>3338.7999999999997</v>
      </c>
      <c r="E16" s="7">
        <v>4306.8</v>
      </c>
      <c r="F16" s="7">
        <v>3030.1</v>
      </c>
      <c r="G16" s="7">
        <f>SUM(G17:G33)</f>
        <v>322.59999999999997</v>
      </c>
      <c r="H16" s="7">
        <f>SUM(H17:H33)</f>
        <v>275</v>
      </c>
      <c r="I16" s="7">
        <f>I35+I34</f>
        <v>30.6</v>
      </c>
      <c r="J16" s="7">
        <f>J35+J34</f>
        <v>30.1</v>
      </c>
      <c r="K16" s="7"/>
      <c r="L16" s="7"/>
      <c r="M16" s="7">
        <v>26</v>
      </c>
      <c r="N16" s="7">
        <v>3</v>
      </c>
      <c r="O16" s="7"/>
      <c r="P16" s="7"/>
      <c r="Q16" s="7">
        <v>1576</v>
      </c>
      <c r="R16" s="7">
        <v>0.6</v>
      </c>
      <c r="S16" s="153">
        <f>U16+W16+Y16+AA16+AC16+AE16+AG16</f>
        <v>-69.099999999999994</v>
      </c>
      <c r="T16" s="154">
        <f>V16+X16+Z16+AB16+AD16+AF16+AH16</f>
        <v>0</v>
      </c>
      <c r="U16" s="134">
        <v>-50</v>
      </c>
      <c r="V16" s="134"/>
      <c r="W16" s="134">
        <f>SUM(W17:W33)</f>
        <v>0</v>
      </c>
      <c r="X16" s="134">
        <f>SUM(X17:X33)</f>
        <v>0</v>
      </c>
      <c r="Y16" s="134">
        <f>Y35+Y34</f>
        <v>0</v>
      </c>
      <c r="Z16" s="134">
        <f>Z35+Z34</f>
        <v>0</v>
      </c>
      <c r="AA16" s="134"/>
      <c r="AB16" s="134"/>
      <c r="AC16" s="134"/>
      <c r="AD16" s="134"/>
      <c r="AE16" s="134"/>
      <c r="AF16" s="134"/>
      <c r="AG16" s="134">
        <v>-19.100000000000001</v>
      </c>
      <c r="AH16" s="134"/>
      <c r="AI16" s="112">
        <f>AK16+AM16+AO16+AQ16+AS16+AU16+AW16</f>
        <v>6192.9000000000015</v>
      </c>
      <c r="AJ16" s="113">
        <f>AL16+AN16+AP16+AR16+AT16+AV16+AX16</f>
        <v>3338.7999999999997</v>
      </c>
      <c r="AK16" s="23">
        <f>E16+U16</f>
        <v>4256.8</v>
      </c>
      <c r="AL16" s="23">
        <f t="shared" ref="AL16:AX31" si="11">F16+V16</f>
        <v>3030.1</v>
      </c>
      <c r="AM16" s="23">
        <f t="shared" si="11"/>
        <v>322.59999999999997</v>
      </c>
      <c r="AN16" s="23">
        <f t="shared" si="11"/>
        <v>275</v>
      </c>
      <c r="AO16" s="23">
        <f t="shared" si="11"/>
        <v>30.6</v>
      </c>
      <c r="AP16" s="23">
        <f t="shared" si="11"/>
        <v>30.1</v>
      </c>
      <c r="AQ16" s="23">
        <f t="shared" si="11"/>
        <v>0</v>
      </c>
      <c r="AR16" s="23">
        <f t="shared" si="11"/>
        <v>0</v>
      </c>
      <c r="AS16" s="23">
        <f t="shared" si="11"/>
        <v>26</v>
      </c>
      <c r="AT16" s="23">
        <f t="shared" si="11"/>
        <v>3</v>
      </c>
      <c r="AU16" s="23">
        <f t="shared" si="11"/>
        <v>0</v>
      </c>
      <c r="AV16" s="23">
        <f t="shared" si="11"/>
        <v>0</v>
      </c>
      <c r="AW16" s="23">
        <f t="shared" si="11"/>
        <v>1556.9</v>
      </c>
      <c r="AX16" s="23">
        <f t="shared" si="11"/>
        <v>0.6</v>
      </c>
      <c r="AY16" s="162">
        <f t="shared" si="5"/>
        <v>69.099999999999454</v>
      </c>
      <c r="AZ16" s="162">
        <f t="shared" si="3"/>
        <v>0</v>
      </c>
      <c r="BA16" s="162">
        <f t="shared" si="3"/>
        <v>50</v>
      </c>
      <c r="BB16" s="162">
        <f t="shared" si="3"/>
        <v>0</v>
      </c>
      <c r="BC16" s="162">
        <f t="shared" si="3"/>
        <v>0</v>
      </c>
      <c r="BD16" s="162">
        <f t="shared" si="3"/>
        <v>0</v>
      </c>
      <c r="BE16" s="162">
        <f t="shared" si="3"/>
        <v>0</v>
      </c>
      <c r="BF16" s="162">
        <f t="shared" si="3"/>
        <v>0</v>
      </c>
      <c r="BG16" s="162">
        <f t="shared" si="3"/>
        <v>0</v>
      </c>
      <c r="BH16" s="162">
        <f t="shared" si="3"/>
        <v>0</v>
      </c>
      <c r="BI16" s="162">
        <f t="shared" si="3"/>
        <v>0</v>
      </c>
      <c r="BJ16" s="162">
        <f t="shared" si="3"/>
        <v>0</v>
      </c>
      <c r="BK16" s="162">
        <f t="shared" si="3"/>
        <v>0</v>
      </c>
      <c r="BL16" s="162">
        <f t="shared" si="3"/>
        <v>0</v>
      </c>
      <c r="BM16" s="162">
        <f t="shared" si="3"/>
        <v>19.099999999999909</v>
      </c>
      <c r="BN16" s="162">
        <f t="shared" si="3"/>
        <v>0</v>
      </c>
      <c r="BO16" s="1">
        <f t="shared" si="3"/>
        <v>-138.19999999999945</v>
      </c>
    </row>
    <row r="17" spans="1:67" s="57" customFormat="1" ht="26.4" x14ac:dyDescent="0.25">
      <c r="A17" s="109"/>
      <c r="B17" s="32" t="s">
        <v>270</v>
      </c>
      <c r="C17" s="155">
        <f t="shared" ref="C17:D35" si="12">E17+G17+I17+K17+M17+O17+Q17</f>
        <v>0.7</v>
      </c>
      <c r="D17" s="156">
        <f t="shared" si="12"/>
        <v>0.7</v>
      </c>
      <c r="E17" s="136"/>
      <c r="F17" s="136"/>
      <c r="G17" s="136">
        <v>0.7</v>
      </c>
      <c r="H17" s="136">
        <v>0.7</v>
      </c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55">
        <f t="shared" ref="S17:T35" si="13">U17+W17+Y17+AA17+AC17+AE17+AG17</f>
        <v>0</v>
      </c>
      <c r="T17" s="156">
        <f t="shared" si="13"/>
        <v>0</v>
      </c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43">
        <f t="shared" ref="AI17:AJ35" si="14">AK17+AM17+AO17+AQ17+AS17+AU17+AW17</f>
        <v>0.7</v>
      </c>
      <c r="AJ17" s="144">
        <f t="shared" si="14"/>
        <v>0.7</v>
      </c>
      <c r="AK17" s="114">
        <f>E17+U17</f>
        <v>0</v>
      </c>
      <c r="AL17" s="114">
        <f t="shared" si="11"/>
        <v>0</v>
      </c>
      <c r="AM17" s="114">
        <f t="shared" si="11"/>
        <v>0.7</v>
      </c>
      <c r="AN17" s="114">
        <f t="shared" si="11"/>
        <v>0.7</v>
      </c>
      <c r="AO17" s="114">
        <f t="shared" si="11"/>
        <v>0</v>
      </c>
      <c r="AP17" s="114">
        <f t="shared" si="11"/>
        <v>0</v>
      </c>
      <c r="AQ17" s="114">
        <f t="shared" si="11"/>
        <v>0</v>
      </c>
      <c r="AR17" s="114">
        <f t="shared" si="11"/>
        <v>0</v>
      </c>
      <c r="AS17" s="114">
        <f t="shared" si="11"/>
        <v>0</v>
      </c>
      <c r="AT17" s="114">
        <f t="shared" si="11"/>
        <v>0</v>
      </c>
      <c r="AU17" s="114">
        <f t="shared" si="11"/>
        <v>0</v>
      </c>
      <c r="AV17" s="114">
        <f t="shared" si="11"/>
        <v>0</v>
      </c>
      <c r="AW17" s="114">
        <f t="shared" si="11"/>
        <v>0</v>
      </c>
      <c r="AX17" s="114">
        <f t="shared" si="11"/>
        <v>0</v>
      </c>
      <c r="AY17" s="162">
        <f t="shared" si="5"/>
        <v>0</v>
      </c>
      <c r="AZ17" s="162">
        <f t="shared" si="3"/>
        <v>0</v>
      </c>
      <c r="BA17" s="162">
        <f t="shared" si="3"/>
        <v>0</v>
      </c>
      <c r="BB17" s="162">
        <f t="shared" si="3"/>
        <v>0</v>
      </c>
      <c r="BC17" s="162">
        <f t="shared" si="3"/>
        <v>0</v>
      </c>
      <c r="BD17" s="162">
        <f t="shared" si="3"/>
        <v>0</v>
      </c>
      <c r="BE17" s="162">
        <f t="shared" si="3"/>
        <v>0</v>
      </c>
      <c r="BF17" s="162">
        <f t="shared" si="3"/>
        <v>0</v>
      </c>
      <c r="BG17" s="162">
        <f t="shared" si="3"/>
        <v>0</v>
      </c>
      <c r="BH17" s="162">
        <f t="shared" si="3"/>
        <v>0</v>
      </c>
      <c r="BI17" s="162">
        <f t="shared" si="3"/>
        <v>0</v>
      </c>
      <c r="BJ17" s="162">
        <f t="shared" si="3"/>
        <v>0</v>
      </c>
      <c r="BK17" s="162">
        <f t="shared" si="3"/>
        <v>0</v>
      </c>
      <c r="BL17" s="162">
        <f t="shared" si="3"/>
        <v>0</v>
      </c>
      <c r="BM17" s="162">
        <f t="shared" si="3"/>
        <v>0</v>
      </c>
      <c r="BN17" s="162">
        <f t="shared" si="3"/>
        <v>0</v>
      </c>
      <c r="BO17" s="1">
        <f t="shared" si="3"/>
        <v>0</v>
      </c>
    </row>
    <row r="18" spans="1:67" s="57" customFormat="1" ht="15" customHeight="1" x14ac:dyDescent="0.25">
      <c r="A18" s="109"/>
      <c r="B18" s="32" t="s">
        <v>65</v>
      </c>
      <c r="C18" s="155">
        <f t="shared" si="12"/>
        <v>26.8</v>
      </c>
      <c r="D18" s="156">
        <f t="shared" si="12"/>
        <v>23.6</v>
      </c>
      <c r="E18" s="136"/>
      <c r="F18" s="136"/>
      <c r="G18" s="136">
        <v>26.8</v>
      </c>
      <c r="H18" s="136">
        <v>23.6</v>
      </c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55">
        <f t="shared" si="13"/>
        <v>0</v>
      </c>
      <c r="T18" s="156">
        <f t="shared" si="13"/>
        <v>0</v>
      </c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43">
        <f t="shared" si="14"/>
        <v>26.8</v>
      </c>
      <c r="AJ18" s="144">
        <f t="shared" si="14"/>
        <v>23.6</v>
      </c>
      <c r="AK18" s="114">
        <f t="shared" ref="AK18:AX35" si="15">E18+U18</f>
        <v>0</v>
      </c>
      <c r="AL18" s="114">
        <f t="shared" si="11"/>
        <v>0</v>
      </c>
      <c r="AM18" s="114">
        <f t="shared" si="11"/>
        <v>26.8</v>
      </c>
      <c r="AN18" s="114">
        <f t="shared" si="11"/>
        <v>23.6</v>
      </c>
      <c r="AO18" s="114">
        <f t="shared" si="11"/>
        <v>0</v>
      </c>
      <c r="AP18" s="114">
        <f t="shared" si="11"/>
        <v>0</v>
      </c>
      <c r="AQ18" s="114">
        <f t="shared" si="11"/>
        <v>0</v>
      </c>
      <c r="AR18" s="114">
        <f t="shared" si="11"/>
        <v>0</v>
      </c>
      <c r="AS18" s="114">
        <f t="shared" si="11"/>
        <v>0</v>
      </c>
      <c r="AT18" s="114">
        <f t="shared" si="11"/>
        <v>0</v>
      </c>
      <c r="AU18" s="114">
        <f t="shared" si="11"/>
        <v>0</v>
      </c>
      <c r="AV18" s="114">
        <f t="shared" si="11"/>
        <v>0</v>
      </c>
      <c r="AW18" s="114">
        <f t="shared" si="11"/>
        <v>0</v>
      </c>
      <c r="AX18" s="114">
        <f t="shared" si="11"/>
        <v>0</v>
      </c>
      <c r="AY18" s="162">
        <f t="shared" si="5"/>
        <v>0</v>
      </c>
      <c r="AZ18" s="162">
        <f t="shared" si="3"/>
        <v>0</v>
      </c>
      <c r="BA18" s="162">
        <f t="shared" si="3"/>
        <v>0</v>
      </c>
      <c r="BB18" s="162">
        <f t="shared" si="3"/>
        <v>0</v>
      </c>
      <c r="BC18" s="162">
        <f t="shared" si="3"/>
        <v>0</v>
      </c>
      <c r="BD18" s="162">
        <f t="shared" si="3"/>
        <v>0</v>
      </c>
      <c r="BE18" s="162">
        <f t="shared" si="3"/>
        <v>0</v>
      </c>
      <c r="BF18" s="162">
        <f t="shared" si="3"/>
        <v>0</v>
      </c>
      <c r="BG18" s="162">
        <f t="shared" si="3"/>
        <v>0</v>
      </c>
      <c r="BH18" s="162">
        <f t="shared" si="3"/>
        <v>0</v>
      </c>
      <c r="BI18" s="162">
        <f t="shared" si="3"/>
        <v>0</v>
      </c>
      <c r="BJ18" s="162">
        <f t="shared" si="3"/>
        <v>0</v>
      </c>
      <c r="BK18" s="162">
        <f t="shared" si="3"/>
        <v>0</v>
      </c>
      <c r="BL18" s="162">
        <f t="shared" si="3"/>
        <v>0</v>
      </c>
      <c r="BM18" s="162">
        <f t="shared" si="3"/>
        <v>0</v>
      </c>
      <c r="BN18" s="162">
        <f t="shared" si="3"/>
        <v>0</v>
      </c>
      <c r="BO18" s="1">
        <f t="shared" si="3"/>
        <v>0</v>
      </c>
    </row>
    <row r="19" spans="1:67" s="57" customFormat="1" x14ac:dyDescent="0.25">
      <c r="A19" s="109"/>
      <c r="B19" s="32" t="s">
        <v>72</v>
      </c>
      <c r="C19" s="155">
        <f t="shared" si="12"/>
        <v>8.4</v>
      </c>
      <c r="D19" s="156">
        <f t="shared" si="12"/>
        <v>8.3000000000000007</v>
      </c>
      <c r="E19" s="136"/>
      <c r="F19" s="136"/>
      <c r="G19" s="136">
        <v>8.4</v>
      </c>
      <c r="H19" s="136">
        <v>8.3000000000000007</v>
      </c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55">
        <f t="shared" si="13"/>
        <v>0</v>
      </c>
      <c r="T19" s="156">
        <f t="shared" si="13"/>
        <v>0</v>
      </c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43">
        <f t="shared" si="14"/>
        <v>8.4</v>
      </c>
      <c r="AJ19" s="144">
        <f t="shared" si="14"/>
        <v>8.3000000000000007</v>
      </c>
      <c r="AK19" s="114">
        <f t="shared" si="15"/>
        <v>0</v>
      </c>
      <c r="AL19" s="114">
        <f t="shared" si="11"/>
        <v>0</v>
      </c>
      <c r="AM19" s="114">
        <f t="shared" si="11"/>
        <v>8.4</v>
      </c>
      <c r="AN19" s="114">
        <f t="shared" si="11"/>
        <v>8.3000000000000007</v>
      </c>
      <c r="AO19" s="114">
        <f t="shared" si="11"/>
        <v>0</v>
      </c>
      <c r="AP19" s="114">
        <f t="shared" si="11"/>
        <v>0</v>
      </c>
      <c r="AQ19" s="114">
        <f t="shared" si="11"/>
        <v>0</v>
      </c>
      <c r="AR19" s="114">
        <f t="shared" si="11"/>
        <v>0</v>
      </c>
      <c r="AS19" s="114">
        <f t="shared" si="11"/>
        <v>0</v>
      </c>
      <c r="AT19" s="114">
        <f t="shared" si="11"/>
        <v>0</v>
      </c>
      <c r="AU19" s="114">
        <f t="shared" si="11"/>
        <v>0</v>
      </c>
      <c r="AV19" s="114">
        <f t="shared" si="11"/>
        <v>0</v>
      </c>
      <c r="AW19" s="114">
        <f t="shared" si="11"/>
        <v>0</v>
      </c>
      <c r="AX19" s="114">
        <f t="shared" si="11"/>
        <v>0</v>
      </c>
      <c r="AY19" s="162">
        <f t="shared" si="5"/>
        <v>0</v>
      </c>
      <c r="AZ19" s="162">
        <f t="shared" si="3"/>
        <v>0</v>
      </c>
      <c r="BA19" s="162">
        <f t="shared" si="3"/>
        <v>0</v>
      </c>
      <c r="BB19" s="162">
        <f t="shared" si="3"/>
        <v>0</v>
      </c>
      <c r="BC19" s="162">
        <f t="shared" si="3"/>
        <v>0</v>
      </c>
      <c r="BD19" s="162">
        <f t="shared" si="3"/>
        <v>0</v>
      </c>
      <c r="BE19" s="162">
        <f t="shared" si="3"/>
        <v>0</v>
      </c>
      <c r="BF19" s="162">
        <f t="shared" si="3"/>
        <v>0</v>
      </c>
      <c r="BG19" s="162">
        <f t="shared" si="3"/>
        <v>0</v>
      </c>
      <c r="BH19" s="162">
        <f t="shared" si="3"/>
        <v>0</v>
      </c>
      <c r="BI19" s="162">
        <f t="shared" si="3"/>
        <v>0</v>
      </c>
      <c r="BJ19" s="162">
        <f t="shared" si="3"/>
        <v>0</v>
      </c>
      <c r="BK19" s="162">
        <f t="shared" si="3"/>
        <v>0</v>
      </c>
      <c r="BL19" s="162">
        <f t="shared" si="3"/>
        <v>0</v>
      </c>
      <c r="BM19" s="162">
        <f t="shared" si="3"/>
        <v>0</v>
      </c>
      <c r="BN19" s="162">
        <f t="shared" si="3"/>
        <v>0</v>
      </c>
      <c r="BO19" s="1">
        <f t="shared" si="3"/>
        <v>0</v>
      </c>
    </row>
    <row r="20" spans="1:67" s="57" customFormat="1" ht="26.4" x14ac:dyDescent="0.25">
      <c r="A20" s="109"/>
      <c r="B20" s="32" t="s">
        <v>74</v>
      </c>
      <c r="C20" s="155">
        <f t="shared" si="12"/>
        <v>8.1</v>
      </c>
      <c r="D20" s="156">
        <f t="shared" si="12"/>
        <v>0</v>
      </c>
      <c r="E20" s="136"/>
      <c r="F20" s="136"/>
      <c r="G20" s="136">
        <v>8.1</v>
      </c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55">
        <f t="shared" si="13"/>
        <v>0</v>
      </c>
      <c r="T20" s="156">
        <f t="shared" si="13"/>
        <v>0</v>
      </c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43">
        <f t="shared" si="14"/>
        <v>8.1</v>
      </c>
      <c r="AJ20" s="144">
        <f t="shared" si="14"/>
        <v>0</v>
      </c>
      <c r="AK20" s="114">
        <f t="shared" si="15"/>
        <v>0</v>
      </c>
      <c r="AL20" s="114">
        <f t="shared" si="11"/>
        <v>0</v>
      </c>
      <c r="AM20" s="114">
        <f t="shared" si="11"/>
        <v>8.1</v>
      </c>
      <c r="AN20" s="114">
        <f t="shared" si="11"/>
        <v>0</v>
      </c>
      <c r="AO20" s="114">
        <f t="shared" si="11"/>
        <v>0</v>
      </c>
      <c r="AP20" s="114">
        <f t="shared" si="11"/>
        <v>0</v>
      </c>
      <c r="AQ20" s="114">
        <f t="shared" si="11"/>
        <v>0</v>
      </c>
      <c r="AR20" s="114">
        <f t="shared" si="11"/>
        <v>0</v>
      </c>
      <c r="AS20" s="114">
        <f t="shared" si="11"/>
        <v>0</v>
      </c>
      <c r="AT20" s="114">
        <f t="shared" si="11"/>
        <v>0</v>
      </c>
      <c r="AU20" s="114">
        <f t="shared" si="11"/>
        <v>0</v>
      </c>
      <c r="AV20" s="114">
        <f t="shared" si="11"/>
        <v>0</v>
      </c>
      <c r="AW20" s="114">
        <f t="shared" si="11"/>
        <v>0</v>
      </c>
      <c r="AX20" s="114">
        <f t="shared" si="11"/>
        <v>0</v>
      </c>
      <c r="AY20" s="162">
        <f t="shared" si="5"/>
        <v>0</v>
      </c>
      <c r="AZ20" s="162">
        <f t="shared" si="3"/>
        <v>0</v>
      </c>
      <c r="BA20" s="162">
        <f t="shared" si="3"/>
        <v>0</v>
      </c>
      <c r="BB20" s="162">
        <f t="shared" si="3"/>
        <v>0</v>
      </c>
      <c r="BC20" s="162">
        <f t="shared" si="3"/>
        <v>0</v>
      </c>
      <c r="BD20" s="162">
        <f t="shared" si="3"/>
        <v>0</v>
      </c>
      <c r="BE20" s="162">
        <f t="shared" si="3"/>
        <v>0</v>
      </c>
      <c r="BF20" s="162">
        <f t="shared" si="3"/>
        <v>0</v>
      </c>
      <c r="BG20" s="162">
        <f t="shared" si="3"/>
        <v>0</v>
      </c>
      <c r="BH20" s="162">
        <f t="shared" si="3"/>
        <v>0</v>
      </c>
      <c r="BI20" s="162">
        <f t="shared" si="3"/>
        <v>0</v>
      </c>
      <c r="BJ20" s="162">
        <f t="shared" si="3"/>
        <v>0</v>
      </c>
      <c r="BK20" s="162">
        <f t="shared" si="3"/>
        <v>0</v>
      </c>
      <c r="BL20" s="162">
        <f t="shared" si="3"/>
        <v>0</v>
      </c>
      <c r="BM20" s="162">
        <f t="shared" si="3"/>
        <v>0</v>
      </c>
      <c r="BN20" s="162">
        <f t="shared" si="3"/>
        <v>0</v>
      </c>
      <c r="BO20" s="1">
        <f t="shared" si="3"/>
        <v>0</v>
      </c>
    </row>
    <row r="21" spans="1:67" s="57" customFormat="1" ht="15" customHeight="1" x14ac:dyDescent="0.25">
      <c r="A21" s="109"/>
      <c r="B21" s="32" t="s">
        <v>75</v>
      </c>
      <c r="C21" s="155">
        <f t="shared" si="12"/>
        <v>23</v>
      </c>
      <c r="D21" s="156">
        <f t="shared" si="12"/>
        <v>19.8</v>
      </c>
      <c r="E21" s="136"/>
      <c r="F21" s="136"/>
      <c r="G21" s="136">
        <v>23</v>
      </c>
      <c r="H21" s="136">
        <v>19.8</v>
      </c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55">
        <f t="shared" si="13"/>
        <v>0</v>
      </c>
      <c r="T21" s="156">
        <f t="shared" si="13"/>
        <v>0</v>
      </c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43">
        <f t="shared" si="14"/>
        <v>23</v>
      </c>
      <c r="AJ21" s="144">
        <f t="shared" si="14"/>
        <v>19.8</v>
      </c>
      <c r="AK21" s="114">
        <f t="shared" si="15"/>
        <v>0</v>
      </c>
      <c r="AL21" s="114">
        <f t="shared" si="11"/>
        <v>0</v>
      </c>
      <c r="AM21" s="114">
        <f t="shared" si="11"/>
        <v>23</v>
      </c>
      <c r="AN21" s="114">
        <f t="shared" si="11"/>
        <v>19.8</v>
      </c>
      <c r="AO21" s="114">
        <f t="shared" si="11"/>
        <v>0</v>
      </c>
      <c r="AP21" s="114">
        <f t="shared" si="11"/>
        <v>0</v>
      </c>
      <c r="AQ21" s="114">
        <f t="shared" si="11"/>
        <v>0</v>
      </c>
      <c r="AR21" s="114">
        <f t="shared" si="11"/>
        <v>0</v>
      </c>
      <c r="AS21" s="114">
        <f t="shared" si="11"/>
        <v>0</v>
      </c>
      <c r="AT21" s="114">
        <f t="shared" si="11"/>
        <v>0</v>
      </c>
      <c r="AU21" s="114">
        <f t="shared" si="11"/>
        <v>0</v>
      </c>
      <c r="AV21" s="114">
        <f t="shared" si="11"/>
        <v>0</v>
      </c>
      <c r="AW21" s="114">
        <f t="shared" si="11"/>
        <v>0</v>
      </c>
      <c r="AX21" s="114">
        <f t="shared" si="11"/>
        <v>0</v>
      </c>
      <c r="AY21" s="162">
        <f t="shared" si="5"/>
        <v>0</v>
      </c>
      <c r="AZ21" s="162">
        <f t="shared" si="3"/>
        <v>0</v>
      </c>
      <c r="BA21" s="162">
        <f t="shared" si="3"/>
        <v>0</v>
      </c>
      <c r="BB21" s="162">
        <f t="shared" si="3"/>
        <v>0</v>
      </c>
      <c r="BC21" s="162">
        <f t="shared" si="3"/>
        <v>0</v>
      </c>
      <c r="BD21" s="162">
        <f t="shared" si="3"/>
        <v>0</v>
      </c>
      <c r="BE21" s="162">
        <f t="shared" si="3"/>
        <v>0</v>
      </c>
      <c r="BF21" s="162">
        <f t="shared" si="3"/>
        <v>0</v>
      </c>
      <c r="BG21" s="162">
        <f t="shared" si="3"/>
        <v>0</v>
      </c>
      <c r="BH21" s="162">
        <f t="shared" si="3"/>
        <v>0</v>
      </c>
      <c r="BI21" s="162">
        <f t="shared" si="3"/>
        <v>0</v>
      </c>
      <c r="BJ21" s="162">
        <f t="shared" si="3"/>
        <v>0</v>
      </c>
      <c r="BK21" s="162">
        <f t="shared" si="3"/>
        <v>0</v>
      </c>
      <c r="BL21" s="162">
        <f t="shared" si="3"/>
        <v>0</v>
      </c>
      <c r="BM21" s="162">
        <f t="shared" si="3"/>
        <v>0</v>
      </c>
      <c r="BN21" s="162">
        <f t="shared" si="3"/>
        <v>0</v>
      </c>
      <c r="BO21" s="1">
        <f t="shared" si="3"/>
        <v>0</v>
      </c>
    </row>
    <row r="22" spans="1:67" s="57" customFormat="1" x14ac:dyDescent="0.25">
      <c r="A22" s="109"/>
      <c r="B22" s="32" t="s">
        <v>76</v>
      </c>
      <c r="C22" s="155">
        <f t="shared" si="12"/>
        <v>24.8</v>
      </c>
      <c r="D22" s="156">
        <f t="shared" si="12"/>
        <v>15.8</v>
      </c>
      <c r="E22" s="136"/>
      <c r="F22" s="136"/>
      <c r="G22" s="136">
        <v>24.8</v>
      </c>
      <c r="H22" s="136">
        <v>15.8</v>
      </c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55">
        <f t="shared" si="13"/>
        <v>0</v>
      </c>
      <c r="T22" s="156">
        <f t="shared" si="13"/>
        <v>0</v>
      </c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43">
        <f t="shared" si="14"/>
        <v>24.8</v>
      </c>
      <c r="AJ22" s="144">
        <f t="shared" si="14"/>
        <v>15.8</v>
      </c>
      <c r="AK22" s="114">
        <f t="shared" si="15"/>
        <v>0</v>
      </c>
      <c r="AL22" s="114">
        <f t="shared" si="11"/>
        <v>0</v>
      </c>
      <c r="AM22" s="114">
        <f t="shared" si="11"/>
        <v>24.8</v>
      </c>
      <c r="AN22" s="114">
        <f t="shared" si="11"/>
        <v>15.8</v>
      </c>
      <c r="AO22" s="114">
        <f t="shared" si="11"/>
        <v>0</v>
      </c>
      <c r="AP22" s="114">
        <f t="shared" si="11"/>
        <v>0</v>
      </c>
      <c r="AQ22" s="114">
        <f t="shared" si="11"/>
        <v>0</v>
      </c>
      <c r="AR22" s="114">
        <f t="shared" si="11"/>
        <v>0</v>
      </c>
      <c r="AS22" s="114">
        <f t="shared" si="11"/>
        <v>0</v>
      </c>
      <c r="AT22" s="114">
        <f t="shared" si="11"/>
        <v>0</v>
      </c>
      <c r="AU22" s="114">
        <f t="shared" si="11"/>
        <v>0</v>
      </c>
      <c r="AV22" s="114">
        <f t="shared" si="11"/>
        <v>0</v>
      </c>
      <c r="AW22" s="114">
        <f t="shared" si="11"/>
        <v>0</v>
      </c>
      <c r="AX22" s="114">
        <f t="shared" si="11"/>
        <v>0</v>
      </c>
      <c r="AY22" s="162">
        <f t="shared" si="5"/>
        <v>0</v>
      </c>
      <c r="AZ22" s="162">
        <f t="shared" si="3"/>
        <v>0</v>
      </c>
      <c r="BA22" s="162">
        <f t="shared" si="3"/>
        <v>0</v>
      </c>
      <c r="BB22" s="162">
        <f t="shared" si="3"/>
        <v>0</v>
      </c>
      <c r="BC22" s="162">
        <f t="shared" si="3"/>
        <v>0</v>
      </c>
      <c r="BD22" s="162">
        <f t="shared" si="3"/>
        <v>0</v>
      </c>
      <c r="BE22" s="162">
        <f t="shared" si="3"/>
        <v>0</v>
      </c>
      <c r="BF22" s="162">
        <f t="shared" si="3"/>
        <v>0</v>
      </c>
      <c r="BG22" s="162">
        <f t="shared" si="3"/>
        <v>0</v>
      </c>
      <c r="BH22" s="162">
        <f t="shared" si="3"/>
        <v>0</v>
      </c>
      <c r="BI22" s="162">
        <f t="shared" si="3"/>
        <v>0</v>
      </c>
      <c r="BJ22" s="162">
        <f t="shared" si="3"/>
        <v>0</v>
      </c>
      <c r="BK22" s="162">
        <f t="shared" si="3"/>
        <v>0</v>
      </c>
      <c r="BL22" s="162">
        <f t="shared" si="3"/>
        <v>0</v>
      </c>
      <c r="BM22" s="162">
        <f t="shared" si="3"/>
        <v>0</v>
      </c>
      <c r="BN22" s="162">
        <f t="shared" si="3"/>
        <v>0</v>
      </c>
      <c r="BO22" s="1">
        <f t="shared" si="3"/>
        <v>0</v>
      </c>
    </row>
    <row r="23" spans="1:67" s="57" customFormat="1" ht="15" customHeight="1" x14ac:dyDescent="0.25">
      <c r="A23" s="109"/>
      <c r="B23" s="32" t="s">
        <v>73</v>
      </c>
      <c r="C23" s="155">
        <f t="shared" si="12"/>
        <v>18.399999999999999</v>
      </c>
      <c r="D23" s="156">
        <f t="shared" si="12"/>
        <v>17.3</v>
      </c>
      <c r="E23" s="136"/>
      <c r="F23" s="136"/>
      <c r="G23" s="136">
        <v>18.399999999999999</v>
      </c>
      <c r="H23" s="136">
        <v>17.3</v>
      </c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55">
        <f t="shared" si="13"/>
        <v>0</v>
      </c>
      <c r="T23" s="156">
        <f t="shared" si="13"/>
        <v>0</v>
      </c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43">
        <f t="shared" si="14"/>
        <v>18.399999999999999</v>
      </c>
      <c r="AJ23" s="144">
        <f t="shared" si="14"/>
        <v>17.3</v>
      </c>
      <c r="AK23" s="114">
        <f t="shared" si="15"/>
        <v>0</v>
      </c>
      <c r="AL23" s="114">
        <f t="shared" si="11"/>
        <v>0</v>
      </c>
      <c r="AM23" s="114">
        <f t="shared" si="11"/>
        <v>18.399999999999999</v>
      </c>
      <c r="AN23" s="114">
        <f t="shared" si="11"/>
        <v>17.3</v>
      </c>
      <c r="AO23" s="114">
        <f t="shared" si="11"/>
        <v>0</v>
      </c>
      <c r="AP23" s="114">
        <f t="shared" si="11"/>
        <v>0</v>
      </c>
      <c r="AQ23" s="114">
        <f t="shared" si="11"/>
        <v>0</v>
      </c>
      <c r="AR23" s="114">
        <f t="shared" si="11"/>
        <v>0</v>
      </c>
      <c r="AS23" s="114">
        <f t="shared" si="11"/>
        <v>0</v>
      </c>
      <c r="AT23" s="114">
        <f t="shared" si="11"/>
        <v>0</v>
      </c>
      <c r="AU23" s="114">
        <f t="shared" si="11"/>
        <v>0</v>
      </c>
      <c r="AV23" s="114">
        <f t="shared" si="11"/>
        <v>0</v>
      </c>
      <c r="AW23" s="114">
        <f t="shared" si="11"/>
        <v>0</v>
      </c>
      <c r="AX23" s="114">
        <f t="shared" si="11"/>
        <v>0</v>
      </c>
      <c r="AY23" s="162">
        <f t="shared" si="5"/>
        <v>0</v>
      </c>
      <c r="AZ23" s="162">
        <f t="shared" si="3"/>
        <v>0</v>
      </c>
      <c r="BA23" s="162">
        <f t="shared" si="3"/>
        <v>0</v>
      </c>
      <c r="BB23" s="162">
        <f t="shared" si="3"/>
        <v>0</v>
      </c>
      <c r="BC23" s="162">
        <f t="shared" si="3"/>
        <v>0</v>
      </c>
      <c r="BD23" s="162">
        <f t="shared" si="3"/>
        <v>0</v>
      </c>
      <c r="BE23" s="162">
        <f t="shared" si="3"/>
        <v>0</v>
      </c>
      <c r="BF23" s="162">
        <f t="shared" si="3"/>
        <v>0</v>
      </c>
      <c r="BG23" s="162">
        <f t="shared" si="3"/>
        <v>0</v>
      </c>
      <c r="BH23" s="162">
        <f t="shared" si="3"/>
        <v>0</v>
      </c>
      <c r="BI23" s="162">
        <f t="shared" si="3"/>
        <v>0</v>
      </c>
      <c r="BJ23" s="162">
        <f t="shared" si="3"/>
        <v>0</v>
      </c>
      <c r="BK23" s="162">
        <f t="shared" si="3"/>
        <v>0</v>
      </c>
      <c r="BL23" s="162">
        <f t="shared" si="3"/>
        <v>0</v>
      </c>
      <c r="BM23" s="162">
        <f t="shared" si="3"/>
        <v>0</v>
      </c>
      <c r="BN23" s="162">
        <f t="shared" si="3"/>
        <v>0</v>
      </c>
      <c r="BO23" s="1">
        <f t="shared" si="3"/>
        <v>0</v>
      </c>
    </row>
    <row r="24" spans="1:67" s="57" customFormat="1" ht="15" customHeight="1" x14ac:dyDescent="0.25">
      <c r="A24" s="109"/>
      <c r="B24" s="32" t="s">
        <v>67</v>
      </c>
      <c r="C24" s="155">
        <f t="shared" si="12"/>
        <v>30.6</v>
      </c>
      <c r="D24" s="156">
        <f t="shared" si="12"/>
        <v>30.1</v>
      </c>
      <c r="E24" s="136"/>
      <c r="F24" s="136"/>
      <c r="G24" s="136">
        <v>30.6</v>
      </c>
      <c r="H24" s="136">
        <v>30.1</v>
      </c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55">
        <f t="shared" si="13"/>
        <v>0</v>
      </c>
      <c r="T24" s="156">
        <f t="shared" si="13"/>
        <v>0</v>
      </c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43">
        <f t="shared" si="14"/>
        <v>30.6</v>
      </c>
      <c r="AJ24" s="144">
        <f t="shared" si="14"/>
        <v>30.1</v>
      </c>
      <c r="AK24" s="114">
        <f t="shared" si="15"/>
        <v>0</v>
      </c>
      <c r="AL24" s="114">
        <f t="shared" si="11"/>
        <v>0</v>
      </c>
      <c r="AM24" s="114">
        <f t="shared" si="11"/>
        <v>30.6</v>
      </c>
      <c r="AN24" s="114">
        <f t="shared" si="11"/>
        <v>30.1</v>
      </c>
      <c r="AO24" s="114">
        <f t="shared" si="11"/>
        <v>0</v>
      </c>
      <c r="AP24" s="114">
        <f t="shared" si="11"/>
        <v>0</v>
      </c>
      <c r="AQ24" s="114">
        <f t="shared" si="11"/>
        <v>0</v>
      </c>
      <c r="AR24" s="114">
        <f t="shared" si="11"/>
        <v>0</v>
      </c>
      <c r="AS24" s="114">
        <f t="shared" si="11"/>
        <v>0</v>
      </c>
      <c r="AT24" s="114">
        <f t="shared" si="11"/>
        <v>0</v>
      </c>
      <c r="AU24" s="114">
        <f t="shared" si="11"/>
        <v>0</v>
      </c>
      <c r="AV24" s="114">
        <f t="shared" si="11"/>
        <v>0</v>
      </c>
      <c r="AW24" s="114">
        <f t="shared" si="11"/>
        <v>0</v>
      </c>
      <c r="AX24" s="114">
        <f t="shared" si="11"/>
        <v>0</v>
      </c>
      <c r="AY24" s="162">
        <f t="shared" si="5"/>
        <v>0</v>
      </c>
      <c r="AZ24" s="162">
        <f t="shared" si="3"/>
        <v>0</v>
      </c>
      <c r="BA24" s="162">
        <f t="shared" si="3"/>
        <v>0</v>
      </c>
      <c r="BB24" s="162">
        <f t="shared" si="3"/>
        <v>0</v>
      </c>
      <c r="BC24" s="162">
        <f t="shared" si="3"/>
        <v>0</v>
      </c>
      <c r="BD24" s="162">
        <f t="shared" si="3"/>
        <v>0</v>
      </c>
      <c r="BE24" s="162">
        <f t="shared" si="3"/>
        <v>0</v>
      </c>
      <c r="BF24" s="162">
        <f t="shared" si="3"/>
        <v>0</v>
      </c>
      <c r="BG24" s="162">
        <f t="shared" si="3"/>
        <v>0</v>
      </c>
      <c r="BH24" s="162">
        <f t="shared" si="3"/>
        <v>0</v>
      </c>
      <c r="BI24" s="162">
        <f t="shared" si="3"/>
        <v>0</v>
      </c>
      <c r="BJ24" s="162">
        <f t="shared" si="3"/>
        <v>0</v>
      </c>
      <c r="BK24" s="162">
        <f t="shared" si="3"/>
        <v>0</v>
      </c>
      <c r="BL24" s="162">
        <f t="shared" si="3"/>
        <v>0</v>
      </c>
      <c r="BM24" s="162">
        <f t="shared" si="3"/>
        <v>0</v>
      </c>
      <c r="BN24" s="162">
        <f t="shared" si="3"/>
        <v>0</v>
      </c>
      <c r="BO24" s="1">
        <f t="shared" si="3"/>
        <v>0</v>
      </c>
    </row>
    <row r="25" spans="1:67" s="57" customFormat="1" ht="15" customHeight="1" x14ac:dyDescent="0.25">
      <c r="A25" s="109"/>
      <c r="B25" s="32" t="s">
        <v>68</v>
      </c>
      <c r="C25" s="155">
        <f t="shared" si="12"/>
        <v>6.5</v>
      </c>
      <c r="D25" s="156">
        <f t="shared" si="12"/>
        <v>6.4</v>
      </c>
      <c r="E25" s="136"/>
      <c r="F25" s="136"/>
      <c r="G25" s="136">
        <v>6.5</v>
      </c>
      <c r="H25" s="136">
        <v>6.4</v>
      </c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55">
        <f t="shared" si="13"/>
        <v>0</v>
      </c>
      <c r="T25" s="156">
        <f t="shared" si="13"/>
        <v>0</v>
      </c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43">
        <f t="shared" si="14"/>
        <v>6.5</v>
      </c>
      <c r="AJ25" s="144">
        <f t="shared" si="14"/>
        <v>6.4</v>
      </c>
      <c r="AK25" s="114">
        <f t="shared" si="15"/>
        <v>0</v>
      </c>
      <c r="AL25" s="114">
        <f t="shared" si="11"/>
        <v>0</v>
      </c>
      <c r="AM25" s="114">
        <f t="shared" si="11"/>
        <v>6.5</v>
      </c>
      <c r="AN25" s="114">
        <f t="shared" si="11"/>
        <v>6.4</v>
      </c>
      <c r="AO25" s="114">
        <f t="shared" si="11"/>
        <v>0</v>
      </c>
      <c r="AP25" s="114">
        <f t="shared" si="11"/>
        <v>0</v>
      </c>
      <c r="AQ25" s="114">
        <f t="shared" si="11"/>
        <v>0</v>
      </c>
      <c r="AR25" s="114">
        <f t="shared" si="11"/>
        <v>0</v>
      </c>
      <c r="AS25" s="114">
        <f t="shared" si="11"/>
        <v>0</v>
      </c>
      <c r="AT25" s="114">
        <f t="shared" si="11"/>
        <v>0</v>
      </c>
      <c r="AU25" s="114">
        <f t="shared" si="11"/>
        <v>0</v>
      </c>
      <c r="AV25" s="114">
        <f t="shared" si="11"/>
        <v>0</v>
      </c>
      <c r="AW25" s="114">
        <f t="shared" si="11"/>
        <v>0</v>
      </c>
      <c r="AX25" s="114">
        <f t="shared" si="11"/>
        <v>0</v>
      </c>
      <c r="AY25" s="162">
        <f t="shared" si="5"/>
        <v>0</v>
      </c>
      <c r="AZ25" s="162">
        <f t="shared" si="3"/>
        <v>0</v>
      </c>
      <c r="BA25" s="162">
        <f t="shared" si="3"/>
        <v>0</v>
      </c>
      <c r="BB25" s="162">
        <f t="shared" si="3"/>
        <v>0</v>
      </c>
      <c r="BC25" s="162">
        <f t="shared" si="3"/>
        <v>0</v>
      </c>
      <c r="BD25" s="162">
        <f t="shared" si="3"/>
        <v>0</v>
      </c>
      <c r="BE25" s="162">
        <f t="shared" si="3"/>
        <v>0</v>
      </c>
      <c r="BF25" s="162">
        <f t="shared" si="3"/>
        <v>0</v>
      </c>
      <c r="BG25" s="162">
        <f t="shared" si="3"/>
        <v>0</v>
      </c>
      <c r="BH25" s="162">
        <f t="shared" si="3"/>
        <v>0</v>
      </c>
      <c r="BI25" s="162">
        <f t="shared" si="3"/>
        <v>0</v>
      </c>
      <c r="BJ25" s="162">
        <f t="shared" si="3"/>
        <v>0</v>
      </c>
      <c r="BK25" s="162">
        <f t="shared" si="3"/>
        <v>0</v>
      </c>
      <c r="BL25" s="162">
        <f t="shared" si="3"/>
        <v>0</v>
      </c>
      <c r="BM25" s="162">
        <f t="shared" si="3"/>
        <v>0</v>
      </c>
      <c r="BN25" s="162">
        <f t="shared" si="3"/>
        <v>0</v>
      </c>
      <c r="BO25" s="1">
        <f t="shared" si="3"/>
        <v>0</v>
      </c>
    </row>
    <row r="26" spans="1:67" s="57" customFormat="1" ht="26.4" x14ac:dyDescent="0.25">
      <c r="A26" s="109"/>
      <c r="B26" s="32" t="s">
        <v>70</v>
      </c>
      <c r="C26" s="155">
        <f t="shared" si="12"/>
        <v>0.7</v>
      </c>
      <c r="D26" s="156">
        <f t="shared" si="12"/>
        <v>0.7</v>
      </c>
      <c r="E26" s="136"/>
      <c r="F26" s="136"/>
      <c r="G26" s="136">
        <v>0.7</v>
      </c>
      <c r="H26" s="136">
        <v>0.7</v>
      </c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55">
        <f t="shared" si="13"/>
        <v>0</v>
      </c>
      <c r="T26" s="156">
        <f t="shared" si="13"/>
        <v>0</v>
      </c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43">
        <f t="shared" si="14"/>
        <v>0.7</v>
      </c>
      <c r="AJ26" s="144">
        <f t="shared" si="14"/>
        <v>0.7</v>
      </c>
      <c r="AK26" s="114">
        <f t="shared" si="15"/>
        <v>0</v>
      </c>
      <c r="AL26" s="114">
        <f t="shared" si="11"/>
        <v>0</v>
      </c>
      <c r="AM26" s="114">
        <f t="shared" si="11"/>
        <v>0.7</v>
      </c>
      <c r="AN26" s="114">
        <f t="shared" si="11"/>
        <v>0.7</v>
      </c>
      <c r="AO26" s="114">
        <f t="shared" si="11"/>
        <v>0</v>
      </c>
      <c r="AP26" s="114">
        <f t="shared" si="11"/>
        <v>0</v>
      </c>
      <c r="AQ26" s="114">
        <f t="shared" si="11"/>
        <v>0</v>
      </c>
      <c r="AR26" s="114">
        <f t="shared" si="11"/>
        <v>0</v>
      </c>
      <c r="AS26" s="114">
        <f t="shared" si="11"/>
        <v>0</v>
      </c>
      <c r="AT26" s="114">
        <f t="shared" si="11"/>
        <v>0</v>
      </c>
      <c r="AU26" s="114">
        <f t="shared" si="11"/>
        <v>0</v>
      </c>
      <c r="AV26" s="114">
        <f t="shared" si="11"/>
        <v>0</v>
      </c>
      <c r="AW26" s="114">
        <f t="shared" si="11"/>
        <v>0</v>
      </c>
      <c r="AX26" s="114">
        <f t="shared" si="11"/>
        <v>0</v>
      </c>
      <c r="AY26" s="162">
        <f t="shared" si="5"/>
        <v>0</v>
      </c>
      <c r="AZ26" s="162">
        <f t="shared" si="3"/>
        <v>0</v>
      </c>
      <c r="BA26" s="162">
        <f t="shared" si="3"/>
        <v>0</v>
      </c>
      <c r="BB26" s="162">
        <f t="shared" si="3"/>
        <v>0</v>
      </c>
      <c r="BC26" s="162">
        <f t="shared" si="3"/>
        <v>0</v>
      </c>
      <c r="BD26" s="162">
        <f t="shared" si="3"/>
        <v>0</v>
      </c>
      <c r="BE26" s="162">
        <f t="shared" si="3"/>
        <v>0</v>
      </c>
      <c r="BF26" s="162">
        <f t="shared" si="3"/>
        <v>0</v>
      </c>
      <c r="BG26" s="162">
        <f t="shared" si="3"/>
        <v>0</v>
      </c>
      <c r="BH26" s="162">
        <f t="shared" si="3"/>
        <v>0</v>
      </c>
      <c r="BI26" s="162">
        <f t="shared" si="3"/>
        <v>0</v>
      </c>
      <c r="BJ26" s="162">
        <f t="shared" si="3"/>
        <v>0</v>
      </c>
      <c r="BK26" s="162">
        <f t="shared" si="3"/>
        <v>0</v>
      </c>
      <c r="BL26" s="162">
        <f t="shared" si="3"/>
        <v>0</v>
      </c>
      <c r="BM26" s="162">
        <f t="shared" si="3"/>
        <v>0</v>
      </c>
      <c r="BN26" s="162">
        <f t="shared" si="3"/>
        <v>0</v>
      </c>
      <c r="BO26" s="1">
        <f t="shared" si="3"/>
        <v>0</v>
      </c>
    </row>
    <row r="27" spans="1:67" s="57" customFormat="1" ht="15" customHeight="1" x14ac:dyDescent="0.25">
      <c r="A27" s="109"/>
      <c r="B27" s="32" t="s">
        <v>71</v>
      </c>
      <c r="C27" s="155">
        <f t="shared" si="12"/>
        <v>20.9</v>
      </c>
      <c r="D27" s="156">
        <f t="shared" si="12"/>
        <v>18</v>
      </c>
      <c r="E27" s="136"/>
      <c r="F27" s="136"/>
      <c r="G27" s="136">
        <v>20.9</v>
      </c>
      <c r="H27" s="136">
        <v>18</v>
      </c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55">
        <f t="shared" si="13"/>
        <v>0</v>
      </c>
      <c r="T27" s="156">
        <f t="shared" si="13"/>
        <v>0</v>
      </c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43">
        <f t="shared" si="14"/>
        <v>20.9</v>
      </c>
      <c r="AJ27" s="144">
        <f t="shared" si="14"/>
        <v>18</v>
      </c>
      <c r="AK27" s="114">
        <f t="shared" si="15"/>
        <v>0</v>
      </c>
      <c r="AL27" s="114">
        <f t="shared" si="11"/>
        <v>0</v>
      </c>
      <c r="AM27" s="114">
        <f t="shared" si="11"/>
        <v>20.9</v>
      </c>
      <c r="AN27" s="114">
        <f t="shared" si="11"/>
        <v>18</v>
      </c>
      <c r="AO27" s="114">
        <f t="shared" si="11"/>
        <v>0</v>
      </c>
      <c r="AP27" s="114">
        <f t="shared" si="11"/>
        <v>0</v>
      </c>
      <c r="AQ27" s="114">
        <f t="shared" si="11"/>
        <v>0</v>
      </c>
      <c r="AR27" s="114">
        <f t="shared" si="11"/>
        <v>0</v>
      </c>
      <c r="AS27" s="114">
        <f t="shared" si="11"/>
        <v>0</v>
      </c>
      <c r="AT27" s="114">
        <f t="shared" si="11"/>
        <v>0</v>
      </c>
      <c r="AU27" s="114">
        <f t="shared" si="11"/>
        <v>0</v>
      </c>
      <c r="AV27" s="114">
        <f t="shared" si="11"/>
        <v>0</v>
      </c>
      <c r="AW27" s="114">
        <f t="shared" si="11"/>
        <v>0</v>
      </c>
      <c r="AX27" s="114">
        <f t="shared" si="11"/>
        <v>0</v>
      </c>
      <c r="AY27" s="162">
        <f t="shared" si="5"/>
        <v>0</v>
      </c>
      <c r="AZ27" s="162">
        <f t="shared" si="3"/>
        <v>0</v>
      </c>
      <c r="BA27" s="162">
        <f t="shared" si="3"/>
        <v>0</v>
      </c>
      <c r="BB27" s="162">
        <f t="shared" si="3"/>
        <v>0</v>
      </c>
      <c r="BC27" s="162">
        <f t="shared" si="3"/>
        <v>0</v>
      </c>
      <c r="BD27" s="162">
        <f t="shared" si="3"/>
        <v>0</v>
      </c>
      <c r="BE27" s="162">
        <f t="shared" si="3"/>
        <v>0</v>
      </c>
      <c r="BF27" s="162">
        <f t="shared" si="3"/>
        <v>0</v>
      </c>
      <c r="BG27" s="162">
        <f t="shared" si="3"/>
        <v>0</v>
      </c>
      <c r="BH27" s="162">
        <f t="shared" si="3"/>
        <v>0</v>
      </c>
      <c r="BI27" s="162">
        <f t="shared" si="3"/>
        <v>0</v>
      </c>
      <c r="BJ27" s="162">
        <f t="shared" si="3"/>
        <v>0</v>
      </c>
      <c r="BK27" s="162">
        <f t="shared" si="3"/>
        <v>0</v>
      </c>
      <c r="BL27" s="162">
        <f t="shared" si="3"/>
        <v>0</v>
      </c>
      <c r="BM27" s="162">
        <f t="shared" si="3"/>
        <v>0</v>
      </c>
      <c r="BN27" s="162">
        <f t="shared" si="3"/>
        <v>0</v>
      </c>
      <c r="BO27" s="1">
        <f t="shared" si="3"/>
        <v>0</v>
      </c>
    </row>
    <row r="28" spans="1:67" s="57" customFormat="1" ht="26.4" x14ac:dyDescent="0.25">
      <c r="A28" s="109"/>
      <c r="B28" s="32" t="s">
        <v>236</v>
      </c>
      <c r="C28" s="155">
        <f t="shared" si="12"/>
        <v>2.7</v>
      </c>
      <c r="D28" s="156">
        <f t="shared" si="12"/>
        <v>2.7</v>
      </c>
      <c r="E28" s="136"/>
      <c r="F28" s="136"/>
      <c r="G28" s="136">
        <v>2.7</v>
      </c>
      <c r="H28" s="136">
        <v>2.7</v>
      </c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55">
        <f t="shared" si="13"/>
        <v>0</v>
      </c>
      <c r="T28" s="156">
        <f t="shared" si="13"/>
        <v>0</v>
      </c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43">
        <f t="shared" si="14"/>
        <v>2.7</v>
      </c>
      <c r="AJ28" s="144">
        <f t="shared" si="14"/>
        <v>2.7</v>
      </c>
      <c r="AK28" s="114">
        <f t="shared" si="15"/>
        <v>0</v>
      </c>
      <c r="AL28" s="114">
        <f t="shared" si="11"/>
        <v>0</v>
      </c>
      <c r="AM28" s="114">
        <f t="shared" si="11"/>
        <v>2.7</v>
      </c>
      <c r="AN28" s="114">
        <f t="shared" si="11"/>
        <v>2.7</v>
      </c>
      <c r="AO28" s="114">
        <f t="shared" si="11"/>
        <v>0</v>
      </c>
      <c r="AP28" s="114">
        <f t="shared" si="11"/>
        <v>0</v>
      </c>
      <c r="AQ28" s="114">
        <f t="shared" si="11"/>
        <v>0</v>
      </c>
      <c r="AR28" s="114">
        <f t="shared" si="11"/>
        <v>0</v>
      </c>
      <c r="AS28" s="114">
        <f t="shared" si="11"/>
        <v>0</v>
      </c>
      <c r="AT28" s="114">
        <f t="shared" si="11"/>
        <v>0</v>
      </c>
      <c r="AU28" s="114">
        <f t="shared" si="11"/>
        <v>0</v>
      </c>
      <c r="AV28" s="114">
        <f t="shared" si="11"/>
        <v>0</v>
      </c>
      <c r="AW28" s="114">
        <f t="shared" si="11"/>
        <v>0</v>
      </c>
      <c r="AX28" s="114">
        <f t="shared" si="11"/>
        <v>0</v>
      </c>
      <c r="AY28" s="162">
        <f t="shared" si="5"/>
        <v>0</v>
      </c>
      <c r="AZ28" s="162">
        <f t="shared" si="3"/>
        <v>0</v>
      </c>
      <c r="BA28" s="162">
        <f t="shared" si="3"/>
        <v>0</v>
      </c>
      <c r="BB28" s="162">
        <f t="shared" si="3"/>
        <v>0</v>
      </c>
      <c r="BC28" s="162">
        <f t="shared" si="3"/>
        <v>0</v>
      </c>
      <c r="BD28" s="162">
        <f t="shared" si="3"/>
        <v>0</v>
      </c>
      <c r="BE28" s="162">
        <f t="shared" si="3"/>
        <v>0</v>
      </c>
      <c r="BF28" s="162">
        <f t="shared" si="3"/>
        <v>0</v>
      </c>
      <c r="BG28" s="162">
        <f t="shared" si="3"/>
        <v>0</v>
      </c>
      <c r="BH28" s="162">
        <f t="shared" si="3"/>
        <v>0</v>
      </c>
      <c r="BI28" s="162">
        <f t="shared" si="3"/>
        <v>0</v>
      </c>
      <c r="BJ28" s="162">
        <f t="shared" si="3"/>
        <v>0</v>
      </c>
      <c r="BK28" s="162">
        <f t="shared" si="3"/>
        <v>0</v>
      </c>
      <c r="BL28" s="162">
        <f t="shared" si="3"/>
        <v>0</v>
      </c>
      <c r="BM28" s="162">
        <f t="shared" si="3"/>
        <v>0</v>
      </c>
      <c r="BN28" s="162">
        <f t="shared" si="3"/>
        <v>0</v>
      </c>
      <c r="BO28" s="1">
        <f t="shared" si="3"/>
        <v>0</v>
      </c>
    </row>
    <row r="29" spans="1:67" s="57" customFormat="1" ht="15" customHeight="1" x14ac:dyDescent="0.25">
      <c r="A29" s="109"/>
      <c r="B29" s="32" t="s">
        <v>223</v>
      </c>
      <c r="C29" s="155">
        <f t="shared" si="12"/>
        <v>102.9</v>
      </c>
      <c r="D29" s="156">
        <f t="shared" si="12"/>
        <v>93.2</v>
      </c>
      <c r="E29" s="136"/>
      <c r="F29" s="136"/>
      <c r="G29" s="136">
        <v>102.9</v>
      </c>
      <c r="H29" s="136">
        <v>93.2</v>
      </c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55">
        <f t="shared" si="13"/>
        <v>0</v>
      </c>
      <c r="T29" s="156">
        <f t="shared" si="13"/>
        <v>0</v>
      </c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43">
        <f t="shared" si="14"/>
        <v>102.9</v>
      </c>
      <c r="AJ29" s="144">
        <f t="shared" si="14"/>
        <v>93.2</v>
      </c>
      <c r="AK29" s="114">
        <f t="shared" si="15"/>
        <v>0</v>
      </c>
      <c r="AL29" s="114">
        <f t="shared" si="11"/>
        <v>0</v>
      </c>
      <c r="AM29" s="114">
        <f t="shared" si="11"/>
        <v>102.9</v>
      </c>
      <c r="AN29" s="114">
        <f t="shared" si="11"/>
        <v>93.2</v>
      </c>
      <c r="AO29" s="114">
        <f t="shared" si="11"/>
        <v>0</v>
      </c>
      <c r="AP29" s="114">
        <f t="shared" si="11"/>
        <v>0</v>
      </c>
      <c r="AQ29" s="114">
        <f t="shared" si="11"/>
        <v>0</v>
      </c>
      <c r="AR29" s="114">
        <f t="shared" si="11"/>
        <v>0</v>
      </c>
      <c r="AS29" s="114">
        <f t="shared" si="11"/>
        <v>0</v>
      </c>
      <c r="AT29" s="114">
        <f t="shared" si="11"/>
        <v>0</v>
      </c>
      <c r="AU29" s="114">
        <f t="shared" si="11"/>
        <v>0</v>
      </c>
      <c r="AV29" s="114">
        <f t="shared" si="11"/>
        <v>0</v>
      </c>
      <c r="AW29" s="114">
        <f t="shared" si="11"/>
        <v>0</v>
      </c>
      <c r="AX29" s="114">
        <f t="shared" si="11"/>
        <v>0</v>
      </c>
      <c r="AY29" s="162">
        <f t="shared" si="5"/>
        <v>0</v>
      </c>
      <c r="AZ29" s="162">
        <f t="shared" si="5"/>
        <v>0</v>
      </c>
      <c r="BA29" s="162">
        <f t="shared" si="5"/>
        <v>0</v>
      </c>
      <c r="BB29" s="162">
        <f t="shared" si="5"/>
        <v>0</v>
      </c>
      <c r="BC29" s="162">
        <f t="shared" si="5"/>
        <v>0</v>
      </c>
      <c r="BD29" s="162">
        <f t="shared" si="5"/>
        <v>0</v>
      </c>
      <c r="BE29" s="162">
        <f t="shared" si="5"/>
        <v>0</v>
      </c>
      <c r="BF29" s="162">
        <f t="shared" si="5"/>
        <v>0</v>
      </c>
      <c r="BG29" s="162">
        <f t="shared" si="5"/>
        <v>0</v>
      </c>
      <c r="BH29" s="162">
        <f t="shared" si="5"/>
        <v>0</v>
      </c>
      <c r="BI29" s="162">
        <f t="shared" si="5"/>
        <v>0</v>
      </c>
      <c r="BJ29" s="162">
        <f t="shared" si="5"/>
        <v>0</v>
      </c>
      <c r="BK29" s="162">
        <f t="shared" si="5"/>
        <v>0</v>
      </c>
      <c r="BL29" s="162">
        <f t="shared" si="5"/>
        <v>0</v>
      </c>
      <c r="BM29" s="162">
        <f t="shared" si="5"/>
        <v>0</v>
      </c>
      <c r="BN29" s="162">
        <f t="shared" si="5"/>
        <v>0</v>
      </c>
      <c r="BO29" s="1">
        <f t="shared" ref="BO29:BO73" si="16">S29-AY29</f>
        <v>0</v>
      </c>
    </row>
    <row r="30" spans="1:67" s="57" customFormat="1" ht="26.4" x14ac:dyDescent="0.25">
      <c r="A30" s="109"/>
      <c r="B30" s="32" t="s">
        <v>272</v>
      </c>
      <c r="C30" s="155">
        <f t="shared" si="12"/>
        <v>0.2</v>
      </c>
      <c r="D30" s="156">
        <f t="shared" si="12"/>
        <v>0</v>
      </c>
      <c r="E30" s="136"/>
      <c r="F30" s="136"/>
      <c r="G30" s="136">
        <v>0.2</v>
      </c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55">
        <f t="shared" si="13"/>
        <v>0</v>
      </c>
      <c r="T30" s="156">
        <f t="shared" si="13"/>
        <v>0</v>
      </c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43">
        <f t="shared" si="14"/>
        <v>0.2</v>
      </c>
      <c r="AJ30" s="144">
        <f t="shared" si="14"/>
        <v>0</v>
      </c>
      <c r="AK30" s="114">
        <f t="shared" si="15"/>
        <v>0</v>
      </c>
      <c r="AL30" s="114">
        <f t="shared" si="11"/>
        <v>0</v>
      </c>
      <c r="AM30" s="114">
        <f t="shared" si="11"/>
        <v>0.2</v>
      </c>
      <c r="AN30" s="114">
        <f t="shared" si="11"/>
        <v>0</v>
      </c>
      <c r="AO30" s="114">
        <f t="shared" si="11"/>
        <v>0</v>
      </c>
      <c r="AP30" s="114">
        <f t="shared" si="11"/>
        <v>0</v>
      </c>
      <c r="AQ30" s="114">
        <f t="shared" si="11"/>
        <v>0</v>
      </c>
      <c r="AR30" s="114">
        <f t="shared" si="11"/>
        <v>0</v>
      </c>
      <c r="AS30" s="114">
        <f t="shared" si="11"/>
        <v>0</v>
      </c>
      <c r="AT30" s="114">
        <f t="shared" si="11"/>
        <v>0</v>
      </c>
      <c r="AU30" s="114">
        <f t="shared" si="11"/>
        <v>0</v>
      </c>
      <c r="AV30" s="114">
        <f t="shared" si="11"/>
        <v>0</v>
      </c>
      <c r="AW30" s="114">
        <f t="shared" si="11"/>
        <v>0</v>
      </c>
      <c r="AX30" s="114">
        <f t="shared" si="11"/>
        <v>0</v>
      </c>
      <c r="AY30" s="162">
        <f t="shared" si="5"/>
        <v>0</v>
      </c>
      <c r="AZ30" s="162">
        <f t="shared" si="5"/>
        <v>0</v>
      </c>
      <c r="BA30" s="162">
        <f t="shared" si="5"/>
        <v>0</v>
      </c>
      <c r="BB30" s="162">
        <f t="shared" si="5"/>
        <v>0</v>
      </c>
      <c r="BC30" s="162">
        <f t="shared" si="5"/>
        <v>0</v>
      </c>
      <c r="BD30" s="162">
        <f t="shared" si="5"/>
        <v>0</v>
      </c>
      <c r="BE30" s="162">
        <f t="shared" si="5"/>
        <v>0</v>
      </c>
      <c r="BF30" s="162">
        <f t="shared" si="5"/>
        <v>0</v>
      </c>
      <c r="BG30" s="162">
        <f t="shared" si="5"/>
        <v>0</v>
      </c>
      <c r="BH30" s="162">
        <f t="shared" si="5"/>
        <v>0</v>
      </c>
      <c r="BI30" s="162">
        <f t="shared" si="5"/>
        <v>0</v>
      </c>
      <c r="BJ30" s="162">
        <f t="shared" si="5"/>
        <v>0</v>
      </c>
      <c r="BK30" s="162">
        <f t="shared" si="5"/>
        <v>0</v>
      </c>
      <c r="BL30" s="162">
        <f t="shared" si="5"/>
        <v>0</v>
      </c>
      <c r="BM30" s="162">
        <f t="shared" si="5"/>
        <v>0</v>
      </c>
      <c r="BN30" s="162">
        <f t="shared" si="5"/>
        <v>0</v>
      </c>
      <c r="BO30" s="1">
        <f t="shared" si="16"/>
        <v>0</v>
      </c>
    </row>
    <row r="31" spans="1:67" s="57" customFormat="1" ht="15" customHeight="1" x14ac:dyDescent="0.25">
      <c r="A31" s="109"/>
      <c r="B31" s="32" t="s">
        <v>69</v>
      </c>
      <c r="C31" s="155">
        <f t="shared" si="12"/>
        <v>29.9</v>
      </c>
      <c r="D31" s="156">
        <f t="shared" si="12"/>
        <v>24.6</v>
      </c>
      <c r="E31" s="136"/>
      <c r="F31" s="136"/>
      <c r="G31" s="136">
        <v>29.9</v>
      </c>
      <c r="H31" s="136">
        <v>24.6</v>
      </c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55">
        <f t="shared" si="13"/>
        <v>0</v>
      </c>
      <c r="T31" s="156">
        <f t="shared" si="13"/>
        <v>0</v>
      </c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43">
        <f t="shared" si="14"/>
        <v>29.9</v>
      </c>
      <c r="AJ31" s="144">
        <f t="shared" si="14"/>
        <v>24.6</v>
      </c>
      <c r="AK31" s="114">
        <f t="shared" si="15"/>
        <v>0</v>
      </c>
      <c r="AL31" s="114">
        <f t="shared" si="11"/>
        <v>0</v>
      </c>
      <c r="AM31" s="114">
        <f t="shared" si="11"/>
        <v>29.9</v>
      </c>
      <c r="AN31" s="114">
        <f t="shared" si="11"/>
        <v>24.6</v>
      </c>
      <c r="AO31" s="114">
        <f t="shared" si="11"/>
        <v>0</v>
      </c>
      <c r="AP31" s="114">
        <f t="shared" si="11"/>
        <v>0</v>
      </c>
      <c r="AQ31" s="114">
        <f t="shared" si="11"/>
        <v>0</v>
      </c>
      <c r="AR31" s="114">
        <f t="shared" si="11"/>
        <v>0</v>
      </c>
      <c r="AS31" s="114">
        <f t="shared" si="11"/>
        <v>0</v>
      </c>
      <c r="AT31" s="114">
        <f t="shared" si="11"/>
        <v>0</v>
      </c>
      <c r="AU31" s="114">
        <f t="shared" si="11"/>
        <v>0</v>
      </c>
      <c r="AV31" s="114">
        <f t="shared" si="11"/>
        <v>0</v>
      </c>
      <c r="AW31" s="114">
        <f t="shared" si="11"/>
        <v>0</v>
      </c>
      <c r="AX31" s="114">
        <f t="shared" si="11"/>
        <v>0</v>
      </c>
      <c r="AY31" s="162">
        <f t="shared" si="5"/>
        <v>0</v>
      </c>
      <c r="AZ31" s="162">
        <f t="shared" si="5"/>
        <v>0</v>
      </c>
      <c r="BA31" s="162">
        <f t="shared" si="5"/>
        <v>0</v>
      </c>
      <c r="BB31" s="162">
        <f t="shared" si="5"/>
        <v>0</v>
      </c>
      <c r="BC31" s="162">
        <f t="shared" si="5"/>
        <v>0</v>
      </c>
      <c r="BD31" s="162">
        <f t="shared" si="5"/>
        <v>0</v>
      </c>
      <c r="BE31" s="162">
        <f t="shared" si="5"/>
        <v>0</v>
      </c>
      <c r="BF31" s="162">
        <f t="shared" si="5"/>
        <v>0</v>
      </c>
      <c r="BG31" s="162">
        <f t="shared" si="5"/>
        <v>0</v>
      </c>
      <c r="BH31" s="162">
        <f t="shared" si="5"/>
        <v>0</v>
      </c>
      <c r="BI31" s="162">
        <f t="shared" si="5"/>
        <v>0</v>
      </c>
      <c r="BJ31" s="162">
        <f t="shared" si="5"/>
        <v>0</v>
      </c>
      <c r="BK31" s="162">
        <f t="shared" si="5"/>
        <v>0</v>
      </c>
      <c r="BL31" s="162">
        <f t="shared" si="5"/>
        <v>0</v>
      </c>
      <c r="BM31" s="162">
        <f t="shared" si="5"/>
        <v>0</v>
      </c>
      <c r="BN31" s="162">
        <f t="shared" si="5"/>
        <v>0</v>
      </c>
      <c r="BO31" s="1">
        <f t="shared" si="16"/>
        <v>0</v>
      </c>
    </row>
    <row r="32" spans="1:67" s="57" customFormat="1" ht="26.4" x14ac:dyDescent="0.25">
      <c r="A32" s="109"/>
      <c r="B32" s="32" t="s">
        <v>77</v>
      </c>
      <c r="C32" s="155">
        <f t="shared" si="12"/>
        <v>0.3</v>
      </c>
      <c r="D32" s="156">
        <f t="shared" si="12"/>
        <v>0.3</v>
      </c>
      <c r="E32" s="136"/>
      <c r="F32" s="136"/>
      <c r="G32" s="136">
        <v>0.3</v>
      </c>
      <c r="H32" s="136">
        <v>0.3</v>
      </c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55">
        <f t="shared" si="13"/>
        <v>0</v>
      </c>
      <c r="T32" s="156">
        <f t="shared" si="13"/>
        <v>0</v>
      </c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43">
        <f t="shared" si="14"/>
        <v>0.3</v>
      </c>
      <c r="AJ32" s="144">
        <f t="shared" si="14"/>
        <v>0.3</v>
      </c>
      <c r="AK32" s="114">
        <f t="shared" si="15"/>
        <v>0</v>
      </c>
      <c r="AL32" s="114">
        <f t="shared" si="15"/>
        <v>0</v>
      </c>
      <c r="AM32" s="114">
        <f t="shared" si="15"/>
        <v>0.3</v>
      </c>
      <c r="AN32" s="114">
        <f t="shared" si="15"/>
        <v>0.3</v>
      </c>
      <c r="AO32" s="114">
        <f t="shared" si="15"/>
        <v>0</v>
      </c>
      <c r="AP32" s="114">
        <f t="shared" si="15"/>
        <v>0</v>
      </c>
      <c r="AQ32" s="114">
        <f t="shared" si="15"/>
        <v>0</v>
      </c>
      <c r="AR32" s="114">
        <f t="shared" si="15"/>
        <v>0</v>
      </c>
      <c r="AS32" s="114">
        <f t="shared" si="15"/>
        <v>0</v>
      </c>
      <c r="AT32" s="114">
        <f t="shared" si="15"/>
        <v>0</v>
      </c>
      <c r="AU32" s="114">
        <f t="shared" si="15"/>
        <v>0</v>
      </c>
      <c r="AV32" s="114">
        <f t="shared" si="15"/>
        <v>0</v>
      </c>
      <c r="AW32" s="114">
        <f t="shared" si="15"/>
        <v>0</v>
      </c>
      <c r="AX32" s="114">
        <f t="shared" si="15"/>
        <v>0</v>
      </c>
      <c r="AY32" s="162">
        <f t="shared" si="5"/>
        <v>0</v>
      </c>
      <c r="AZ32" s="162">
        <f t="shared" si="5"/>
        <v>0</v>
      </c>
      <c r="BA32" s="162">
        <f t="shared" si="5"/>
        <v>0</v>
      </c>
      <c r="BB32" s="162">
        <f t="shared" si="5"/>
        <v>0</v>
      </c>
      <c r="BC32" s="162">
        <f t="shared" si="5"/>
        <v>0</v>
      </c>
      <c r="BD32" s="162">
        <f t="shared" si="5"/>
        <v>0</v>
      </c>
      <c r="BE32" s="162">
        <f t="shared" si="5"/>
        <v>0</v>
      </c>
      <c r="BF32" s="162">
        <f t="shared" si="5"/>
        <v>0</v>
      </c>
      <c r="BG32" s="162">
        <f t="shared" si="5"/>
        <v>0</v>
      </c>
      <c r="BH32" s="162">
        <f t="shared" si="5"/>
        <v>0</v>
      </c>
      <c r="BI32" s="162">
        <f t="shared" si="5"/>
        <v>0</v>
      </c>
      <c r="BJ32" s="162">
        <f t="shared" si="5"/>
        <v>0</v>
      </c>
      <c r="BK32" s="162">
        <f t="shared" si="5"/>
        <v>0</v>
      </c>
      <c r="BL32" s="162">
        <f t="shared" si="5"/>
        <v>0</v>
      </c>
      <c r="BM32" s="162">
        <f t="shared" si="5"/>
        <v>0</v>
      </c>
      <c r="BN32" s="162">
        <f t="shared" si="5"/>
        <v>0</v>
      </c>
      <c r="BO32" s="1">
        <f t="shared" si="16"/>
        <v>0</v>
      </c>
    </row>
    <row r="33" spans="1:67" s="57" customFormat="1" x14ac:dyDescent="0.25">
      <c r="A33" s="109"/>
      <c r="B33" s="32" t="s">
        <v>180</v>
      </c>
      <c r="C33" s="155">
        <f t="shared" si="12"/>
        <v>17.7</v>
      </c>
      <c r="D33" s="156">
        <f t="shared" si="12"/>
        <v>13.5</v>
      </c>
      <c r="E33" s="136"/>
      <c r="F33" s="136"/>
      <c r="G33" s="136">
        <v>17.7</v>
      </c>
      <c r="H33" s="136">
        <v>13.5</v>
      </c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55">
        <f t="shared" si="13"/>
        <v>0</v>
      </c>
      <c r="T33" s="156">
        <f t="shared" si="13"/>
        <v>0</v>
      </c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43">
        <f t="shared" si="14"/>
        <v>17.7</v>
      </c>
      <c r="AJ33" s="144">
        <f t="shared" si="14"/>
        <v>13.5</v>
      </c>
      <c r="AK33" s="114">
        <f t="shared" si="15"/>
        <v>0</v>
      </c>
      <c r="AL33" s="114">
        <f t="shared" si="15"/>
        <v>0</v>
      </c>
      <c r="AM33" s="114">
        <f t="shared" si="15"/>
        <v>17.7</v>
      </c>
      <c r="AN33" s="114">
        <f t="shared" si="15"/>
        <v>13.5</v>
      </c>
      <c r="AO33" s="114">
        <f t="shared" si="15"/>
        <v>0</v>
      </c>
      <c r="AP33" s="114">
        <f t="shared" si="15"/>
        <v>0</v>
      </c>
      <c r="AQ33" s="114">
        <f t="shared" si="15"/>
        <v>0</v>
      </c>
      <c r="AR33" s="114">
        <f t="shared" si="15"/>
        <v>0</v>
      </c>
      <c r="AS33" s="114">
        <f t="shared" si="15"/>
        <v>0</v>
      </c>
      <c r="AT33" s="114">
        <f t="shared" si="15"/>
        <v>0</v>
      </c>
      <c r="AU33" s="114">
        <f t="shared" si="15"/>
        <v>0</v>
      </c>
      <c r="AV33" s="114">
        <f t="shared" si="15"/>
        <v>0</v>
      </c>
      <c r="AW33" s="114">
        <f t="shared" si="15"/>
        <v>0</v>
      </c>
      <c r="AX33" s="114">
        <f t="shared" si="15"/>
        <v>0</v>
      </c>
      <c r="AY33" s="162">
        <f t="shared" si="5"/>
        <v>0</v>
      </c>
      <c r="AZ33" s="162">
        <f t="shared" si="5"/>
        <v>0</v>
      </c>
      <c r="BA33" s="162">
        <f t="shared" si="5"/>
        <v>0</v>
      </c>
      <c r="BB33" s="162">
        <f t="shared" si="5"/>
        <v>0</v>
      </c>
      <c r="BC33" s="162">
        <f t="shared" si="5"/>
        <v>0</v>
      </c>
      <c r="BD33" s="162">
        <f t="shared" si="5"/>
        <v>0</v>
      </c>
      <c r="BE33" s="162">
        <f t="shared" si="5"/>
        <v>0</v>
      </c>
      <c r="BF33" s="162">
        <f t="shared" si="5"/>
        <v>0</v>
      </c>
      <c r="BG33" s="162">
        <f t="shared" si="5"/>
        <v>0</v>
      </c>
      <c r="BH33" s="162">
        <f t="shared" si="5"/>
        <v>0</v>
      </c>
      <c r="BI33" s="162">
        <f t="shared" si="5"/>
        <v>0</v>
      </c>
      <c r="BJ33" s="162">
        <f t="shared" si="5"/>
        <v>0</v>
      </c>
      <c r="BK33" s="162">
        <f t="shared" si="5"/>
        <v>0</v>
      </c>
      <c r="BL33" s="162">
        <f t="shared" si="5"/>
        <v>0</v>
      </c>
      <c r="BM33" s="162">
        <f t="shared" si="5"/>
        <v>0</v>
      </c>
      <c r="BN33" s="162">
        <f t="shared" si="5"/>
        <v>0</v>
      </c>
      <c r="BO33" s="1">
        <f t="shared" si="16"/>
        <v>0</v>
      </c>
    </row>
    <row r="34" spans="1:67" s="57" customFormat="1" x14ac:dyDescent="0.25">
      <c r="A34" s="109"/>
      <c r="B34" s="32" t="s">
        <v>235</v>
      </c>
      <c r="C34" s="155">
        <f t="shared" si="12"/>
        <v>3.6</v>
      </c>
      <c r="D34" s="156">
        <f t="shared" si="12"/>
        <v>3.5</v>
      </c>
      <c r="E34" s="136"/>
      <c r="F34" s="136"/>
      <c r="G34" s="136"/>
      <c r="H34" s="136"/>
      <c r="I34" s="136">
        <v>3.6</v>
      </c>
      <c r="J34" s="136">
        <v>3.5</v>
      </c>
      <c r="K34" s="136"/>
      <c r="L34" s="136"/>
      <c r="M34" s="136"/>
      <c r="N34" s="136"/>
      <c r="O34" s="136"/>
      <c r="P34" s="136"/>
      <c r="Q34" s="136"/>
      <c r="R34" s="136"/>
      <c r="S34" s="155">
        <f t="shared" si="13"/>
        <v>0</v>
      </c>
      <c r="T34" s="156">
        <f t="shared" si="13"/>
        <v>0</v>
      </c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43">
        <f t="shared" si="14"/>
        <v>3.6</v>
      </c>
      <c r="AJ34" s="144">
        <f t="shared" si="14"/>
        <v>3.5</v>
      </c>
      <c r="AK34" s="114">
        <f t="shared" si="15"/>
        <v>0</v>
      </c>
      <c r="AL34" s="114">
        <f t="shared" si="15"/>
        <v>0</v>
      </c>
      <c r="AM34" s="114">
        <f t="shared" si="15"/>
        <v>0</v>
      </c>
      <c r="AN34" s="114">
        <f t="shared" si="15"/>
        <v>0</v>
      </c>
      <c r="AO34" s="114">
        <f t="shared" si="15"/>
        <v>3.6</v>
      </c>
      <c r="AP34" s="114">
        <f t="shared" si="15"/>
        <v>3.5</v>
      </c>
      <c r="AQ34" s="114">
        <f t="shared" si="15"/>
        <v>0</v>
      </c>
      <c r="AR34" s="114">
        <f t="shared" si="15"/>
        <v>0</v>
      </c>
      <c r="AS34" s="114">
        <f t="shared" si="15"/>
        <v>0</v>
      </c>
      <c r="AT34" s="114">
        <f t="shared" si="15"/>
        <v>0</v>
      </c>
      <c r="AU34" s="114">
        <f t="shared" si="15"/>
        <v>0</v>
      </c>
      <c r="AV34" s="114">
        <f t="shared" si="15"/>
        <v>0</v>
      </c>
      <c r="AW34" s="114">
        <f t="shared" si="15"/>
        <v>0</v>
      </c>
      <c r="AX34" s="114">
        <f t="shared" si="15"/>
        <v>0</v>
      </c>
      <c r="AY34" s="162">
        <f t="shared" si="5"/>
        <v>0</v>
      </c>
      <c r="AZ34" s="162">
        <f t="shared" si="5"/>
        <v>0</v>
      </c>
      <c r="BA34" s="162">
        <f t="shared" si="5"/>
        <v>0</v>
      </c>
      <c r="BB34" s="162">
        <f t="shared" si="5"/>
        <v>0</v>
      </c>
      <c r="BC34" s="162">
        <f t="shared" si="5"/>
        <v>0</v>
      </c>
      <c r="BD34" s="162">
        <f t="shared" si="5"/>
        <v>0</v>
      </c>
      <c r="BE34" s="162">
        <f t="shared" si="5"/>
        <v>0</v>
      </c>
      <c r="BF34" s="162">
        <f t="shared" si="5"/>
        <v>0</v>
      </c>
      <c r="BG34" s="162">
        <f t="shared" si="5"/>
        <v>0</v>
      </c>
      <c r="BH34" s="162">
        <f t="shared" si="5"/>
        <v>0</v>
      </c>
      <c r="BI34" s="162">
        <f t="shared" si="5"/>
        <v>0</v>
      </c>
      <c r="BJ34" s="162">
        <f t="shared" si="5"/>
        <v>0</v>
      </c>
      <c r="BK34" s="162">
        <f t="shared" si="5"/>
        <v>0</v>
      </c>
      <c r="BL34" s="162">
        <f t="shared" si="5"/>
        <v>0</v>
      </c>
      <c r="BM34" s="162">
        <f t="shared" si="5"/>
        <v>0</v>
      </c>
      <c r="BN34" s="162">
        <f t="shared" si="5"/>
        <v>0</v>
      </c>
      <c r="BO34" s="1">
        <f t="shared" si="16"/>
        <v>0</v>
      </c>
    </row>
    <row r="35" spans="1:67" s="57" customFormat="1" ht="41.25" customHeight="1" x14ac:dyDescent="0.25">
      <c r="A35" s="109"/>
      <c r="B35" s="34" t="s">
        <v>298</v>
      </c>
      <c r="C35" s="155">
        <f t="shared" si="12"/>
        <v>27</v>
      </c>
      <c r="D35" s="156">
        <f t="shared" si="12"/>
        <v>26.6</v>
      </c>
      <c r="E35" s="136"/>
      <c r="F35" s="136"/>
      <c r="G35" s="136"/>
      <c r="H35" s="136"/>
      <c r="I35" s="136">
        <v>27</v>
      </c>
      <c r="J35" s="136">
        <v>26.6</v>
      </c>
      <c r="K35" s="136"/>
      <c r="L35" s="136"/>
      <c r="M35" s="136"/>
      <c r="N35" s="136"/>
      <c r="O35" s="136"/>
      <c r="P35" s="136"/>
      <c r="Q35" s="136"/>
      <c r="R35" s="136"/>
      <c r="S35" s="155">
        <f t="shared" si="13"/>
        <v>0</v>
      </c>
      <c r="T35" s="156">
        <f t="shared" si="13"/>
        <v>0</v>
      </c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43">
        <f t="shared" si="14"/>
        <v>27</v>
      </c>
      <c r="AJ35" s="144">
        <f t="shared" si="14"/>
        <v>26.6</v>
      </c>
      <c r="AK35" s="114">
        <f t="shared" si="15"/>
        <v>0</v>
      </c>
      <c r="AL35" s="114">
        <f t="shared" si="15"/>
        <v>0</v>
      </c>
      <c r="AM35" s="114">
        <f t="shared" si="15"/>
        <v>0</v>
      </c>
      <c r="AN35" s="114">
        <f t="shared" si="15"/>
        <v>0</v>
      </c>
      <c r="AO35" s="114">
        <f t="shared" si="15"/>
        <v>27</v>
      </c>
      <c r="AP35" s="114">
        <f t="shared" si="15"/>
        <v>26.6</v>
      </c>
      <c r="AQ35" s="114">
        <f t="shared" si="15"/>
        <v>0</v>
      </c>
      <c r="AR35" s="114">
        <f t="shared" si="15"/>
        <v>0</v>
      </c>
      <c r="AS35" s="114">
        <f t="shared" si="15"/>
        <v>0</v>
      </c>
      <c r="AT35" s="114">
        <f t="shared" si="15"/>
        <v>0</v>
      </c>
      <c r="AU35" s="114">
        <f t="shared" si="15"/>
        <v>0</v>
      </c>
      <c r="AV35" s="114">
        <f t="shared" si="15"/>
        <v>0</v>
      </c>
      <c r="AW35" s="114">
        <f t="shared" si="15"/>
        <v>0</v>
      </c>
      <c r="AX35" s="114">
        <f t="shared" si="15"/>
        <v>0</v>
      </c>
      <c r="AY35" s="162">
        <f t="shared" si="5"/>
        <v>0</v>
      </c>
      <c r="AZ35" s="162">
        <f t="shared" si="5"/>
        <v>0</v>
      </c>
      <c r="BA35" s="162">
        <f t="shared" si="5"/>
        <v>0</v>
      </c>
      <c r="BB35" s="162">
        <f t="shared" si="5"/>
        <v>0</v>
      </c>
      <c r="BC35" s="162">
        <f t="shared" si="5"/>
        <v>0</v>
      </c>
      <c r="BD35" s="162">
        <f t="shared" si="5"/>
        <v>0</v>
      </c>
      <c r="BE35" s="162">
        <f t="shared" si="5"/>
        <v>0</v>
      </c>
      <c r="BF35" s="162">
        <f t="shared" si="5"/>
        <v>0</v>
      </c>
      <c r="BG35" s="162">
        <f t="shared" si="5"/>
        <v>0</v>
      </c>
      <c r="BH35" s="162">
        <f t="shared" si="5"/>
        <v>0</v>
      </c>
      <c r="BI35" s="162">
        <f t="shared" si="5"/>
        <v>0</v>
      </c>
      <c r="BJ35" s="162">
        <f t="shared" si="5"/>
        <v>0</v>
      </c>
      <c r="BK35" s="162">
        <f t="shared" si="5"/>
        <v>0</v>
      </c>
      <c r="BL35" s="162">
        <f t="shared" si="5"/>
        <v>0</v>
      </c>
      <c r="BM35" s="162">
        <f t="shared" si="5"/>
        <v>0</v>
      </c>
      <c r="BN35" s="162">
        <f t="shared" si="5"/>
        <v>0</v>
      </c>
      <c r="BO35" s="1">
        <f t="shared" si="16"/>
        <v>0</v>
      </c>
    </row>
    <row r="36" spans="1:67" ht="15" customHeight="1" x14ac:dyDescent="0.25">
      <c r="A36" s="10"/>
      <c r="B36" s="4" t="s">
        <v>297</v>
      </c>
      <c r="C36" s="154">
        <f>E36+G36+I36+K36+M36+O36+Q36</f>
        <v>6739.8</v>
      </c>
      <c r="D36" s="154">
        <f t="shared" ref="D36:D62" si="17">F36+H36+J36+L36+N36+P36+R36</f>
        <v>12.200000000000001</v>
      </c>
      <c r="E36" s="7">
        <v>2818.9</v>
      </c>
      <c r="F36" s="7"/>
      <c r="G36" s="7"/>
      <c r="H36" s="7"/>
      <c r="I36" s="148">
        <f>SUM(I37:I40)</f>
        <v>867.4</v>
      </c>
      <c r="J36" s="148">
        <f>SUM(J37:J40)</f>
        <v>6.2</v>
      </c>
      <c r="K36" s="7"/>
      <c r="L36" s="7"/>
      <c r="M36" s="7">
        <v>376.6</v>
      </c>
      <c r="N36" s="7"/>
      <c r="O36" s="7">
        <v>1035.4000000000001</v>
      </c>
      <c r="P36" s="7">
        <v>5.9</v>
      </c>
      <c r="Q36" s="7">
        <v>1641.5</v>
      </c>
      <c r="R36" s="7">
        <v>0.1</v>
      </c>
      <c r="S36" s="154">
        <f>U36+W36+Y36+AA36+AC36+AE36+AG36</f>
        <v>3209.2</v>
      </c>
      <c r="T36" s="154">
        <f t="shared" ref="T36:T67" si="18">V36+X36+Z36+AB36+AD36+AF36+AH36</f>
        <v>0</v>
      </c>
      <c r="U36" s="134"/>
      <c r="V36" s="134"/>
      <c r="W36" s="134"/>
      <c r="X36" s="134"/>
      <c r="Y36" s="134">
        <f>SUM(Y37:Y40)</f>
        <v>3141.2</v>
      </c>
      <c r="Z36" s="134">
        <f>Z37+Z38+Z40+Z39</f>
        <v>0</v>
      </c>
      <c r="AA36" s="134"/>
      <c r="AB36" s="134"/>
      <c r="AC36" s="134">
        <v>68</v>
      </c>
      <c r="AD36" s="134"/>
      <c r="AE36" s="134"/>
      <c r="AF36" s="134"/>
      <c r="AG36" s="134"/>
      <c r="AH36" s="134"/>
      <c r="AI36" s="113">
        <f>AK36+AM36+AO36+AQ36+AS36+AU36+AW36</f>
        <v>9949</v>
      </c>
      <c r="AJ36" s="113">
        <f t="shared" ref="AJ36:AJ67" si="19">AL36+AN36+AP36+AR36+AT36+AV36+AX36</f>
        <v>12.200000000000001</v>
      </c>
      <c r="AK36" s="23">
        <f>E36+U36</f>
        <v>2818.9</v>
      </c>
      <c r="AL36" s="23">
        <f t="shared" ref="AL36:AS55" si="20">F36+V36</f>
        <v>0</v>
      </c>
      <c r="AM36" s="23">
        <f t="shared" si="20"/>
        <v>0</v>
      </c>
      <c r="AN36" s="23">
        <f t="shared" si="20"/>
        <v>0</v>
      </c>
      <c r="AO36" s="23">
        <f t="shared" si="20"/>
        <v>4008.6</v>
      </c>
      <c r="AP36" s="23">
        <f t="shared" si="20"/>
        <v>6.2</v>
      </c>
      <c r="AQ36" s="23">
        <f t="shared" si="20"/>
        <v>0</v>
      </c>
      <c r="AR36" s="23">
        <f t="shared" si="20"/>
        <v>0</v>
      </c>
      <c r="AS36" s="23">
        <f>M36+AC36</f>
        <v>444.6</v>
      </c>
      <c r="AT36" s="23">
        <f t="shared" ref="AT36:AX55" si="21">N36+AD36</f>
        <v>0</v>
      </c>
      <c r="AU36" s="23">
        <f t="shared" si="21"/>
        <v>1035.4000000000001</v>
      </c>
      <c r="AV36" s="23">
        <f t="shared" si="21"/>
        <v>5.9</v>
      </c>
      <c r="AW36" s="23">
        <f t="shared" si="21"/>
        <v>1641.5</v>
      </c>
      <c r="AX36" s="23">
        <f t="shared" si="21"/>
        <v>0.1</v>
      </c>
      <c r="AY36" s="162">
        <f t="shared" si="5"/>
        <v>-3209.2</v>
      </c>
      <c r="AZ36" s="162">
        <f t="shared" si="5"/>
        <v>0</v>
      </c>
      <c r="BA36" s="162">
        <f t="shared" si="5"/>
        <v>0</v>
      </c>
      <c r="BB36" s="162">
        <f t="shared" si="5"/>
        <v>0</v>
      </c>
      <c r="BC36" s="162">
        <f t="shared" si="5"/>
        <v>0</v>
      </c>
      <c r="BD36" s="162">
        <f t="shared" si="5"/>
        <v>0</v>
      </c>
      <c r="BE36" s="162">
        <f t="shared" si="5"/>
        <v>-3141.2</v>
      </c>
      <c r="BF36" s="162">
        <f t="shared" si="5"/>
        <v>0</v>
      </c>
      <c r="BG36" s="162">
        <f t="shared" si="5"/>
        <v>0</v>
      </c>
      <c r="BH36" s="162">
        <f t="shared" si="5"/>
        <v>0</v>
      </c>
      <c r="BI36" s="162">
        <f t="shared" si="5"/>
        <v>-68</v>
      </c>
      <c r="BJ36" s="162">
        <f t="shared" si="5"/>
        <v>0</v>
      </c>
      <c r="BK36" s="162">
        <f t="shared" si="5"/>
        <v>0</v>
      </c>
      <c r="BL36" s="162">
        <f t="shared" si="5"/>
        <v>0</v>
      </c>
      <c r="BM36" s="162">
        <f t="shared" si="5"/>
        <v>0</v>
      </c>
      <c r="BN36" s="162">
        <f t="shared" si="5"/>
        <v>0</v>
      </c>
      <c r="BO36" s="1">
        <f t="shared" si="16"/>
        <v>6418.4</v>
      </c>
    </row>
    <row r="37" spans="1:67" s="57" customFormat="1" ht="39.6" x14ac:dyDescent="0.25">
      <c r="A37" s="107"/>
      <c r="B37" s="32" t="s">
        <v>375</v>
      </c>
      <c r="C37" s="154">
        <f t="shared" ref="C37:C52" si="22">E37+G37+I37+K37+M37+O37+Q37</f>
        <v>15.3</v>
      </c>
      <c r="D37" s="154">
        <f t="shared" si="17"/>
        <v>0.1</v>
      </c>
      <c r="E37" s="139"/>
      <c r="F37" s="139"/>
      <c r="G37" s="139"/>
      <c r="H37" s="139"/>
      <c r="I37" s="139">
        <v>15.3</v>
      </c>
      <c r="J37" s="139">
        <v>0.1</v>
      </c>
      <c r="K37" s="139"/>
      <c r="L37" s="139"/>
      <c r="M37" s="139"/>
      <c r="N37" s="139"/>
      <c r="O37" s="139"/>
      <c r="P37" s="139"/>
      <c r="Q37" s="139"/>
      <c r="R37" s="139"/>
      <c r="S37" s="154">
        <f t="shared" ref="S37:S67" si="23">U37+W37+Y37+AA37+AC37+AE37+AG37</f>
        <v>0</v>
      </c>
      <c r="T37" s="154">
        <f t="shared" si="18"/>
        <v>0</v>
      </c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13">
        <f t="shared" ref="AI37:AI67" si="24">AK37+AM37+AO37+AQ37+AS37+AU37+AW37</f>
        <v>15.3</v>
      </c>
      <c r="AJ37" s="113">
        <f t="shared" si="19"/>
        <v>0.1</v>
      </c>
      <c r="AK37" s="114">
        <f>E37+U37</f>
        <v>0</v>
      </c>
      <c r="AL37" s="114">
        <f t="shared" si="20"/>
        <v>0</v>
      </c>
      <c r="AM37" s="114">
        <f t="shared" si="20"/>
        <v>0</v>
      </c>
      <c r="AN37" s="114">
        <f t="shared" si="20"/>
        <v>0</v>
      </c>
      <c r="AO37" s="114">
        <f t="shared" si="20"/>
        <v>15.3</v>
      </c>
      <c r="AP37" s="114">
        <f t="shared" si="20"/>
        <v>0.1</v>
      </c>
      <c r="AQ37" s="114">
        <f t="shared" si="20"/>
        <v>0</v>
      </c>
      <c r="AR37" s="114">
        <f t="shared" si="20"/>
        <v>0</v>
      </c>
      <c r="AS37" s="114">
        <f t="shared" si="20"/>
        <v>0</v>
      </c>
      <c r="AT37" s="114">
        <f t="shared" si="21"/>
        <v>0</v>
      </c>
      <c r="AU37" s="114">
        <f t="shared" si="21"/>
        <v>0</v>
      </c>
      <c r="AV37" s="114">
        <f t="shared" si="21"/>
        <v>0</v>
      </c>
      <c r="AW37" s="114">
        <f t="shared" si="21"/>
        <v>0</v>
      </c>
      <c r="AX37" s="114">
        <f t="shared" si="21"/>
        <v>0</v>
      </c>
      <c r="AY37" s="162">
        <f t="shared" si="5"/>
        <v>0</v>
      </c>
      <c r="AZ37" s="162">
        <f t="shared" si="5"/>
        <v>0</v>
      </c>
      <c r="BA37" s="162">
        <f t="shared" si="5"/>
        <v>0</v>
      </c>
      <c r="BB37" s="162">
        <f t="shared" si="5"/>
        <v>0</v>
      </c>
      <c r="BC37" s="162">
        <f t="shared" si="5"/>
        <v>0</v>
      </c>
      <c r="BD37" s="162">
        <f t="shared" si="5"/>
        <v>0</v>
      </c>
      <c r="BE37" s="162">
        <f t="shared" si="5"/>
        <v>0</v>
      </c>
      <c r="BF37" s="162">
        <f t="shared" si="5"/>
        <v>0</v>
      </c>
      <c r="BG37" s="162">
        <f t="shared" si="5"/>
        <v>0</v>
      </c>
      <c r="BH37" s="162">
        <f t="shared" si="5"/>
        <v>0</v>
      </c>
      <c r="BI37" s="162">
        <f t="shared" si="5"/>
        <v>0</v>
      </c>
      <c r="BJ37" s="162">
        <f t="shared" si="5"/>
        <v>0</v>
      </c>
      <c r="BK37" s="162">
        <f t="shared" si="5"/>
        <v>0</v>
      </c>
      <c r="BL37" s="162">
        <f t="shared" si="5"/>
        <v>0</v>
      </c>
      <c r="BM37" s="162">
        <f t="shared" si="5"/>
        <v>0</v>
      </c>
      <c r="BN37" s="162">
        <f t="shared" si="5"/>
        <v>0</v>
      </c>
      <c r="BO37" s="1">
        <f t="shared" si="16"/>
        <v>0</v>
      </c>
    </row>
    <row r="38" spans="1:67" s="57" customFormat="1" ht="13.5" customHeight="1" x14ac:dyDescent="0.25">
      <c r="A38" s="107"/>
      <c r="B38" s="77" t="s">
        <v>162</v>
      </c>
      <c r="C38" s="154">
        <f t="shared" si="22"/>
        <v>817.9</v>
      </c>
      <c r="D38" s="154">
        <f t="shared" si="17"/>
        <v>5.9</v>
      </c>
      <c r="E38" s="139"/>
      <c r="F38" s="139"/>
      <c r="G38" s="139"/>
      <c r="H38" s="139"/>
      <c r="I38" s="139">
        <v>817.9</v>
      </c>
      <c r="J38" s="139">
        <v>5.9</v>
      </c>
      <c r="K38" s="139"/>
      <c r="L38" s="139"/>
      <c r="M38" s="139"/>
      <c r="N38" s="139"/>
      <c r="O38" s="139"/>
      <c r="P38" s="139"/>
      <c r="Q38" s="139"/>
      <c r="R38" s="139"/>
      <c r="S38" s="154">
        <f t="shared" si="23"/>
        <v>0</v>
      </c>
      <c r="T38" s="154">
        <f t="shared" si="18"/>
        <v>0</v>
      </c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13">
        <f t="shared" si="24"/>
        <v>817.9</v>
      </c>
      <c r="AJ38" s="113">
        <f t="shared" si="19"/>
        <v>5.9</v>
      </c>
      <c r="AK38" s="114">
        <f t="shared" ref="AK38:AK40" si="25">E38+U38</f>
        <v>0</v>
      </c>
      <c r="AL38" s="114">
        <f t="shared" si="20"/>
        <v>0</v>
      </c>
      <c r="AM38" s="114">
        <f t="shared" si="20"/>
        <v>0</v>
      </c>
      <c r="AN38" s="114">
        <f t="shared" si="20"/>
        <v>0</v>
      </c>
      <c r="AO38" s="114">
        <f t="shared" si="20"/>
        <v>817.9</v>
      </c>
      <c r="AP38" s="114">
        <f t="shared" si="20"/>
        <v>5.9</v>
      </c>
      <c r="AQ38" s="114">
        <f t="shared" si="20"/>
        <v>0</v>
      </c>
      <c r="AR38" s="114">
        <f t="shared" si="20"/>
        <v>0</v>
      </c>
      <c r="AS38" s="114">
        <f t="shared" si="20"/>
        <v>0</v>
      </c>
      <c r="AT38" s="114">
        <f t="shared" si="21"/>
        <v>0</v>
      </c>
      <c r="AU38" s="114">
        <f t="shared" si="21"/>
        <v>0</v>
      </c>
      <c r="AV38" s="114">
        <f t="shared" si="21"/>
        <v>0</v>
      </c>
      <c r="AW38" s="114">
        <f t="shared" si="21"/>
        <v>0</v>
      </c>
      <c r="AX38" s="114">
        <f t="shared" si="21"/>
        <v>0</v>
      </c>
      <c r="AY38" s="162">
        <f t="shared" si="5"/>
        <v>0</v>
      </c>
      <c r="AZ38" s="162">
        <f t="shared" si="5"/>
        <v>0</v>
      </c>
      <c r="BA38" s="162">
        <f t="shared" si="5"/>
        <v>0</v>
      </c>
      <c r="BB38" s="162">
        <f t="shared" si="5"/>
        <v>0</v>
      </c>
      <c r="BC38" s="162">
        <f t="shared" si="5"/>
        <v>0</v>
      </c>
      <c r="BD38" s="162">
        <f t="shared" si="5"/>
        <v>0</v>
      </c>
      <c r="BE38" s="162">
        <f t="shared" si="5"/>
        <v>0</v>
      </c>
      <c r="BF38" s="162">
        <f t="shared" si="5"/>
        <v>0</v>
      </c>
      <c r="BG38" s="162">
        <f t="shared" si="5"/>
        <v>0</v>
      </c>
      <c r="BH38" s="162">
        <f t="shared" si="5"/>
        <v>0</v>
      </c>
      <c r="BI38" s="162">
        <f t="shared" si="5"/>
        <v>0</v>
      </c>
      <c r="BJ38" s="162">
        <f t="shared" si="5"/>
        <v>0</v>
      </c>
      <c r="BK38" s="162">
        <f t="shared" si="5"/>
        <v>0</v>
      </c>
      <c r="BL38" s="162">
        <f t="shared" si="5"/>
        <v>0</v>
      </c>
      <c r="BM38" s="162">
        <f t="shared" si="5"/>
        <v>0</v>
      </c>
      <c r="BN38" s="162">
        <f t="shared" si="5"/>
        <v>0</v>
      </c>
      <c r="BO38" s="1">
        <f t="shared" si="16"/>
        <v>0</v>
      </c>
    </row>
    <row r="39" spans="1:67" s="57" customFormat="1" ht="27.75" customHeight="1" x14ac:dyDescent="0.25">
      <c r="A39" s="107"/>
      <c r="B39" s="77" t="s">
        <v>225</v>
      </c>
      <c r="C39" s="154">
        <f t="shared" si="22"/>
        <v>34.200000000000003</v>
      </c>
      <c r="D39" s="154">
        <f t="shared" si="17"/>
        <v>0.2</v>
      </c>
      <c r="E39" s="139"/>
      <c r="F39" s="139"/>
      <c r="G39" s="139"/>
      <c r="H39" s="139"/>
      <c r="I39" s="139">
        <v>34.200000000000003</v>
      </c>
      <c r="J39" s="139">
        <v>0.2</v>
      </c>
      <c r="K39" s="139"/>
      <c r="L39" s="139"/>
      <c r="M39" s="139"/>
      <c r="N39" s="139"/>
      <c r="O39" s="139"/>
      <c r="P39" s="139"/>
      <c r="Q39" s="139"/>
      <c r="R39" s="139"/>
      <c r="S39" s="154">
        <f t="shared" si="23"/>
        <v>0</v>
      </c>
      <c r="T39" s="154">
        <f t="shared" si="18"/>
        <v>0</v>
      </c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13">
        <f t="shared" si="24"/>
        <v>34.200000000000003</v>
      </c>
      <c r="AJ39" s="113">
        <f t="shared" si="19"/>
        <v>0.2</v>
      </c>
      <c r="AK39" s="114">
        <f t="shared" si="25"/>
        <v>0</v>
      </c>
      <c r="AL39" s="114">
        <f t="shared" si="20"/>
        <v>0</v>
      </c>
      <c r="AM39" s="114">
        <f t="shared" si="20"/>
        <v>0</v>
      </c>
      <c r="AN39" s="114">
        <f t="shared" si="20"/>
        <v>0</v>
      </c>
      <c r="AO39" s="114">
        <f t="shared" si="20"/>
        <v>34.200000000000003</v>
      </c>
      <c r="AP39" s="114">
        <f t="shared" si="20"/>
        <v>0.2</v>
      </c>
      <c r="AQ39" s="114">
        <f t="shared" si="20"/>
        <v>0</v>
      </c>
      <c r="AR39" s="114">
        <f t="shared" si="20"/>
        <v>0</v>
      </c>
      <c r="AS39" s="114">
        <f t="shared" si="20"/>
        <v>0</v>
      </c>
      <c r="AT39" s="114">
        <f t="shared" si="21"/>
        <v>0</v>
      </c>
      <c r="AU39" s="114">
        <f t="shared" si="21"/>
        <v>0</v>
      </c>
      <c r="AV39" s="114">
        <f t="shared" si="21"/>
        <v>0</v>
      </c>
      <c r="AW39" s="114">
        <f t="shared" si="21"/>
        <v>0</v>
      </c>
      <c r="AX39" s="114">
        <f t="shared" si="21"/>
        <v>0</v>
      </c>
      <c r="AY39" s="162">
        <f t="shared" si="5"/>
        <v>0</v>
      </c>
      <c r="AZ39" s="162">
        <f t="shared" si="5"/>
        <v>0</v>
      </c>
      <c r="BA39" s="162">
        <f t="shared" si="5"/>
        <v>0</v>
      </c>
      <c r="BB39" s="162">
        <f t="shared" si="5"/>
        <v>0</v>
      </c>
      <c r="BC39" s="162">
        <f t="shared" si="5"/>
        <v>0</v>
      </c>
      <c r="BD39" s="162">
        <f t="shared" si="5"/>
        <v>0</v>
      </c>
      <c r="BE39" s="162">
        <f t="shared" si="5"/>
        <v>0</v>
      </c>
      <c r="BF39" s="162">
        <f t="shared" si="5"/>
        <v>0</v>
      </c>
      <c r="BG39" s="162">
        <f t="shared" si="5"/>
        <v>0</v>
      </c>
      <c r="BH39" s="162">
        <f t="shared" si="5"/>
        <v>0</v>
      </c>
      <c r="BI39" s="162">
        <f t="shared" si="5"/>
        <v>0</v>
      </c>
      <c r="BJ39" s="162">
        <f t="shared" si="5"/>
        <v>0</v>
      </c>
      <c r="BK39" s="162">
        <f t="shared" si="5"/>
        <v>0</v>
      </c>
      <c r="BL39" s="162">
        <f t="shared" si="5"/>
        <v>0</v>
      </c>
      <c r="BM39" s="162">
        <f t="shared" si="5"/>
        <v>0</v>
      </c>
      <c r="BN39" s="162">
        <f t="shared" si="5"/>
        <v>0</v>
      </c>
      <c r="BO39" s="1">
        <f t="shared" si="16"/>
        <v>0</v>
      </c>
    </row>
    <row r="40" spans="1:67" s="57" customFormat="1" ht="27.75" customHeight="1" x14ac:dyDescent="0.25">
      <c r="A40" s="107"/>
      <c r="B40" s="77" t="s">
        <v>132</v>
      </c>
      <c r="C40" s="154">
        <f t="shared" si="22"/>
        <v>0</v>
      </c>
      <c r="D40" s="154">
        <f t="shared" si="17"/>
        <v>0</v>
      </c>
      <c r="E40" s="139"/>
      <c r="F40" s="139"/>
      <c r="G40" s="139"/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54">
        <f t="shared" si="23"/>
        <v>3141.2</v>
      </c>
      <c r="T40" s="154">
        <f t="shared" si="18"/>
        <v>0</v>
      </c>
      <c r="U40" s="141"/>
      <c r="V40" s="141"/>
      <c r="W40" s="141"/>
      <c r="X40" s="141"/>
      <c r="Y40" s="141">
        <v>3141.2</v>
      </c>
      <c r="Z40" s="141"/>
      <c r="AA40" s="141"/>
      <c r="AB40" s="141"/>
      <c r="AC40" s="141"/>
      <c r="AD40" s="141"/>
      <c r="AE40" s="141"/>
      <c r="AF40" s="141"/>
      <c r="AG40" s="141"/>
      <c r="AH40" s="141"/>
      <c r="AI40" s="113">
        <f t="shared" si="24"/>
        <v>3141.2</v>
      </c>
      <c r="AJ40" s="113">
        <f t="shared" si="19"/>
        <v>0</v>
      </c>
      <c r="AK40" s="114">
        <f t="shared" si="25"/>
        <v>0</v>
      </c>
      <c r="AL40" s="114">
        <f t="shared" si="20"/>
        <v>0</v>
      </c>
      <c r="AM40" s="114">
        <f t="shared" si="20"/>
        <v>0</v>
      </c>
      <c r="AN40" s="114">
        <f t="shared" si="20"/>
        <v>0</v>
      </c>
      <c r="AO40" s="114">
        <f t="shared" si="20"/>
        <v>3141.2</v>
      </c>
      <c r="AP40" s="114">
        <f t="shared" si="20"/>
        <v>0</v>
      </c>
      <c r="AQ40" s="114">
        <f t="shared" si="20"/>
        <v>0</v>
      </c>
      <c r="AR40" s="114">
        <f t="shared" si="20"/>
        <v>0</v>
      </c>
      <c r="AS40" s="114">
        <f t="shared" si="20"/>
        <v>0</v>
      </c>
      <c r="AT40" s="114">
        <f t="shared" si="21"/>
        <v>0</v>
      </c>
      <c r="AU40" s="114">
        <f t="shared" si="21"/>
        <v>0</v>
      </c>
      <c r="AV40" s="114">
        <f t="shared" si="21"/>
        <v>0</v>
      </c>
      <c r="AW40" s="114">
        <f t="shared" si="21"/>
        <v>0</v>
      </c>
      <c r="AX40" s="114">
        <f t="shared" si="21"/>
        <v>0</v>
      </c>
      <c r="AY40" s="162">
        <f t="shared" si="5"/>
        <v>-3141.2</v>
      </c>
      <c r="AZ40" s="162">
        <f t="shared" si="5"/>
        <v>0</v>
      </c>
      <c r="BA40" s="162">
        <f t="shared" si="5"/>
        <v>0</v>
      </c>
      <c r="BB40" s="162">
        <f t="shared" si="5"/>
        <v>0</v>
      </c>
      <c r="BC40" s="162">
        <f t="shared" si="5"/>
        <v>0</v>
      </c>
      <c r="BD40" s="162">
        <f t="shared" si="5"/>
        <v>0</v>
      </c>
      <c r="BE40" s="162">
        <f t="shared" si="5"/>
        <v>-3141.2</v>
      </c>
      <c r="BF40" s="162">
        <f t="shared" si="5"/>
        <v>0</v>
      </c>
      <c r="BG40" s="162">
        <f t="shared" si="5"/>
        <v>0</v>
      </c>
      <c r="BH40" s="162">
        <f t="shared" si="5"/>
        <v>0</v>
      </c>
      <c r="BI40" s="162">
        <f t="shared" si="5"/>
        <v>0</v>
      </c>
      <c r="BJ40" s="162">
        <f t="shared" si="5"/>
        <v>0</v>
      </c>
      <c r="BK40" s="162">
        <f t="shared" si="5"/>
        <v>0</v>
      </c>
      <c r="BL40" s="162">
        <f t="shared" si="5"/>
        <v>0</v>
      </c>
      <c r="BM40" s="162">
        <f t="shared" si="5"/>
        <v>0</v>
      </c>
      <c r="BN40" s="162">
        <f t="shared" si="5"/>
        <v>0</v>
      </c>
      <c r="BO40" s="1">
        <f t="shared" si="16"/>
        <v>6282.4</v>
      </c>
    </row>
    <row r="41" spans="1:67" ht="15" customHeight="1" x14ac:dyDescent="0.25">
      <c r="A41" s="10"/>
      <c r="B41" s="6" t="s">
        <v>6</v>
      </c>
      <c r="C41" s="154">
        <f t="shared" si="22"/>
        <v>444.1</v>
      </c>
      <c r="D41" s="154">
        <f t="shared" si="17"/>
        <v>0.6</v>
      </c>
      <c r="E41" s="7">
        <v>153.6</v>
      </c>
      <c r="F41" s="7">
        <v>0.6</v>
      </c>
      <c r="G41" s="7"/>
      <c r="H41" s="7"/>
      <c r="I41" s="7"/>
      <c r="J41" s="7"/>
      <c r="K41" s="7"/>
      <c r="L41" s="7"/>
      <c r="M41" s="7">
        <f>42.5+30.4</f>
        <v>72.900000000000006</v>
      </c>
      <c r="N41" s="7"/>
      <c r="O41" s="7"/>
      <c r="P41" s="7"/>
      <c r="Q41" s="7">
        <v>217.6</v>
      </c>
      <c r="R41" s="7"/>
      <c r="S41" s="154">
        <f t="shared" si="23"/>
        <v>0</v>
      </c>
      <c r="T41" s="154">
        <f t="shared" si="18"/>
        <v>0</v>
      </c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13">
        <f t="shared" si="24"/>
        <v>444.1</v>
      </c>
      <c r="AJ41" s="113">
        <f t="shared" si="19"/>
        <v>0.6</v>
      </c>
      <c r="AK41" s="23">
        <f>E41+U41</f>
        <v>153.6</v>
      </c>
      <c r="AL41" s="23">
        <f t="shared" si="20"/>
        <v>0.6</v>
      </c>
      <c r="AM41" s="23">
        <f t="shared" si="20"/>
        <v>0</v>
      </c>
      <c r="AN41" s="23">
        <f t="shared" si="20"/>
        <v>0</v>
      </c>
      <c r="AO41" s="23">
        <f t="shared" si="20"/>
        <v>0</v>
      </c>
      <c r="AP41" s="23">
        <f t="shared" si="20"/>
        <v>0</v>
      </c>
      <c r="AQ41" s="23">
        <f t="shared" si="20"/>
        <v>0</v>
      </c>
      <c r="AR41" s="23">
        <f t="shared" si="20"/>
        <v>0</v>
      </c>
      <c r="AS41" s="23">
        <f t="shared" si="20"/>
        <v>72.900000000000006</v>
      </c>
      <c r="AT41" s="23">
        <f t="shared" si="21"/>
        <v>0</v>
      </c>
      <c r="AU41" s="23">
        <f t="shared" si="21"/>
        <v>0</v>
      </c>
      <c r="AV41" s="23">
        <f t="shared" si="21"/>
        <v>0</v>
      </c>
      <c r="AW41" s="23">
        <f t="shared" si="21"/>
        <v>217.6</v>
      </c>
      <c r="AX41" s="23">
        <f t="shared" si="21"/>
        <v>0</v>
      </c>
      <c r="AY41" s="162">
        <f t="shared" si="5"/>
        <v>0</v>
      </c>
      <c r="AZ41" s="162">
        <f t="shared" si="5"/>
        <v>0</v>
      </c>
      <c r="BA41" s="162">
        <f t="shared" si="5"/>
        <v>0</v>
      </c>
      <c r="BB41" s="162">
        <f t="shared" si="5"/>
        <v>0</v>
      </c>
      <c r="BC41" s="162">
        <f t="shared" si="5"/>
        <v>0</v>
      </c>
      <c r="BD41" s="162">
        <f t="shared" si="5"/>
        <v>0</v>
      </c>
      <c r="BE41" s="162">
        <f t="shared" si="5"/>
        <v>0</v>
      </c>
      <c r="BF41" s="162">
        <f t="shared" si="5"/>
        <v>0</v>
      </c>
      <c r="BG41" s="162">
        <f t="shared" si="5"/>
        <v>0</v>
      </c>
      <c r="BH41" s="162">
        <f t="shared" si="5"/>
        <v>0</v>
      </c>
      <c r="BI41" s="162">
        <f t="shared" si="5"/>
        <v>0</v>
      </c>
      <c r="BJ41" s="162">
        <f t="shared" si="5"/>
        <v>0</v>
      </c>
      <c r="BK41" s="162">
        <f t="shared" si="5"/>
        <v>0</v>
      </c>
      <c r="BL41" s="162">
        <f t="shared" si="5"/>
        <v>0</v>
      </c>
      <c r="BM41" s="162">
        <f t="shared" si="5"/>
        <v>0</v>
      </c>
      <c r="BN41" s="162">
        <f t="shared" si="5"/>
        <v>0</v>
      </c>
      <c r="BO41" s="1">
        <f t="shared" si="16"/>
        <v>0</v>
      </c>
    </row>
    <row r="42" spans="1:67" x14ac:dyDescent="0.25">
      <c r="A42" s="10"/>
      <c r="B42" s="22" t="s">
        <v>316</v>
      </c>
      <c r="C42" s="154">
        <f t="shared" si="22"/>
        <v>4859.7000000000007</v>
      </c>
      <c r="D42" s="154">
        <f t="shared" si="17"/>
        <v>1477.7</v>
      </c>
      <c r="E42" s="7">
        <v>1285.4000000000001</v>
      </c>
      <c r="F42" s="7">
        <v>286.8</v>
      </c>
      <c r="G42" s="7"/>
      <c r="H42" s="7"/>
      <c r="I42" s="136">
        <f>SUM(I43:I49)</f>
        <v>1188.2</v>
      </c>
      <c r="J42" s="136">
        <f>SUM(J43:J49)</f>
        <v>12.7</v>
      </c>
      <c r="K42" s="7">
        <v>1279.5</v>
      </c>
      <c r="L42" s="7">
        <v>1178.2</v>
      </c>
      <c r="M42" s="7"/>
      <c r="N42" s="7"/>
      <c r="O42" s="7">
        <v>797.3</v>
      </c>
      <c r="P42" s="7"/>
      <c r="Q42" s="7">
        <v>309.3</v>
      </c>
      <c r="R42" s="7"/>
      <c r="S42" s="154">
        <f t="shared" si="23"/>
        <v>116.30000000000001</v>
      </c>
      <c r="T42" s="154">
        <f t="shared" si="18"/>
        <v>-1.8</v>
      </c>
      <c r="U42" s="134">
        <v>60</v>
      </c>
      <c r="V42" s="134"/>
      <c r="W42" s="134">
        <f>SUM(W43:W49)</f>
        <v>0</v>
      </c>
      <c r="X42" s="134"/>
      <c r="Y42" s="134">
        <f>SUM(Y43:Y49)</f>
        <v>56.300000000000004</v>
      </c>
      <c r="Z42" s="134">
        <f>SUM(Z43:Z49)</f>
        <v>0.2</v>
      </c>
      <c r="AA42" s="134"/>
      <c r="AB42" s="134">
        <v>-2</v>
      </c>
      <c r="AC42" s="134"/>
      <c r="AD42" s="134"/>
      <c r="AE42" s="134"/>
      <c r="AF42" s="134"/>
      <c r="AG42" s="134"/>
      <c r="AH42" s="134"/>
      <c r="AI42" s="113">
        <f t="shared" si="24"/>
        <v>4976</v>
      </c>
      <c r="AJ42" s="113">
        <f t="shared" si="19"/>
        <v>1475.9</v>
      </c>
      <c r="AK42" s="23">
        <f>E42+U42</f>
        <v>1345.4</v>
      </c>
      <c r="AL42" s="23">
        <f t="shared" si="20"/>
        <v>286.8</v>
      </c>
      <c r="AM42" s="23">
        <f t="shared" si="20"/>
        <v>0</v>
      </c>
      <c r="AN42" s="23">
        <f t="shared" si="20"/>
        <v>0</v>
      </c>
      <c r="AO42" s="23">
        <f t="shared" si="20"/>
        <v>1244.5</v>
      </c>
      <c r="AP42" s="23">
        <f t="shared" si="20"/>
        <v>12.899999999999999</v>
      </c>
      <c r="AQ42" s="23">
        <f t="shared" si="20"/>
        <v>1279.5</v>
      </c>
      <c r="AR42" s="23">
        <f t="shared" si="20"/>
        <v>1176.2</v>
      </c>
      <c r="AS42" s="23">
        <f t="shared" si="20"/>
        <v>0</v>
      </c>
      <c r="AT42" s="23">
        <f t="shared" si="21"/>
        <v>0</v>
      </c>
      <c r="AU42" s="23">
        <f t="shared" si="21"/>
        <v>797.3</v>
      </c>
      <c r="AV42" s="23">
        <f t="shared" si="21"/>
        <v>0</v>
      </c>
      <c r="AW42" s="23">
        <f t="shared" si="21"/>
        <v>309.3</v>
      </c>
      <c r="AX42" s="23">
        <f t="shared" si="21"/>
        <v>0</v>
      </c>
      <c r="AY42" s="162">
        <f t="shared" si="5"/>
        <v>-116.29999999999927</v>
      </c>
      <c r="AZ42" s="162">
        <f t="shared" si="5"/>
        <v>1.7999999999999545</v>
      </c>
      <c r="BA42" s="162">
        <f t="shared" si="5"/>
        <v>-60</v>
      </c>
      <c r="BB42" s="162">
        <f t="shared" si="5"/>
        <v>0</v>
      </c>
      <c r="BC42" s="162">
        <f t="shared" si="5"/>
        <v>0</v>
      </c>
      <c r="BD42" s="162">
        <f t="shared" si="5"/>
        <v>0</v>
      </c>
      <c r="BE42" s="162">
        <f t="shared" si="5"/>
        <v>-56.299999999999955</v>
      </c>
      <c r="BF42" s="162">
        <f t="shared" si="5"/>
        <v>-0.19999999999999929</v>
      </c>
      <c r="BG42" s="162">
        <f t="shared" si="5"/>
        <v>0</v>
      </c>
      <c r="BH42" s="162">
        <f t="shared" si="5"/>
        <v>2</v>
      </c>
      <c r="BI42" s="162">
        <f t="shared" si="5"/>
        <v>0</v>
      </c>
      <c r="BJ42" s="162">
        <f t="shared" si="5"/>
        <v>0</v>
      </c>
      <c r="BK42" s="162">
        <f t="shared" si="5"/>
        <v>0</v>
      </c>
      <c r="BL42" s="162">
        <f t="shared" si="5"/>
        <v>0</v>
      </c>
      <c r="BM42" s="162">
        <f t="shared" si="5"/>
        <v>0</v>
      </c>
      <c r="BN42" s="162">
        <f t="shared" si="5"/>
        <v>0</v>
      </c>
      <c r="BO42" s="1">
        <f t="shared" si="16"/>
        <v>232.59999999999928</v>
      </c>
    </row>
    <row r="43" spans="1:67" x14ac:dyDescent="0.25">
      <c r="A43" s="10"/>
      <c r="B43" s="77" t="s">
        <v>219</v>
      </c>
      <c r="C43" s="154">
        <f t="shared" si="22"/>
        <v>709</v>
      </c>
      <c r="D43" s="154">
        <f t="shared" si="17"/>
        <v>0</v>
      </c>
      <c r="E43" s="7"/>
      <c r="F43" s="7"/>
      <c r="G43" s="7"/>
      <c r="H43" s="7"/>
      <c r="I43" s="136">
        <v>709</v>
      </c>
      <c r="J43" s="136"/>
      <c r="K43" s="7"/>
      <c r="L43" s="7"/>
      <c r="M43" s="7"/>
      <c r="N43" s="7"/>
      <c r="O43" s="7"/>
      <c r="P43" s="7"/>
      <c r="Q43" s="7"/>
      <c r="R43" s="7"/>
      <c r="S43" s="154">
        <f t="shared" si="23"/>
        <v>25</v>
      </c>
      <c r="T43" s="154">
        <f t="shared" si="18"/>
        <v>0</v>
      </c>
      <c r="U43" s="134"/>
      <c r="V43" s="134"/>
      <c r="W43" s="134"/>
      <c r="X43" s="134"/>
      <c r="Y43" s="134">
        <v>25</v>
      </c>
      <c r="Z43" s="134"/>
      <c r="AA43" s="134"/>
      <c r="AB43" s="134"/>
      <c r="AC43" s="134"/>
      <c r="AD43" s="134"/>
      <c r="AE43" s="134"/>
      <c r="AF43" s="134"/>
      <c r="AG43" s="134"/>
      <c r="AH43" s="134"/>
      <c r="AI43" s="113">
        <f>AK43+AM43+AO43+AQ43+AS43+AU43+AW43</f>
        <v>734</v>
      </c>
      <c r="AJ43" s="113">
        <f t="shared" si="19"/>
        <v>0</v>
      </c>
      <c r="AK43" s="114">
        <f>E43+U43</f>
        <v>0</v>
      </c>
      <c r="AL43" s="114">
        <f t="shared" si="20"/>
        <v>0</v>
      </c>
      <c r="AM43" s="114">
        <f t="shared" si="20"/>
        <v>0</v>
      </c>
      <c r="AN43" s="114">
        <f t="shared" si="20"/>
        <v>0</v>
      </c>
      <c r="AO43" s="114">
        <f t="shared" si="20"/>
        <v>734</v>
      </c>
      <c r="AP43" s="114">
        <f t="shared" si="20"/>
        <v>0</v>
      </c>
      <c r="AQ43" s="114">
        <f t="shared" si="20"/>
        <v>0</v>
      </c>
      <c r="AR43" s="114">
        <f t="shared" si="20"/>
        <v>0</v>
      </c>
      <c r="AS43" s="114">
        <f t="shared" si="20"/>
        <v>0</v>
      </c>
      <c r="AT43" s="114">
        <f t="shared" si="21"/>
        <v>0</v>
      </c>
      <c r="AU43" s="114">
        <f t="shared" si="21"/>
        <v>0</v>
      </c>
      <c r="AV43" s="114">
        <f t="shared" si="21"/>
        <v>0</v>
      </c>
      <c r="AW43" s="114">
        <f t="shared" si="21"/>
        <v>0</v>
      </c>
      <c r="AX43" s="114">
        <f t="shared" si="21"/>
        <v>0</v>
      </c>
      <c r="AY43" s="162">
        <f t="shared" si="5"/>
        <v>-25</v>
      </c>
      <c r="AZ43" s="162">
        <f t="shared" si="5"/>
        <v>0</v>
      </c>
      <c r="BA43" s="162">
        <f t="shared" si="5"/>
        <v>0</v>
      </c>
      <c r="BB43" s="162">
        <f t="shared" si="5"/>
        <v>0</v>
      </c>
      <c r="BC43" s="162">
        <f t="shared" si="5"/>
        <v>0</v>
      </c>
      <c r="BD43" s="162">
        <f t="shared" si="5"/>
        <v>0</v>
      </c>
      <c r="BE43" s="162">
        <f t="shared" si="5"/>
        <v>-25</v>
      </c>
      <c r="BF43" s="162">
        <f t="shared" si="5"/>
        <v>0</v>
      </c>
      <c r="BG43" s="162">
        <f t="shared" si="5"/>
        <v>0</v>
      </c>
      <c r="BH43" s="162">
        <f t="shared" si="5"/>
        <v>0</v>
      </c>
      <c r="BI43" s="162">
        <f t="shared" si="5"/>
        <v>0</v>
      </c>
      <c r="BJ43" s="162">
        <f t="shared" si="5"/>
        <v>0</v>
      </c>
      <c r="BK43" s="162">
        <f t="shared" si="5"/>
        <v>0</v>
      </c>
      <c r="BL43" s="162">
        <f t="shared" si="5"/>
        <v>0</v>
      </c>
      <c r="BM43" s="162">
        <f t="shared" si="5"/>
        <v>0</v>
      </c>
      <c r="BN43" s="162">
        <f t="shared" si="5"/>
        <v>0</v>
      </c>
      <c r="BO43" s="1">
        <f t="shared" si="16"/>
        <v>50</v>
      </c>
    </row>
    <row r="44" spans="1:67" ht="15" customHeight="1" x14ac:dyDescent="0.25">
      <c r="A44" s="10"/>
      <c r="B44" s="77" t="s">
        <v>162</v>
      </c>
      <c r="C44" s="154">
        <f t="shared" si="22"/>
        <v>218.1</v>
      </c>
      <c r="D44" s="154">
        <f t="shared" si="17"/>
        <v>1.1000000000000001</v>
      </c>
      <c r="E44" s="7"/>
      <c r="F44" s="7"/>
      <c r="G44" s="7"/>
      <c r="H44" s="7"/>
      <c r="I44" s="136">
        <v>218.1</v>
      </c>
      <c r="J44" s="136">
        <v>1.1000000000000001</v>
      </c>
      <c r="K44" s="7"/>
      <c r="L44" s="7"/>
      <c r="M44" s="7"/>
      <c r="N44" s="7"/>
      <c r="O44" s="7"/>
      <c r="P44" s="7"/>
      <c r="Q44" s="7"/>
      <c r="R44" s="7"/>
      <c r="S44" s="154">
        <f t="shared" si="23"/>
        <v>0</v>
      </c>
      <c r="T44" s="154">
        <f t="shared" si="18"/>
        <v>0</v>
      </c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13">
        <f t="shared" si="24"/>
        <v>218.1</v>
      </c>
      <c r="AJ44" s="113">
        <f t="shared" si="19"/>
        <v>1.1000000000000001</v>
      </c>
      <c r="AK44" s="114">
        <f t="shared" ref="AK44:AX59" si="26">E44+U44</f>
        <v>0</v>
      </c>
      <c r="AL44" s="114">
        <f t="shared" si="20"/>
        <v>0</v>
      </c>
      <c r="AM44" s="114">
        <f t="shared" si="20"/>
        <v>0</v>
      </c>
      <c r="AN44" s="114">
        <f t="shared" si="20"/>
        <v>0</v>
      </c>
      <c r="AO44" s="114">
        <f t="shared" si="20"/>
        <v>218.1</v>
      </c>
      <c r="AP44" s="114">
        <f t="shared" si="20"/>
        <v>1.1000000000000001</v>
      </c>
      <c r="AQ44" s="114">
        <f t="shared" si="20"/>
        <v>0</v>
      </c>
      <c r="AR44" s="114">
        <f t="shared" si="20"/>
        <v>0</v>
      </c>
      <c r="AS44" s="114">
        <f t="shared" si="20"/>
        <v>0</v>
      </c>
      <c r="AT44" s="114">
        <f t="shared" si="21"/>
        <v>0</v>
      </c>
      <c r="AU44" s="114">
        <f t="shared" si="21"/>
        <v>0</v>
      </c>
      <c r="AV44" s="114">
        <f t="shared" si="21"/>
        <v>0</v>
      </c>
      <c r="AW44" s="114">
        <f t="shared" si="21"/>
        <v>0</v>
      </c>
      <c r="AX44" s="114">
        <f t="shared" si="21"/>
        <v>0</v>
      </c>
      <c r="AY44" s="162">
        <f t="shared" ref="AY44:BN110" si="27">C44-AI44</f>
        <v>0</v>
      </c>
      <c r="AZ44" s="162">
        <f t="shared" si="27"/>
        <v>0</v>
      </c>
      <c r="BA44" s="162">
        <f t="shared" si="27"/>
        <v>0</v>
      </c>
      <c r="BB44" s="162">
        <f t="shared" si="27"/>
        <v>0</v>
      </c>
      <c r="BC44" s="162">
        <f t="shared" si="27"/>
        <v>0</v>
      </c>
      <c r="BD44" s="162">
        <f t="shared" si="27"/>
        <v>0</v>
      </c>
      <c r="BE44" s="162">
        <f t="shared" si="27"/>
        <v>0</v>
      </c>
      <c r="BF44" s="162">
        <f t="shared" si="27"/>
        <v>0</v>
      </c>
      <c r="BG44" s="162">
        <f t="shared" si="27"/>
        <v>0</v>
      </c>
      <c r="BH44" s="162">
        <f t="shared" si="27"/>
        <v>0</v>
      </c>
      <c r="BI44" s="162">
        <f t="shared" si="27"/>
        <v>0</v>
      </c>
      <c r="BJ44" s="162">
        <f t="shared" si="27"/>
        <v>0</v>
      </c>
      <c r="BK44" s="162">
        <f t="shared" si="27"/>
        <v>0</v>
      </c>
      <c r="BL44" s="162">
        <f t="shared" si="27"/>
        <v>0</v>
      </c>
      <c r="BM44" s="162">
        <f t="shared" si="27"/>
        <v>0</v>
      </c>
      <c r="BN44" s="162">
        <f t="shared" si="27"/>
        <v>0</v>
      </c>
      <c r="BO44" s="1">
        <f t="shared" si="16"/>
        <v>0</v>
      </c>
    </row>
    <row r="45" spans="1:67" ht="27" customHeight="1" x14ac:dyDescent="0.25">
      <c r="A45" s="10"/>
      <c r="B45" s="77" t="s">
        <v>225</v>
      </c>
      <c r="C45" s="154">
        <f t="shared" si="22"/>
        <v>21</v>
      </c>
      <c r="D45" s="154">
        <f t="shared" si="17"/>
        <v>0.6</v>
      </c>
      <c r="E45" s="7"/>
      <c r="F45" s="7"/>
      <c r="G45" s="7"/>
      <c r="H45" s="7"/>
      <c r="I45" s="136">
        <v>21</v>
      </c>
      <c r="J45" s="136">
        <v>0.6</v>
      </c>
      <c r="K45" s="7"/>
      <c r="L45" s="7"/>
      <c r="M45" s="7"/>
      <c r="N45" s="7"/>
      <c r="O45" s="7"/>
      <c r="P45" s="7"/>
      <c r="Q45" s="7"/>
      <c r="R45" s="7"/>
      <c r="S45" s="154">
        <f t="shared" si="23"/>
        <v>0</v>
      </c>
      <c r="T45" s="154">
        <f t="shared" si="18"/>
        <v>0</v>
      </c>
      <c r="U45" s="134"/>
      <c r="V45" s="134"/>
      <c r="W45" s="134"/>
      <c r="X45" s="134"/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13">
        <f t="shared" si="24"/>
        <v>21</v>
      </c>
      <c r="AJ45" s="113">
        <f t="shared" si="19"/>
        <v>0.6</v>
      </c>
      <c r="AK45" s="114">
        <f t="shared" si="26"/>
        <v>0</v>
      </c>
      <c r="AL45" s="114">
        <f t="shared" si="20"/>
        <v>0</v>
      </c>
      <c r="AM45" s="114">
        <f t="shared" si="20"/>
        <v>0</v>
      </c>
      <c r="AN45" s="114">
        <f t="shared" si="20"/>
        <v>0</v>
      </c>
      <c r="AO45" s="114">
        <f t="shared" si="20"/>
        <v>21</v>
      </c>
      <c r="AP45" s="114">
        <f t="shared" si="20"/>
        <v>0.6</v>
      </c>
      <c r="AQ45" s="114">
        <f t="shared" si="20"/>
        <v>0</v>
      </c>
      <c r="AR45" s="114">
        <f t="shared" si="20"/>
        <v>0</v>
      </c>
      <c r="AS45" s="114">
        <f t="shared" si="20"/>
        <v>0</v>
      </c>
      <c r="AT45" s="114">
        <f t="shared" si="21"/>
        <v>0</v>
      </c>
      <c r="AU45" s="114">
        <f t="shared" si="21"/>
        <v>0</v>
      </c>
      <c r="AV45" s="114">
        <f t="shared" si="21"/>
        <v>0</v>
      </c>
      <c r="AW45" s="114">
        <f t="shared" si="21"/>
        <v>0</v>
      </c>
      <c r="AX45" s="114">
        <f t="shared" si="21"/>
        <v>0</v>
      </c>
      <c r="AY45" s="162">
        <f t="shared" si="27"/>
        <v>0</v>
      </c>
      <c r="AZ45" s="162">
        <f t="shared" si="27"/>
        <v>0</v>
      </c>
      <c r="BA45" s="162">
        <f t="shared" si="27"/>
        <v>0</v>
      </c>
      <c r="BB45" s="162">
        <f t="shared" si="27"/>
        <v>0</v>
      </c>
      <c r="BC45" s="162">
        <f t="shared" si="27"/>
        <v>0</v>
      </c>
      <c r="BD45" s="162">
        <f t="shared" si="27"/>
        <v>0</v>
      </c>
      <c r="BE45" s="162">
        <f t="shared" si="27"/>
        <v>0</v>
      </c>
      <c r="BF45" s="162">
        <f t="shared" si="27"/>
        <v>0</v>
      </c>
      <c r="BG45" s="162">
        <f t="shared" si="27"/>
        <v>0</v>
      </c>
      <c r="BH45" s="162">
        <f t="shared" si="27"/>
        <v>0</v>
      </c>
      <c r="BI45" s="162">
        <f t="shared" si="27"/>
        <v>0</v>
      </c>
      <c r="BJ45" s="162">
        <f t="shared" si="27"/>
        <v>0</v>
      </c>
      <c r="BK45" s="162">
        <f t="shared" si="27"/>
        <v>0</v>
      </c>
      <c r="BL45" s="162">
        <f t="shared" si="27"/>
        <v>0</v>
      </c>
      <c r="BM45" s="162">
        <f t="shared" si="27"/>
        <v>0</v>
      </c>
      <c r="BN45" s="162">
        <f t="shared" si="27"/>
        <v>0</v>
      </c>
      <c r="BO45" s="1">
        <f t="shared" si="16"/>
        <v>0</v>
      </c>
    </row>
    <row r="46" spans="1:67" ht="26.4" x14ac:dyDescent="0.25">
      <c r="A46" s="30"/>
      <c r="B46" s="32" t="s">
        <v>263</v>
      </c>
      <c r="C46" s="154">
        <f t="shared" si="22"/>
        <v>6.4</v>
      </c>
      <c r="D46" s="154">
        <f t="shared" si="17"/>
        <v>0</v>
      </c>
      <c r="E46" s="7"/>
      <c r="F46" s="7"/>
      <c r="G46" s="7"/>
      <c r="H46" s="7"/>
      <c r="I46" s="136">
        <v>6.4</v>
      </c>
      <c r="J46" s="136"/>
      <c r="K46" s="7"/>
      <c r="L46" s="7"/>
      <c r="M46" s="7"/>
      <c r="N46" s="7"/>
      <c r="O46" s="7"/>
      <c r="P46" s="7"/>
      <c r="Q46" s="7"/>
      <c r="R46" s="7"/>
      <c r="S46" s="154">
        <f t="shared" si="23"/>
        <v>0</v>
      </c>
      <c r="T46" s="154">
        <f t="shared" si="18"/>
        <v>0</v>
      </c>
      <c r="U46" s="134"/>
      <c r="V46" s="134"/>
      <c r="W46" s="134"/>
      <c r="X46" s="134"/>
      <c r="Y46" s="134"/>
      <c r="Z46" s="134"/>
      <c r="AA46" s="134"/>
      <c r="AB46" s="134"/>
      <c r="AC46" s="134"/>
      <c r="AD46" s="134"/>
      <c r="AE46" s="134"/>
      <c r="AF46" s="134"/>
      <c r="AG46" s="134"/>
      <c r="AH46" s="134"/>
      <c r="AI46" s="113">
        <f t="shared" si="24"/>
        <v>6.4</v>
      </c>
      <c r="AJ46" s="113">
        <f t="shared" si="19"/>
        <v>0</v>
      </c>
      <c r="AK46" s="114">
        <f t="shared" si="26"/>
        <v>0</v>
      </c>
      <c r="AL46" s="114">
        <f t="shared" si="20"/>
        <v>0</v>
      </c>
      <c r="AM46" s="114">
        <f t="shared" si="20"/>
        <v>0</v>
      </c>
      <c r="AN46" s="114">
        <f t="shared" si="20"/>
        <v>0</v>
      </c>
      <c r="AO46" s="114">
        <f t="shared" si="20"/>
        <v>6.4</v>
      </c>
      <c r="AP46" s="114">
        <f t="shared" si="20"/>
        <v>0</v>
      </c>
      <c r="AQ46" s="114">
        <f t="shared" si="20"/>
        <v>0</v>
      </c>
      <c r="AR46" s="114">
        <f t="shared" si="20"/>
        <v>0</v>
      </c>
      <c r="AS46" s="114">
        <f t="shared" si="20"/>
        <v>0</v>
      </c>
      <c r="AT46" s="114">
        <f t="shared" si="21"/>
        <v>0</v>
      </c>
      <c r="AU46" s="114">
        <f t="shared" si="21"/>
        <v>0</v>
      </c>
      <c r="AV46" s="114">
        <f t="shared" si="21"/>
        <v>0</v>
      </c>
      <c r="AW46" s="114">
        <f t="shared" si="21"/>
        <v>0</v>
      </c>
      <c r="AX46" s="114">
        <f t="shared" si="21"/>
        <v>0</v>
      </c>
      <c r="AY46" s="162">
        <f t="shared" si="27"/>
        <v>0</v>
      </c>
      <c r="AZ46" s="162">
        <f t="shared" si="27"/>
        <v>0</v>
      </c>
      <c r="BA46" s="162">
        <f t="shared" si="27"/>
        <v>0</v>
      </c>
      <c r="BB46" s="162">
        <f t="shared" si="27"/>
        <v>0</v>
      </c>
      <c r="BC46" s="162">
        <f t="shared" si="27"/>
        <v>0</v>
      </c>
      <c r="BD46" s="162">
        <f t="shared" si="27"/>
        <v>0</v>
      </c>
      <c r="BE46" s="162">
        <f t="shared" si="27"/>
        <v>0</v>
      </c>
      <c r="BF46" s="162">
        <f t="shared" si="27"/>
        <v>0</v>
      </c>
      <c r="BG46" s="162">
        <f t="shared" si="27"/>
        <v>0</v>
      </c>
      <c r="BH46" s="162">
        <f t="shared" si="27"/>
        <v>0</v>
      </c>
      <c r="BI46" s="162">
        <f t="shared" si="27"/>
        <v>0</v>
      </c>
      <c r="BJ46" s="162">
        <f t="shared" si="27"/>
        <v>0</v>
      </c>
      <c r="BK46" s="162">
        <f t="shared" si="27"/>
        <v>0</v>
      </c>
      <c r="BL46" s="162">
        <f t="shared" si="27"/>
        <v>0</v>
      </c>
      <c r="BM46" s="162">
        <f t="shared" si="27"/>
        <v>0</v>
      </c>
      <c r="BN46" s="162">
        <f t="shared" si="27"/>
        <v>0</v>
      </c>
      <c r="BO46" s="1">
        <f t="shared" si="16"/>
        <v>0</v>
      </c>
    </row>
    <row r="47" spans="1:67" x14ac:dyDescent="0.25">
      <c r="A47" s="30"/>
      <c r="B47" s="32" t="s">
        <v>419</v>
      </c>
      <c r="C47" s="154"/>
      <c r="D47" s="154"/>
      <c r="E47" s="7"/>
      <c r="F47" s="7"/>
      <c r="G47" s="7"/>
      <c r="H47" s="7"/>
      <c r="I47" s="136"/>
      <c r="J47" s="136"/>
      <c r="K47" s="7"/>
      <c r="L47" s="7"/>
      <c r="M47" s="7"/>
      <c r="N47" s="7"/>
      <c r="O47" s="7"/>
      <c r="P47" s="7"/>
      <c r="Q47" s="7"/>
      <c r="R47" s="7"/>
      <c r="S47" s="154">
        <f t="shared" si="23"/>
        <v>31.1</v>
      </c>
      <c r="T47" s="154">
        <f t="shared" si="18"/>
        <v>0</v>
      </c>
      <c r="U47" s="134"/>
      <c r="V47" s="134"/>
      <c r="W47" s="134"/>
      <c r="X47" s="134"/>
      <c r="Y47" s="134">
        <v>31.1</v>
      </c>
      <c r="Z47" s="134"/>
      <c r="AA47" s="134"/>
      <c r="AB47" s="134"/>
      <c r="AC47" s="134"/>
      <c r="AD47" s="134"/>
      <c r="AE47" s="134"/>
      <c r="AF47" s="134"/>
      <c r="AG47" s="134"/>
      <c r="AH47" s="134"/>
      <c r="AI47" s="113">
        <f t="shared" si="24"/>
        <v>31.1</v>
      </c>
      <c r="AJ47" s="113">
        <f t="shared" si="19"/>
        <v>0</v>
      </c>
      <c r="AK47" s="114">
        <f t="shared" si="26"/>
        <v>0</v>
      </c>
      <c r="AL47" s="114">
        <f t="shared" si="20"/>
        <v>0</v>
      </c>
      <c r="AM47" s="114">
        <f t="shared" si="20"/>
        <v>0</v>
      </c>
      <c r="AN47" s="114">
        <f t="shared" si="20"/>
        <v>0</v>
      </c>
      <c r="AO47" s="114">
        <f t="shared" si="20"/>
        <v>31.1</v>
      </c>
      <c r="AP47" s="114">
        <f t="shared" si="20"/>
        <v>0</v>
      </c>
      <c r="AQ47" s="114">
        <f t="shared" si="20"/>
        <v>0</v>
      </c>
      <c r="AR47" s="114">
        <f t="shared" si="20"/>
        <v>0</v>
      </c>
      <c r="AS47" s="114">
        <f t="shared" si="20"/>
        <v>0</v>
      </c>
      <c r="AT47" s="114">
        <f t="shared" si="21"/>
        <v>0</v>
      </c>
      <c r="AU47" s="114">
        <f t="shared" si="21"/>
        <v>0</v>
      </c>
      <c r="AV47" s="114">
        <f t="shared" si="21"/>
        <v>0</v>
      </c>
      <c r="AW47" s="114">
        <f t="shared" si="21"/>
        <v>0</v>
      </c>
      <c r="AX47" s="114">
        <f t="shared" si="21"/>
        <v>0</v>
      </c>
      <c r="AY47" s="162"/>
      <c r="AZ47" s="162"/>
      <c r="BA47" s="162"/>
      <c r="BB47" s="162"/>
      <c r="BC47" s="162"/>
      <c r="BD47" s="162"/>
      <c r="BE47" s="162"/>
      <c r="BF47" s="162"/>
      <c r="BG47" s="162"/>
      <c r="BH47" s="162"/>
      <c r="BI47" s="162"/>
      <c r="BJ47" s="162"/>
      <c r="BK47" s="162"/>
      <c r="BL47" s="162"/>
      <c r="BM47" s="162"/>
      <c r="BN47" s="162"/>
    </row>
    <row r="48" spans="1:67" ht="39.6" x14ac:dyDescent="0.25">
      <c r="A48" s="30"/>
      <c r="B48" s="32" t="s">
        <v>420</v>
      </c>
      <c r="C48" s="154"/>
      <c r="D48" s="154"/>
      <c r="E48" s="7"/>
      <c r="F48" s="7"/>
      <c r="G48" s="7"/>
      <c r="H48" s="7"/>
      <c r="I48" s="136"/>
      <c r="J48" s="136"/>
      <c r="K48" s="7"/>
      <c r="L48" s="7"/>
      <c r="M48" s="7"/>
      <c r="N48" s="7"/>
      <c r="O48" s="7"/>
      <c r="P48" s="7"/>
      <c r="Q48" s="7"/>
      <c r="R48" s="7"/>
      <c r="S48" s="154">
        <f t="shared" si="23"/>
        <v>0.2</v>
      </c>
      <c r="T48" s="154">
        <f t="shared" si="18"/>
        <v>0.2</v>
      </c>
      <c r="U48" s="134"/>
      <c r="V48" s="134"/>
      <c r="W48" s="134"/>
      <c r="X48" s="134"/>
      <c r="Y48" s="134">
        <v>0.2</v>
      </c>
      <c r="Z48" s="134">
        <v>0.2</v>
      </c>
      <c r="AA48" s="134"/>
      <c r="AB48" s="134"/>
      <c r="AC48" s="134"/>
      <c r="AD48" s="134"/>
      <c r="AE48" s="134"/>
      <c r="AF48" s="134"/>
      <c r="AG48" s="134"/>
      <c r="AH48" s="134"/>
      <c r="AI48" s="113">
        <f t="shared" si="24"/>
        <v>0.2</v>
      </c>
      <c r="AJ48" s="113">
        <f t="shared" si="19"/>
        <v>0.2</v>
      </c>
      <c r="AK48" s="114">
        <f t="shared" si="26"/>
        <v>0</v>
      </c>
      <c r="AL48" s="114">
        <f t="shared" si="20"/>
        <v>0</v>
      </c>
      <c r="AM48" s="114">
        <f t="shared" si="20"/>
        <v>0</v>
      </c>
      <c r="AN48" s="114">
        <f t="shared" si="20"/>
        <v>0</v>
      </c>
      <c r="AO48" s="114">
        <f t="shared" si="20"/>
        <v>0.2</v>
      </c>
      <c r="AP48" s="114">
        <f t="shared" si="20"/>
        <v>0.2</v>
      </c>
      <c r="AQ48" s="114">
        <f t="shared" si="20"/>
        <v>0</v>
      </c>
      <c r="AR48" s="114">
        <f t="shared" si="20"/>
        <v>0</v>
      </c>
      <c r="AS48" s="114">
        <f t="shared" si="20"/>
        <v>0</v>
      </c>
      <c r="AT48" s="114">
        <f t="shared" si="21"/>
        <v>0</v>
      </c>
      <c r="AU48" s="114">
        <f t="shared" si="21"/>
        <v>0</v>
      </c>
      <c r="AV48" s="114">
        <f t="shared" si="21"/>
        <v>0</v>
      </c>
      <c r="AW48" s="114">
        <f t="shared" si="21"/>
        <v>0</v>
      </c>
      <c r="AX48" s="114">
        <f t="shared" si="21"/>
        <v>0</v>
      </c>
      <c r="AY48" s="162"/>
      <c r="AZ48" s="162"/>
      <c r="BA48" s="162"/>
      <c r="BB48" s="162"/>
      <c r="BC48" s="162"/>
      <c r="BD48" s="162"/>
      <c r="BE48" s="162"/>
      <c r="BF48" s="162"/>
      <c r="BG48" s="162"/>
      <c r="BH48" s="162"/>
      <c r="BI48" s="162"/>
      <c r="BJ48" s="162"/>
      <c r="BK48" s="162"/>
      <c r="BL48" s="162"/>
      <c r="BM48" s="162"/>
      <c r="BN48" s="162"/>
    </row>
    <row r="49" spans="1:67" s="57" customFormat="1" ht="15" customHeight="1" x14ac:dyDescent="0.25">
      <c r="A49" s="107"/>
      <c r="B49" s="34" t="s">
        <v>250</v>
      </c>
      <c r="C49" s="154">
        <f t="shared" si="22"/>
        <v>233.7</v>
      </c>
      <c r="D49" s="154">
        <f t="shared" si="17"/>
        <v>11</v>
      </c>
      <c r="E49" s="139"/>
      <c r="F49" s="139"/>
      <c r="G49" s="139"/>
      <c r="H49" s="139"/>
      <c r="I49" s="136">
        <v>233.7</v>
      </c>
      <c r="J49" s="136">
        <v>11</v>
      </c>
      <c r="K49" s="139"/>
      <c r="L49" s="139"/>
      <c r="M49" s="139"/>
      <c r="N49" s="139"/>
      <c r="O49" s="139"/>
      <c r="P49" s="139"/>
      <c r="Q49" s="139"/>
      <c r="R49" s="139"/>
      <c r="S49" s="154">
        <f t="shared" si="23"/>
        <v>0</v>
      </c>
      <c r="T49" s="154">
        <f t="shared" si="18"/>
        <v>0</v>
      </c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41"/>
      <c r="AG49" s="141"/>
      <c r="AH49" s="141"/>
      <c r="AI49" s="113">
        <f t="shared" si="24"/>
        <v>233.7</v>
      </c>
      <c r="AJ49" s="113">
        <f t="shared" si="19"/>
        <v>11</v>
      </c>
      <c r="AK49" s="114">
        <f t="shared" si="26"/>
        <v>0</v>
      </c>
      <c r="AL49" s="114">
        <f t="shared" si="20"/>
        <v>0</v>
      </c>
      <c r="AM49" s="114">
        <f t="shared" si="20"/>
        <v>0</v>
      </c>
      <c r="AN49" s="114">
        <f t="shared" si="20"/>
        <v>0</v>
      </c>
      <c r="AO49" s="114">
        <f t="shared" si="20"/>
        <v>233.7</v>
      </c>
      <c r="AP49" s="114">
        <f t="shared" si="20"/>
        <v>11</v>
      </c>
      <c r="AQ49" s="114">
        <f t="shared" si="20"/>
        <v>0</v>
      </c>
      <c r="AR49" s="114">
        <f t="shared" si="20"/>
        <v>0</v>
      </c>
      <c r="AS49" s="114">
        <f t="shared" si="20"/>
        <v>0</v>
      </c>
      <c r="AT49" s="114">
        <f t="shared" si="21"/>
        <v>0</v>
      </c>
      <c r="AU49" s="114">
        <f t="shared" si="21"/>
        <v>0</v>
      </c>
      <c r="AV49" s="114">
        <f t="shared" si="21"/>
        <v>0</v>
      </c>
      <c r="AW49" s="114">
        <f t="shared" si="21"/>
        <v>0</v>
      </c>
      <c r="AX49" s="114">
        <f t="shared" si="21"/>
        <v>0</v>
      </c>
      <c r="AY49" s="162">
        <f t="shared" si="27"/>
        <v>0</v>
      </c>
      <c r="AZ49" s="162">
        <f t="shared" si="27"/>
        <v>0</v>
      </c>
      <c r="BA49" s="162">
        <f t="shared" si="27"/>
        <v>0</v>
      </c>
      <c r="BB49" s="162">
        <f t="shared" si="27"/>
        <v>0</v>
      </c>
      <c r="BC49" s="162">
        <f t="shared" si="27"/>
        <v>0</v>
      </c>
      <c r="BD49" s="162">
        <f t="shared" si="27"/>
        <v>0</v>
      </c>
      <c r="BE49" s="162">
        <f t="shared" si="27"/>
        <v>0</v>
      </c>
      <c r="BF49" s="162">
        <f t="shared" si="27"/>
        <v>0</v>
      </c>
      <c r="BG49" s="162">
        <f t="shared" si="27"/>
        <v>0</v>
      </c>
      <c r="BH49" s="162">
        <f t="shared" si="27"/>
        <v>0</v>
      </c>
      <c r="BI49" s="162">
        <f t="shared" si="27"/>
        <v>0</v>
      </c>
      <c r="BJ49" s="162">
        <f t="shared" si="27"/>
        <v>0</v>
      </c>
      <c r="BK49" s="162">
        <f t="shared" si="27"/>
        <v>0</v>
      </c>
      <c r="BL49" s="162">
        <f t="shared" si="27"/>
        <v>0</v>
      </c>
      <c r="BM49" s="162">
        <f t="shared" si="27"/>
        <v>0</v>
      </c>
      <c r="BN49" s="162">
        <f t="shared" si="27"/>
        <v>0</v>
      </c>
      <c r="BO49" s="1">
        <f t="shared" si="16"/>
        <v>0</v>
      </c>
    </row>
    <row r="50" spans="1:67" ht="15" customHeight="1" x14ac:dyDescent="0.25">
      <c r="A50" s="10"/>
      <c r="B50" s="4" t="s">
        <v>300</v>
      </c>
      <c r="C50" s="154">
        <f t="shared" si="22"/>
        <v>909</v>
      </c>
      <c r="D50" s="154">
        <f t="shared" si="17"/>
        <v>240.2</v>
      </c>
      <c r="E50" s="7">
        <v>475.1</v>
      </c>
      <c r="F50" s="7">
        <v>239.2</v>
      </c>
      <c r="G50" s="7">
        <f>G51</f>
        <v>219</v>
      </c>
      <c r="H50" s="7">
        <f>H51</f>
        <v>0</v>
      </c>
      <c r="I50" s="7"/>
      <c r="J50" s="7"/>
      <c r="K50" s="7"/>
      <c r="L50" s="7"/>
      <c r="M50" s="7"/>
      <c r="N50" s="7"/>
      <c r="O50" s="7">
        <v>214.9</v>
      </c>
      <c r="P50" s="7">
        <v>1</v>
      </c>
      <c r="Q50" s="7"/>
      <c r="R50" s="7"/>
      <c r="S50" s="154">
        <f t="shared" si="23"/>
        <v>0</v>
      </c>
      <c r="T50" s="154">
        <f t="shared" si="18"/>
        <v>0</v>
      </c>
      <c r="U50" s="134"/>
      <c r="V50" s="134"/>
      <c r="W50" s="134">
        <f>W51</f>
        <v>0</v>
      </c>
      <c r="X50" s="134">
        <f>X51</f>
        <v>0</v>
      </c>
      <c r="Y50" s="134"/>
      <c r="Z50" s="134"/>
      <c r="AA50" s="134"/>
      <c r="AB50" s="134"/>
      <c r="AC50" s="134"/>
      <c r="AD50" s="134"/>
      <c r="AE50" s="134"/>
      <c r="AF50" s="134"/>
      <c r="AG50" s="134"/>
      <c r="AH50" s="134"/>
      <c r="AI50" s="113">
        <f t="shared" si="24"/>
        <v>909</v>
      </c>
      <c r="AJ50" s="113">
        <f t="shared" si="19"/>
        <v>240.2</v>
      </c>
      <c r="AK50" s="23">
        <f t="shared" si="26"/>
        <v>475.1</v>
      </c>
      <c r="AL50" s="23">
        <f t="shared" si="20"/>
        <v>239.2</v>
      </c>
      <c r="AM50" s="23">
        <f t="shared" si="20"/>
        <v>219</v>
      </c>
      <c r="AN50" s="23">
        <f t="shared" si="20"/>
        <v>0</v>
      </c>
      <c r="AO50" s="23">
        <f t="shared" si="20"/>
        <v>0</v>
      </c>
      <c r="AP50" s="23">
        <f t="shared" si="20"/>
        <v>0</v>
      </c>
      <c r="AQ50" s="23">
        <f t="shared" si="20"/>
        <v>0</v>
      </c>
      <c r="AR50" s="23">
        <f t="shared" si="20"/>
        <v>0</v>
      </c>
      <c r="AS50" s="23">
        <f t="shared" si="20"/>
        <v>0</v>
      </c>
      <c r="AT50" s="23">
        <f t="shared" si="21"/>
        <v>0</v>
      </c>
      <c r="AU50" s="23">
        <f t="shared" si="21"/>
        <v>214.9</v>
      </c>
      <c r="AV50" s="23">
        <f t="shared" si="21"/>
        <v>1</v>
      </c>
      <c r="AW50" s="23">
        <f t="shared" si="21"/>
        <v>0</v>
      </c>
      <c r="AX50" s="23">
        <f t="shared" si="21"/>
        <v>0</v>
      </c>
      <c r="AY50" s="162">
        <f t="shared" si="27"/>
        <v>0</v>
      </c>
      <c r="AZ50" s="162">
        <f t="shared" si="27"/>
        <v>0</v>
      </c>
      <c r="BA50" s="162">
        <f t="shared" si="27"/>
        <v>0</v>
      </c>
      <c r="BB50" s="162">
        <f t="shared" si="27"/>
        <v>0</v>
      </c>
      <c r="BC50" s="162">
        <f t="shared" si="27"/>
        <v>0</v>
      </c>
      <c r="BD50" s="162">
        <f t="shared" si="27"/>
        <v>0</v>
      </c>
      <c r="BE50" s="162">
        <f t="shared" si="27"/>
        <v>0</v>
      </c>
      <c r="BF50" s="162">
        <f t="shared" si="27"/>
        <v>0</v>
      </c>
      <c r="BG50" s="162">
        <f t="shared" si="27"/>
        <v>0</v>
      </c>
      <c r="BH50" s="162">
        <f t="shared" si="27"/>
        <v>0</v>
      </c>
      <c r="BI50" s="162">
        <f t="shared" si="27"/>
        <v>0</v>
      </c>
      <c r="BJ50" s="162">
        <f t="shared" si="27"/>
        <v>0</v>
      </c>
      <c r="BK50" s="162">
        <f t="shared" si="27"/>
        <v>0</v>
      </c>
      <c r="BL50" s="162">
        <f t="shared" si="27"/>
        <v>0</v>
      </c>
      <c r="BM50" s="162">
        <f t="shared" si="27"/>
        <v>0</v>
      </c>
      <c r="BN50" s="162">
        <f t="shared" si="27"/>
        <v>0</v>
      </c>
      <c r="BO50" s="1">
        <f t="shared" si="16"/>
        <v>0</v>
      </c>
    </row>
    <row r="51" spans="1:67" s="57" customFormat="1" ht="24.75" customHeight="1" x14ac:dyDescent="0.25">
      <c r="A51" s="107"/>
      <c r="B51" s="32" t="s">
        <v>79</v>
      </c>
      <c r="C51" s="154">
        <f t="shared" si="22"/>
        <v>219</v>
      </c>
      <c r="D51" s="154">
        <f t="shared" si="17"/>
        <v>0</v>
      </c>
      <c r="E51" s="139"/>
      <c r="F51" s="139"/>
      <c r="G51" s="139">
        <v>219</v>
      </c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54">
        <f t="shared" si="23"/>
        <v>0</v>
      </c>
      <c r="T51" s="154">
        <f t="shared" si="18"/>
        <v>0</v>
      </c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  <c r="AI51" s="113">
        <f t="shared" si="24"/>
        <v>219</v>
      </c>
      <c r="AJ51" s="113">
        <f t="shared" si="19"/>
        <v>0</v>
      </c>
      <c r="AK51" s="114">
        <f t="shared" si="26"/>
        <v>0</v>
      </c>
      <c r="AL51" s="114">
        <f t="shared" si="20"/>
        <v>0</v>
      </c>
      <c r="AM51" s="114">
        <f t="shared" si="20"/>
        <v>219</v>
      </c>
      <c r="AN51" s="114">
        <f t="shared" si="20"/>
        <v>0</v>
      </c>
      <c r="AO51" s="114">
        <f t="shared" si="20"/>
        <v>0</v>
      </c>
      <c r="AP51" s="114">
        <f t="shared" si="20"/>
        <v>0</v>
      </c>
      <c r="AQ51" s="114">
        <f t="shared" si="20"/>
        <v>0</v>
      </c>
      <c r="AR51" s="114">
        <f t="shared" si="20"/>
        <v>0</v>
      </c>
      <c r="AS51" s="114">
        <f t="shared" si="20"/>
        <v>0</v>
      </c>
      <c r="AT51" s="114">
        <f t="shared" si="21"/>
        <v>0</v>
      </c>
      <c r="AU51" s="114">
        <f t="shared" si="21"/>
        <v>0</v>
      </c>
      <c r="AV51" s="114">
        <f t="shared" si="21"/>
        <v>0</v>
      </c>
      <c r="AW51" s="114">
        <f t="shared" si="21"/>
        <v>0</v>
      </c>
      <c r="AX51" s="114">
        <f t="shared" si="21"/>
        <v>0</v>
      </c>
      <c r="AY51" s="162">
        <f t="shared" si="27"/>
        <v>0</v>
      </c>
      <c r="AZ51" s="162">
        <f t="shared" si="27"/>
        <v>0</v>
      </c>
      <c r="BA51" s="162">
        <f t="shared" si="27"/>
        <v>0</v>
      </c>
      <c r="BB51" s="162">
        <f t="shared" si="27"/>
        <v>0</v>
      </c>
      <c r="BC51" s="162">
        <f t="shared" si="27"/>
        <v>0</v>
      </c>
      <c r="BD51" s="162">
        <f t="shared" si="27"/>
        <v>0</v>
      </c>
      <c r="BE51" s="162">
        <f t="shared" si="27"/>
        <v>0</v>
      </c>
      <c r="BF51" s="162">
        <f t="shared" si="27"/>
        <v>0</v>
      </c>
      <c r="BG51" s="162">
        <f t="shared" si="27"/>
        <v>0</v>
      </c>
      <c r="BH51" s="162">
        <f t="shared" si="27"/>
        <v>0</v>
      </c>
      <c r="BI51" s="162">
        <f t="shared" si="27"/>
        <v>0</v>
      </c>
      <c r="BJ51" s="162">
        <f t="shared" si="27"/>
        <v>0</v>
      </c>
      <c r="BK51" s="162">
        <f t="shared" si="27"/>
        <v>0</v>
      </c>
      <c r="BL51" s="162">
        <f t="shared" si="27"/>
        <v>0</v>
      </c>
      <c r="BM51" s="162">
        <f t="shared" si="27"/>
        <v>0</v>
      </c>
      <c r="BN51" s="162">
        <f t="shared" si="27"/>
        <v>0</v>
      </c>
      <c r="BO51" s="1">
        <f t="shared" si="16"/>
        <v>0</v>
      </c>
    </row>
    <row r="52" spans="1:67" ht="15" customHeight="1" x14ac:dyDescent="0.25">
      <c r="A52" s="30"/>
      <c r="B52" s="15" t="s">
        <v>359</v>
      </c>
      <c r="C52" s="153">
        <f t="shared" si="22"/>
        <v>2189.4</v>
      </c>
      <c r="D52" s="154">
        <f t="shared" si="17"/>
        <v>151.19999999999999</v>
      </c>
      <c r="E52" s="7">
        <v>1336.9</v>
      </c>
      <c r="F52" s="7">
        <v>137.5</v>
      </c>
      <c r="G52" s="7"/>
      <c r="H52" s="7"/>
      <c r="I52" s="7">
        <f>SUM(I53:I54)</f>
        <v>700</v>
      </c>
      <c r="J52" s="7">
        <f>SUM(J53:J54)</f>
        <v>0</v>
      </c>
      <c r="K52" s="7"/>
      <c r="L52" s="7"/>
      <c r="M52" s="7"/>
      <c r="N52" s="7"/>
      <c r="O52" s="7">
        <v>140.5</v>
      </c>
      <c r="P52" s="7">
        <v>13.7</v>
      </c>
      <c r="Q52" s="7">
        <v>12</v>
      </c>
      <c r="R52" s="7"/>
      <c r="S52" s="153">
        <f t="shared" si="23"/>
        <v>28.5</v>
      </c>
      <c r="T52" s="154">
        <f t="shared" si="18"/>
        <v>0.6</v>
      </c>
      <c r="U52" s="134"/>
      <c r="V52" s="134"/>
      <c r="W52" s="134"/>
      <c r="X52" s="134"/>
      <c r="Y52" s="134">
        <f>SUM(Y53:Y54)</f>
        <v>28.5</v>
      </c>
      <c r="Z52" s="134">
        <f>SUM(Z53:Z54)</f>
        <v>0.6</v>
      </c>
      <c r="AA52" s="134"/>
      <c r="AB52" s="134"/>
      <c r="AC52" s="134"/>
      <c r="AD52" s="134"/>
      <c r="AE52" s="134"/>
      <c r="AF52" s="134"/>
      <c r="AG52" s="134"/>
      <c r="AH52" s="134"/>
      <c r="AI52" s="112">
        <f t="shared" si="24"/>
        <v>2217.9</v>
      </c>
      <c r="AJ52" s="113">
        <f t="shared" si="19"/>
        <v>151.79999999999998</v>
      </c>
      <c r="AK52" s="23">
        <f t="shared" si="26"/>
        <v>1336.9</v>
      </c>
      <c r="AL52" s="23">
        <f t="shared" si="20"/>
        <v>137.5</v>
      </c>
      <c r="AM52" s="23">
        <f t="shared" si="20"/>
        <v>0</v>
      </c>
      <c r="AN52" s="23">
        <f t="shared" si="20"/>
        <v>0</v>
      </c>
      <c r="AO52" s="23">
        <f t="shared" si="20"/>
        <v>728.5</v>
      </c>
      <c r="AP52" s="23">
        <f t="shared" si="20"/>
        <v>0.6</v>
      </c>
      <c r="AQ52" s="23">
        <f t="shared" si="20"/>
        <v>0</v>
      </c>
      <c r="AR52" s="23">
        <f t="shared" si="20"/>
        <v>0</v>
      </c>
      <c r="AS52" s="23">
        <f t="shared" si="20"/>
        <v>0</v>
      </c>
      <c r="AT52" s="23">
        <f t="shared" si="21"/>
        <v>0</v>
      </c>
      <c r="AU52" s="23">
        <f t="shared" si="21"/>
        <v>140.5</v>
      </c>
      <c r="AV52" s="23">
        <f t="shared" si="21"/>
        <v>13.7</v>
      </c>
      <c r="AW52" s="23">
        <f t="shared" si="21"/>
        <v>12</v>
      </c>
      <c r="AX52" s="23">
        <f t="shared" si="21"/>
        <v>0</v>
      </c>
      <c r="AY52" s="162">
        <f t="shared" si="27"/>
        <v>-28.5</v>
      </c>
      <c r="AZ52" s="162">
        <f t="shared" si="27"/>
        <v>-0.59999999999999432</v>
      </c>
      <c r="BA52" s="162">
        <f t="shared" si="27"/>
        <v>0</v>
      </c>
      <c r="BB52" s="162">
        <f t="shared" si="27"/>
        <v>0</v>
      </c>
      <c r="BC52" s="162">
        <f t="shared" si="27"/>
        <v>0</v>
      </c>
      <c r="BD52" s="162">
        <f t="shared" si="27"/>
        <v>0</v>
      </c>
      <c r="BE52" s="162">
        <f t="shared" si="27"/>
        <v>-28.5</v>
      </c>
      <c r="BF52" s="162">
        <f t="shared" si="27"/>
        <v>-0.6</v>
      </c>
      <c r="BG52" s="162">
        <f t="shared" si="27"/>
        <v>0</v>
      </c>
      <c r="BH52" s="162">
        <f t="shared" si="27"/>
        <v>0</v>
      </c>
      <c r="BI52" s="162">
        <f t="shared" si="27"/>
        <v>0</v>
      </c>
      <c r="BJ52" s="162">
        <f t="shared" si="27"/>
        <v>0</v>
      </c>
      <c r="BK52" s="162">
        <f t="shared" si="27"/>
        <v>0</v>
      </c>
      <c r="BL52" s="162">
        <f t="shared" si="27"/>
        <v>0</v>
      </c>
      <c r="BM52" s="162">
        <f t="shared" si="27"/>
        <v>0</v>
      </c>
      <c r="BN52" s="162">
        <f t="shared" si="27"/>
        <v>0</v>
      </c>
      <c r="BO52" s="1">
        <f t="shared" si="16"/>
        <v>57</v>
      </c>
    </row>
    <row r="53" spans="1:67" ht="15" customHeight="1" x14ac:dyDescent="0.25">
      <c r="A53" s="30"/>
      <c r="B53" s="32" t="s">
        <v>421</v>
      </c>
      <c r="C53" s="153"/>
      <c r="D53" s="154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154">
        <f t="shared" si="23"/>
        <v>28.5</v>
      </c>
      <c r="T53" s="154">
        <f t="shared" si="18"/>
        <v>0.6</v>
      </c>
      <c r="U53" s="134"/>
      <c r="V53" s="134"/>
      <c r="W53" s="134"/>
      <c r="X53" s="134"/>
      <c r="Y53" s="134">
        <v>28.5</v>
      </c>
      <c r="Z53" s="134">
        <v>0.6</v>
      </c>
      <c r="AA53" s="134"/>
      <c r="AB53" s="134"/>
      <c r="AC53" s="134"/>
      <c r="AD53" s="134"/>
      <c r="AE53" s="134"/>
      <c r="AF53" s="134"/>
      <c r="AG53" s="134"/>
      <c r="AH53" s="134"/>
      <c r="AI53" s="144">
        <f t="shared" si="24"/>
        <v>28.5</v>
      </c>
      <c r="AJ53" s="113"/>
      <c r="AK53" s="114">
        <f t="shared" si="26"/>
        <v>0</v>
      </c>
      <c r="AL53" s="114">
        <f t="shared" si="20"/>
        <v>0</v>
      </c>
      <c r="AM53" s="114">
        <f t="shared" si="20"/>
        <v>0</v>
      </c>
      <c r="AN53" s="114">
        <f t="shared" si="20"/>
        <v>0</v>
      </c>
      <c r="AO53" s="114">
        <f t="shared" si="20"/>
        <v>28.5</v>
      </c>
      <c r="AP53" s="114">
        <f t="shared" si="20"/>
        <v>0.6</v>
      </c>
      <c r="AQ53" s="114">
        <f t="shared" si="20"/>
        <v>0</v>
      </c>
      <c r="AR53" s="114">
        <f t="shared" si="20"/>
        <v>0</v>
      </c>
      <c r="AS53" s="114">
        <f t="shared" si="20"/>
        <v>0</v>
      </c>
      <c r="AT53" s="114">
        <f t="shared" si="21"/>
        <v>0</v>
      </c>
      <c r="AU53" s="114">
        <f t="shared" si="21"/>
        <v>0</v>
      </c>
      <c r="AV53" s="114">
        <f t="shared" si="21"/>
        <v>0</v>
      </c>
      <c r="AW53" s="114">
        <f t="shared" si="21"/>
        <v>0</v>
      </c>
      <c r="AX53" s="114">
        <f t="shared" si="21"/>
        <v>0</v>
      </c>
      <c r="AY53" s="162"/>
      <c r="AZ53" s="162"/>
      <c r="BA53" s="162"/>
      <c r="BB53" s="162"/>
      <c r="BC53" s="162"/>
      <c r="BD53" s="162"/>
      <c r="BE53" s="162"/>
      <c r="BF53" s="162"/>
      <c r="BG53" s="162"/>
      <c r="BH53" s="162"/>
      <c r="BI53" s="162"/>
      <c r="BJ53" s="162"/>
      <c r="BK53" s="162"/>
      <c r="BL53" s="162"/>
      <c r="BM53" s="162"/>
      <c r="BN53" s="162"/>
    </row>
    <row r="54" spans="1:67" ht="15" customHeight="1" x14ac:dyDescent="0.25">
      <c r="A54" s="30"/>
      <c r="B54" s="34" t="s">
        <v>219</v>
      </c>
      <c r="C54" s="153">
        <f t="shared" ref="C54:D67" si="28">E54+G54+I54+K54+M54+O54+Q54</f>
        <v>700</v>
      </c>
      <c r="D54" s="154">
        <f t="shared" si="28"/>
        <v>0</v>
      </c>
      <c r="E54" s="7"/>
      <c r="F54" s="7"/>
      <c r="G54" s="7"/>
      <c r="H54" s="7"/>
      <c r="I54" s="136">
        <v>700</v>
      </c>
      <c r="J54" s="7"/>
      <c r="K54" s="7"/>
      <c r="L54" s="7"/>
      <c r="M54" s="7"/>
      <c r="N54" s="7"/>
      <c r="O54" s="7"/>
      <c r="P54" s="7"/>
      <c r="Q54" s="7"/>
      <c r="R54" s="7"/>
      <c r="S54" s="154">
        <f t="shared" si="23"/>
        <v>0</v>
      </c>
      <c r="T54" s="154">
        <f t="shared" si="18"/>
        <v>0</v>
      </c>
      <c r="U54" s="134"/>
      <c r="V54" s="134"/>
      <c r="W54" s="134"/>
      <c r="X54" s="134"/>
      <c r="Y54" s="134"/>
      <c r="Z54" s="134"/>
      <c r="AA54" s="134"/>
      <c r="AB54" s="134"/>
      <c r="AC54" s="134"/>
      <c r="AD54" s="134"/>
      <c r="AE54" s="134"/>
      <c r="AF54" s="134"/>
      <c r="AG54" s="134"/>
      <c r="AH54" s="134"/>
      <c r="AI54" s="144">
        <f t="shared" si="24"/>
        <v>700</v>
      </c>
      <c r="AJ54" s="113"/>
      <c r="AK54" s="114">
        <f t="shared" si="26"/>
        <v>0</v>
      </c>
      <c r="AL54" s="114">
        <f t="shared" si="20"/>
        <v>0</v>
      </c>
      <c r="AM54" s="114">
        <f t="shared" si="20"/>
        <v>0</v>
      </c>
      <c r="AN54" s="114">
        <f t="shared" si="20"/>
        <v>0</v>
      </c>
      <c r="AO54" s="114">
        <f t="shared" si="20"/>
        <v>700</v>
      </c>
      <c r="AP54" s="114">
        <f t="shared" si="20"/>
        <v>0</v>
      </c>
      <c r="AQ54" s="114">
        <f t="shared" si="20"/>
        <v>0</v>
      </c>
      <c r="AR54" s="114">
        <f t="shared" si="20"/>
        <v>0</v>
      </c>
      <c r="AS54" s="114">
        <f t="shared" si="20"/>
        <v>0</v>
      </c>
      <c r="AT54" s="114">
        <f t="shared" si="21"/>
        <v>0</v>
      </c>
      <c r="AU54" s="114">
        <f t="shared" si="21"/>
        <v>0</v>
      </c>
      <c r="AV54" s="114">
        <f t="shared" si="21"/>
        <v>0</v>
      </c>
      <c r="AW54" s="114">
        <f t="shared" si="21"/>
        <v>0</v>
      </c>
      <c r="AX54" s="114">
        <f t="shared" si="21"/>
        <v>0</v>
      </c>
      <c r="AY54" s="162">
        <f t="shared" si="27"/>
        <v>0</v>
      </c>
      <c r="AZ54" s="162">
        <f t="shared" si="27"/>
        <v>0</v>
      </c>
      <c r="BA54" s="162">
        <f t="shared" si="27"/>
        <v>0</v>
      </c>
      <c r="BB54" s="162">
        <f t="shared" si="27"/>
        <v>0</v>
      </c>
      <c r="BC54" s="162">
        <f t="shared" si="27"/>
        <v>0</v>
      </c>
      <c r="BD54" s="162">
        <f t="shared" si="27"/>
        <v>0</v>
      </c>
      <c r="BE54" s="162">
        <f t="shared" si="27"/>
        <v>0</v>
      </c>
      <c r="BF54" s="162">
        <f t="shared" si="27"/>
        <v>0</v>
      </c>
      <c r="BG54" s="162">
        <f t="shared" si="27"/>
        <v>0</v>
      </c>
      <c r="BH54" s="162">
        <f t="shared" si="27"/>
        <v>0</v>
      </c>
      <c r="BI54" s="162">
        <f t="shared" si="27"/>
        <v>0</v>
      </c>
      <c r="BJ54" s="162">
        <f t="shared" si="27"/>
        <v>0</v>
      </c>
      <c r="BK54" s="162">
        <f t="shared" si="27"/>
        <v>0</v>
      </c>
      <c r="BL54" s="162">
        <f t="shared" si="27"/>
        <v>0</v>
      </c>
      <c r="BM54" s="162">
        <f t="shared" si="27"/>
        <v>0</v>
      </c>
      <c r="BN54" s="162">
        <f t="shared" si="27"/>
        <v>0</v>
      </c>
      <c r="BO54" s="1">
        <f t="shared" si="16"/>
        <v>0</v>
      </c>
    </row>
    <row r="55" spans="1:67" ht="15" customHeight="1" x14ac:dyDescent="0.25">
      <c r="A55" s="10"/>
      <c r="B55" s="4" t="s">
        <v>302</v>
      </c>
      <c r="C55" s="154">
        <f t="shared" si="28"/>
        <v>7200.9</v>
      </c>
      <c r="D55" s="154">
        <f t="shared" si="28"/>
        <v>111.2</v>
      </c>
      <c r="E55" s="7">
        <v>3723.6</v>
      </c>
      <c r="F55" s="7">
        <v>8.1999999999999993</v>
      </c>
      <c r="G55" s="7">
        <f>SUM(G62:G67)</f>
        <v>1723.8000000000002</v>
      </c>
      <c r="H55" s="7">
        <f>SUM(H62:H67)</f>
        <v>5.6</v>
      </c>
      <c r="I55" s="7">
        <f>I56+I57+I58+I59+I60+I61</f>
        <v>1011.5</v>
      </c>
      <c r="J55" s="7">
        <f>J56+J57+J58+J59+J60+J61</f>
        <v>88.4</v>
      </c>
      <c r="K55" s="7"/>
      <c r="L55" s="7"/>
      <c r="M55" s="7"/>
      <c r="N55" s="7"/>
      <c r="O55" s="7">
        <v>251.6</v>
      </c>
      <c r="P55" s="7">
        <v>9</v>
      </c>
      <c r="Q55" s="7">
        <v>490.4</v>
      </c>
      <c r="R55" s="7"/>
      <c r="S55" s="154">
        <f t="shared" si="23"/>
        <v>50</v>
      </c>
      <c r="T55" s="154">
        <f t="shared" si="18"/>
        <v>0</v>
      </c>
      <c r="U55" s="134">
        <v>50</v>
      </c>
      <c r="V55" s="134"/>
      <c r="W55" s="134">
        <f>SUM(W62:W67)</f>
        <v>0</v>
      </c>
      <c r="X55" s="134">
        <f>SUM(X62:X67)</f>
        <v>0</v>
      </c>
      <c r="Y55" s="134">
        <f>Y56+Y58</f>
        <v>0</v>
      </c>
      <c r="Z55" s="134">
        <f>Z56+Z58</f>
        <v>0</v>
      </c>
      <c r="AA55" s="134"/>
      <c r="AB55" s="134"/>
      <c r="AC55" s="134"/>
      <c r="AD55" s="134"/>
      <c r="AE55" s="134"/>
      <c r="AF55" s="134"/>
      <c r="AG55" s="134"/>
      <c r="AH55" s="134"/>
      <c r="AI55" s="113">
        <f t="shared" si="24"/>
        <v>7250.9</v>
      </c>
      <c r="AJ55" s="113">
        <f t="shared" si="19"/>
        <v>111.2</v>
      </c>
      <c r="AK55" s="23">
        <f t="shared" si="26"/>
        <v>3773.6</v>
      </c>
      <c r="AL55" s="23">
        <f t="shared" si="20"/>
        <v>8.1999999999999993</v>
      </c>
      <c r="AM55" s="23">
        <f>G55+W55</f>
        <v>1723.8000000000002</v>
      </c>
      <c r="AN55" s="23">
        <f t="shared" si="20"/>
        <v>5.6</v>
      </c>
      <c r="AO55" s="23">
        <f>I55+Y55</f>
        <v>1011.5</v>
      </c>
      <c r="AP55" s="23">
        <f t="shared" si="20"/>
        <v>88.4</v>
      </c>
      <c r="AQ55" s="23">
        <f t="shared" si="20"/>
        <v>0</v>
      </c>
      <c r="AR55" s="23">
        <f t="shared" si="20"/>
        <v>0</v>
      </c>
      <c r="AS55" s="23">
        <f t="shared" si="20"/>
        <v>0</v>
      </c>
      <c r="AT55" s="23">
        <f t="shared" si="21"/>
        <v>0</v>
      </c>
      <c r="AU55" s="23">
        <f t="shared" si="21"/>
        <v>251.6</v>
      </c>
      <c r="AV55" s="23">
        <f t="shared" si="21"/>
        <v>9</v>
      </c>
      <c r="AW55" s="23">
        <f t="shared" si="21"/>
        <v>490.4</v>
      </c>
      <c r="AX55" s="23">
        <f t="shared" si="21"/>
        <v>0</v>
      </c>
      <c r="AY55" s="162">
        <f t="shared" si="27"/>
        <v>-50</v>
      </c>
      <c r="AZ55" s="162">
        <f t="shared" si="27"/>
        <v>0</v>
      </c>
      <c r="BA55" s="162">
        <f t="shared" si="27"/>
        <v>-50</v>
      </c>
      <c r="BB55" s="162">
        <f t="shared" si="27"/>
        <v>0</v>
      </c>
      <c r="BC55" s="162">
        <f t="shared" si="27"/>
        <v>0</v>
      </c>
      <c r="BD55" s="162">
        <f t="shared" si="27"/>
        <v>0</v>
      </c>
      <c r="BE55" s="162">
        <f t="shared" si="27"/>
        <v>0</v>
      </c>
      <c r="BF55" s="162">
        <f t="shared" si="27"/>
        <v>0</v>
      </c>
      <c r="BG55" s="162">
        <f t="shared" si="27"/>
        <v>0</v>
      </c>
      <c r="BH55" s="162">
        <f t="shared" si="27"/>
        <v>0</v>
      </c>
      <c r="BI55" s="162">
        <f t="shared" si="27"/>
        <v>0</v>
      </c>
      <c r="BJ55" s="162">
        <f t="shared" si="27"/>
        <v>0</v>
      </c>
      <c r="BK55" s="162">
        <f t="shared" si="27"/>
        <v>0</v>
      </c>
      <c r="BL55" s="162">
        <f t="shared" si="27"/>
        <v>0</v>
      </c>
      <c r="BM55" s="162">
        <f t="shared" si="27"/>
        <v>0</v>
      </c>
      <c r="BN55" s="162">
        <f t="shared" si="27"/>
        <v>0</v>
      </c>
      <c r="BO55" s="1">
        <f t="shared" si="16"/>
        <v>100</v>
      </c>
    </row>
    <row r="56" spans="1:67" ht="15" customHeight="1" x14ac:dyDescent="0.25">
      <c r="A56" s="10"/>
      <c r="B56" s="77" t="s">
        <v>162</v>
      </c>
      <c r="C56" s="156">
        <f t="shared" si="28"/>
        <v>164</v>
      </c>
      <c r="D56" s="156">
        <f t="shared" si="28"/>
        <v>0</v>
      </c>
      <c r="E56" s="136"/>
      <c r="F56" s="136"/>
      <c r="G56" s="136"/>
      <c r="H56" s="136"/>
      <c r="I56" s="136">
        <v>164</v>
      </c>
      <c r="J56" s="136"/>
      <c r="K56" s="148"/>
      <c r="L56" s="148"/>
      <c r="M56" s="148"/>
      <c r="N56" s="148"/>
      <c r="O56" s="148"/>
      <c r="P56" s="148"/>
      <c r="Q56" s="148"/>
      <c r="R56" s="148"/>
      <c r="S56" s="156">
        <f t="shared" si="23"/>
        <v>0</v>
      </c>
      <c r="T56" s="156">
        <f t="shared" si="18"/>
        <v>0</v>
      </c>
      <c r="U56" s="137"/>
      <c r="V56" s="137"/>
      <c r="W56" s="137"/>
      <c r="X56" s="137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4">
        <f t="shared" si="24"/>
        <v>164</v>
      </c>
      <c r="AJ56" s="144">
        <f t="shared" si="19"/>
        <v>0</v>
      </c>
      <c r="AK56" s="114">
        <f t="shared" si="26"/>
        <v>0</v>
      </c>
      <c r="AL56" s="114">
        <f t="shared" si="26"/>
        <v>0</v>
      </c>
      <c r="AM56" s="114">
        <f t="shared" si="26"/>
        <v>0</v>
      </c>
      <c r="AN56" s="114">
        <f t="shared" si="26"/>
        <v>0</v>
      </c>
      <c r="AO56" s="114">
        <f t="shared" si="26"/>
        <v>164</v>
      </c>
      <c r="AP56" s="114">
        <f t="shared" si="26"/>
        <v>0</v>
      </c>
      <c r="AQ56" s="114">
        <f t="shared" si="26"/>
        <v>0</v>
      </c>
      <c r="AR56" s="114">
        <f t="shared" si="26"/>
        <v>0</v>
      </c>
      <c r="AS56" s="114">
        <f t="shared" si="26"/>
        <v>0</v>
      </c>
      <c r="AT56" s="114">
        <f t="shared" si="26"/>
        <v>0</v>
      </c>
      <c r="AU56" s="114">
        <f t="shared" si="26"/>
        <v>0</v>
      </c>
      <c r="AV56" s="114">
        <f t="shared" si="26"/>
        <v>0</v>
      </c>
      <c r="AW56" s="114">
        <f t="shared" si="26"/>
        <v>0</v>
      </c>
      <c r="AX56" s="114">
        <f t="shared" si="26"/>
        <v>0</v>
      </c>
      <c r="AY56" s="162">
        <f t="shared" si="27"/>
        <v>0</v>
      </c>
      <c r="AZ56" s="162">
        <f t="shared" si="27"/>
        <v>0</v>
      </c>
      <c r="BA56" s="162">
        <f t="shared" si="27"/>
        <v>0</v>
      </c>
      <c r="BB56" s="162">
        <f t="shared" si="27"/>
        <v>0</v>
      </c>
      <c r="BC56" s="162">
        <f t="shared" si="27"/>
        <v>0</v>
      </c>
      <c r="BD56" s="162">
        <f t="shared" si="27"/>
        <v>0</v>
      </c>
      <c r="BE56" s="162">
        <f t="shared" si="27"/>
        <v>0</v>
      </c>
      <c r="BF56" s="162">
        <f t="shared" si="27"/>
        <v>0</v>
      </c>
      <c r="BG56" s="162">
        <f t="shared" si="27"/>
        <v>0</v>
      </c>
      <c r="BH56" s="162">
        <f t="shared" si="27"/>
        <v>0</v>
      </c>
      <c r="BI56" s="162">
        <f t="shared" si="27"/>
        <v>0</v>
      </c>
      <c r="BJ56" s="162">
        <f t="shared" si="27"/>
        <v>0</v>
      </c>
      <c r="BK56" s="162">
        <f t="shared" si="27"/>
        <v>0</v>
      </c>
      <c r="BL56" s="162">
        <f t="shared" si="27"/>
        <v>0</v>
      </c>
      <c r="BM56" s="162">
        <f t="shared" si="27"/>
        <v>0</v>
      </c>
      <c r="BN56" s="162">
        <f t="shared" si="27"/>
        <v>0</v>
      </c>
      <c r="BO56" s="1">
        <f t="shared" si="16"/>
        <v>0</v>
      </c>
    </row>
    <row r="57" spans="1:67" ht="15" customHeight="1" x14ac:dyDescent="0.25">
      <c r="A57" s="10"/>
      <c r="B57" s="77" t="s">
        <v>381</v>
      </c>
      <c r="C57" s="156">
        <f t="shared" si="28"/>
        <v>251.8</v>
      </c>
      <c r="D57" s="156"/>
      <c r="E57" s="136"/>
      <c r="F57" s="136"/>
      <c r="G57" s="136"/>
      <c r="H57" s="136"/>
      <c r="I57" s="136">
        <v>251.8</v>
      </c>
      <c r="J57" s="136">
        <v>28.6</v>
      </c>
      <c r="K57" s="148"/>
      <c r="L57" s="148"/>
      <c r="M57" s="148"/>
      <c r="N57" s="148"/>
      <c r="O57" s="148"/>
      <c r="P57" s="148"/>
      <c r="Q57" s="148"/>
      <c r="R57" s="148"/>
      <c r="S57" s="156"/>
      <c r="T57" s="156"/>
      <c r="U57" s="137"/>
      <c r="V57" s="137"/>
      <c r="W57" s="137"/>
      <c r="X57" s="137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  <c r="AI57" s="144">
        <f t="shared" si="24"/>
        <v>251.8</v>
      </c>
      <c r="AJ57" s="144"/>
      <c r="AK57" s="114"/>
      <c r="AL57" s="114"/>
      <c r="AM57" s="114"/>
      <c r="AN57" s="114"/>
      <c r="AO57" s="114">
        <f t="shared" si="26"/>
        <v>251.8</v>
      </c>
      <c r="AP57" s="114">
        <f t="shared" si="26"/>
        <v>28.6</v>
      </c>
      <c r="AQ57" s="114"/>
      <c r="AR57" s="114"/>
      <c r="AS57" s="114"/>
      <c r="AT57" s="114"/>
      <c r="AU57" s="114"/>
      <c r="AV57" s="114"/>
      <c r="AW57" s="114"/>
      <c r="AX57" s="114"/>
      <c r="AY57" s="162">
        <f t="shared" si="27"/>
        <v>0</v>
      </c>
      <c r="AZ57" s="162">
        <f t="shared" si="27"/>
        <v>0</v>
      </c>
      <c r="BA57" s="162">
        <f t="shared" si="27"/>
        <v>0</v>
      </c>
      <c r="BB57" s="162">
        <f t="shared" si="27"/>
        <v>0</v>
      </c>
      <c r="BC57" s="162">
        <f t="shared" si="27"/>
        <v>0</v>
      </c>
      <c r="BD57" s="162">
        <f t="shared" si="27"/>
        <v>0</v>
      </c>
      <c r="BE57" s="162">
        <f t="shared" si="27"/>
        <v>0</v>
      </c>
      <c r="BF57" s="162">
        <f t="shared" si="27"/>
        <v>0</v>
      </c>
      <c r="BG57" s="162">
        <f t="shared" si="27"/>
        <v>0</v>
      </c>
      <c r="BH57" s="162">
        <f t="shared" si="27"/>
        <v>0</v>
      </c>
      <c r="BI57" s="162">
        <f t="shared" si="27"/>
        <v>0</v>
      </c>
      <c r="BJ57" s="162">
        <f t="shared" si="27"/>
        <v>0</v>
      </c>
      <c r="BK57" s="162">
        <f t="shared" si="27"/>
        <v>0</v>
      </c>
      <c r="BL57" s="162">
        <f t="shared" si="27"/>
        <v>0</v>
      </c>
      <c r="BM57" s="162">
        <f t="shared" si="27"/>
        <v>0</v>
      </c>
      <c r="BN57" s="162">
        <f t="shared" si="27"/>
        <v>0</v>
      </c>
      <c r="BO57" s="1">
        <f t="shared" si="16"/>
        <v>0</v>
      </c>
    </row>
    <row r="58" spans="1:67" ht="39.6" x14ac:dyDescent="0.25">
      <c r="A58" s="10"/>
      <c r="B58" s="77" t="s">
        <v>353</v>
      </c>
      <c r="C58" s="156">
        <f t="shared" si="28"/>
        <v>253.7</v>
      </c>
      <c r="D58" s="156">
        <f t="shared" si="28"/>
        <v>0</v>
      </c>
      <c r="E58" s="136"/>
      <c r="F58" s="136"/>
      <c r="G58" s="136"/>
      <c r="H58" s="136"/>
      <c r="I58" s="136">
        <v>253.7</v>
      </c>
      <c r="J58" s="136"/>
      <c r="K58" s="136"/>
      <c r="L58" s="136"/>
      <c r="M58" s="136"/>
      <c r="N58" s="136"/>
      <c r="O58" s="136"/>
      <c r="P58" s="136"/>
      <c r="Q58" s="136"/>
      <c r="R58" s="136"/>
      <c r="S58" s="156">
        <f t="shared" si="23"/>
        <v>0</v>
      </c>
      <c r="T58" s="156">
        <f t="shared" si="18"/>
        <v>0</v>
      </c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44">
        <f t="shared" si="24"/>
        <v>253.7</v>
      </c>
      <c r="AJ58" s="144">
        <f t="shared" si="19"/>
        <v>0</v>
      </c>
      <c r="AK58" s="114">
        <f t="shared" ref="AK58:AX67" si="29">E58+U58</f>
        <v>0</v>
      </c>
      <c r="AL58" s="114">
        <f t="shared" si="29"/>
        <v>0</v>
      </c>
      <c r="AM58" s="114">
        <f t="shared" si="29"/>
        <v>0</v>
      </c>
      <c r="AN58" s="114">
        <f t="shared" si="29"/>
        <v>0</v>
      </c>
      <c r="AO58" s="114">
        <f t="shared" si="26"/>
        <v>253.7</v>
      </c>
      <c r="AP58" s="114">
        <f t="shared" si="26"/>
        <v>0</v>
      </c>
      <c r="AQ58" s="114">
        <f t="shared" si="26"/>
        <v>0</v>
      </c>
      <c r="AR58" s="114">
        <f t="shared" si="26"/>
        <v>0</v>
      </c>
      <c r="AS58" s="114">
        <f t="shared" si="26"/>
        <v>0</v>
      </c>
      <c r="AT58" s="114">
        <f t="shared" si="26"/>
        <v>0</v>
      </c>
      <c r="AU58" s="114">
        <f t="shared" si="26"/>
        <v>0</v>
      </c>
      <c r="AV58" s="114">
        <f t="shared" si="26"/>
        <v>0</v>
      </c>
      <c r="AW58" s="114">
        <f t="shared" si="26"/>
        <v>0</v>
      </c>
      <c r="AX58" s="114">
        <f t="shared" si="26"/>
        <v>0</v>
      </c>
      <c r="AY58" s="162">
        <f t="shared" si="27"/>
        <v>0</v>
      </c>
      <c r="AZ58" s="162">
        <f t="shared" si="27"/>
        <v>0</v>
      </c>
      <c r="BA58" s="162">
        <f t="shared" si="27"/>
        <v>0</v>
      </c>
      <c r="BB58" s="162">
        <f t="shared" si="27"/>
        <v>0</v>
      </c>
      <c r="BC58" s="162">
        <f t="shared" si="27"/>
        <v>0</v>
      </c>
      <c r="BD58" s="162">
        <f t="shared" si="27"/>
        <v>0</v>
      </c>
      <c r="BE58" s="162">
        <f t="shared" si="27"/>
        <v>0</v>
      </c>
      <c r="BF58" s="162">
        <f t="shared" si="27"/>
        <v>0</v>
      </c>
      <c r="BG58" s="162">
        <f t="shared" si="27"/>
        <v>0</v>
      </c>
      <c r="BH58" s="162">
        <f t="shared" si="27"/>
        <v>0</v>
      </c>
      <c r="BI58" s="162">
        <f t="shared" si="27"/>
        <v>0</v>
      </c>
      <c r="BJ58" s="162">
        <f t="shared" si="27"/>
        <v>0</v>
      </c>
      <c r="BK58" s="162">
        <f t="shared" si="27"/>
        <v>0</v>
      </c>
      <c r="BL58" s="162">
        <f t="shared" si="27"/>
        <v>0</v>
      </c>
      <c r="BM58" s="162">
        <f t="shared" si="27"/>
        <v>0</v>
      </c>
      <c r="BN58" s="162">
        <f t="shared" si="27"/>
        <v>0</v>
      </c>
      <c r="BO58" s="1">
        <f t="shared" si="16"/>
        <v>0</v>
      </c>
    </row>
    <row r="59" spans="1:67" x14ac:dyDescent="0.25">
      <c r="A59" s="10"/>
      <c r="B59" s="77" t="s">
        <v>401</v>
      </c>
      <c r="C59" s="156">
        <f t="shared" si="28"/>
        <v>107.3</v>
      </c>
      <c r="D59" s="156">
        <f t="shared" si="28"/>
        <v>3.3</v>
      </c>
      <c r="E59" s="136"/>
      <c r="F59" s="136"/>
      <c r="G59" s="136"/>
      <c r="H59" s="136"/>
      <c r="I59" s="73">
        <v>107.3</v>
      </c>
      <c r="J59" s="136">
        <v>3.3</v>
      </c>
      <c r="K59" s="136"/>
      <c r="L59" s="136"/>
      <c r="M59" s="136"/>
      <c r="N59" s="136"/>
      <c r="O59" s="136"/>
      <c r="P59" s="136"/>
      <c r="Q59" s="136"/>
      <c r="R59" s="136"/>
      <c r="S59" s="156">
        <f t="shared" si="23"/>
        <v>0</v>
      </c>
      <c r="T59" s="156">
        <f t="shared" si="18"/>
        <v>0</v>
      </c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44">
        <f t="shared" si="24"/>
        <v>107.3</v>
      </c>
      <c r="AJ59" s="144">
        <f t="shared" si="19"/>
        <v>3.3</v>
      </c>
      <c r="AK59" s="114">
        <f t="shared" si="29"/>
        <v>0</v>
      </c>
      <c r="AL59" s="114">
        <f t="shared" si="29"/>
        <v>0</v>
      </c>
      <c r="AM59" s="114">
        <f t="shared" si="29"/>
        <v>0</v>
      </c>
      <c r="AN59" s="114">
        <f t="shared" si="29"/>
        <v>0</v>
      </c>
      <c r="AO59" s="114">
        <f t="shared" si="26"/>
        <v>107.3</v>
      </c>
      <c r="AP59" s="114">
        <f t="shared" si="26"/>
        <v>3.3</v>
      </c>
      <c r="AQ59" s="114">
        <f t="shared" si="26"/>
        <v>0</v>
      </c>
      <c r="AR59" s="114">
        <f t="shared" si="26"/>
        <v>0</v>
      </c>
      <c r="AS59" s="114">
        <f t="shared" si="26"/>
        <v>0</v>
      </c>
      <c r="AT59" s="114">
        <f t="shared" si="26"/>
        <v>0</v>
      </c>
      <c r="AU59" s="114">
        <f t="shared" si="26"/>
        <v>0</v>
      </c>
      <c r="AV59" s="114">
        <f t="shared" si="26"/>
        <v>0</v>
      </c>
      <c r="AW59" s="114">
        <f t="shared" si="26"/>
        <v>0</v>
      </c>
      <c r="AX59" s="114">
        <f t="shared" si="26"/>
        <v>0</v>
      </c>
      <c r="AY59" s="162">
        <f t="shared" si="27"/>
        <v>0</v>
      </c>
      <c r="AZ59" s="162">
        <f t="shared" si="27"/>
        <v>0</v>
      </c>
      <c r="BA59" s="162">
        <f t="shared" si="27"/>
        <v>0</v>
      </c>
      <c r="BB59" s="162">
        <f t="shared" si="27"/>
        <v>0</v>
      </c>
      <c r="BC59" s="162">
        <f t="shared" si="27"/>
        <v>0</v>
      </c>
      <c r="BD59" s="162">
        <f t="shared" si="27"/>
        <v>0</v>
      </c>
      <c r="BE59" s="162">
        <f t="shared" si="27"/>
        <v>0</v>
      </c>
      <c r="BF59" s="162">
        <f t="shared" si="27"/>
        <v>0</v>
      </c>
      <c r="BG59" s="162">
        <f t="shared" si="27"/>
        <v>0</v>
      </c>
      <c r="BH59" s="162">
        <f t="shared" si="27"/>
        <v>0</v>
      </c>
      <c r="BI59" s="162">
        <f t="shared" si="27"/>
        <v>0</v>
      </c>
      <c r="BJ59" s="162">
        <f t="shared" si="27"/>
        <v>0</v>
      </c>
      <c r="BK59" s="162">
        <f t="shared" si="27"/>
        <v>0</v>
      </c>
      <c r="BL59" s="162">
        <f t="shared" si="27"/>
        <v>0</v>
      </c>
      <c r="BM59" s="162">
        <f t="shared" si="27"/>
        <v>0</v>
      </c>
      <c r="BN59" s="162">
        <f t="shared" si="27"/>
        <v>0</v>
      </c>
    </row>
    <row r="60" spans="1:67" ht="26.4" x14ac:dyDescent="0.25">
      <c r="A60" s="10"/>
      <c r="B60" s="77" t="s">
        <v>402</v>
      </c>
      <c r="C60" s="156">
        <f t="shared" si="28"/>
        <v>73.400000000000006</v>
      </c>
      <c r="D60" s="156">
        <f t="shared" si="28"/>
        <v>3.1</v>
      </c>
      <c r="E60" s="136"/>
      <c r="F60" s="136"/>
      <c r="G60" s="136"/>
      <c r="H60" s="136"/>
      <c r="I60" s="73">
        <v>73.400000000000006</v>
      </c>
      <c r="J60" s="136">
        <v>3.1</v>
      </c>
      <c r="K60" s="136"/>
      <c r="L60" s="136"/>
      <c r="M60" s="136"/>
      <c r="N60" s="136"/>
      <c r="O60" s="136"/>
      <c r="P60" s="136"/>
      <c r="Q60" s="136"/>
      <c r="R60" s="136"/>
      <c r="S60" s="156">
        <f t="shared" si="23"/>
        <v>0</v>
      </c>
      <c r="T60" s="156">
        <f t="shared" si="18"/>
        <v>0</v>
      </c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44">
        <f t="shared" si="24"/>
        <v>73.400000000000006</v>
      </c>
      <c r="AJ60" s="144">
        <f t="shared" si="19"/>
        <v>3.1</v>
      </c>
      <c r="AK60" s="114">
        <f t="shared" si="29"/>
        <v>0</v>
      </c>
      <c r="AL60" s="114">
        <f t="shared" si="29"/>
        <v>0</v>
      </c>
      <c r="AM60" s="114">
        <f t="shared" si="29"/>
        <v>0</v>
      </c>
      <c r="AN60" s="114">
        <f t="shared" si="29"/>
        <v>0</v>
      </c>
      <c r="AO60" s="114">
        <f t="shared" si="29"/>
        <v>73.400000000000006</v>
      </c>
      <c r="AP60" s="114">
        <f t="shared" si="29"/>
        <v>3.1</v>
      </c>
      <c r="AQ60" s="114">
        <f t="shared" si="29"/>
        <v>0</v>
      </c>
      <c r="AR60" s="114">
        <f t="shared" si="29"/>
        <v>0</v>
      </c>
      <c r="AS60" s="114">
        <f t="shared" si="29"/>
        <v>0</v>
      </c>
      <c r="AT60" s="114">
        <f t="shared" si="29"/>
        <v>0</v>
      </c>
      <c r="AU60" s="114">
        <f t="shared" si="29"/>
        <v>0</v>
      </c>
      <c r="AV60" s="114">
        <f t="shared" si="29"/>
        <v>0</v>
      </c>
      <c r="AW60" s="114">
        <f t="shared" si="29"/>
        <v>0</v>
      </c>
      <c r="AX60" s="114">
        <f t="shared" si="29"/>
        <v>0</v>
      </c>
      <c r="AY60" s="162">
        <f t="shared" si="27"/>
        <v>0</v>
      </c>
      <c r="AZ60" s="162">
        <f t="shared" si="27"/>
        <v>0</v>
      </c>
      <c r="BA60" s="162">
        <f t="shared" si="27"/>
        <v>0</v>
      </c>
      <c r="BB60" s="162">
        <f t="shared" si="27"/>
        <v>0</v>
      </c>
      <c r="BC60" s="162">
        <f t="shared" si="27"/>
        <v>0</v>
      </c>
      <c r="BD60" s="162">
        <f t="shared" si="27"/>
        <v>0</v>
      </c>
      <c r="BE60" s="162">
        <f t="shared" si="27"/>
        <v>0</v>
      </c>
      <c r="BF60" s="162">
        <f t="shared" si="27"/>
        <v>0</v>
      </c>
      <c r="BG60" s="162">
        <f t="shared" si="27"/>
        <v>0</v>
      </c>
      <c r="BH60" s="162">
        <f t="shared" si="27"/>
        <v>0</v>
      </c>
      <c r="BI60" s="162">
        <f t="shared" si="27"/>
        <v>0</v>
      </c>
      <c r="BJ60" s="162">
        <f t="shared" si="27"/>
        <v>0</v>
      </c>
      <c r="BK60" s="162">
        <f t="shared" si="27"/>
        <v>0</v>
      </c>
      <c r="BL60" s="162">
        <f t="shared" si="27"/>
        <v>0</v>
      </c>
      <c r="BM60" s="162">
        <f t="shared" si="27"/>
        <v>0</v>
      </c>
      <c r="BN60" s="162">
        <f t="shared" si="27"/>
        <v>0</v>
      </c>
    </row>
    <row r="61" spans="1:67" x14ac:dyDescent="0.25">
      <c r="A61" s="10"/>
      <c r="B61" s="77" t="s">
        <v>403</v>
      </c>
      <c r="C61" s="156">
        <f t="shared" si="28"/>
        <v>161.30000000000001</v>
      </c>
      <c r="D61" s="156">
        <f t="shared" si="28"/>
        <v>53.4</v>
      </c>
      <c r="E61" s="136"/>
      <c r="F61" s="136"/>
      <c r="G61" s="136"/>
      <c r="H61" s="136"/>
      <c r="I61" s="73">
        <v>161.30000000000001</v>
      </c>
      <c r="J61" s="136">
        <v>53.4</v>
      </c>
      <c r="K61" s="136"/>
      <c r="L61" s="136"/>
      <c r="M61" s="136"/>
      <c r="N61" s="136"/>
      <c r="O61" s="136"/>
      <c r="P61" s="136"/>
      <c r="Q61" s="136"/>
      <c r="R61" s="136"/>
      <c r="S61" s="156">
        <f t="shared" si="23"/>
        <v>0</v>
      </c>
      <c r="T61" s="156">
        <f t="shared" si="18"/>
        <v>0</v>
      </c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44">
        <f t="shared" si="24"/>
        <v>161.30000000000001</v>
      </c>
      <c r="AJ61" s="144">
        <f t="shared" si="19"/>
        <v>53.4</v>
      </c>
      <c r="AK61" s="114">
        <f t="shared" si="29"/>
        <v>0</v>
      </c>
      <c r="AL61" s="114">
        <f t="shared" si="29"/>
        <v>0</v>
      </c>
      <c r="AM61" s="114">
        <f t="shared" si="29"/>
        <v>0</v>
      </c>
      <c r="AN61" s="114">
        <f t="shared" si="29"/>
        <v>0</v>
      </c>
      <c r="AO61" s="114">
        <f t="shared" si="29"/>
        <v>161.30000000000001</v>
      </c>
      <c r="AP61" s="114">
        <f t="shared" si="29"/>
        <v>53.4</v>
      </c>
      <c r="AQ61" s="114">
        <f t="shared" si="29"/>
        <v>0</v>
      </c>
      <c r="AR61" s="114">
        <f t="shared" si="29"/>
        <v>0</v>
      </c>
      <c r="AS61" s="114">
        <f t="shared" si="29"/>
        <v>0</v>
      </c>
      <c r="AT61" s="114">
        <f t="shared" si="29"/>
        <v>0</v>
      </c>
      <c r="AU61" s="114">
        <f t="shared" si="29"/>
        <v>0</v>
      </c>
      <c r="AV61" s="114">
        <f t="shared" si="29"/>
        <v>0</v>
      </c>
      <c r="AW61" s="114">
        <f t="shared" si="29"/>
        <v>0</v>
      </c>
      <c r="AX61" s="114">
        <f t="shared" si="29"/>
        <v>0</v>
      </c>
      <c r="AY61" s="162">
        <f t="shared" si="27"/>
        <v>0</v>
      </c>
      <c r="AZ61" s="162">
        <f t="shared" si="27"/>
        <v>0</v>
      </c>
      <c r="BA61" s="162">
        <f t="shared" si="27"/>
        <v>0</v>
      </c>
      <c r="BB61" s="162">
        <f t="shared" si="27"/>
        <v>0</v>
      </c>
      <c r="BC61" s="162">
        <f t="shared" si="27"/>
        <v>0</v>
      </c>
      <c r="BD61" s="162">
        <f t="shared" si="27"/>
        <v>0</v>
      </c>
      <c r="BE61" s="162">
        <f t="shared" si="27"/>
        <v>0</v>
      </c>
      <c r="BF61" s="162">
        <f t="shared" si="27"/>
        <v>0</v>
      </c>
      <c r="BG61" s="162">
        <f t="shared" si="27"/>
        <v>0</v>
      </c>
      <c r="BH61" s="162">
        <f t="shared" si="27"/>
        <v>0</v>
      </c>
      <c r="BI61" s="162">
        <f t="shared" si="27"/>
        <v>0</v>
      </c>
      <c r="BJ61" s="162">
        <f t="shared" si="27"/>
        <v>0</v>
      </c>
      <c r="BK61" s="162">
        <f t="shared" si="27"/>
        <v>0</v>
      </c>
      <c r="BL61" s="162">
        <f t="shared" si="27"/>
        <v>0</v>
      </c>
      <c r="BM61" s="162">
        <f t="shared" si="27"/>
        <v>0</v>
      </c>
      <c r="BN61" s="162">
        <f t="shared" si="27"/>
        <v>0</v>
      </c>
      <c r="BO61" s="1">
        <f>S61-AY61</f>
        <v>0</v>
      </c>
    </row>
    <row r="62" spans="1:67" s="57" customFormat="1" ht="15" customHeight="1" x14ac:dyDescent="0.25">
      <c r="A62" s="107"/>
      <c r="B62" s="115" t="s">
        <v>163</v>
      </c>
      <c r="C62" s="156">
        <f t="shared" si="28"/>
        <v>6.2</v>
      </c>
      <c r="D62" s="156">
        <f t="shared" si="28"/>
        <v>5.6</v>
      </c>
      <c r="E62" s="136"/>
      <c r="F62" s="136"/>
      <c r="G62" s="136">
        <v>6.2</v>
      </c>
      <c r="H62" s="136">
        <v>5.6</v>
      </c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56">
        <f t="shared" si="23"/>
        <v>0</v>
      </c>
      <c r="T62" s="156">
        <f t="shared" si="18"/>
        <v>0</v>
      </c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44">
        <f t="shared" si="24"/>
        <v>6.2</v>
      </c>
      <c r="AJ62" s="144">
        <f t="shared" si="19"/>
        <v>5.6</v>
      </c>
      <c r="AK62" s="114">
        <f t="shared" si="29"/>
        <v>0</v>
      </c>
      <c r="AL62" s="114">
        <f t="shared" si="29"/>
        <v>0</v>
      </c>
      <c r="AM62" s="114">
        <f t="shared" si="29"/>
        <v>6.2</v>
      </c>
      <c r="AN62" s="114">
        <f t="shared" si="29"/>
        <v>5.6</v>
      </c>
      <c r="AO62" s="114">
        <f t="shared" si="29"/>
        <v>0</v>
      </c>
      <c r="AP62" s="114">
        <f t="shared" si="29"/>
        <v>0</v>
      </c>
      <c r="AQ62" s="114">
        <f t="shared" si="29"/>
        <v>0</v>
      </c>
      <c r="AR62" s="114">
        <f t="shared" si="29"/>
        <v>0</v>
      </c>
      <c r="AS62" s="114">
        <f t="shared" si="29"/>
        <v>0</v>
      </c>
      <c r="AT62" s="114">
        <f t="shared" si="29"/>
        <v>0</v>
      </c>
      <c r="AU62" s="114">
        <f t="shared" si="29"/>
        <v>0</v>
      </c>
      <c r="AV62" s="114">
        <f t="shared" si="29"/>
        <v>0</v>
      </c>
      <c r="AW62" s="114">
        <f t="shared" si="29"/>
        <v>0</v>
      </c>
      <c r="AX62" s="114">
        <f t="shared" si="29"/>
        <v>0</v>
      </c>
      <c r="AY62" s="162">
        <f t="shared" si="27"/>
        <v>0</v>
      </c>
      <c r="AZ62" s="162">
        <f t="shared" si="27"/>
        <v>0</v>
      </c>
      <c r="BA62" s="162">
        <f t="shared" si="27"/>
        <v>0</v>
      </c>
      <c r="BB62" s="162">
        <f t="shared" si="27"/>
        <v>0</v>
      </c>
      <c r="BC62" s="162">
        <f t="shared" si="27"/>
        <v>0</v>
      </c>
      <c r="BD62" s="162">
        <f t="shared" si="27"/>
        <v>0</v>
      </c>
      <c r="BE62" s="162">
        <f t="shared" si="27"/>
        <v>0</v>
      </c>
      <c r="BF62" s="162">
        <f t="shared" si="27"/>
        <v>0</v>
      </c>
      <c r="BG62" s="162">
        <f t="shared" si="27"/>
        <v>0</v>
      </c>
      <c r="BH62" s="162">
        <f t="shared" si="27"/>
        <v>0</v>
      </c>
      <c r="BI62" s="162">
        <f t="shared" si="27"/>
        <v>0</v>
      </c>
      <c r="BJ62" s="162">
        <f t="shared" si="27"/>
        <v>0</v>
      </c>
      <c r="BK62" s="162">
        <f t="shared" si="27"/>
        <v>0</v>
      </c>
      <c r="BL62" s="162">
        <f t="shared" si="27"/>
        <v>0</v>
      </c>
      <c r="BM62" s="162">
        <f t="shared" si="27"/>
        <v>0</v>
      </c>
      <c r="BN62" s="162">
        <f t="shared" ref="BN62:BO128" si="30">R62-AX62</f>
        <v>0</v>
      </c>
      <c r="BO62" s="1">
        <f>S62-AY62</f>
        <v>0</v>
      </c>
    </row>
    <row r="63" spans="1:67" s="57" customFormat="1" ht="26.4" x14ac:dyDescent="0.25">
      <c r="A63" s="107"/>
      <c r="B63" s="31" t="s">
        <v>80</v>
      </c>
      <c r="C63" s="156">
        <f t="shared" si="28"/>
        <v>7.4</v>
      </c>
      <c r="D63" s="156">
        <f t="shared" si="28"/>
        <v>0</v>
      </c>
      <c r="E63" s="136"/>
      <c r="F63" s="136"/>
      <c r="G63" s="136">
        <v>7.4</v>
      </c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56">
        <f t="shared" si="23"/>
        <v>0</v>
      </c>
      <c r="T63" s="156">
        <f t="shared" si="18"/>
        <v>0</v>
      </c>
      <c r="U63" s="137"/>
      <c r="V63" s="137"/>
      <c r="W63" s="13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44">
        <f t="shared" si="24"/>
        <v>7.4</v>
      </c>
      <c r="AJ63" s="144">
        <f t="shared" si="19"/>
        <v>0</v>
      </c>
      <c r="AK63" s="114">
        <f t="shared" si="29"/>
        <v>0</v>
      </c>
      <c r="AL63" s="114">
        <f t="shared" si="29"/>
        <v>0</v>
      </c>
      <c r="AM63" s="114">
        <f t="shared" si="29"/>
        <v>7.4</v>
      </c>
      <c r="AN63" s="114">
        <f t="shared" si="29"/>
        <v>0</v>
      </c>
      <c r="AO63" s="114">
        <f t="shared" si="29"/>
        <v>0</v>
      </c>
      <c r="AP63" s="114">
        <f t="shared" si="29"/>
        <v>0</v>
      </c>
      <c r="AQ63" s="114">
        <f t="shared" si="29"/>
        <v>0</v>
      </c>
      <c r="AR63" s="114">
        <f t="shared" si="29"/>
        <v>0</v>
      </c>
      <c r="AS63" s="114">
        <f t="shared" si="29"/>
        <v>0</v>
      </c>
      <c r="AT63" s="114">
        <f t="shared" si="29"/>
        <v>0</v>
      </c>
      <c r="AU63" s="114">
        <f t="shared" si="29"/>
        <v>0</v>
      </c>
      <c r="AV63" s="114">
        <f t="shared" si="29"/>
        <v>0</v>
      </c>
      <c r="AW63" s="114">
        <f t="shared" si="29"/>
        <v>0</v>
      </c>
      <c r="AX63" s="114">
        <f t="shared" si="29"/>
        <v>0</v>
      </c>
      <c r="AY63" s="162">
        <f t="shared" ref="AY63:BM129" si="31">C63-AI63</f>
        <v>0</v>
      </c>
      <c r="AZ63" s="162">
        <f t="shared" si="31"/>
        <v>0</v>
      </c>
      <c r="BA63" s="162">
        <f t="shared" si="31"/>
        <v>0</v>
      </c>
      <c r="BB63" s="162">
        <f t="shared" si="31"/>
        <v>0</v>
      </c>
      <c r="BC63" s="162">
        <f t="shared" si="31"/>
        <v>0</v>
      </c>
      <c r="BD63" s="162">
        <f t="shared" si="31"/>
        <v>0</v>
      </c>
      <c r="BE63" s="162">
        <f t="shared" si="31"/>
        <v>0</v>
      </c>
      <c r="BF63" s="162">
        <f t="shared" si="31"/>
        <v>0</v>
      </c>
      <c r="BG63" s="162">
        <f t="shared" si="31"/>
        <v>0</v>
      </c>
      <c r="BH63" s="162">
        <f t="shared" si="31"/>
        <v>0</v>
      </c>
      <c r="BI63" s="162">
        <f t="shared" si="31"/>
        <v>0</v>
      </c>
      <c r="BJ63" s="162">
        <f t="shared" si="31"/>
        <v>0</v>
      </c>
      <c r="BK63" s="162">
        <f t="shared" si="31"/>
        <v>0</v>
      </c>
      <c r="BL63" s="162">
        <f t="shared" si="31"/>
        <v>0</v>
      </c>
      <c r="BM63" s="162">
        <f t="shared" si="31"/>
        <v>0</v>
      </c>
      <c r="BN63" s="162">
        <f t="shared" si="30"/>
        <v>0</v>
      </c>
      <c r="BO63" s="1">
        <f>S63-AY63</f>
        <v>0</v>
      </c>
    </row>
    <row r="64" spans="1:67" s="57" customFormat="1" ht="15" customHeight="1" x14ac:dyDescent="0.25">
      <c r="A64" s="107"/>
      <c r="B64" s="115" t="s">
        <v>66</v>
      </c>
      <c r="C64" s="156">
        <f t="shared" si="28"/>
        <v>270</v>
      </c>
      <c r="D64" s="156">
        <f t="shared" si="28"/>
        <v>0</v>
      </c>
      <c r="E64" s="136"/>
      <c r="F64" s="136"/>
      <c r="G64" s="136">
        <v>270</v>
      </c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56">
        <f t="shared" si="23"/>
        <v>0</v>
      </c>
      <c r="T64" s="156">
        <f t="shared" si="18"/>
        <v>0</v>
      </c>
      <c r="U64" s="137"/>
      <c r="V64" s="137"/>
      <c r="W64" s="137"/>
      <c r="X64" s="137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44">
        <f t="shared" si="24"/>
        <v>270</v>
      </c>
      <c r="AJ64" s="144">
        <f t="shared" si="19"/>
        <v>0</v>
      </c>
      <c r="AK64" s="114">
        <f t="shared" si="29"/>
        <v>0</v>
      </c>
      <c r="AL64" s="114">
        <f t="shared" si="29"/>
        <v>0</v>
      </c>
      <c r="AM64" s="114">
        <f t="shared" si="29"/>
        <v>270</v>
      </c>
      <c r="AN64" s="114">
        <f t="shared" si="29"/>
        <v>0</v>
      </c>
      <c r="AO64" s="114">
        <f t="shared" si="29"/>
        <v>0</v>
      </c>
      <c r="AP64" s="114">
        <f t="shared" si="29"/>
        <v>0</v>
      </c>
      <c r="AQ64" s="114">
        <f t="shared" si="29"/>
        <v>0</v>
      </c>
      <c r="AR64" s="114">
        <f t="shared" si="29"/>
        <v>0</v>
      </c>
      <c r="AS64" s="114">
        <f t="shared" si="29"/>
        <v>0</v>
      </c>
      <c r="AT64" s="114">
        <f t="shared" si="29"/>
        <v>0</v>
      </c>
      <c r="AU64" s="114">
        <f t="shared" si="29"/>
        <v>0</v>
      </c>
      <c r="AV64" s="114">
        <f t="shared" si="29"/>
        <v>0</v>
      </c>
      <c r="AW64" s="114">
        <f t="shared" si="29"/>
        <v>0</v>
      </c>
      <c r="AX64" s="114">
        <f t="shared" si="29"/>
        <v>0</v>
      </c>
      <c r="AY64" s="162">
        <f t="shared" si="31"/>
        <v>0</v>
      </c>
      <c r="AZ64" s="162">
        <f t="shared" si="31"/>
        <v>0</v>
      </c>
      <c r="BA64" s="162">
        <f t="shared" si="31"/>
        <v>0</v>
      </c>
      <c r="BB64" s="162">
        <f t="shared" si="31"/>
        <v>0</v>
      </c>
      <c r="BC64" s="162">
        <f t="shared" si="31"/>
        <v>0</v>
      </c>
      <c r="BD64" s="162">
        <f t="shared" si="31"/>
        <v>0</v>
      </c>
      <c r="BE64" s="162">
        <f t="shared" si="31"/>
        <v>0</v>
      </c>
      <c r="BF64" s="162">
        <f t="shared" si="31"/>
        <v>0</v>
      </c>
      <c r="BG64" s="162">
        <f t="shared" si="31"/>
        <v>0</v>
      </c>
      <c r="BH64" s="162">
        <f t="shared" si="31"/>
        <v>0</v>
      </c>
      <c r="BI64" s="162">
        <f t="shared" si="31"/>
        <v>0</v>
      </c>
      <c r="BJ64" s="162">
        <f t="shared" si="31"/>
        <v>0</v>
      </c>
      <c r="BK64" s="162">
        <f t="shared" si="31"/>
        <v>0</v>
      </c>
      <c r="BL64" s="162">
        <f t="shared" si="31"/>
        <v>0</v>
      </c>
      <c r="BM64" s="162">
        <f t="shared" si="31"/>
        <v>0</v>
      </c>
      <c r="BN64" s="162">
        <f t="shared" si="30"/>
        <v>0</v>
      </c>
      <c r="BO64" s="1">
        <f>S64-AY64</f>
        <v>0</v>
      </c>
    </row>
    <row r="65" spans="1:67" s="57" customFormat="1" ht="15" customHeight="1" x14ac:dyDescent="0.25">
      <c r="A65" s="107"/>
      <c r="B65" s="115" t="s">
        <v>234</v>
      </c>
      <c r="C65" s="156">
        <f t="shared" si="28"/>
        <v>575.70000000000005</v>
      </c>
      <c r="D65" s="156">
        <f t="shared" si="28"/>
        <v>0</v>
      </c>
      <c r="E65" s="136"/>
      <c r="F65" s="136"/>
      <c r="G65" s="136">
        <v>575.70000000000005</v>
      </c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56">
        <f t="shared" si="23"/>
        <v>0</v>
      </c>
      <c r="T65" s="156">
        <f t="shared" si="18"/>
        <v>0</v>
      </c>
      <c r="U65" s="137"/>
      <c r="V65" s="137"/>
      <c r="W65" s="137"/>
      <c r="X65" s="137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44">
        <f t="shared" si="24"/>
        <v>575.70000000000005</v>
      </c>
      <c r="AJ65" s="144">
        <f t="shared" si="19"/>
        <v>0</v>
      </c>
      <c r="AK65" s="114">
        <f t="shared" si="29"/>
        <v>0</v>
      </c>
      <c r="AL65" s="114">
        <f t="shared" si="29"/>
        <v>0</v>
      </c>
      <c r="AM65" s="114">
        <f t="shared" si="29"/>
        <v>575.70000000000005</v>
      </c>
      <c r="AN65" s="114">
        <f t="shared" si="29"/>
        <v>0</v>
      </c>
      <c r="AO65" s="114">
        <f t="shared" si="29"/>
        <v>0</v>
      </c>
      <c r="AP65" s="114">
        <f t="shared" si="29"/>
        <v>0</v>
      </c>
      <c r="AQ65" s="114">
        <f t="shared" si="29"/>
        <v>0</v>
      </c>
      <c r="AR65" s="114">
        <f t="shared" si="29"/>
        <v>0</v>
      </c>
      <c r="AS65" s="114">
        <f t="shared" si="29"/>
        <v>0</v>
      </c>
      <c r="AT65" s="114">
        <f t="shared" si="29"/>
        <v>0</v>
      </c>
      <c r="AU65" s="114">
        <f t="shared" si="29"/>
        <v>0</v>
      </c>
      <c r="AV65" s="114">
        <f t="shared" si="29"/>
        <v>0</v>
      </c>
      <c r="AW65" s="114">
        <f t="shared" si="29"/>
        <v>0</v>
      </c>
      <c r="AX65" s="114">
        <f t="shared" si="29"/>
        <v>0</v>
      </c>
      <c r="AY65" s="162">
        <f t="shared" si="31"/>
        <v>0</v>
      </c>
      <c r="AZ65" s="162">
        <f t="shared" si="31"/>
        <v>0</v>
      </c>
      <c r="BA65" s="162">
        <f t="shared" si="31"/>
        <v>0</v>
      </c>
      <c r="BB65" s="162">
        <f t="shared" si="31"/>
        <v>0</v>
      </c>
      <c r="BC65" s="162">
        <f t="shared" si="31"/>
        <v>0</v>
      </c>
      <c r="BD65" s="162">
        <f t="shared" si="31"/>
        <v>0</v>
      </c>
      <c r="BE65" s="162">
        <f t="shared" si="31"/>
        <v>0</v>
      </c>
      <c r="BF65" s="162">
        <f t="shared" si="31"/>
        <v>0</v>
      </c>
      <c r="BG65" s="162">
        <f t="shared" si="31"/>
        <v>0</v>
      </c>
      <c r="BH65" s="162">
        <f t="shared" si="31"/>
        <v>0</v>
      </c>
      <c r="BI65" s="162">
        <f t="shared" si="31"/>
        <v>0</v>
      </c>
      <c r="BJ65" s="162">
        <f t="shared" si="31"/>
        <v>0</v>
      </c>
      <c r="BK65" s="162">
        <f t="shared" si="31"/>
        <v>0</v>
      </c>
      <c r="BL65" s="162">
        <f t="shared" si="31"/>
        <v>0</v>
      </c>
      <c r="BM65" s="162">
        <f t="shared" si="31"/>
        <v>0</v>
      </c>
      <c r="BN65" s="162">
        <f t="shared" si="30"/>
        <v>0</v>
      </c>
      <c r="BO65" s="1">
        <f>S65-AY65</f>
        <v>0</v>
      </c>
    </row>
    <row r="66" spans="1:67" s="57" customFormat="1" ht="15" customHeight="1" x14ac:dyDescent="0.25">
      <c r="A66" s="107"/>
      <c r="B66" s="115" t="s">
        <v>400</v>
      </c>
      <c r="C66" s="156">
        <f t="shared" si="28"/>
        <v>36.5</v>
      </c>
      <c r="D66" s="156"/>
      <c r="E66" s="136"/>
      <c r="F66" s="136"/>
      <c r="G66" s="136">
        <v>36.5</v>
      </c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56"/>
      <c r="T66" s="156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7"/>
      <c r="AH66" s="137"/>
      <c r="AI66" s="144">
        <f t="shared" si="24"/>
        <v>36.5</v>
      </c>
      <c r="AJ66" s="144">
        <f t="shared" si="19"/>
        <v>0</v>
      </c>
      <c r="AK66" s="114"/>
      <c r="AL66" s="114"/>
      <c r="AM66" s="114">
        <v>36.5</v>
      </c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62">
        <f t="shared" si="31"/>
        <v>0</v>
      </c>
      <c r="AZ66" s="162">
        <f t="shared" si="31"/>
        <v>0</v>
      </c>
      <c r="BA66" s="162">
        <f t="shared" si="31"/>
        <v>0</v>
      </c>
      <c r="BB66" s="162">
        <f t="shared" si="31"/>
        <v>0</v>
      </c>
      <c r="BC66" s="162">
        <f t="shared" si="31"/>
        <v>0</v>
      </c>
      <c r="BD66" s="162">
        <f t="shared" si="31"/>
        <v>0</v>
      </c>
      <c r="BE66" s="162">
        <f t="shared" si="31"/>
        <v>0</v>
      </c>
      <c r="BF66" s="162">
        <f t="shared" si="31"/>
        <v>0</v>
      </c>
      <c r="BG66" s="162">
        <f t="shared" si="31"/>
        <v>0</v>
      </c>
      <c r="BH66" s="162">
        <f t="shared" si="31"/>
        <v>0</v>
      </c>
      <c r="BI66" s="162">
        <f t="shared" si="31"/>
        <v>0</v>
      </c>
      <c r="BJ66" s="162">
        <f t="shared" si="31"/>
        <v>0</v>
      </c>
      <c r="BK66" s="162">
        <f t="shared" si="31"/>
        <v>0</v>
      </c>
      <c r="BL66" s="162">
        <f t="shared" si="31"/>
        <v>0</v>
      </c>
      <c r="BM66" s="162">
        <f t="shared" si="31"/>
        <v>0</v>
      </c>
      <c r="BN66" s="162">
        <f t="shared" si="30"/>
        <v>0</v>
      </c>
      <c r="BO66" s="1"/>
    </row>
    <row r="67" spans="1:67" s="57" customFormat="1" ht="15" customHeight="1" x14ac:dyDescent="0.25">
      <c r="A67" s="107"/>
      <c r="B67" s="115" t="s">
        <v>81</v>
      </c>
      <c r="C67" s="156">
        <f t="shared" si="28"/>
        <v>828</v>
      </c>
      <c r="D67" s="156">
        <f t="shared" si="28"/>
        <v>0</v>
      </c>
      <c r="E67" s="136"/>
      <c r="F67" s="136"/>
      <c r="G67" s="136">
        <v>828</v>
      </c>
      <c r="H67" s="136"/>
      <c r="I67" s="136"/>
      <c r="J67" s="136"/>
      <c r="K67" s="136"/>
      <c r="L67" s="136"/>
      <c r="M67" s="136"/>
      <c r="N67" s="136"/>
      <c r="O67" s="136"/>
      <c r="P67" s="136"/>
      <c r="Q67" s="136"/>
      <c r="R67" s="136"/>
      <c r="S67" s="156">
        <f t="shared" si="23"/>
        <v>0</v>
      </c>
      <c r="T67" s="156">
        <f t="shared" si="18"/>
        <v>0</v>
      </c>
      <c r="U67" s="137"/>
      <c r="V67" s="137"/>
      <c r="W67" s="137"/>
      <c r="X67" s="137"/>
      <c r="Y67" s="137"/>
      <c r="Z67" s="137"/>
      <c r="AA67" s="137"/>
      <c r="AB67" s="137"/>
      <c r="AC67" s="137"/>
      <c r="AD67" s="137"/>
      <c r="AE67" s="137"/>
      <c r="AF67" s="137"/>
      <c r="AG67" s="137"/>
      <c r="AH67" s="137"/>
      <c r="AI67" s="144">
        <f t="shared" si="24"/>
        <v>828</v>
      </c>
      <c r="AJ67" s="144">
        <f t="shared" si="19"/>
        <v>0</v>
      </c>
      <c r="AK67" s="114">
        <f t="shared" si="29"/>
        <v>0</v>
      </c>
      <c r="AL67" s="114">
        <f t="shared" si="29"/>
        <v>0</v>
      </c>
      <c r="AM67" s="114">
        <f t="shared" si="29"/>
        <v>828</v>
      </c>
      <c r="AN67" s="114">
        <f t="shared" si="29"/>
        <v>0</v>
      </c>
      <c r="AO67" s="114">
        <f t="shared" si="29"/>
        <v>0</v>
      </c>
      <c r="AP67" s="114">
        <f t="shared" si="29"/>
        <v>0</v>
      </c>
      <c r="AQ67" s="114">
        <f t="shared" si="29"/>
        <v>0</v>
      </c>
      <c r="AR67" s="114">
        <f t="shared" si="29"/>
        <v>0</v>
      </c>
      <c r="AS67" s="114">
        <f t="shared" si="29"/>
        <v>0</v>
      </c>
      <c r="AT67" s="114">
        <f t="shared" si="29"/>
        <v>0</v>
      </c>
      <c r="AU67" s="114">
        <f t="shared" si="29"/>
        <v>0</v>
      </c>
      <c r="AV67" s="114">
        <f t="shared" si="29"/>
        <v>0</v>
      </c>
      <c r="AW67" s="114">
        <f t="shared" si="29"/>
        <v>0</v>
      </c>
      <c r="AX67" s="114">
        <f t="shared" si="29"/>
        <v>0</v>
      </c>
      <c r="AY67" s="162">
        <f t="shared" si="31"/>
        <v>0</v>
      </c>
      <c r="AZ67" s="162">
        <f t="shared" si="31"/>
        <v>0</v>
      </c>
      <c r="BA67" s="162">
        <f t="shared" si="31"/>
        <v>0</v>
      </c>
      <c r="BB67" s="162">
        <f t="shared" si="31"/>
        <v>0</v>
      </c>
      <c r="BC67" s="162">
        <f t="shared" si="31"/>
        <v>0</v>
      </c>
      <c r="BD67" s="162">
        <f t="shared" si="31"/>
        <v>0</v>
      </c>
      <c r="BE67" s="162">
        <f t="shared" si="31"/>
        <v>0</v>
      </c>
      <c r="BF67" s="162">
        <f t="shared" si="31"/>
        <v>0</v>
      </c>
      <c r="BG67" s="162">
        <f t="shared" si="31"/>
        <v>0</v>
      </c>
      <c r="BH67" s="162">
        <f t="shared" si="31"/>
        <v>0</v>
      </c>
      <c r="BI67" s="162">
        <f t="shared" si="31"/>
        <v>0</v>
      </c>
      <c r="BJ67" s="162">
        <f t="shared" si="31"/>
        <v>0</v>
      </c>
      <c r="BK67" s="162">
        <f t="shared" si="31"/>
        <v>0</v>
      </c>
      <c r="BL67" s="162">
        <f t="shared" si="31"/>
        <v>0</v>
      </c>
      <c r="BM67" s="162">
        <f t="shared" si="31"/>
        <v>0</v>
      </c>
      <c r="BN67" s="162">
        <f t="shared" si="30"/>
        <v>0</v>
      </c>
      <c r="BO67" s="1">
        <f t="shared" si="30"/>
        <v>0</v>
      </c>
    </row>
    <row r="68" spans="1:67" ht="15" customHeight="1" x14ac:dyDescent="0.25">
      <c r="A68" s="29" t="s">
        <v>10</v>
      </c>
      <c r="B68" s="118" t="s">
        <v>299</v>
      </c>
      <c r="C68" s="151">
        <f t="shared" ref="C68:F68" si="32">C69+C72+C73</f>
        <v>232.1</v>
      </c>
      <c r="D68" s="152">
        <f t="shared" si="32"/>
        <v>140.5</v>
      </c>
      <c r="E68" s="131">
        <f t="shared" si="32"/>
        <v>200</v>
      </c>
      <c r="F68" s="131">
        <f t="shared" si="32"/>
        <v>124.1</v>
      </c>
      <c r="G68" s="131">
        <f>G69+G72+G73</f>
        <v>18.100000000000001</v>
      </c>
      <c r="H68" s="131">
        <f t="shared" ref="H68:V68" si="33">H69+H72+H73</f>
        <v>16.399999999999999</v>
      </c>
      <c r="I68" s="131">
        <f t="shared" si="33"/>
        <v>0</v>
      </c>
      <c r="J68" s="131">
        <f t="shared" si="33"/>
        <v>0</v>
      </c>
      <c r="K68" s="131">
        <f t="shared" si="33"/>
        <v>0</v>
      </c>
      <c r="L68" s="131">
        <f t="shared" si="33"/>
        <v>0</v>
      </c>
      <c r="M68" s="131">
        <f t="shared" si="33"/>
        <v>4.9000000000000004</v>
      </c>
      <c r="N68" s="131">
        <f t="shared" si="33"/>
        <v>0</v>
      </c>
      <c r="O68" s="131">
        <f t="shared" si="33"/>
        <v>0</v>
      </c>
      <c r="P68" s="131">
        <f t="shared" si="33"/>
        <v>0</v>
      </c>
      <c r="Q68" s="131">
        <f t="shared" si="33"/>
        <v>9.1</v>
      </c>
      <c r="R68" s="131">
        <f t="shared" si="33"/>
        <v>0</v>
      </c>
      <c r="S68" s="151">
        <f t="shared" si="33"/>
        <v>0</v>
      </c>
      <c r="T68" s="152">
        <f t="shared" si="33"/>
        <v>0</v>
      </c>
      <c r="U68" s="133">
        <f t="shared" si="33"/>
        <v>0</v>
      </c>
      <c r="V68" s="133">
        <f t="shared" si="33"/>
        <v>0</v>
      </c>
      <c r="W68" s="133">
        <f>W69+W72+W73</f>
        <v>0</v>
      </c>
      <c r="X68" s="133">
        <f t="shared" ref="X68:AX68" si="34">X69+X72+X73</f>
        <v>0</v>
      </c>
      <c r="Y68" s="133">
        <f t="shared" si="34"/>
        <v>0</v>
      </c>
      <c r="Z68" s="133">
        <f t="shared" si="34"/>
        <v>0</v>
      </c>
      <c r="AA68" s="133">
        <f t="shared" si="34"/>
        <v>0</v>
      </c>
      <c r="AB68" s="133">
        <f t="shared" si="34"/>
        <v>0</v>
      </c>
      <c r="AC68" s="133">
        <f t="shared" si="34"/>
        <v>0</v>
      </c>
      <c r="AD68" s="133">
        <f t="shared" si="34"/>
        <v>0</v>
      </c>
      <c r="AE68" s="133">
        <f t="shared" si="34"/>
        <v>0</v>
      </c>
      <c r="AF68" s="133">
        <f t="shared" si="34"/>
        <v>0</v>
      </c>
      <c r="AG68" s="133">
        <f t="shared" si="34"/>
        <v>0</v>
      </c>
      <c r="AH68" s="133">
        <f t="shared" si="34"/>
        <v>0</v>
      </c>
      <c r="AI68" s="14">
        <f t="shared" si="34"/>
        <v>232.1</v>
      </c>
      <c r="AJ68" s="12">
        <f t="shared" si="34"/>
        <v>140.5</v>
      </c>
      <c r="AK68" s="105">
        <f t="shared" si="34"/>
        <v>200</v>
      </c>
      <c r="AL68" s="105">
        <f t="shared" si="34"/>
        <v>124.1</v>
      </c>
      <c r="AM68" s="105">
        <f>AM69+AM72+AM73</f>
        <v>18.100000000000001</v>
      </c>
      <c r="AN68" s="105">
        <f t="shared" si="34"/>
        <v>16.399999999999999</v>
      </c>
      <c r="AO68" s="105">
        <f t="shared" si="34"/>
        <v>0</v>
      </c>
      <c r="AP68" s="105">
        <f t="shared" si="34"/>
        <v>0</v>
      </c>
      <c r="AQ68" s="105">
        <f t="shared" si="34"/>
        <v>0</v>
      </c>
      <c r="AR68" s="105">
        <f t="shared" si="34"/>
        <v>0</v>
      </c>
      <c r="AS68" s="105">
        <f t="shared" si="34"/>
        <v>4.9000000000000004</v>
      </c>
      <c r="AT68" s="105">
        <f t="shared" si="34"/>
        <v>0</v>
      </c>
      <c r="AU68" s="105">
        <f t="shared" si="34"/>
        <v>0</v>
      </c>
      <c r="AV68" s="105">
        <f t="shared" si="34"/>
        <v>0</v>
      </c>
      <c r="AW68" s="105">
        <f t="shared" si="34"/>
        <v>9.1</v>
      </c>
      <c r="AX68" s="105">
        <f t="shared" si="34"/>
        <v>0</v>
      </c>
      <c r="AY68" s="162">
        <f t="shared" si="31"/>
        <v>0</v>
      </c>
      <c r="AZ68" s="162">
        <f t="shared" si="31"/>
        <v>0</v>
      </c>
      <c r="BA68" s="162">
        <f t="shared" si="31"/>
        <v>0</v>
      </c>
      <c r="BB68" s="162">
        <f t="shared" si="31"/>
        <v>0</v>
      </c>
      <c r="BC68" s="162">
        <f t="shared" si="31"/>
        <v>0</v>
      </c>
      <c r="BD68" s="162">
        <f t="shared" si="31"/>
        <v>0</v>
      </c>
      <c r="BE68" s="162">
        <f t="shared" si="31"/>
        <v>0</v>
      </c>
      <c r="BF68" s="162">
        <f t="shared" si="31"/>
        <v>0</v>
      </c>
      <c r="BG68" s="162">
        <f t="shared" si="31"/>
        <v>0</v>
      </c>
      <c r="BH68" s="162">
        <f t="shared" si="31"/>
        <v>0</v>
      </c>
      <c r="BI68" s="162">
        <f t="shared" si="31"/>
        <v>0</v>
      </c>
      <c r="BJ68" s="162">
        <f t="shared" si="31"/>
        <v>0</v>
      </c>
      <c r="BK68" s="162">
        <f t="shared" si="31"/>
        <v>0</v>
      </c>
      <c r="BL68" s="162">
        <f t="shared" si="31"/>
        <v>0</v>
      </c>
      <c r="BM68" s="162">
        <f t="shared" si="31"/>
        <v>0</v>
      </c>
      <c r="BN68" s="162">
        <f t="shared" si="30"/>
        <v>0</v>
      </c>
      <c r="BO68" s="1">
        <f t="shared" si="30"/>
        <v>0</v>
      </c>
    </row>
    <row r="69" spans="1:67" ht="15" customHeight="1" x14ac:dyDescent="0.25">
      <c r="A69" s="30"/>
      <c r="B69" s="21" t="s">
        <v>296</v>
      </c>
      <c r="C69" s="153">
        <f>E69+G69+I69+K69+M69+O69+Q69</f>
        <v>198</v>
      </c>
      <c r="D69" s="154">
        <f t="shared" ref="D69:D74" si="35">F69+H69+J69+L69+N69+P69+R69</f>
        <v>135.6</v>
      </c>
      <c r="E69" s="7">
        <v>177.9</v>
      </c>
      <c r="F69" s="7">
        <v>124.1</v>
      </c>
      <c r="G69" s="7">
        <f>G70+G71</f>
        <v>13</v>
      </c>
      <c r="H69" s="7">
        <f>H70+H71</f>
        <v>11.5</v>
      </c>
      <c r="I69" s="7"/>
      <c r="J69" s="7"/>
      <c r="K69" s="7"/>
      <c r="L69" s="7"/>
      <c r="M69" s="7"/>
      <c r="N69" s="7"/>
      <c r="O69" s="7"/>
      <c r="P69" s="7"/>
      <c r="Q69" s="7">
        <v>7.1</v>
      </c>
      <c r="R69" s="7"/>
      <c r="S69" s="153">
        <f t="shared" ref="S69:T74" si="36">U69+W69+Y69+AA69+AC69+AE69+AG69</f>
        <v>0</v>
      </c>
      <c r="T69" s="154">
        <f t="shared" si="36"/>
        <v>0</v>
      </c>
      <c r="U69" s="134"/>
      <c r="V69" s="134"/>
      <c r="W69" s="134">
        <f>W70+W71</f>
        <v>0</v>
      </c>
      <c r="X69" s="134">
        <f>X70+X71</f>
        <v>0</v>
      </c>
      <c r="Y69" s="134"/>
      <c r="Z69" s="134"/>
      <c r="AA69" s="134"/>
      <c r="AB69" s="134"/>
      <c r="AC69" s="134"/>
      <c r="AD69" s="134"/>
      <c r="AE69" s="134"/>
      <c r="AF69" s="134"/>
      <c r="AG69" s="134"/>
      <c r="AH69" s="134"/>
      <c r="AI69" s="112">
        <f t="shared" ref="AI69:AJ74" si="37">AK69+AM69+AO69+AQ69+AS69+AU69+AW69</f>
        <v>198</v>
      </c>
      <c r="AJ69" s="113">
        <f t="shared" si="37"/>
        <v>135.6</v>
      </c>
      <c r="AK69" s="23">
        <f t="shared" ref="AK69:AX74" si="38">E69+U69</f>
        <v>177.9</v>
      </c>
      <c r="AL69" s="23">
        <f t="shared" si="38"/>
        <v>124.1</v>
      </c>
      <c r="AM69" s="23">
        <f t="shared" si="38"/>
        <v>13</v>
      </c>
      <c r="AN69" s="23">
        <f t="shared" si="38"/>
        <v>11.5</v>
      </c>
      <c r="AO69" s="23">
        <f t="shared" si="38"/>
        <v>0</v>
      </c>
      <c r="AP69" s="23">
        <f t="shared" si="38"/>
        <v>0</v>
      </c>
      <c r="AQ69" s="23">
        <f t="shared" si="38"/>
        <v>0</v>
      </c>
      <c r="AR69" s="23">
        <f t="shared" si="38"/>
        <v>0</v>
      </c>
      <c r="AS69" s="23">
        <f t="shared" si="38"/>
        <v>0</v>
      </c>
      <c r="AT69" s="23">
        <f t="shared" si="38"/>
        <v>0</v>
      </c>
      <c r="AU69" s="23">
        <f t="shared" si="38"/>
        <v>0</v>
      </c>
      <c r="AV69" s="23">
        <f t="shared" si="38"/>
        <v>0</v>
      </c>
      <c r="AW69" s="23">
        <f t="shared" si="38"/>
        <v>7.1</v>
      </c>
      <c r="AX69" s="23">
        <f t="shared" si="38"/>
        <v>0</v>
      </c>
      <c r="AY69" s="162">
        <f t="shared" si="31"/>
        <v>0</v>
      </c>
      <c r="AZ69" s="162">
        <f t="shared" si="31"/>
        <v>0</v>
      </c>
      <c r="BA69" s="162">
        <f t="shared" si="31"/>
        <v>0</v>
      </c>
      <c r="BB69" s="162">
        <f t="shared" si="31"/>
        <v>0</v>
      </c>
      <c r="BC69" s="162">
        <f t="shared" si="31"/>
        <v>0</v>
      </c>
      <c r="BD69" s="162">
        <f t="shared" si="31"/>
        <v>0</v>
      </c>
      <c r="BE69" s="162">
        <f t="shared" si="31"/>
        <v>0</v>
      </c>
      <c r="BF69" s="162">
        <f t="shared" si="31"/>
        <v>0</v>
      </c>
      <c r="BG69" s="162">
        <f t="shared" si="31"/>
        <v>0</v>
      </c>
      <c r="BH69" s="162">
        <f t="shared" si="31"/>
        <v>0</v>
      </c>
      <c r="BI69" s="162">
        <f t="shared" si="31"/>
        <v>0</v>
      </c>
      <c r="BJ69" s="162">
        <f t="shared" si="31"/>
        <v>0</v>
      </c>
      <c r="BK69" s="162">
        <f t="shared" si="31"/>
        <v>0</v>
      </c>
      <c r="BL69" s="162">
        <f t="shared" si="31"/>
        <v>0</v>
      </c>
      <c r="BM69" s="162">
        <f t="shared" si="31"/>
        <v>0</v>
      </c>
      <c r="BN69" s="162">
        <f t="shared" si="30"/>
        <v>0</v>
      </c>
      <c r="BO69" s="1">
        <f t="shared" si="30"/>
        <v>0</v>
      </c>
    </row>
    <row r="70" spans="1:67" s="52" customFormat="1" ht="15" customHeight="1" x14ac:dyDescent="0.25">
      <c r="A70" s="145"/>
      <c r="B70" s="32" t="s">
        <v>223</v>
      </c>
      <c r="C70" s="155">
        <f t="shared" ref="C70:C74" si="39">E70+G70+I70+K70+M70+O70+Q70</f>
        <v>12.8</v>
      </c>
      <c r="D70" s="156">
        <f t="shared" si="35"/>
        <v>11.5</v>
      </c>
      <c r="E70" s="136"/>
      <c r="F70" s="136"/>
      <c r="G70" s="136">
        <v>12.8</v>
      </c>
      <c r="H70" s="136">
        <v>11.5</v>
      </c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55">
        <f t="shared" si="36"/>
        <v>0</v>
      </c>
      <c r="T70" s="156">
        <f t="shared" si="36"/>
        <v>0</v>
      </c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  <c r="AI70" s="143">
        <f t="shared" si="37"/>
        <v>12.8</v>
      </c>
      <c r="AJ70" s="144">
        <f t="shared" si="37"/>
        <v>11.5</v>
      </c>
      <c r="AK70" s="114">
        <f t="shared" si="38"/>
        <v>0</v>
      </c>
      <c r="AL70" s="114">
        <f t="shared" si="38"/>
        <v>0</v>
      </c>
      <c r="AM70" s="114">
        <f t="shared" si="38"/>
        <v>12.8</v>
      </c>
      <c r="AN70" s="114">
        <f t="shared" si="38"/>
        <v>11.5</v>
      </c>
      <c r="AO70" s="114">
        <f t="shared" si="38"/>
        <v>0</v>
      </c>
      <c r="AP70" s="114">
        <f t="shared" si="38"/>
        <v>0</v>
      </c>
      <c r="AQ70" s="114">
        <f t="shared" si="38"/>
        <v>0</v>
      </c>
      <c r="AR70" s="114">
        <f t="shared" si="38"/>
        <v>0</v>
      </c>
      <c r="AS70" s="114">
        <f t="shared" si="38"/>
        <v>0</v>
      </c>
      <c r="AT70" s="114">
        <f t="shared" si="38"/>
        <v>0</v>
      </c>
      <c r="AU70" s="114">
        <f t="shared" si="38"/>
        <v>0</v>
      </c>
      <c r="AV70" s="114">
        <f t="shared" si="38"/>
        <v>0</v>
      </c>
      <c r="AW70" s="114">
        <f t="shared" si="38"/>
        <v>0</v>
      </c>
      <c r="AX70" s="114">
        <f t="shared" si="38"/>
        <v>0</v>
      </c>
      <c r="AY70" s="162">
        <f t="shared" si="31"/>
        <v>0</v>
      </c>
      <c r="AZ70" s="162">
        <f t="shared" si="31"/>
        <v>0</v>
      </c>
      <c r="BA70" s="162">
        <f t="shared" si="31"/>
        <v>0</v>
      </c>
      <c r="BB70" s="162">
        <f t="shared" si="31"/>
        <v>0</v>
      </c>
      <c r="BC70" s="162">
        <f t="shared" si="31"/>
        <v>0</v>
      </c>
      <c r="BD70" s="162">
        <f t="shared" si="31"/>
        <v>0</v>
      </c>
      <c r="BE70" s="162">
        <f t="shared" si="31"/>
        <v>0</v>
      </c>
      <c r="BF70" s="162">
        <f t="shared" si="31"/>
        <v>0</v>
      </c>
      <c r="BG70" s="162">
        <f t="shared" si="31"/>
        <v>0</v>
      </c>
      <c r="BH70" s="162">
        <f t="shared" si="31"/>
        <v>0</v>
      </c>
      <c r="BI70" s="162">
        <f t="shared" si="31"/>
        <v>0</v>
      </c>
      <c r="BJ70" s="162">
        <f t="shared" si="31"/>
        <v>0</v>
      </c>
      <c r="BK70" s="162">
        <f t="shared" si="31"/>
        <v>0</v>
      </c>
      <c r="BL70" s="162">
        <f t="shared" si="31"/>
        <v>0</v>
      </c>
      <c r="BM70" s="162">
        <f t="shared" si="31"/>
        <v>0</v>
      </c>
      <c r="BN70" s="162">
        <f t="shared" si="30"/>
        <v>0</v>
      </c>
      <c r="BO70" s="1">
        <f t="shared" si="30"/>
        <v>0</v>
      </c>
    </row>
    <row r="71" spans="1:67" s="52" customFormat="1" ht="15" customHeight="1" x14ac:dyDescent="0.25">
      <c r="A71" s="145"/>
      <c r="B71" s="34" t="s">
        <v>172</v>
      </c>
      <c r="C71" s="155">
        <f t="shared" si="39"/>
        <v>0.2</v>
      </c>
      <c r="D71" s="156">
        <f t="shared" si="35"/>
        <v>0</v>
      </c>
      <c r="E71" s="136"/>
      <c r="F71" s="136"/>
      <c r="G71" s="136">
        <v>0.2</v>
      </c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55">
        <f t="shared" si="36"/>
        <v>0</v>
      </c>
      <c r="T71" s="156">
        <f t="shared" si="36"/>
        <v>0</v>
      </c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43">
        <f t="shared" si="37"/>
        <v>0.2</v>
      </c>
      <c r="AJ71" s="144">
        <f t="shared" si="37"/>
        <v>0</v>
      </c>
      <c r="AK71" s="114">
        <f t="shared" si="38"/>
        <v>0</v>
      </c>
      <c r="AL71" s="114">
        <f t="shared" si="38"/>
        <v>0</v>
      </c>
      <c r="AM71" s="114">
        <f t="shared" si="38"/>
        <v>0.2</v>
      </c>
      <c r="AN71" s="114">
        <f t="shared" si="38"/>
        <v>0</v>
      </c>
      <c r="AO71" s="114">
        <f t="shared" si="38"/>
        <v>0</v>
      </c>
      <c r="AP71" s="114">
        <f t="shared" si="38"/>
        <v>0</v>
      </c>
      <c r="AQ71" s="114">
        <f t="shared" si="38"/>
        <v>0</v>
      </c>
      <c r="AR71" s="114">
        <f t="shared" si="38"/>
        <v>0</v>
      </c>
      <c r="AS71" s="114">
        <f t="shared" si="38"/>
        <v>0</v>
      </c>
      <c r="AT71" s="114">
        <f t="shared" si="38"/>
        <v>0</v>
      </c>
      <c r="AU71" s="114">
        <f t="shared" si="38"/>
        <v>0</v>
      </c>
      <c r="AV71" s="114">
        <f t="shared" si="38"/>
        <v>0</v>
      </c>
      <c r="AW71" s="114">
        <f t="shared" si="38"/>
        <v>0</v>
      </c>
      <c r="AX71" s="114">
        <f t="shared" si="38"/>
        <v>0</v>
      </c>
      <c r="AY71" s="162">
        <f t="shared" si="31"/>
        <v>0</v>
      </c>
      <c r="AZ71" s="162">
        <f t="shared" si="31"/>
        <v>0</v>
      </c>
      <c r="BA71" s="162">
        <f t="shared" si="31"/>
        <v>0</v>
      </c>
      <c r="BB71" s="162">
        <f t="shared" si="31"/>
        <v>0</v>
      </c>
      <c r="BC71" s="162">
        <f t="shared" si="31"/>
        <v>0</v>
      </c>
      <c r="BD71" s="162">
        <f t="shared" si="31"/>
        <v>0</v>
      </c>
      <c r="BE71" s="162">
        <f t="shared" si="31"/>
        <v>0</v>
      </c>
      <c r="BF71" s="162">
        <f t="shared" si="31"/>
        <v>0</v>
      </c>
      <c r="BG71" s="162">
        <f t="shared" si="31"/>
        <v>0</v>
      </c>
      <c r="BH71" s="162">
        <f t="shared" si="31"/>
        <v>0</v>
      </c>
      <c r="BI71" s="162">
        <f t="shared" si="31"/>
        <v>0</v>
      </c>
      <c r="BJ71" s="162">
        <f t="shared" si="31"/>
        <v>0</v>
      </c>
      <c r="BK71" s="162">
        <f t="shared" si="31"/>
        <v>0</v>
      </c>
      <c r="BL71" s="162">
        <f t="shared" si="31"/>
        <v>0</v>
      </c>
      <c r="BM71" s="162">
        <f t="shared" si="31"/>
        <v>0</v>
      </c>
      <c r="BN71" s="162">
        <f t="shared" si="30"/>
        <v>0</v>
      </c>
      <c r="BO71" s="1">
        <f t="shared" si="30"/>
        <v>0</v>
      </c>
    </row>
    <row r="72" spans="1:67" ht="15" customHeight="1" x14ac:dyDescent="0.25">
      <c r="A72" s="10"/>
      <c r="B72" s="117" t="s">
        <v>301</v>
      </c>
      <c r="C72" s="154">
        <f>E72+G72+I72+K72+M72+O72+Q72</f>
        <v>29</v>
      </c>
      <c r="D72" s="154">
        <f t="shared" si="35"/>
        <v>0</v>
      </c>
      <c r="E72" s="7">
        <v>22.1</v>
      </c>
      <c r="F72" s="7"/>
      <c r="G72" s="7"/>
      <c r="H72" s="7"/>
      <c r="I72" s="7"/>
      <c r="J72" s="7"/>
      <c r="K72" s="7"/>
      <c r="L72" s="7"/>
      <c r="M72" s="7">
        <v>4.9000000000000004</v>
      </c>
      <c r="N72" s="7"/>
      <c r="O72" s="7"/>
      <c r="P72" s="7"/>
      <c r="Q72" s="7">
        <v>2</v>
      </c>
      <c r="R72" s="7"/>
      <c r="S72" s="154">
        <f t="shared" si="36"/>
        <v>0</v>
      </c>
      <c r="T72" s="154">
        <f t="shared" si="36"/>
        <v>0</v>
      </c>
      <c r="U72" s="134"/>
      <c r="V72" s="134"/>
      <c r="W72" s="134"/>
      <c r="X72" s="134"/>
      <c r="Y72" s="134"/>
      <c r="Z72" s="134"/>
      <c r="AA72" s="134"/>
      <c r="AB72" s="134"/>
      <c r="AC72" s="134"/>
      <c r="AD72" s="134"/>
      <c r="AE72" s="134"/>
      <c r="AF72" s="134"/>
      <c r="AG72" s="134"/>
      <c r="AH72" s="134"/>
      <c r="AI72" s="113">
        <f t="shared" si="37"/>
        <v>29</v>
      </c>
      <c r="AJ72" s="113">
        <f t="shared" si="37"/>
        <v>0</v>
      </c>
      <c r="AK72" s="23">
        <f t="shared" si="38"/>
        <v>22.1</v>
      </c>
      <c r="AL72" s="23">
        <f t="shared" si="38"/>
        <v>0</v>
      </c>
      <c r="AM72" s="23">
        <f t="shared" si="38"/>
        <v>0</v>
      </c>
      <c r="AN72" s="23">
        <f t="shared" si="38"/>
        <v>0</v>
      </c>
      <c r="AO72" s="23">
        <f t="shared" si="38"/>
        <v>0</v>
      </c>
      <c r="AP72" s="23">
        <f t="shared" si="38"/>
        <v>0</v>
      </c>
      <c r="AQ72" s="23">
        <f t="shared" si="38"/>
        <v>0</v>
      </c>
      <c r="AR72" s="23">
        <f t="shared" si="38"/>
        <v>0</v>
      </c>
      <c r="AS72" s="23">
        <f t="shared" si="38"/>
        <v>4.9000000000000004</v>
      </c>
      <c r="AT72" s="23">
        <f t="shared" si="38"/>
        <v>0</v>
      </c>
      <c r="AU72" s="23">
        <f t="shared" si="38"/>
        <v>0</v>
      </c>
      <c r="AV72" s="23">
        <f t="shared" si="38"/>
        <v>0</v>
      </c>
      <c r="AW72" s="23">
        <f t="shared" si="38"/>
        <v>2</v>
      </c>
      <c r="AX72" s="23">
        <f t="shared" si="38"/>
        <v>0</v>
      </c>
      <c r="AY72" s="162">
        <f t="shared" si="31"/>
        <v>0</v>
      </c>
      <c r="AZ72" s="162">
        <f t="shared" si="31"/>
        <v>0</v>
      </c>
      <c r="BA72" s="162">
        <f t="shared" si="31"/>
        <v>0</v>
      </c>
      <c r="BB72" s="162">
        <f t="shared" si="31"/>
        <v>0</v>
      </c>
      <c r="BC72" s="162">
        <f t="shared" si="31"/>
        <v>0</v>
      </c>
      <c r="BD72" s="162">
        <f t="shared" si="31"/>
        <v>0</v>
      </c>
      <c r="BE72" s="162">
        <f t="shared" si="31"/>
        <v>0</v>
      </c>
      <c r="BF72" s="162">
        <f t="shared" si="31"/>
        <v>0</v>
      </c>
      <c r="BG72" s="162">
        <f t="shared" si="31"/>
        <v>0</v>
      </c>
      <c r="BH72" s="162">
        <f t="shared" si="31"/>
        <v>0</v>
      </c>
      <c r="BI72" s="162">
        <f t="shared" si="31"/>
        <v>0</v>
      </c>
      <c r="BJ72" s="162">
        <f t="shared" si="31"/>
        <v>0</v>
      </c>
      <c r="BK72" s="162">
        <f t="shared" si="31"/>
        <v>0</v>
      </c>
      <c r="BL72" s="162">
        <f t="shared" si="31"/>
        <v>0</v>
      </c>
      <c r="BM72" s="162">
        <f t="shared" si="31"/>
        <v>0</v>
      </c>
      <c r="BN72" s="162">
        <f t="shared" si="30"/>
        <v>0</v>
      </c>
      <c r="BO72" s="1">
        <f t="shared" si="30"/>
        <v>0</v>
      </c>
    </row>
    <row r="73" spans="1:67" ht="15" customHeight="1" x14ac:dyDescent="0.25">
      <c r="A73" s="10"/>
      <c r="B73" s="103" t="s">
        <v>300</v>
      </c>
      <c r="C73" s="154">
        <f t="shared" si="39"/>
        <v>5.0999999999999996</v>
      </c>
      <c r="D73" s="154">
        <f t="shared" si="35"/>
        <v>4.9000000000000004</v>
      </c>
      <c r="E73" s="7"/>
      <c r="F73" s="7"/>
      <c r="G73" s="7">
        <f t="shared" ref="G73:H73" si="40">G74</f>
        <v>5.0999999999999996</v>
      </c>
      <c r="H73" s="7">
        <f t="shared" si="40"/>
        <v>4.9000000000000004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154">
        <f t="shared" si="36"/>
        <v>0</v>
      </c>
      <c r="T73" s="154">
        <f t="shared" si="36"/>
        <v>0</v>
      </c>
      <c r="U73" s="134"/>
      <c r="V73" s="134"/>
      <c r="W73" s="134">
        <f t="shared" ref="W73:X73" si="41">W74</f>
        <v>0</v>
      </c>
      <c r="X73" s="134">
        <f t="shared" si="41"/>
        <v>0</v>
      </c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13">
        <f t="shared" si="37"/>
        <v>5.0999999999999996</v>
      </c>
      <c r="AJ73" s="113">
        <f t="shared" si="37"/>
        <v>4.9000000000000004</v>
      </c>
      <c r="AK73" s="23">
        <f t="shared" si="38"/>
        <v>0</v>
      </c>
      <c r="AL73" s="23">
        <f t="shared" si="38"/>
        <v>0</v>
      </c>
      <c r="AM73" s="23">
        <f t="shared" si="38"/>
        <v>5.0999999999999996</v>
      </c>
      <c r="AN73" s="23">
        <f t="shared" si="38"/>
        <v>4.9000000000000004</v>
      </c>
      <c r="AO73" s="23">
        <f t="shared" si="38"/>
        <v>0</v>
      </c>
      <c r="AP73" s="23">
        <f t="shared" si="38"/>
        <v>0</v>
      </c>
      <c r="AQ73" s="23">
        <f t="shared" si="38"/>
        <v>0</v>
      </c>
      <c r="AR73" s="23">
        <f t="shared" si="38"/>
        <v>0</v>
      </c>
      <c r="AS73" s="23">
        <f t="shared" si="38"/>
        <v>0</v>
      </c>
      <c r="AT73" s="23">
        <f t="shared" si="38"/>
        <v>0</v>
      </c>
      <c r="AU73" s="23">
        <f t="shared" si="38"/>
        <v>0</v>
      </c>
      <c r="AV73" s="23">
        <f t="shared" si="38"/>
        <v>0</v>
      </c>
      <c r="AW73" s="23">
        <f t="shared" si="38"/>
        <v>0</v>
      </c>
      <c r="AX73" s="23">
        <f t="shared" si="38"/>
        <v>0</v>
      </c>
      <c r="AY73" s="162">
        <f t="shared" si="31"/>
        <v>0</v>
      </c>
      <c r="AZ73" s="162">
        <f t="shared" si="31"/>
        <v>0</v>
      </c>
      <c r="BA73" s="162">
        <f t="shared" si="31"/>
        <v>0</v>
      </c>
      <c r="BB73" s="162">
        <f t="shared" si="31"/>
        <v>0</v>
      </c>
      <c r="BC73" s="162">
        <f t="shared" si="31"/>
        <v>0</v>
      </c>
      <c r="BD73" s="162">
        <f t="shared" si="31"/>
        <v>0</v>
      </c>
      <c r="BE73" s="162">
        <f t="shared" si="31"/>
        <v>0</v>
      </c>
      <c r="BF73" s="162">
        <f t="shared" si="31"/>
        <v>0</v>
      </c>
      <c r="BG73" s="162">
        <f t="shared" si="31"/>
        <v>0</v>
      </c>
      <c r="BH73" s="162">
        <f t="shared" si="31"/>
        <v>0</v>
      </c>
      <c r="BI73" s="162">
        <f t="shared" si="31"/>
        <v>0</v>
      </c>
      <c r="BJ73" s="162">
        <f t="shared" si="31"/>
        <v>0</v>
      </c>
      <c r="BK73" s="162">
        <f t="shared" si="31"/>
        <v>0</v>
      </c>
      <c r="BL73" s="162">
        <f t="shared" si="31"/>
        <v>0</v>
      </c>
      <c r="BM73" s="162">
        <f t="shared" si="31"/>
        <v>0</v>
      </c>
      <c r="BN73" s="162">
        <f t="shared" si="30"/>
        <v>0</v>
      </c>
      <c r="BO73" s="1">
        <f t="shared" si="30"/>
        <v>0</v>
      </c>
    </row>
    <row r="74" spans="1:67" s="52" customFormat="1" ht="15" customHeight="1" x14ac:dyDescent="0.25">
      <c r="A74" s="146"/>
      <c r="B74" s="35" t="s">
        <v>171</v>
      </c>
      <c r="C74" s="156">
        <f t="shared" si="39"/>
        <v>5.0999999999999996</v>
      </c>
      <c r="D74" s="156">
        <f t="shared" si="35"/>
        <v>4.9000000000000004</v>
      </c>
      <c r="E74" s="136"/>
      <c r="F74" s="136"/>
      <c r="G74" s="136">
        <v>5.0999999999999996</v>
      </c>
      <c r="H74" s="136">
        <v>4.9000000000000004</v>
      </c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56">
        <f t="shared" si="36"/>
        <v>0</v>
      </c>
      <c r="T74" s="156">
        <f t="shared" si="36"/>
        <v>0</v>
      </c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  <c r="AI74" s="144">
        <f t="shared" si="37"/>
        <v>5.0999999999999996</v>
      </c>
      <c r="AJ74" s="144">
        <f t="shared" si="37"/>
        <v>4.9000000000000004</v>
      </c>
      <c r="AK74" s="114">
        <f t="shared" si="38"/>
        <v>0</v>
      </c>
      <c r="AL74" s="114">
        <f t="shared" si="38"/>
        <v>0</v>
      </c>
      <c r="AM74" s="114">
        <f t="shared" si="38"/>
        <v>5.0999999999999996</v>
      </c>
      <c r="AN74" s="114">
        <f t="shared" si="38"/>
        <v>4.9000000000000004</v>
      </c>
      <c r="AO74" s="114">
        <f t="shared" si="38"/>
        <v>0</v>
      </c>
      <c r="AP74" s="114">
        <f t="shared" si="38"/>
        <v>0</v>
      </c>
      <c r="AQ74" s="114">
        <f t="shared" si="38"/>
        <v>0</v>
      </c>
      <c r="AR74" s="114">
        <f t="shared" si="38"/>
        <v>0</v>
      </c>
      <c r="AS74" s="114">
        <f t="shared" si="38"/>
        <v>0</v>
      </c>
      <c r="AT74" s="114">
        <f t="shared" si="38"/>
        <v>0</v>
      </c>
      <c r="AU74" s="114">
        <f t="shared" si="38"/>
        <v>0</v>
      </c>
      <c r="AV74" s="114">
        <f t="shared" si="38"/>
        <v>0</v>
      </c>
      <c r="AW74" s="114">
        <f t="shared" si="38"/>
        <v>0</v>
      </c>
      <c r="AX74" s="114">
        <f t="shared" si="38"/>
        <v>0</v>
      </c>
      <c r="AY74" s="162">
        <f t="shared" si="31"/>
        <v>0</v>
      </c>
      <c r="AZ74" s="162">
        <f t="shared" si="31"/>
        <v>0</v>
      </c>
      <c r="BA74" s="162">
        <f t="shared" si="31"/>
        <v>0</v>
      </c>
      <c r="BB74" s="162">
        <f t="shared" si="31"/>
        <v>0</v>
      </c>
      <c r="BC74" s="162">
        <f t="shared" si="31"/>
        <v>0</v>
      </c>
      <c r="BD74" s="162">
        <f t="shared" si="31"/>
        <v>0</v>
      </c>
      <c r="BE74" s="162">
        <f t="shared" si="31"/>
        <v>0</v>
      </c>
      <c r="BF74" s="162">
        <f t="shared" si="31"/>
        <v>0</v>
      </c>
      <c r="BG74" s="162">
        <f t="shared" si="31"/>
        <v>0</v>
      </c>
      <c r="BH74" s="162">
        <f t="shared" si="31"/>
        <v>0</v>
      </c>
      <c r="BI74" s="162">
        <f t="shared" si="31"/>
        <v>0</v>
      </c>
      <c r="BJ74" s="162">
        <f t="shared" si="31"/>
        <v>0</v>
      </c>
      <c r="BK74" s="162">
        <f t="shared" si="31"/>
        <v>0</v>
      </c>
      <c r="BL74" s="162">
        <f t="shared" si="31"/>
        <v>0</v>
      </c>
      <c r="BM74" s="162">
        <f t="shared" si="31"/>
        <v>0</v>
      </c>
      <c r="BN74" s="162">
        <f t="shared" si="30"/>
        <v>0</v>
      </c>
      <c r="BO74" s="1">
        <f t="shared" si="30"/>
        <v>0</v>
      </c>
    </row>
    <row r="75" spans="1:67" ht="15" customHeight="1" x14ac:dyDescent="0.25">
      <c r="A75" s="3" t="s">
        <v>11</v>
      </c>
      <c r="B75" s="118" t="s">
        <v>303</v>
      </c>
      <c r="C75" s="151">
        <f t="shared" ref="C75:F75" si="42">C76+C79+C80</f>
        <v>173</v>
      </c>
      <c r="D75" s="152">
        <f t="shared" si="42"/>
        <v>127.30000000000001</v>
      </c>
      <c r="E75" s="131">
        <f t="shared" si="42"/>
        <v>154</v>
      </c>
      <c r="F75" s="131">
        <f t="shared" si="42"/>
        <v>111</v>
      </c>
      <c r="G75" s="131">
        <f>G76+G79+G80</f>
        <v>17.7</v>
      </c>
      <c r="H75" s="131">
        <f t="shared" ref="H75:V75" si="43">H76+H79+H80</f>
        <v>16.3</v>
      </c>
      <c r="I75" s="131">
        <f t="shared" si="43"/>
        <v>0</v>
      </c>
      <c r="J75" s="131">
        <f t="shared" si="43"/>
        <v>0</v>
      </c>
      <c r="K75" s="131">
        <f t="shared" si="43"/>
        <v>0</v>
      </c>
      <c r="L75" s="131">
        <f t="shared" si="43"/>
        <v>0</v>
      </c>
      <c r="M75" s="131">
        <f t="shared" si="43"/>
        <v>1</v>
      </c>
      <c r="N75" s="131">
        <f t="shared" si="43"/>
        <v>0</v>
      </c>
      <c r="O75" s="131">
        <f t="shared" si="43"/>
        <v>0</v>
      </c>
      <c r="P75" s="131">
        <f t="shared" si="43"/>
        <v>0</v>
      </c>
      <c r="Q75" s="131">
        <f t="shared" si="43"/>
        <v>0.3</v>
      </c>
      <c r="R75" s="131">
        <f t="shared" si="43"/>
        <v>0</v>
      </c>
      <c r="S75" s="151">
        <f t="shared" si="43"/>
        <v>0</v>
      </c>
      <c r="T75" s="152">
        <f t="shared" si="43"/>
        <v>0</v>
      </c>
      <c r="U75" s="133">
        <f t="shared" si="43"/>
        <v>0</v>
      </c>
      <c r="V75" s="133">
        <f t="shared" si="43"/>
        <v>0</v>
      </c>
      <c r="W75" s="133">
        <f>W76+W79+W80</f>
        <v>0</v>
      </c>
      <c r="X75" s="133">
        <f t="shared" ref="X75:AL75" si="44">X76+X79+X80</f>
        <v>0</v>
      </c>
      <c r="Y75" s="133">
        <f t="shared" si="44"/>
        <v>0</v>
      </c>
      <c r="Z75" s="133">
        <f t="shared" si="44"/>
        <v>0</v>
      </c>
      <c r="AA75" s="133">
        <f t="shared" si="44"/>
        <v>0</v>
      </c>
      <c r="AB75" s="133">
        <f t="shared" si="44"/>
        <v>0</v>
      </c>
      <c r="AC75" s="133">
        <f t="shared" si="44"/>
        <v>0</v>
      </c>
      <c r="AD75" s="133">
        <f t="shared" si="44"/>
        <v>0</v>
      </c>
      <c r="AE75" s="133">
        <f t="shared" si="44"/>
        <v>0</v>
      </c>
      <c r="AF75" s="133">
        <f t="shared" si="44"/>
        <v>0</v>
      </c>
      <c r="AG75" s="133">
        <f t="shared" si="44"/>
        <v>0</v>
      </c>
      <c r="AH75" s="133">
        <f t="shared" si="44"/>
        <v>0</v>
      </c>
      <c r="AI75" s="14">
        <f t="shared" si="44"/>
        <v>173</v>
      </c>
      <c r="AJ75" s="12">
        <f t="shared" si="44"/>
        <v>127.30000000000001</v>
      </c>
      <c r="AK75" s="105">
        <f t="shared" si="44"/>
        <v>154</v>
      </c>
      <c r="AL75" s="105">
        <f t="shared" si="44"/>
        <v>111</v>
      </c>
      <c r="AM75" s="105">
        <f>AM76+AM79+AM80</f>
        <v>17.7</v>
      </c>
      <c r="AN75" s="105">
        <f t="shared" ref="AN75:AX75" si="45">AN76+AN79+AN80</f>
        <v>16.3</v>
      </c>
      <c r="AO75" s="105">
        <f t="shared" si="45"/>
        <v>0</v>
      </c>
      <c r="AP75" s="105">
        <f t="shared" si="45"/>
        <v>0</v>
      </c>
      <c r="AQ75" s="105">
        <f t="shared" si="45"/>
        <v>0</v>
      </c>
      <c r="AR75" s="105">
        <f t="shared" si="45"/>
        <v>0</v>
      </c>
      <c r="AS75" s="105">
        <f t="shared" si="45"/>
        <v>1</v>
      </c>
      <c r="AT75" s="105">
        <f t="shared" si="45"/>
        <v>0</v>
      </c>
      <c r="AU75" s="105">
        <f t="shared" si="45"/>
        <v>0</v>
      </c>
      <c r="AV75" s="105">
        <f t="shared" si="45"/>
        <v>0</v>
      </c>
      <c r="AW75" s="105">
        <f t="shared" si="45"/>
        <v>0.3</v>
      </c>
      <c r="AX75" s="105">
        <f t="shared" si="45"/>
        <v>0</v>
      </c>
      <c r="AY75" s="162">
        <f t="shared" si="31"/>
        <v>0</v>
      </c>
      <c r="AZ75" s="162">
        <f t="shared" si="31"/>
        <v>0</v>
      </c>
      <c r="BA75" s="162">
        <f t="shared" si="31"/>
        <v>0</v>
      </c>
      <c r="BB75" s="162">
        <f t="shared" si="31"/>
        <v>0</v>
      </c>
      <c r="BC75" s="162">
        <f t="shared" si="31"/>
        <v>0</v>
      </c>
      <c r="BD75" s="162">
        <f t="shared" si="31"/>
        <v>0</v>
      </c>
      <c r="BE75" s="162">
        <f t="shared" si="31"/>
        <v>0</v>
      </c>
      <c r="BF75" s="162">
        <f t="shared" si="31"/>
        <v>0</v>
      </c>
      <c r="BG75" s="162">
        <f t="shared" si="31"/>
        <v>0</v>
      </c>
      <c r="BH75" s="162">
        <f t="shared" si="31"/>
        <v>0</v>
      </c>
      <c r="BI75" s="162">
        <f t="shared" si="31"/>
        <v>0</v>
      </c>
      <c r="BJ75" s="162">
        <f t="shared" si="31"/>
        <v>0</v>
      </c>
      <c r="BK75" s="162">
        <f t="shared" si="31"/>
        <v>0</v>
      </c>
      <c r="BL75" s="162">
        <f t="shared" si="31"/>
        <v>0</v>
      </c>
      <c r="BM75" s="162">
        <f t="shared" si="31"/>
        <v>0</v>
      </c>
      <c r="BN75" s="162">
        <f t="shared" si="30"/>
        <v>0</v>
      </c>
      <c r="BO75" s="1">
        <f t="shared" si="30"/>
        <v>0</v>
      </c>
    </row>
    <row r="76" spans="1:67" ht="15" customHeight="1" x14ac:dyDescent="0.25">
      <c r="A76" s="10"/>
      <c r="B76" s="21" t="s">
        <v>296</v>
      </c>
      <c r="C76" s="153">
        <f t="shared" ref="C76:D81" si="46">E76+G76+I76+K76+M76+O76+Q76</f>
        <v>138.70000000000002</v>
      </c>
      <c r="D76" s="154">
        <f t="shared" si="46"/>
        <v>122.4</v>
      </c>
      <c r="E76" s="7">
        <v>125.8</v>
      </c>
      <c r="F76" s="7">
        <v>111</v>
      </c>
      <c r="G76" s="7">
        <f>G77+G78</f>
        <v>12.6</v>
      </c>
      <c r="H76" s="7">
        <f>H77+H78</f>
        <v>11.4</v>
      </c>
      <c r="I76" s="7"/>
      <c r="J76" s="7"/>
      <c r="K76" s="7"/>
      <c r="L76" s="7"/>
      <c r="M76" s="7">
        <v>0.3</v>
      </c>
      <c r="N76" s="7"/>
      <c r="O76" s="7"/>
      <c r="P76" s="7"/>
      <c r="Q76" s="7"/>
      <c r="R76" s="7"/>
      <c r="S76" s="153">
        <f t="shared" ref="S76:T81" si="47">U76+W76+Y76+AA76+AC76+AE76+AG76</f>
        <v>0</v>
      </c>
      <c r="T76" s="154">
        <f t="shared" si="47"/>
        <v>0</v>
      </c>
      <c r="U76" s="134"/>
      <c r="V76" s="134"/>
      <c r="W76" s="134">
        <f>W77+W78</f>
        <v>0</v>
      </c>
      <c r="X76" s="134">
        <f>X77+X78</f>
        <v>0</v>
      </c>
      <c r="Y76" s="134"/>
      <c r="Z76" s="134"/>
      <c r="AA76" s="134"/>
      <c r="AB76" s="134"/>
      <c r="AC76" s="134"/>
      <c r="AD76" s="134"/>
      <c r="AE76" s="134"/>
      <c r="AF76" s="134"/>
      <c r="AG76" s="134"/>
      <c r="AH76" s="134"/>
      <c r="AI76" s="112">
        <f t="shared" ref="AI76:AJ81" si="48">AK76+AM76+AO76+AQ76+AS76+AU76+AW76</f>
        <v>138.70000000000002</v>
      </c>
      <c r="AJ76" s="113">
        <f t="shared" si="48"/>
        <v>122.4</v>
      </c>
      <c r="AK76" s="23">
        <f t="shared" ref="AK76:AX81" si="49">E76+U76</f>
        <v>125.8</v>
      </c>
      <c r="AL76" s="23">
        <f t="shared" si="49"/>
        <v>111</v>
      </c>
      <c r="AM76" s="23">
        <f t="shared" si="49"/>
        <v>12.6</v>
      </c>
      <c r="AN76" s="23">
        <f t="shared" si="49"/>
        <v>11.4</v>
      </c>
      <c r="AO76" s="23">
        <f t="shared" si="49"/>
        <v>0</v>
      </c>
      <c r="AP76" s="23">
        <f t="shared" si="49"/>
        <v>0</v>
      </c>
      <c r="AQ76" s="23">
        <f t="shared" si="49"/>
        <v>0</v>
      </c>
      <c r="AR76" s="23">
        <f t="shared" si="49"/>
        <v>0</v>
      </c>
      <c r="AS76" s="23">
        <f t="shared" si="49"/>
        <v>0.3</v>
      </c>
      <c r="AT76" s="23">
        <f t="shared" si="49"/>
        <v>0</v>
      </c>
      <c r="AU76" s="23">
        <f t="shared" si="49"/>
        <v>0</v>
      </c>
      <c r="AV76" s="23">
        <f t="shared" si="49"/>
        <v>0</v>
      </c>
      <c r="AW76" s="23">
        <f t="shared" si="49"/>
        <v>0</v>
      </c>
      <c r="AX76" s="23">
        <f t="shared" si="49"/>
        <v>0</v>
      </c>
      <c r="AY76" s="162">
        <f t="shared" si="31"/>
        <v>0</v>
      </c>
      <c r="AZ76" s="162">
        <f t="shared" si="31"/>
        <v>0</v>
      </c>
      <c r="BA76" s="162">
        <f t="shared" si="31"/>
        <v>0</v>
      </c>
      <c r="BB76" s="162">
        <f t="shared" si="31"/>
        <v>0</v>
      </c>
      <c r="BC76" s="162">
        <f t="shared" si="31"/>
        <v>0</v>
      </c>
      <c r="BD76" s="162">
        <f t="shared" si="31"/>
        <v>0</v>
      </c>
      <c r="BE76" s="162">
        <f t="shared" si="31"/>
        <v>0</v>
      </c>
      <c r="BF76" s="162">
        <f t="shared" si="31"/>
        <v>0</v>
      </c>
      <c r="BG76" s="162">
        <f t="shared" si="31"/>
        <v>0</v>
      </c>
      <c r="BH76" s="162">
        <f t="shared" si="31"/>
        <v>0</v>
      </c>
      <c r="BI76" s="162">
        <f t="shared" si="31"/>
        <v>0</v>
      </c>
      <c r="BJ76" s="162">
        <f t="shared" si="31"/>
        <v>0</v>
      </c>
      <c r="BK76" s="162">
        <f t="shared" si="31"/>
        <v>0</v>
      </c>
      <c r="BL76" s="162">
        <f t="shared" si="31"/>
        <v>0</v>
      </c>
      <c r="BM76" s="162">
        <f t="shared" si="31"/>
        <v>0</v>
      </c>
      <c r="BN76" s="162">
        <f t="shared" si="30"/>
        <v>0</v>
      </c>
      <c r="BO76" s="1">
        <f t="shared" si="30"/>
        <v>0</v>
      </c>
    </row>
    <row r="77" spans="1:67" ht="15" customHeight="1" x14ac:dyDescent="0.25">
      <c r="A77" s="10"/>
      <c r="B77" s="32" t="s">
        <v>223</v>
      </c>
      <c r="C77" s="155">
        <f t="shared" si="46"/>
        <v>12.4</v>
      </c>
      <c r="D77" s="156">
        <f t="shared" si="46"/>
        <v>11.4</v>
      </c>
      <c r="E77" s="136"/>
      <c r="F77" s="136"/>
      <c r="G77" s="136">
        <v>12.4</v>
      </c>
      <c r="H77" s="136">
        <v>11.4</v>
      </c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55">
        <f t="shared" si="47"/>
        <v>0</v>
      </c>
      <c r="T77" s="156">
        <f t="shared" si="47"/>
        <v>0</v>
      </c>
      <c r="U77" s="137"/>
      <c r="V77" s="137"/>
      <c r="W77" s="137"/>
      <c r="X77" s="137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43">
        <f t="shared" si="48"/>
        <v>12.4</v>
      </c>
      <c r="AJ77" s="144">
        <f t="shared" si="48"/>
        <v>11.4</v>
      </c>
      <c r="AK77" s="114">
        <f t="shared" si="49"/>
        <v>0</v>
      </c>
      <c r="AL77" s="114">
        <f t="shared" si="49"/>
        <v>0</v>
      </c>
      <c r="AM77" s="114">
        <f t="shared" si="49"/>
        <v>12.4</v>
      </c>
      <c r="AN77" s="114">
        <f t="shared" si="49"/>
        <v>11.4</v>
      </c>
      <c r="AO77" s="114">
        <f t="shared" si="49"/>
        <v>0</v>
      </c>
      <c r="AP77" s="114">
        <f t="shared" si="49"/>
        <v>0</v>
      </c>
      <c r="AQ77" s="114">
        <f t="shared" si="49"/>
        <v>0</v>
      </c>
      <c r="AR77" s="114">
        <f t="shared" si="49"/>
        <v>0</v>
      </c>
      <c r="AS77" s="114">
        <f t="shared" si="49"/>
        <v>0</v>
      </c>
      <c r="AT77" s="114">
        <f t="shared" si="49"/>
        <v>0</v>
      </c>
      <c r="AU77" s="114">
        <f t="shared" si="49"/>
        <v>0</v>
      </c>
      <c r="AV77" s="114">
        <f t="shared" si="49"/>
        <v>0</v>
      </c>
      <c r="AW77" s="114">
        <f t="shared" si="49"/>
        <v>0</v>
      </c>
      <c r="AX77" s="114">
        <f t="shared" si="49"/>
        <v>0</v>
      </c>
      <c r="AY77" s="162">
        <f t="shared" si="31"/>
        <v>0</v>
      </c>
      <c r="AZ77" s="162">
        <f t="shared" si="31"/>
        <v>0</v>
      </c>
      <c r="BA77" s="162">
        <f t="shared" si="31"/>
        <v>0</v>
      </c>
      <c r="BB77" s="162">
        <f t="shared" si="31"/>
        <v>0</v>
      </c>
      <c r="BC77" s="162">
        <f t="shared" si="31"/>
        <v>0</v>
      </c>
      <c r="BD77" s="162">
        <f t="shared" si="31"/>
        <v>0</v>
      </c>
      <c r="BE77" s="162">
        <f t="shared" si="31"/>
        <v>0</v>
      </c>
      <c r="BF77" s="162">
        <f t="shared" si="31"/>
        <v>0</v>
      </c>
      <c r="BG77" s="162">
        <f t="shared" si="31"/>
        <v>0</v>
      </c>
      <c r="BH77" s="162">
        <f t="shared" si="31"/>
        <v>0</v>
      </c>
      <c r="BI77" s="162">
        <f t="shared" si="31"/>
        <v>0</v>
      </c>
      <c r="BJ77" s="162">
        <f t="shared" si="31"/>
        <v>0</v>
      </c>
      <c r="BK77" s="162">
        <f t="shared" si="31"/>
        <v>0</v>
      </c>
      <c r="BL77" s="162">
        <f t="shared" si="31"/>
        <v>0</v>
      </c>
      <c r="BM77" s="162">
        <f t="shared" si="31"/>
        <v>0</v>
      </c>
      <c r="BN77" s="162">
        <f t="shared" si="30"/>
        <v>0</v>
      </c>
      <c r="BO77" s="1">
        <f t="shared" si="30"/>
        <v>0</v>
      </c>
    </row>
    <row r="78" spans="1:67" ht="15" customHeight="1" x14ac:dyDescent="0.25">
      <c r="A78" s="10"/>
      <c r="B78" s="34" t="s">
        <v>172</v>
      </c>
      <c r="C78" s="155">
        <f t="shared" si="46"/>
        <v>0.2</v>
      </c>
      <c r="D78" s="156">
        <f t="shared" si="46"/>
        <v>0</v>
      </c>
      <c r="E78" s="136"/>
      <c r="F78" s="136"/>
      <c r="G78" s="136">
        <v>0.2</v>
      </c>
      <c r="H78" s="136"/>
      <c r="I78" s="136"/>
      <c r="J78" s="136"/>
      <c r="K78" s="136"/>
      <c r="L78" s="136"/>
      <c r="M78" s="136"/>
      <c r="N78" s="136"/>
      <c r="O78" s="136"/>
      <c r="P78" s="136"/>
      <c r="Q78" s="136"/>
      <c r="R78" s="136"/>
      <c r="S78" s="155">
        <f t="shared" si="47"/>
        <v>0</v>
      </c>
      <c r="T78" s="156">
        <f t="shared" si="47"/>
        <v>0</v>
      </c>
      <c r="U78" s="137"/>
      <c r="V78" s="137"/>
      <c r="W78" s="137"/>
      <c r="X78" s="137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43">
        <f t="shared" si="48"/>
        <v>0.2</v>
      </c>
      <c r="AJ78" s="144">
        <f t="shared" si="48"/>
        <v>0</v>
      </c>
      <c r="AK78" s="114">
        <f t="shared" si="49"/>
        <v>0</v>
      </c>
      <c r="AL78" s="114">
        <f t="shared" si="49"/>
        <v>0</v>
      </c>
      <c r="AM78" s="114">
        <f t="shared" si="49"/>
        <v>0.2</v>
      </c>
      <c r="AN78" s="114">
        <f t="shared" si="49"/>
        <v>0</v>
      </c>
      <c r="AO78" s="114">
        <f t="shared" si="49"/>
        <v>0</v>
      </c>
      <c r="AP78" s="114">
        <f t="shared" si="49"/>
        <v>0</v>
      </c>
      <c r="AQ78" s="114">
        <f t="shared" si="49"/>
        <v>0</v>
      </c>
      <c r="AR78" s="114">
        <f t="shared" si="49"/>
        <v>0</v>
      </c>
      <c r="AS78" s="114">
        <f t="shared" si="49"/>
        <v>0</v>
      </c>
      <c r="AT78" s="114">
        <f t="shared" si="49"/>
        <v>0</v>
      </c>
      <c r="AU78" s="114">
        <f t="shared" si="49"/>
        <v>0</v>
      </c>
      <c r="AV78" s="114">
        <f t="shared" si="49"/>
        <v>0</v>
      </c>
      <c r="AW78" s="114">
        <f t="shared" si="49"/>
        <v>0</v>
      </c>
      <c r="AX78" s="114">
        <f t="shared" si="49"/>
        <v>0</v>
      </c>
      <c r="AY78" s="162">
        <f t="shared" si="31"/>
        <v>0</v>
      </c>
      <c r="AZ78" s="162">
        <f t="shared" si="31"/>
        <v>0</v>
      </c>
      <c r="BA78" s="162">
        <f t="shared" si="31"/>
        <v>0</v>
      </c>
      <c r="BB78" s="162">
        <f t="shared" si="31"/>
        <v>0</v>
      </c>
      <c r="BC78" s="162">
        <f t="shared" si="31"/>
        <v>0</v>
      </c>
      <c r="BD78" s="162">
        <f t="shared" si="31"/>
        <v>0</v>
      </c>
      <c r="BE78" s="162">
        <f t="shared" si="31"/>
        <v>0</v>
      </c>
      <c r="BF78" s="162">
        <f t="shared" si="31"/>
        <v>0</v>
      </c>
      <c r="BG78" s="162">
        <f t="shared" si="31"/>
        <v>0</v>
      </c>
      <c r="BH78" s="162">
        <f t="shared" si="31"/>
        <v>0</v>
      </c>
      <c r="BI78" s="162">
        <f t="shared" si="31"/>
        <v>0</v>
      </c>
      <c r="BJ78" s="162">
        <f t="shared" si="31"/>
        <v>0</v>
      </c>
      <c r="BK78" s="162">
        <f t="shared" si="31"/>
        <v>0</v>
      </c>
      <c r="BL78" s="162">
        <f t="shared" si="31"/>
        <v>0</v>
      </c>
      <c r="BM78" s="162">
        <f t="shared" si="31"/>
        <v>0</v>
      </c>
      <c r="BN78" s="162">
        <f t="shared" si="30"/>
        <v>0</v>
      </c>
      <c r="BO78" s="1">
        <f t="shared" si="30"/>
        <v>0</v>
      </c>
    </row>
    <row r="79" spans="1:67" ht="15" customHeight="1" x14ac:dyDescent="0.25">
      <c r="A79" s="10"/>
      <c r="B79" s="117" t="s">
        <v>301</v>
      </c>
      <c r="C79" s="154">
        <f t="shared" si="46"/>
        <v>29.2</v>
      </c>
      <c r="D79" s="154">
        <f t="shared" si="46"/>
        <v>0</v>
      </c>
      <c r="E79" s="7">
        <v>28.2</v>
      </c>
      <c r="F79" s="7"/>
      <c r="G79" s="7"/>
      <c r="H79" s="7"/>
      <c r="I79" s="7"/>
      <c r="J79" s="7"/>
      <c r="K79" s="7"/>
      <c r="L79" s="7"/>
      <c r="M79" s="7">
        <v>0.7</v>
      </c>
      <c r="N79" s="7"/>
      <c r="O79" s="7"/>
      <c r="P79" s="7"/>
      <c r="Q79" s="7">
        <v>0.3</v>
      </c>
      <c r="R79" s="7"/>
      <c r="S79" s="154">
        <f t="shared" si="47"/>
        <v>0</v>
      </c>
      <c r="T79" s="154">
        <f t="shared" si="47"/>
        <v>0</v>
      </c>
      <c r="U79" s="134"/>
      <c r="V79" s="134"/>
      <c r="W79" s="134"/>
      <c r="X79" s="134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13">
        <f t="shared" si="48"/>
        <v>29.2</v>
      </c>
      <c r="AJ79" s="113">
        <f t="shared" si="48"/>
        <v>0</v>
      </c>
      <c r="AK79" s="23">
        <f t="shared" si="49"/>
        <v>28.2</v>
      </c>
      <c r="AL79" s="23">
        <f t="shared" si="49"/>
        <v>0</v>
      </c>
      <c r="AM79" s="23">
        <f t="shared" si="49"/>
        <v>0</v>
      </c>
      <c r="AN79" s="23">
        <f t="shared" si="49"/>
        <v>0</v>
      </c>
      <c r="AO79" s="23">
        <f t="shared" si="49"/>
        <v>0</v>
      </c>
      <c r="AP79" s="23">
        <f t="shared" si="49"/>
        <v>0</v>
      </c>
      <c r="AQ79" s="23">
        <f t="shared" si="49"/>
        <v>0</v>
      </c>
      <c r="AR79" s="23">
        <f t="shared" si="49"/>
        <v>0</v>
      </c>
      <c r="AS79" s="23">
        <f t="shared" si="49"/>
        <v>0.7</v>
      </c>
      <c r="AT79" s="23">
        <f t="shared" si="49"/>
        <v>0</v>
      </c>
      <c r="AU79" s="23">
        <f t="shared" si="49"/>
        <v>0</v>
      </c>
      <c r="AV79" s="23">
        <f t="shared" si="49"/>
        <v>0</v>
      </c>
      <c r="AW79" s="23">
        <f t="shared" si="49"/>
        <v>0.3</v>
      </c>
      <c r="AX79" s="23">
        <f t="shared" si="49"/>
        <v>0</v>
      </c>
      <c r="AY79" s="162">
        <f t="shared" si="31"/>
        <v>0</v>
      </c>
      <c r="AZ79" s="162">
        <f t="shared" si="31"/>
        <v>0</v>
      </c>
      <c r="BA79" s="162">
        <f t="shared" si="31"/>
        <v>0</v>
      </c>
      <c r="BB79" s="162">
        <f t="shared" si="31"/>
        <v>0</v>
      </c>
      <c r="BC79" s="162">
        <f t="shared" si="31"/>
        <v>0</v>
      </c>
      <c r="BD79" s="162">
        <f t="shared" si="31"/>
        <v>0</v>
      </c>
      <c r="BE79" s="162">
        <f t="shared" si="31"/>
        <v>0</v>
      </c>
      <c r="BF79" s="162">
        <f t="shared" si="31"/>
        <v>0</v>
      </c>
      <c r="BG79" s="162">
        <f t="shared" si="31"/>
        <v>0</v>
      </c>
      <c r="BH79" s="162">
        <f t="shared" si="31"/>
        <v>0</v>
      </c>
      <c r="BI79" s="162">
        <f t="shared" si="31"/>
        <v>0</v>
      </c>
      <c r="BJ79" s="162">
        <f t="shared" si="31"/>
        <v>0</v>
      </c>
      <c r="BK79" s="162">
        <f t="shared" si="31"/>
        <v>0</v>
      </c>
      <c r="BL79" s="162">
        <f t="shared" si="31"/>
        <v>0</v>
      </c>
      <c r="BM79" s="162">
        <f t="shared" si="31"/>
        <v>0</v>
      </c>
      <c r="BN79" s="162">
        <f t="shared" si="30"/>
        <v>0</v>
      </c>
      <c r="BO79" s="1">
        <f t="shared" si="30"/>
        <v>0</v>
      </c>
    </row>
    <row r="80" spans="1:67" ht="15" customHeight="1" x14ac:dyDescent="0.25">
      <c r="A80" s="10"/>
      <c r="B80" s="103" t="s">
        <v>300</v>
      </c>
      <c r="C80" s="154">
        <f t="shared" si="46"/>
        <v>5.0999999999999996</v>
      </c>
      <c r="D80" s="154">
        <f t="shared" si="46"/>
        <v>4.9000000000000004</v>
      </c>
      <c r="E80" s="7"/>
      <c r="F80" s="7"/>
      <c r="G80" s="7">
        <f t="shared" ref="G80:H80" si="50">G81</f>
        <v>5.0999999999999996</v>
      </c>
      <c r="H80" s="7">
        <f t="shared" si="50"/>
        <v>4.9000000000000004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154">
        <f t="shared" si="47"/>
        <v>0</v>
      </c>
      <c r="T80" s="154">
        <f t="shared" si="47"/>
        <v>0</v>
      </c>
      <c r="U80" s="134"/>
      <c r="V80" s="134"/>
      <c r="W80" s="134">
        <f t="shared" ref="W80:X80" si="51">W81</f>
        <v>0</v>
      </c>
      <c r="X80" s="134">
        <f t="shared" si="51"/>
        <v>0</v>
      </c>
      <c r="Y80" s="134"/>
      <c r="Z80" s="134"/>
      <c r="AA80" s="134"/>
      <c r="AB80" s="134"/>
      <c r="AC80" s="134"/>
      <c r="AD80" s="134"/>
      <c r="AE80" s="134"/>
      <c r="AF80" s="134"/>
      <c r="AG80" s="134"/>
      <c r="AH80" s="134"/>
      <c r="AI80" s="113">
        <f t="shared" si="48"/>
        <v>5.0999999999999996</v>
      </c>
      <c r="AJ80" s="113">
        <f t="shared" si="48"/>
        <v>4.9000000000000004</v>
      </c>
      <c r="AK80" s="23">
        <f t="shared" si="49"/>
        <v>0</v>
      </c>
      <c r="AL80" s="23">
        <f t="shared" si="49"/>
        <v>0</v>
      </c>
      <c r="AM80" s="23">
        <f t="shared" si="49"/>
        <v>5.0999999999999996</v>
      </c>
      <c r="AN80" s="23">
        <f t="shared" si="49"/>
        <v>4.9000000000000004</v>
      </c>
      <c r="AO80" s="23">
        <f t="shared" si="49"/>
        <v>0</v>
      </c>
      <c r="AP80" s="23">
        <f t="shared" si="49"/>
        <v>0</v>
      </c>
      <c r="AQ80" s="23">
        <f t="shared" si="49"/>
        <v>0</v>
      </c>
      <c r="AR80" s="23">
        <f t="shared" si="49"/>
        <v>0</v>
      </c>
      <c r="AS80" s="23">
        <f t="shared" si="49"/>
        <v>0</v>
      </c>
      <c r="AT80" s="23">
        <f t="shared" si="49"/>
        <v>0</v>
      </c>
      <c r="AU80" s="23">
        <f t="shared" si="49"/>
        <v>0</v>
      </c>
      <c r="AV80" s="23">
        <f t="shared" si="49"/>
        <v>0</v>
      </c>
      <c r="AW80" s="23">
        <f t="shared" si="49"/>
        <v>0</v>
      </c>
      <c r="AX80" s="23">
        <f t="shared" si="49"/>
        <v>0</v>
      </c>
      <c r="AY80" s="162">
        <f t="shared" ref="AY80:BM146" si="52">C80-AI80</f>
        <v>0</v>
      </c>
      <c r="AZ80" s="162">
        <f t="shared" si="52"/>
        <v>0</v>
      </c>
      <c r="BA80" s="162">
        <f t="shared" si="52"/>
        <v>0</v>
      </c>
      <c r="BB80" s="162">
        <f t="shared" si="52"/>
        <v>0</v>
      </c>
      <c r="BC80" s="162">
        <f t="shared" si="52"/>
        <v>0</v>
      </c>
      <c r="BD80" s="162">
        <f t="shared" si="52"/>
        <v>0</v>
      </c>
      <c r="BE80" s="162">
        <f t="shared" si="52"/>
        <v>0</v>
      </c>
      <c r="BF80" s="162">
        <f t="shared" si="52"/>
        <v>0</v>
      </c>
      <c r="BG80" s="162">
        <f t="shared" si="52"/>
        <v>0</v>
      </c>
      <c r="BH80" s="162">
        <f t="shared" si="52"/>
        <v>0</v>
      </c>
      <c r="BI80" s="162">
        <f t="shared" si="52"/>
        <v>0</v>
      </c>
      <c r="BJ80" s="162">
        <f t="shared" si="52"/>
        <v>0</v>
      </c>
      <c r="BK80" s="162">
        <f t="shared" si="52"/>
        <v>0</v>
      </c>
      <c r="BL80" s="162">
        <f t="shared" si="52"/>
        <v>0</v>
      </c>
      <c r="BM80" s="162">
        <f t="shared" si="52"/>
        <v>0</v>
      </c>
      <c r="BN80" s="162">
        <f t="shared" si="30"/>
        <v>0</v>
      </c>
      <c r="BO80" s="1">
        <f t="shared" si="30"/>
        <v>0</v>
      </c>
    </row>
    <row r="81" spans="1:67" ht="15" customHeight="1" x14ac:dyDescent="0.25">
      <c r="A81" s="27"/>
      <c r="B81" s="35" t="s">
        <v>171</v>
      </c>
      <c r="C81" s="156">
        <f t="shared" si="46"/>
        <v>5.0999999999999996</v>
      </c>
      <c r="D81" s="156">
        <f t="shared" si="46"/>
        <v>4.9000000000000004</v>
      </c>
      <c r="E81" s="136"/>
      <c r="F81" s="136"/>
      <c r="G81" s="136">
        <v>5.0999999999999996</v>
      </c>
      <c r="H81" s="136">
        <v>4.9000000000000004</v>
      </c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56">
        <f t="shared" si="47"/>
        <v>0</v>
      </c>
      <c r="T81" s="156">
        <f t="shared" si="47"/>
        <v>0</v>
      </c>
      <c r="U81" s="137"/>
      <c r="V81" s="137"/>
      <c r="W81" s="137"/>
      <c r="X81" s="137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44">
        <f t="shared" si="48"/>
        <v>5.0999999999999996</v>
      </c>
      <c r="AJ81" s="144">
        <f t="shared" si="48"/>
        <v>4.9000000000000004</v>
      </c>
      <c r="AK81" s="114">
        <f t="shared" si="49"/>
        <v>0</v>
      </c>
      <c r="AL81" s="114">
        <f t="shared" si="49"/>
        <v>0</v>
      </c>
      <c r="AM81" s="114">
        <f t="shared" si="49"/>
        <v>5.0999999999999996</v>
      </c>
      <c r="AN81" s="114">
        <f t="shared" si="49"/>
        <v>4.9000000000000004</v>
      </c>
      <c r="AO81" s="114">
        <f t="shared" si="49"/>
        <v>0</v>
      </c>
      <c r="AP81" s="114">
        <f t="shared" si="49"/>
        <v>0</v>
      </c>
      <c r="AQ81" s="114">
        <f t="shared" si="49"/>
        <v>0</v>
      </c>
      <c r="AR81" s="114">
        <f t="shared" si="49"/>
        <v>0</v>
      </c>
      <c r="AS81" s="114">
        <f t="shared" si="49"/>
        <v>0</v>
      </c>
      <c r="AT81" s="114">
        <f t="shared" si="49"/>
        <v>0</v>
      </c>
      <c r="AU81" s="114">
        <f t="shared" si="49"/>
        <v>0</v>
      </c>
      <c r="AV81" s="114">
        <f t="shared" si="49"/>
        <v>0</v>
      </c>
      <c r="AW81" s="114">
        <f t="shared" si="49"/>
        <v>0</v>
      </c>
      <c r="AX81" s="114">
        <f t="shared" si="49"/>
        <v>0</v>
      </c>
      <c r="AY81" s="162">
        <f t="shared" si="52"/>
        <v>0</v>
      </c>
      <c r="AZ81" s="162">
        <f t="shared" si="52"/>
        <v>0</v>
      </c>
      <c r="BA81" s="162">
        <f t="shared" si="52"/>
        <v>0</v>
      </c>
      <c r="BB81" s="162">
        <f t="shared" si="52"/>
        <v>0</v>
      </c>
      <c r="BC81" s="162">
        <f t="shared" si="52"/>
        <v>0</v>
      </c>
      <c r="BD81" s="162">
        <f t="shared" si="52"/>
        <v>0</v>
      </c>
      <c r="BE81" s="162">
        <f t="shared" si="52"/>
        <v>0</v>
      </c>
      <c r="BF81" s="162">
        <f t="shared" si="52"/>
        <v>0</v>
      </c>
      <c r="BG81" s="162">
        <f t="shared" si="52"/>
        <v>0</v>
      </c>
      <c r="BH81" s="162">
        <f t="shared" si="52"/>
        <v>0</v>
      </c>
      <c r="BI81" s="162">
        <f t="shared" si="52"/>
        <v>0</v>
      </c>
      <c r="BJ81" s="162">
        <f t="shared" si="52"/>
        <v>0</v>
      </c>
      <c r="BK81" s="162">
        <f t="shared" si="52"/>
        <v>0</v>
      </c>
      <c r="BL81" s="162">
        <f t="shared" si="52"/>
        <v>0</v>
      </c>
      <c r="BM81" s="162">
        <f t="shared" si="52"/>
        <v>0</v>
      </c>
      <c r="BN81" s="162">
        <f t="shared" si="30"/>
        <v>0</v>
      </c>
      <c r="BO81" s="1">
        <f t="shared" si="30"/>
        <v>0</v>
      </c>
    </row>
    <row r="82" spans="1:67" ht="15" customHeight="1" x14ac:dyDescent="0.25">
      <c r="A82" s="3" t="s">
        <v>12</v>
      </c>
      <c r="B82" s="118" t="s">
        <v>304</v>
      </c>
      <c r="C82" s="151">
        <f t="shared" ref="C82:F82" si="53">C83+C86+C87</f>
        <v>298.70000000000005</v>
      </c>
      <c r="D82" s="152">
        <f t="shared" si="53"/>
        <v>203.7</v>
      </c>
      <c r="E82" s="131">
        <f t="shared" si="53"/>
        <v>252.1</v>
      </c>
      <c r="F82" s="131">
        <f t="shared" si="53"/>
        <v>187.6</v>
      </c>
      <c r="G82" s="131">
        <f>G83+G86+G87</f>
        <v>17.899999999999999</v>
      </c>
      <c r="H82" s="131">
        <f t="shared" ref="H82:V82" si="54">H83+H86+H87</f>
        <v>16.100000000000001</v>
      </c>
      <c r="I82" s="131">
        <f t="shared" si="54"/>
        <v>0</v>
      </c>
      <c r="J82" s="131">
        <f t="shared" si="54"/>
        <v>0</v>
      </c>
      <c r="K82" s="131">
        <f t="shared" si="54"/>
        <v>0</v>
      </c>
      <c r="L82" s="131">
        <f t="shared" si="54"/>
        <v>0</v>
      </c>
      <c r="M82" s="131">
        <f t="shared" si="54"/>
        <v>19.5</v>
      </c>
      <c r="N82" s="131">
        <f t="shared" si="54"/>
        <v>0</v>
      </c>
      <c r="O82" s="131">
        <f t="shared" si="54"/>
        <v>0</v>
      </c>
      <c r="P82" s="131">
        <f t="shared" si="54"/>
        <v>0</v>
      </c>
      <c r="Q82" s="131">
        <f t="shared" si="54"/>
        <v>9.1999999999999993</v>
      </c>
      <c r="R82" s="131">
        <f t="shared" si="54"/>
        <v>0</v>
      </c>
      <c r="S82" s="151">
        <f t="shared" si="54"/>
        <v>0</v>
      </c>
      <c r="T82" s="152">
        <f t="shared" si="54"/>
        <v>0</v>
      </c>
      <c r="U82" s="133">
        <f t="shared" si="54"/>
        <v>0</v>
      </c>
      <c r="V82" s="133">
        <f t="shared" si="54"/>
        <v>0</v>
      </c>
      <c r="W82" s="133">
        <f>W83+W86+W87</f>
        <v>0</v>
      </c>
      <c r="X82" s="133">
        <f t="shared" ref="X82:AL82" si="55">X83+X86+X87</f>
        <v>0</v>
      </c>
      <c r="Y82" s="133">
        <f t="shared" si="55"/>
        <v>0</v>
      </c>
      <c r="Z82" s="133">
        <f t="shared" si="55"/>
        <v>0</v>
      </c>
      <c r="AA82" s="133">
        <f t="shared" si="55"/>
        <v>0</v>
      </c>
      <c r="AB82" s="133">
        <f t="shared" si="55"/>
        <v>0</v>
      </c>
      <c r="AC82" s="133">
        <f t="shared" si="55"/>
        <v>0</v>
      </c>
      <c r="AD82" s="133">
        <f t="shared" si="55"/>
        <v>0</v>
      </c>
      <c r="AE82" s="133">
        <f t="shared" si="55"/>
        <v>0</v>
      </c>
      <c r="AF82" s="133">
        <f t="shared" si="55"/>
        <v>0</v>
      </c>
      <c r="AG82" s="133">
        <f t="shared" si="55"/>
        <v>0</v>
      </c>
      <c r="AH82" s="133">
        <f t="shared" si="55"/>
        <v>0</v>
      </c>
      <c r="AI82" s="14">
        <f t="shared" si="55"/>
        <v>298.70000000000005</v>
      </c>
      <c r="AJ82" s="12">
        <f t="shared" si="55"/>
        <v>203.7</v>
      </c>
      <c r="AK82" s="105">
        <f t="shared" si="55"/>
        <v>252.1</v>
      </c>
      <c r="AL82" s="105">
        <f t="shared" si="55"/>
        <v>187.6</v>
      </c>
      <c r="AM82" s="105">
        <f>AM83+AM86+AM87</f>
        <v>17.899999999999999</v>
      </c>
      <c r="AN82" s="105">
        <f t="shared" ref="AN82:AX82" si="56">AN83+AN86+AN87</f>
        <v>16.100000000000001</v>
      </c>
      <c r="AO82" s="105">
        <f t="shared" si="56"/>
        <v>0</v>
      </c>
      <c r="AP82" s="105">
        <f t="shared" si="56"/>
        <v>0</v>
      </c>
      <c r="AQ82" s="105">
        <f t="shared" si="56"/>
        <v>0</v>
      </c>
      <c r="AR82" s="105">
        <f t="shared" si="56"/>
        <v>0</v>
      </c>
      <c r="AS82" s="105">
        <f t="shared" si="56"/>
        <v>19.5</v>
      </c>
      <c r="AT82" s="105">
        <f t="shared" si="56"/>
        <v>0</v>
      </c>
      <c r="AU82" s="105">
        <f t="shared" si="56"/>
        <v>0</v>
      </c>
      <c r="AV82" s="105">
        <f t="shared" si="56"/>
        <v>0</v>
      </c>
      <c r="AW82" s="105">
        <f t="shared" si="56"/>
        <v>9.1999999999999993</v>
      </c>
      <c r="AX82" s="105">
        <f t="shared" si="56"/>
        <v>0</v>
      </c>
      <c r="AY82" s="162">
        <f t="shared" si="52"/>
        <v>0</v>
      </c>
      <c r="AZ82" s="162">
        <f t="shared" si="52"/>
        <v>0</v>
      </c>
      <c r="BA82" s="162">
        <f t="shared" si="52"/>
        <v>0</v>
      </c>
      <c r="BB82" s="162">
        <f t="shared" si="52"/>
        <v>0</v>
      </c>
      <c r="BC82" s="162">
        <f t="shared" si="52"/>
        <v>0</v>
      </c>
      <c r="BD82" s="162">
        <f t="shared" si="52"/>
        <v>0</v>
      </c>
      <c r="BE82" s="162">
        <f t="shared" si="52"/>
        <v>0</v>
      </c>
      <c r="BF82" s="162">
        <f t="shared" si="52"/>
        <v>0</v>
      </c>
      <c r="BG82" s="162">
        <f t="shared" si="52"/>
        <v>0</v>
      </c>
      <c r="BH82" s="162">
        <f t="shared" si="52"/>
        <v>0</v>
      </c>
      <c r="BI82" s="162">
        <f t="shared" si="52"/>
        <v>0</v>
      </c>
      <c r="BJ82" s="162">
        <f t="shared" si="52"/>
        <v>0</v>
      </c>
      <c r="BK82" s="162">
        <f t="shared" si="52"/>
        <v>0</v>
      </c>
      <c r="BL82" s="162">
        <f t="shared" si="52"/>
        <v>0</v>
      </c>
      <c r="BM82" s="162">
        <f t="shared" si="52"/>
        <v>0</v>
      </c>
      <c r="BN82" s="162">
        <f t="shared" si="30"/>
        <v>0</v>
      </c>
      <c r="BO82" s="1">
        <f t="shared" si="30"/>
        <v>0</v>
      </c>
    </row>
    <row r="83" spans="1:67" ht="15" customHeight="1" x14ac:dyDescent="0.25">
      <c r="A83" s="10"/>
      <c r="B83" s="21" t="s">
        <v>296</v>
      </c>
      <c r="C83" s="153">
        <f t="shared" ref="C83:D88" si="57">E83+G83+I83+K83+M83+O83+Q83</f>
        <v>245</v>
      </c>
      <c r="D83" s="154">
        <f t="shared" si="57"/>
        <v>198.79999999999998</v>
      </c>
      <c r="E83" s="7">
        <v>226.2</v>
      </c>
      <c r="F83" s="7">
        <v>187.6</v>
      </c>
      <c r="G83" s="7">
        <f>G84+G85</f>
        <v>12.799999999999999</v>
      </c>
      <c r="H83" s="7">
        <f>H84+H85</f>
        <v>11.2</v>
      </c>
      <c r="I83" s="7"/>
      <c r="J83" s="7"/>
      <c r="K83" s="7"/>
      <c r="L83" s="7"/>
      <c r="M83" s="7">
        <v>1.2</v>
      </c>
      <c r="N83" s="7"/>
      <c r="O83" s="7"/>
      <c r="P83" s="7"/>
      <c r="Q83" s="7">
        <v>4.8</v>
      </c>
      <c r="R83" s="7"/>
      <c r="S83" s="153">
        <f t="shared" ref="S83:T88" si="58">U83+W83+Y83+AA83+AC83+AE83+AG83</f>
        <v>0</v>
      </c>
      <c r="T83" s="154">
        <f t="shared" si="58"/>
        <v>0</v>
      </c>
      <c r="U83" s="134"/>
      <c r="V83" s="134"/>
      <c r="W83" s="134">
        <f>W84+W85</f>
        <v>0</v>
      </c>
      <c r="X83" s="134">
        <f>X84+X85</f>
        <v>0</v>
      </c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12">
        <f t="shared" ref="AI83:AJ88" si="59">AK83+AM83+AO83+AQ83+AS83+AU83+AW83</f>
        <v>245</v>
      </c>
      <c r="AJ83" s="113">
        <f t="shared" si="59"/>
        <v>198.79999999999998</v>
      </c>
      <c r="AK83" s="23">
        <f t="shared" ref="AK83:AX88" si="60">E83+U83</f>
        <v>226.2</v>
      </c>
      <c r="AL83" s="23">
        <f t="shared" si="60"/>
        <v>187.6</v>
      </c>
      <c r="AM83" s="23">
        <f t="shared" si="60"/>
        <v>12.799999999999999</v>
      </c>
      <c r="AN83" s="23">
        <f t="shared" si="60"/>
        <v>11.2</v>
      </c>
      <c r="AO83" s="23">
        <f t="shared" si="60"/>
        <v>0</v>
      </c>
      <c r="AP83" s="23">
        <f t="shared" si="60"/>
        <v>0</v>
      </c>
      <c r="AQ83" s="23">
        <f t="shared" si="60"/>
        <v>0</v>
      </c>
      <c r="AR83" s="23">
        <f t="shared" si="60"/>
        <v>0</v>
      </c>
      <c r="AS83" s="23">
        <f t="shared" si="60"/>
        <v>1.2</v>
      </c>
      <c r="AT83" s="23">
        <f t="shared" si="60"/>
        <v>0</v>
      </c>
      <c r="AU83" s="23">
        <f t="shared" si="60"/>
        <v>0</v>
      </c>
      <c r="AV83" s="23">
        <f t="shared" si="60"/>
        <v>0</v>
      </c>
      <c r="AW83" s="23">
        <f t="shared" si="60"/>
        <v>4.8</v>
      </c>
      <c r="AX83" s="23">
        <f t="shared" si="60"/>
        <v>0</v>
      </c>
      <c r="AY83" s="162">
        <f t="shared" si="52"/>
        <v>0</v>
      </c>
      <c r="AZ83" s="162">
        <f t="shared" si="52"/>
        <v>0</v>
      </c>
      <c r="BA83" s="162">
        <f t="shared" si="52"/>
        <v>0</v>
      </c>
      <c r="BB83" s="162">
        <f t="shared" si="52"/>
        <v>0</v>
      </c>
      <c r="BC83" s="162">
        <f t="shared" si="52"/>
        <v>0</v>
      </c>
      <c r="BD83" s="162">
        <f t="shared" si="52"/>
        <v>0</v>
      </c>
      <c r="BE83" s="162">
        <f t="shared" si="52"/>
        <v>0</v>
      </c>
      <c r="BF83" s="162">
        <f t="shared" si="52"/>
        <v>0</v>
      </c>
      <c r="BG83" s="162">
        <f t="shared" si="52"/>
        <v>0</v>
      </c>
      <c r="BH83" s="162">
        <f t="shared" si="52"/>
        <v>0</v>
      </c>
      <c r="BI83" s="162">
        <f t="shared" si="52"/>
        <v>0</v>
      </c>
      <c r="BJ83" s="162">
        <f t="shared" si="52"/>
        <v>0</v>
      </c>
      <c r="BK83" s="162">
        <f t="shared" si="52"/>
        <v>0</v>
      </c>
      <c r="BL83" s="162">
        <f t="shared" si="52"/>
        <v>0</v>
      </c>
      <c r="BM83" s="162">
        <f t="shared" si="52"/>
        <v>0</v>
      </c>
      <c r="BN83" s="162">
        <f t="shared" si="30"/>
        <v>0</v>
      </c>
      <c r="BO83" s="1">
        <f t="shared" si="30"/>
        <v>0</v>
      </c>
    </row>
    <row r="84" spans="1:67" ht="15" customHeight="1" x14ac:dyDescent="0.25">
      <c r="A84" s="10"/>
      <c r="B84" s="32" t="s">
        <v>223</v>
      </c>
      <c r="C84" s="155">
        <f t="shared" si="57"/>
        <v>12.6</v>
      </c>
      <c r="D84" s="156">
        <f t="shared" si="57"/>
        <v>11.2</v>
      </c>
      <c r="E84" s="136"/>
      <c r="F84" s="136"/>
      <c r="G84" s="136">
        <v>12.6</v>
      </c>
      <c r="H84" s="136">
        <v>11.2</v>
      </c>
      <c r="I84" s="136"/>
      <c r="J84" s="136"/>
      <c r="K84" s="136"/>
      <c r="L84" s="136"/>
      <c r="M84" s="136"/>
      <c r="N84" s="136"/>
      <c r="O84" s="136"/>
      <c r="P84" s="136"/>
      <c r="Q84" s="136"/>
      <c r="R84" s="136"/>
      <c r="S84" s="155">
        <f t="shared" si="58"/>
        <v>0</v>
      </c>
      <c r="T84" s="156">
        <f t="shared" si="58"/>
        <v>0</v>
      </c>
      <c r="U84" s="137"/>
      <c r="V84" s="137"/>
      <c r="W84" s="137"/>
      <c r="X84" s="137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43">
        <f t="shared" si="59"/>
        <v>12.6</v>
      </c>
      <c r="AJ84" s="144">
        <f t="shared" si="59"/>
        <v>11.2</v>
      </c>
      <c r="AK84" s="114">
        <f t="shared" si="60"/>
        <v>0</v>
      </c>
      <c r="AL84" s="114">
        <f t="shared" si="60"/>
        <v>0</v>
      </c>
      <c r="AM84" s="114">
        <f t="shared" si="60"/>
        <v>12.6</v>
      </c>
      <c r="AN84" s="114">
        <f t="shared" si="60"/>
        <v>11.2</v>
      </c>
      <c r="AO84" s="114">
        <f t="shared" si="60"/>
        <v>0</v>
      </c>
      <c r="AP84" s="114">
        <f t="shared" si="60"/>
        <v>0</v>
      </c>
      <c r="AQ84" s="114">
        <f t="shared" si="60"/>
        <v>0</v>
      </c>
      <c r="AR84" s="114">
        <f t="shared" si="60"/>
        <v>0</v>
      </c>
      <c r="AS84" s="114">
        <f t="shared" si="60"/>
        <v>0</v>
      </c>
      <c r="AT84" s="114">
        <f t="shared" si="60"/>
        <v>0</v>
      </c>
      <c r="AU84" s="114">
        <f t="shared" si="60"/>
        <v>0</v>
      </c>
      <c r="AV84" s="114">
        <f t="shared" si="60"/>
        <v>0</v>
      </c>
      <c r="AW84" s="114">
        <f t="shared" si="60"/>
        <v>0</v>
      </c>
      <c r="AX84" s="114">
        <f t="shared" si="60"/>
        <v>0</v>
      </c>
      <c r="AY84" s="162">
        <f t="shared" si="52"/>
        <v>0</v>
      </c>
      <c r="AZ84" s="162">
        <f t="shared" si="52"/>
        <v>0</v>
      </c>
      <c r="BA84" s="162">
        <f t="shared" si="52"/>
        <v>0</v>
      </c>
      <c r="BB84" s="162">
        <f t="shared" si="52"/>
        <v>0</v>
      </c>
      <c r="BC84" s="162">
        <f t="shared" si="52"/>
        <v>0</v>
      </c>
      <c r="BD84" s="162">
        <f t="shared" si="52"/>
        <v>0</v>
      </c>
      <c r="BE84" s="162">
        <f t="shared" si="52"/>
        <v>0</v>
      </c>
      <c r="BF84" s="162">
        <f t="shared" si="52"/>
        <v>0</v>
      </c>
      <c r="BG84" s="162">
        <f t="shared" si="52"/>
        <v>0</v>
      </c>
      <c r="BH84" s="162">
        <f t="shared" si="52"/>
        <v>0</v>
      </c>
      <c r="BI84" s="162">
        <f t="shared" si="52"/>
        <v>0</v>
      </c>
      <c r="BJ84" s="162">
        <f t="shared" si="52"/>
        <v>0</v>
      </c>
      <c r="BK84" s="162">
        <f t="shared" si="52"/>
        <v>0</v>
      </c>
      <c r="BL84" s="162">
        <f t="shared" si="52"/>
        <v>0</v>
      </c>
      <c r="BM84" s="162">
        <f t="shared" si="52"/>
        <v>0</v>
      </c>
      <c r="BN84" s="162">
        <f t="shared" si="30"/>
        <v>0</v>
      </c>
      <c r="BO84" s="1">
        <f t="shared" si="30"/>
        <v>0</v>
      </c>
    </row>
    <row r="85" spans="1:67" ht="15" customHeight="1" x14ac:dyDescent="0.25">
      <c r="A85" s="10"/>
      <c r="B85" s="34" t="s">
        <v>172</v>
      </c>
      <c r="C85" s="155">
        <f t="shared" si="57"/>
        <v>0.2</v>
      </c>
      <c r="D85" s="156">
        <f t="shared" si="57"/>
        <v>0</v>
      </c>
      <c r="E85" s="136"/>
      <c r="F85" s="136"/>
      <c r="G85" s="136">
        <v>0.2</v>
      </c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55">
        <f t="shared" si="58"/>
        <v>0</v>
      </c>
      <c r="T85" s="156">
        <f t="shared" si="58"/>
        <v>0</v>
      </c>
      <c r="U85" s="137"/>
      <c r="V85" s="137"/>
      <c r="W85" s="137"/>
      <c r="X85" s="137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  <c r="AI85" s="143">
        <f t="shared" si="59"/>
        <v>0.2</v>
      </c>
      <c r="AJ85" s="144">
        <f t="shared" si="59"/>
        <v>0</v>
      </c>
      <c r="AK85" s="114">
        <f t="shared" si="60"/>
        <v>0</v>
      </c>
      <c r="AL85" s="114">
        <f t="shared" si="60"/>
        <v>0</v>
      </c>
      <c r="AM85" s="114">
        <f t="shared" si="60"/>
        <v>0.2</v>
      </c>
      <c r="AN85" s="114">
        <f t="shared" si="60"/>
        <v>0</v>
      </c>
      <c r="AO85" s="114">
        <f t="shared" si="60"/>
        <v>0</v>
      </c>
      <c r="AP85" s="114">
        <f t="shared" si="60"/>
        <v>0</v>
      </c>
      <c r="AQ85" s="114">
        <f t="shared" si="60"/>
        <v>0</v>
      </c>
      <c r="AR85" s="114">
        <f t="shared" si="60"/>
        <v>0</v>
      </c>
      <c r="AS85" s="114">
        <f t="shared" si="60"/>
        <v>0</v>
      </c>
      <c r="AT85" s="114">
        <f t="shared" si="60"/>
        <v>0</v>
      </c>
      <c r="AU85" s="114">
        <f t="shared" si="60"/>
        <v>0</v>
      </c>
      <c r="AV85" s="114">
        <f t="shared" si="60"/>
        <v>0</v>
      </c>
      <c r="AW85" s="114">
        <f t="shared" si="60"/>
        <v>0</v>
      </c>
      <c r="AX85" s="114">
        <f t="shared" si="60"/>
        <v>0</v>
      </c>
      <c r="AY85" s="162">
        <f t="shared" si="52"/>
        <v>0</v>
      </c>
      <c r="AZ85" s="162">
        <f t="shared" si="52"/>
        <v>0</v>
      </c>
      <c r="BA85" s="162">
        <f t="shared" si="52"/>
        <v>0</v>
      </c>
      <c r="BB85" s="162">
        <f t="shared" si="52"/>
        <v>0</v>
      </c>
      <c r="BC85" s="162">
        <f t="shared" si="52"/>
        <v>0</v>
      </c>
      <c r="BD85" s="162">
        <f t="shared" si="52"/>
        <v>0</v>
      </c>
      <c r="BE85" s="162">
        <f t="shared" si="52"/>
        <v>0</v>
      </c>
      <c r="BF85" s="162">
        <f t="shared" si="52"/>
        <v>0</v>
      </c>
      <c r="BG85" s="162">
        <f t="shared" si="52"/>
        <v>0</v>
      </c>
      <c r="BH85" s="162">
        <f t="shared" si="52"/>
        <v>0</v>
      </c>
      <c r="BI85" s="162">
        <f t="shared" si="52"/>
        <v>0</v>
      </c>
      <c r="BJ85" s="162">
        <f t="shared" si="52"/>
        <v>0</v>
      </c>
      <c r="BK85" s="162">
        <f t="shared" si="52"/>
        <v>0</v>
      </c>
      <c r="BL85" s="162">
        <f t="shared" si="52"/>
        <v>0</v>
      </c>
      <c r="BM85" s="162">
        <f t="shared" si="52"/>
        <v>0</v>
      </c>
      <c r="BN85" s="162">
        <f t="shared" si="30"/>
        <v>0</v>
      </c>
      <c r="BO85" s="1">
        <f t="shared" si="30"/>
        <v>0</v>
      </c>
    </row>
    <row r="86" spans="1:67" ht="15" customHeight="1" x14ac:dyDescent="0.25">
      <c r="A86" s="10"/>
      <c r="B86" s="117" t="s">
        <v>301</v>
      </c>
      <c r="C86" s="154">
        <f t="shared" si="57"/>
        <v>48.6</v>
      </c>
      <c r="D86" s="154">
        <f t="shared" si="57"/>
        <v>0</v>
      </c>
      <c r="E86" s="7">
        <v>25.9</v>
      </c>
      <c r="F86" s="7"/>
      <c r="G86" s="7"/>
      <c r="H86" s="7"/>
      <c r="I86" s="7"/>
      <c r="J86" s="7"/>
      <c r="K86" s="7"/>
      <c r="L86" s="7"/>
      <c r="M86" s="7">
        <v>18.3</v>
      </c>
      <c r="N86" s="7"/>
      <c r="O86" s="7"/>
      <c r="P86" s="7"/>
      <c r="Q86" s="7">
        <v>4.4000000000000004</v>
      </c>
      <c r="R86" s="7"/>
      <c r="S86" s="154">
        <f t="shared" si="58"/>
        <v>0</v>
      </c>
      <c r="T86" s="154">
        <f t="shared" si="58"/>
        <v>0</v>
      </c>
      <c r="U86" s="134"/>
      <c r="V86" s="134"/>
      <c r="W86" s="134"/>
      <c r="X86" s="134"/>
      <c r="Y86" s="134"/>
      <c r="Z86" s="134"/>
      <c r="AA86" s="134"/>
      <c r="AB86" s="134"/>
      <c r="AC86" s="134"/>
      <c r="AD86" s="134"/>
      <c r="AE86" s="134"/>
      <c r="AF86" s="134"/>
      <c r="AG86" s="134"/>
      <c r="AH86" s="134"/>
      <c r="AI86" s="113">
        <f t="shared" si="59"/>
        <v>48.6</v>
      </c>
      <c r="AJ86" s="113">
        <f t="shared" si="59"/>
        <v>0</v>
      </c>
      <c r="AK86" s="23">
        <f t="shared" si="60"/>
        <v>25.9</v>
      </c>
      <c r="AL86" s="23">
        <f t="shared" si="60"/>
        <v>0</v>
      </c>
      <c r="AM86" s="23">
        <f t="shared" si="60"/>
        <v>0</v>
      </c>
      <c r="AN86" s="23">
        <f t="shared" si="60"/>
        <v>0</v>
      </c>
      <c r="AO86" s="23">
        <f t="shared" si="60"/>
        <v>0</v>
      </c>
      <c r="AP86" s="23">
        <f t="shared" si="60"/>
        <v>0</v>
      </c>
      <c r="AQ86" s="23">
        <f t="shared" si="60"/>
        <v>0</v>
      </c>
      <c r="AR86" s="23">
        <f t="shared" si="60"/>
        <v>0</v>
      </c>
      <c r="AS86" s="23">
        <f t="shared" si="60"/>
        <v>18.3</v>
      </c>
      <c r="AT86" s="23">
        <f t="shared" si="60"/>
        <v>0</v>
      </c>
      <c r="AU86" s="23">
        <f t="shared" si="60"/>
        <v>0</v>
      </c>
      <c r="AV86" s="23">
        <f t="shared" si="60"/>
        <v>0</v>
      </c>
      <c r="AW86" s="23">
        <f t="shared" si="60"/>
        <v>4.4000000000000004</v>
      </c>
      <c r="AX86" s="23">
        <f t="shared" si="60"/>
        <v>0</v>
      </c>
      <c r="AY86" s="162">
        <f t="shared" si="52"/>
        <v>0</v>
      </c>
      <c r="AZ86" s="162">
        <f t="shared" si="52"/>
        <v>0</v>
      </c>
      <c r="BA86" s="162">
        <f t="shared" si="52"/>
        <v>0</v>
      </c>
      <c r="BB86" s="162">
        <f t="shared" si="52"/>
        <v>0</v>
      </c>
      <c r="BC86" s="162">
        <f t="shared" si="52"/>
        <v>0</v>
      </c>
      <c r="BD86" s="162">
        <f t="shared" si="52"/>
        <v>0</v>
      </c>
      <c r="BE86" s="162">
        <f t="shared" si="52"/>
        <v>0</v>
      </c>
      <c r="BF86" s="162">
        <f t="shared" si="52"/>
        <v>0</v>
      </c>
      <c r="BG86" s="162">
        <f t="shared" si="52"/>
        <v>0</v>
      </c>
      <c r="BH86" s="162">
        <f t="shared" si="52"/>
        <v>0</v>
      </c>
      <c r="BI86" s="162">
        <f t="shared" si="52"/>
        <v>0</v>
      </c>
      <c r="BJ86" s="162">
        <f t="shared" si="52"/>
        <v>0</v>
      </c>
      <c r="BK86" s="162">
        <f t="shared" si="52"/>
        <v>0</v>
      </c>
      <c r="BL86" s="162">
        <f t="shared" si="52"/>
        <v>0</v>
      </c>
      <c r="BM86" s="162">
        <f t="shared" si="52"/>
        <v>0</v>
      </c>
      <c r="BN86" s="162">
        <f t="shared" si="30"/>
        <v>0</v>
      </c>
      <c r="BO86" s="1">
        <f t="shared" si="30"/>
        <v>0</v>
      </c>
    </row>
    <row r="87" spans="1:67" ht="15" customHeight="1" x14ac:dyDescent="0.25">
      <c r="A87" s="10"/>
      <c r="B87" s="103" t="s">
        <v>300</v>
      </c>
      <c r="C87" s="154">
        <f t="shared" si="57"/>
        <v>5.0999999999999996</v>
      </c>
      <c r="D87" s="154">
        <f t="shared" si="57"/>
        <v>4.9000000000000004</v>
      </c>
      <c r="E87" s="7"/>
      <c r="F87" s="7"/>
      <c r="G87" s="7">
        <f t="shared" ref="G87:H87" si="61">G88</f>
        <v>5.0999999999999996</v>
      </c>
      <c r="H87" s="7">
        <f t="shared" si="61"/>
        <v>4.9000000000000004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154">
        <f t="shared" si="58"/>
        <v>0</v>
      </c>
      <c r="T87" s="154">
        <f t="shared" si="58"/>
        <v>0</v>
      </c>
      <c r="U87" s="134"/>
      <c r="V87" s="134"/>
      <c r="W87" s="134">
        <f t="shared" ref="W87:X87" si="62">W88</f>
        <v>0</v>
      </c>
      <c r="X87" s="134">
        <f t="shared" si="62"/>
        <v>0</v>
      </c>
      <c r="Y87" s="134"/>
      <c r="Z87" s="134"/>
      <c r="AA87" s="134"/>
      <c r="AB87" s="134"/>
      <c r="AC87" s="134"/>
      <c r="AD87" s="134"/>
      <c r="AE87" s="134"/>
      <c r="AF87" s="134"/>
      <c r="AG87" s="134"/>
      <c r="AH87" s="134"/>
      <c r="AI87" s="113">
        <f t="shared" si="59"/>
        <v>5.0999999999999996</v>
      </c>
      <c r="AJ87" s="113">
        <f t="shared" si="59"/>
        <v>4.9000000000000004</v>
      </c>
      <c r="AK87" s="23">
        <f t="shared" si="60"/>
        <v>0</v>
      </c>
      <c r="AL87" s="23">
        <f t="shared" si="60"/>
        <v>0</v>
      </c>
      <c r="AM87" s="23">
        <f t="shared" si="60"/>
        <v>5.0999999999999996</v>
      </c>
      <c r="AN87" s="23">
        <f t="shared" si="60"/>
        <v>4.9000000000000004</v>
      </c>
      <c r="AO87" s="23">
        <f t="shared" si="60"/>
        <v>0</v>
      </c>
      <c r="AP87" s="23">
        <f t="shared" si="60"/>
        <v>0</v>
      </c>
      <c r="AQ87" s="23">
        <f t="shared" si="60"/>
        <v>0</v>
      </c>
      <c r="AR87" s="23">
        <f t="shared" si="60"/>
        <v>0</v>
      </c>
      <c r="AS87" s="23">
        <f t="shared" si="60"/>
        <v>0</v>
      </c>
      <c r="AT87" s="23">
        <f t="shared" si="60"/>
        <v>0</v>
      </c>
      <c r="AU87" s="23">
        <f t="shared" si="60"/>
        <v>0</v>
      </c>
      <c r="AV87" s="23">
        <f t="shared" si="60"/>
        <v>0</v>
      </c>
      <c r="AW87" s="23">
        <f t="shared" si="60"/>
        <v>0</v>
      </c>
      <c r="AX87" s="23">
        <f t="shared" si="60"/>
        <v>0</v>
      </c>
      <c r="AY87" s="162">
        <f t="shared" si="52"/>
        <v>0</v>
      </c>
      <c r="AZ87" s="162">
        <f t="shared" si="52"/>
        <v>0</v>
      </c>
      <c r="BA87" s="162">
        <f t="shared" si="52"/>
        <v>0</v>
      </c>
      <c r="BB87" s="162">
        <f t="shared" si="52"/>
        <v>0</v>
      </c>
      <c r="BC87" s="162">
        <f t="shared" si="52"/>
        <v>0</v>
      </c>
      <c r="BD87" s="162">
        <f t="shared" si="52"/>
        <v>0</v>
      </c>
      <c r="BE87" s="162">
        <f t="shared" si="52"/>
        <v>0</v>
      </c>
      <c r="BF87" s="162">
        <f t="shared" si="52"/>
        <v>0</v>
      </c>
      <c r="BG87" s="162">
        <f t="shared" si="52"/>
        <v>0</v>
      </c>
      <c r="BH87" s="162">
        <f t="shared" si="52"/>
        <v>0</v>
      </c>
      <c r="BI87" s="162">
        <f t="shared" si="52"/>
        <v>0</v>
      </c>
      <c r="BJ87" s="162">
        <f t="shared" si="52"/>
        <v>0</v>
      </c>
      <c r="BK87" s="162">
        <f t="shared" si="52"/>
        <v>0</v>
      </c>
      <c r="BL87" s="162">
        <f t="shared" si="52"/>
        <v>0</v>
      </c>
      <c r="BM87" s="162">
        <f t="shared" si="52"/>
        <v>0</v>
      </c>
      <c r="BN87" s="162">
        <f t="shared" si="30"/>
        <v>0</v>
      </c>
      <c r="BO87" s="1">
        <f t="shared" si="30"/>
        <v>0</v>
      </c>
    </row>
    <row r="88" spans="1:67" ht="15" customHeight="1" x14ac:dyDescent="0.25">
      <c r="A88" s="27"/>
      <c r="B88" s="35" t="s">
        <v>171</v>
      </c>
      <c r="C88" s="156">
        <f t="shared" si="57"/>
        <v>5.0999999999999996</v>
      </c>
      <c r="D88" s="156">
        <f t="shared" si="57"/>
        <v>4.9000000000000004</v>
      </c>
      <c r="E88" s="136"/>
      <c r="F88" s="136"/>
      <c r="G88" s="136">
        <v>5.0999999999999996</v>
      </c>
      <c r="H88" s="136">
        <v>4.9000000000000004</v>
      </c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56">
        <f t="shared" si="58"/>
        <v>0</v>
      </c>
      <c r="T88" s="156">
        <f t="shared" si="58"/>
        <v>0</v>
      </c>
      <c r="U88" s="137"/>
      <c r="V88" s="137"/>
      <c r="W88" s="137"/>
      <c r="X88" s="137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  <c r="AI88" s="144">
        <f t="shared" si="59"/>
        <v>5.0999999999999996</v>
      </c>
      <c r="AJ88" s="144">
        <f t="shared" si="59"/>
        <v>4.9000000000000004</v>
      </c>
      <c r="AK88" s="114">
        <f t="shared" si="60"/>
        <v>0</v>
      </c>
      <c r="AL88" s="114">
        <f t="shared" si="60"/>
        <v>0</v>
      </c>
      <c r="AM88" s="114">
        <f t="shared" si="60"/>
        <v>5.0999999999999996</v>
      </c>
      <c r="AN88" s="114">
        <f t="shared" si="60"/>
        <v>4.9000000000000004</v>
      </c>
      <c r="AO88" s="114">
        <f t="shared" si="60"/>
        <v>0</v>
      </c>
      <c r="AP88" s="114">
        <f t="shared" si="60"/>
        <v>0</v>
      </c>
      <c r="AQ88" s="114">
        <f t="shared" si="60"/>
        <v>0</v>
      </c>
      <c r="AR88" s="114">
        <f t="shared" si="60"/>
        <v>0</v>
      </c>
      <c r="AS88" s="114">
        <f t="shared" si="60"/>
        <v>0</v>
      </c>
      <c r="AT88" s="114">
        <f t="shared" si="60"/>
        <v>0</v>
      </c>
      <c r="AU88" s="114">
        <f t="shared" si="60"/>
        <v>0</v>
      </c>
      <c r="AV88" s="114">
        <f t="shared" si="60"/>
        <v>0</v>
      </c>
      <c r="AW88" s="114">
        <f t="shared" si="60"/>
        <v>0</v>
      </c>
      <c r="AX88" s="114">
        <f t="shared" si="60"/>
        <v>0</v>
      </c>
      <c r="AY88" s="162">
        <f t="shared" si="52"/>
        <v>0</v>
      </c>
      <c r="AZ88" s="162">
        <f t="shared" si="52"/>
        <v>0</v>
      </c>
      <c r="BA88" s="162">
        <f t="shared" si="52"/>
        <v>0</v>
      </c>
      <c r="BB88" s="162">
        <f t="shared" si="52"/>
        <v>0</v>
      </c>
      <c r="BC88" s="162">
        <f t="shared" si="52"/>
        <v>0</v>
      </c>
      <c r="BD88" s="162">
        <f t="shared" si="52"/>
        <v>0</v>
      </c>
      <c r="BE88" s="162">
        <f t="shared" si="52"/>
        <v>0</v>
      </c>
      <c r="BF88" s="162">
        <f t="shared" si="52"/>
        <v>0</v>
      </c>
      <c r="BG88" s="162">
        <f t="shared" si="52"/>
        <v>0</v>
      </c>
      <c r="BH88" s="162">
        <f t="shared" si="52"/>
        <v>0</v>
      </c>
      <c r="BI88" s="162">
        <f t="shared" si="52"/>
        <v>0</v>
      </c>
      <c r="BJ88" s="162">
        <f t="shared" si="52"/>
        <v>0</v>
      </c>
      <c r="BK88" s="162">
        <f t="shared" si="52"/>
        <v>0</v>
      </c>
      <c r="BL88" s="162">
        <f t="shared" si="52"/>
        <v>0</v>
      </c>
      <c r="BM88" s="162">
        <f t="shared" si="52"/>
        <v>0</v>
      </c>
      <c r="BN88" s="162">
        <f t="shared" si="30"/>
        <v>0</v>
      </c>
      <c r="BO88" s="1">
        <f t="shared" si="30"/>
        <v>0</v>
      </c>
    </row>
    <row r="89" spans="1:67" ht="15" customHeight="1" x14ac:dyDescent="0.25">
      <c r="A89" s="3" t="s">
        <v>13</v>
      </c>
      <c r="B89" s="118" t="s">
        <v>305</v>
      </c>
      <c r="C89" s="151">
        <f t="shared" ref="C89:F89" si="63">C90+C93+C94</f>
        <v>221.59999999999997</v>
      </c>
      <c r="D89" s="152">
        <f t="shared" si="63"/>
        <v>165.6</v>
      </c>
      <c r="E89" s="131">
        <f t="shared" si="63"/>
        <v>202.6</v>
      </c>
      <c r="F89" s="131">
        <f t="shared" si="63"/>
        <v>151.19999999999999</v>
      </c>
      <c r="G89" s="131">
        <f>G90+G93+G94</f>
        <v>15.899999999999999</v>
      </c>
      <c r="H89" s="131">
        <f t="shared" ref="H89:V89" si="64">H90+H93+H94</f>
        <v>14.4</v>
      </c>
      <c r="I89" s="131">
        <f t="shared" si="64"/>
        <v>0</v>
      </c>
      <c r="J89" s="131">
        <f t="shared" si="64"/>
        <v>0</v>
      </c>
      <c r="K89" s="131">
        <f t="shared" si="64"/>
        <v>0</v>
      </c>
      <c r="L89" s="131">
        <f t="shared" si="64"/>
        <v>0</v>
      </c>
      <c r="M89" s="131">
        <f t="shared" si="64"/>
        <v>2.7</v>
      </c>
      <c r="N89" s="131">
        <f t="shared" si="64"/>
        <v>0</v>
      </c>
      <c r="O89" s="131">
        <f t="shared" si="64"/>
        <v>0</v>
      </c>
      <c r="P89" s="131">
        <f t="shared" si="64"/>
        <v>0</v>
      </c>
      <c r="Q89" s="131">
        <f t="shared" si="64"/>
        <v>0.4</v>
      </c>
      <c r="R89" s="131">
        <f t="shared" si="64"/>
        <v>0</v>
      </c>
      <c r="S89" s="151">
        <f t="shared" si="64"/>
        <v>0</v>
      </c>
      <c r="T89" s="152">
        <f t="shared" si="64"/>
        <v>0</v>
      </c>
      <c r="U89" s="133">
        <f t="shared" si="64"/>
        <v>0</v>
      </c>
      <c r="V89" s="133">
        <f t="shared" si="64"/>
        <v>0</v>
      </c>
      <c r="W89" s="133">
        <f>W90+W93+W94</f>
        <v>0</v>
      </c>
      <c r="X89" s="133">
        <f t="shared" ref="X89:AL89" si="65">X90+X93+X94</f>
        <v>0</v>
      </c>
      <c r="Y89" s="133">
        <f t="shared" si="65"/>
        <v>0</v>
      </c>
      <c r="Z89" s="133">
        <f t="shared" si="65"/>
        <v>0</v>
      </c>
      <c r="AA89" s="133">
        <f t="shared" si="65"/>
        <v>0</v>
      </c>
      <c r="AB89" s="133">
        <f t="shared" si="65"/>
        <v>0</v>
      </c>
      <c r="AC89" s="133">
        <f t="shared" si="65"/>
        <v>0</v>
      </c>
      <c r="AD89" s="133">
        <f t="shared" si="65"/>
        <v>0</v>
      </c>
      <c r="AE89" s="133">
        <f t="shared" si="65"/>
        <v>0</v>
      </c>
      <c r="AF89" s="133">
        <f t="shared" si="65"/>
        <v>0</v>
      </c>
      <c r="AG89" s="133">
        <f t="shared" si="65"/>
        <v>0</v>
      </c>
      <c r="AH89" s="133">
        <f t="shared" si="65"/>
        <v>0</v>
      </c>
      <c r="AI89" s="14">
        <f t="shared" si="65"/>
        <v>221.59999999999997</v>
      </c>
      <c r="AJ89" s="12">
        <f t="shared" si="65"/>
        <v>165.6</v>
      </c>
      <c r="AK89" s="105">
        <f t="shared" si="65"/>
        <v>202.6</v>
      </c>
      <c r="AL89" s="105">
        <f t="shared" si="65"/>
        <v>151.19999999999999</v>
      </c>
      <c r="AM89" s="105">
        <f>AM90+AM93+AM94</f>
        <v>15.899999999999999</v>
      </c>
      <c r="AN89" s="105">
        <f t="shared" ref="AN89:AX89" si="66">AN90+AN93+AN94</f>
        <v>14.4</v>
      </c>
      <c r="AO89" s="105">
        <f t="shared" si="66"/>
        <v>0</v>
      </c>
      <c r="AP89" s="105">
        <f t="shared" si="66"/>
        <v>0</v>
      </c>
      <c r="AQ89" s="105">
        <f t="shared" si="66"/>
        <v>0</v>
      </c>
      <c r="AR89" s="105">
        <f t="shared" si="66"/>
        <v>0</v>
      </c>
      <c r="AS89" s="105">
        <f t="shared" si="66"/>
        <v>2.7</v>
      </c>
      <c r="AT89" s="105">
        <f t="shared" si="66"/>
        <v>0</v>
      </c>
      <c r="AU89" s="105">
        <f t="shared" si="66"/>
        <v>0</v>
      </c>
      <c r="AV89" s="105">
        <f t="shared" si="66"/>
        <v>0</v>
      </c>
      <c r="AW89" s="105">
        <f t="shared" si="66"/>
        <v>0.4</v>
      </c>
      <c r="AX89" s="105">
        <f t="shared" si="66"/>
        <v>0</v>
      </c>
      <c r="AY89" s="162">
        <f t="shared" si="52"/>
        <v>0</v>
      </c>
      <c r="AZ89" s="162">
        <f t="shared" si="52"/>
        <v>0</v>
      </c>
      <c r="BA89" s="162">
        <f t="shared" si="52"/>
        <v>0</v>
      </c>
      <c r="BB89" s="162">
        <f t="shared" si="52"/>
        <v>0</v>
      </c>
      <c r="BC89" s="162">
        <f t="shared" si="52"/>
        <v>0</v>
      </c>
      <c r="BD89" s="162">
        <f t="shared" si="52"/>
        <v>0</v>
      </c>
      <c r="BE89" s="162">
        <f t="shared" si="52"/>
        <v>0</v>
      </c>
      <c r="BF89" s="162">
        <f t="shared" si="52"/>
        <v>0</v>
      </c>
      <c r="BG89" s="162">
        <f t="shared" si="52"/>
        <v>0</v>
      </c>
      <c r="BH89" s="162">
        <f t="shared" si="52"/>
        <v>0</v>
      </c>
      <c r="BI89" s="162">
        <f t="shared" si="52"/>
        <v>0</v>
      </c>
      <c r="BJ89" s="162">
        <f t="shared" si="52"/>
        <v>0</v>
      </c>
      <c r="BK89" s="162">
        <f t="shared" si="52"/>
        <v>0</v>
      </c>
      <c r="BL89" s="162">
        <f t="shared" si="52"/>
        <v>0</v>
      </c>
      <c r="BM89" s="162">
        <f t="shared" si="52"/>
        <v>0</v>
      </c>
      <c r="BN89" s="162">
        <f t="shared" si="30"/>
        <v>0</v>
      </c>
      <c r="BO89" s="1">
        <f t="shared" si="30"/>
        <v>0</v>
      </c>
    </row>
    <row r="90" spans="1:67" ht="15" customHeight="1" x14ac:dyDescent="0.25">
      <c r="A90" s="10"/>
      <c r="B90" s="21" t="s">
        <v>296</v>
      </c>
      <c r="C90" s="153">
        <f t="shared" ref="C90:D95" si="67">E90+G90+I90+K90+M90+O90+Q90</f>
        <v>187.29999999999998</v>
      </c>
      <c r="D90" s="154">
        <f t="shared" si="67"/>
        <v>160.69999999999999</v>
      </c>
      <c r="E90" s="7">
        <v>174.1</v>
      </c>
      <c r="F90" s="7">
        <v>151.19999999999999</v>
      </c>
      <c r="G90" s="7">
        <f>G91+G92</f>
        <v>10.799999999999999</v>
      </c>
      <c r="H90" s="7">
        <f>H91+H92</f>
        <v>9.5</v>
      </c>
      <c r="I90" s="7"/>
      <c r="J90" s="7"/>
      <c r="K90" s="7"/>
      <c r="L90" s="7"/>
      <c r="M90" s="7">
        <v>2.2000000000000002</v>
      </c>
      <c r="N90" s="7"/>
      <c r="O90" s="7"/>
      <c r="P90" s="7"/>
      <c r="Q90" s="7">
        <v>0.2</v>
      </c>
      <c r="R90" s="7"/>
      <c r="S90" s="153">
        <f t="shared" ref="S90:T95" si="68">U90+W90+Y90+AA90+AC90+AE90+AG90</f>
        <v>0</v>
      </c>
      <c r="T90" s="154">
        <f t="shared" si="68"/>
        <v>0</v>
      </c>
      <c r="U90" s="134"/>
      <c r="V90" s="134"/>
      <c r="W90" s="134">
        <f>W91+W92</f>
        <v>0</v>
      </c>
      <c r="X90" s="134">
        <f>X91+X92</f>
        <v>0</v>
      </c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12">
        <f t="shared" ref="AI90:AJ95" si="69">AK90+AM90+AO90+AQ90+AS90+AU90+AW90</f>
        <v>187.29999999999998</v>
      </c>
      <c r="AJ90" s="113">
        <f t="shared" si="69"/>
        <v>160.69999999999999</v>
      </c>
      <c r="AK90" s="23">
        <f t="shared" ref="AK90:AX95" si="70">E90+U90</f>
        <v>174.1</v>
      </c>
      <c r="AL90" s="23">
        <f t="shared" si="70"/>
        <v>151.19999999999999</v>
      </c>
      <c r="AM90" s="23">
        <f t="shared" si="70"/>
        <v>10.799999999999999</v>
      </c>
      <c r="AN90" s="23">
        <f t="shared" si="70"/>
        <v>9.5</v>
      </c>
      <c r="AO90" s="23">
        <f t="shared" si="70"/>
        <v>0</v>
      </c>
      <c r="AP90" s="23">
        <f t="shared" si="70"/>
        <v>0</v>
      </c>
      <c r="AQ90" s="23">
        <f t="shared" si="70"/>
        <v>0</v>
      </c>
      <c r="AR90" s="23">
        <f t="shared" si="70"/>
        <v>0</v>
      </c>
      <c r="AS90" s="23">
        <f t="shared" si="70"/>
        <v>2.2000000000000002</v>
      </c>
      <c r="AT90" s="23">
        <f t="shared" si="70"/>
        <v>0</v>
      </c>
      <c r="AU90" s="23">
        <f t="shared" si="70"/>
        <v>0</v>
      </c>
      <c r="AV90" s="23">
        <f t="shared" si="70"/>
        <v>0</v>
      </c>
      <c r="AW90" s="23">
        <f t="shared" si="70"/>
        <v>0.2</v>
      </c>
      <c r="AX90" s="23">
        <f t="shared" si="70"/>
        <v>0</v>
      </c>
      <c r="AY90" s="162">
        <f t="shared" si="52"/>
        <v>0</v>
      </c>
      <c r="AZ90" s="162">
        <f t="shared" si="52"/>
        <v>0</v>
      </c>
      <c r="BA90" s="162">
        <f t="shared" si="52"/>
        <v>0</v>
      </c>
      <c r="BB90" s="162">
        <f t="shared" si="52"/>
        <v>0</v>
      </c>
      <c r="BC90" s="162">
        <f t="shared" si="52"/>
        <v>0</v>
      </c>
      <c r="BD90" s="162">
        <f t="shared" si="52"/>
        <v>0</v>
      </c>
      <c r="BE90" s="162">
        <f t="shared" si="52"/>
        <v>0</v>
      </c>
      <c r="BF90" s="162">
        <f t="shared" si="52"/>
        <v>0</v>
      </c>
      <c r="BG90" s="162">
        <f t="shared" si="52"/>
        <v>0</v>
      </c>
      <c r="BH90" s="162">
        <f t="shared" si="52"/>
        <v>0</v>
      </c>
      <c r="BI90" s="162">
        <f t="shared" si="52"/>
        <v>0</v>
      </c>
      <c r="BJ90" s="162">
        <f t="shared" si="52"/>
        <v>0</v>
      </c>
      <c r="BK90" s="162">
        <f t="shared" si="52"/>
        <v>0</v>
      </c>
      <c r="BL90" s="162">
        <f t="shared" si="52"/>
        <v>0</v>
      </c>
      <c r="BM90" s="162">
        <f t="shared" si="52"/>
        <v>0</v>
      </c>
      <c r="BN90" s="162">
        <f t="shared" si="30"/>
        <v>0</v>
      </c>
      <c r="BO90" s="1">
        <f t="shared" si="30"/>
        <v>0</v>
      </c>
    </row>
    <row r="91" spans="1:67" ht="15" customHeight="1" x14ac:dyDescent="0.25">
      <c r="A91" s="10"/>
      <c r="B91" s="32" t="s">
        <v>223</v>
      </c>
      <c r="C91" s="155">
        <f t="shared" si="67"/>
        <v>10.6</v>
      </c>
      <c r="D91" s="156">
        <f t="shared" si="67"/>
        <v>9.5</v>
      </c>
      <c r="E91" s="136"/>
      <c r="F91" s="136"/>
      <c r="G91" s="136">
        <v>10.6</v>
      </c>
      <c r="H91" s="136">
        <v>9.5</v>
      </c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55">
        <f t="shared" si="68"/>
        <v>0</v>
      </c>
      <c r="T91" s="156">
        <f t="shared" si="68"/>
        <v>0</v>
      </c>
      <c r="U91" s="137"/>
      <c r="V91" s="137"/>
      <c r="W91" s="137"/>
      <c r="X91" s="137"/>
      <c r="Y91" s="137"/>
      <c r="Z91" s="137"/>
      <c r="AA91" s="137"/>
      <c r="AB91" s="137"/>
      <c r="AC91" s="137"/>
      <c r="AD91" s="137"/>
      <c r="AE91" s="137"/>
      <c r="AF91" s="137"/>
      <c r="AG91" s="137"/>
      <c r="AH91" s="137"/>
      <c r="AI91" s="143">
        <f t="shared" si="69"/>
        <v>10.6</v>
      </c>
      <c r="AJ91" s="144">
        <f t="shared" si="69"/>
        <v>9.5</v>
      </c>
      <c r="AK91" s="114">
        <f t="shared" si="70"/>
        <v>0</v>
      </c>
      <c r="AL91" s="114">
        <f t="shared" si="70"/>
        <v>0</v>
      </c>
      <c r="AM91" s="114">
        <f t="shared" si="70"/>
        <v>10.6</v>
      </c>
      <c r="AN91" s="114">
        <f t="shared" si="70"/>
        <v>9.5</v>
      </c>
      <c r="AO91" s="114">
        <f t="shared" si="70"/>
        <v>0</v>
      </c>
      <c r="AP91" s="114">
        <f t="shared" si="70"/>
        <v>0</v>
      </c>
      <c r="AQ91" s="114">
        <f t="shared" si="70"/>
        <v>0</v>
      </c>
      <c r="AR91" s="114">
        <f t="shared" si="70"/>
        <v>0</v>
      </c>
      <c r="AS91" s="114">
        <f t="shared" si="70"/>
        <v>0</v>
      </c>
      <c r="AT91" s="114">
        <f t="shared" si="70"/>
        <v>0</v>
      </c>
      <c r="AU91" s="114">
        <f t="shared" si="70"/>
        <v>0</v>
      </c>
      <c r="AV91" s="114">
        <f t="shared" si="70"/>
        <v>0</v>
      </c>
      <c r="AW91" s="114">
        <f t="shared" si="70"/>
        <v>0</v>
      </c>
      <c r="AX91" s="114">
        <f t="shared" si="70"/>
        <v>0</v>
      </c>
      <c r="AY91" s="162">
        <f t="shared" si="52"/>
        <v>0</v>
      </c>
      <c r="AZ91" s="162">
        <f t="shared" si="52"/>
        <v>0</v>
      </c>
      <c r="BA91" s="162">
        <f t="shared" si="52"/>
        <v>0</v>
      </c>
      <c r="BB91" s="162">
        <f t="shared" si="52"/>
        <v>0</v>
      </c>
      <c r="BC91" s="162">
        <f t="shared" si="52"/>
        <v>0</v>
      </c>
      <c r="BD91" s="162">
        <f t="shared" si="52"/>
        <v>0</v>
      </c>
      <c r="BE91" s="162">
        <f t="shared" si="52"/>
        <v>0</v>
      </c>
      <c r="BF91" s="162">
        <f t="shared" si="52"/>
        <v>0</v>
      </c>
      <c r="BG91" s="162">
        <f t="shared" si="52"/>
        <v>0</v>
      </c>
      <c r="BH91" s="162">
        <f t="shared" si="52"/>
        <v>0</v>
      </c>
      <c r="BI91" s="162">
        <f t="shared" si="52"/>
        <v>0</v>
      </c>
      <c r="BJ91" s="162">
        <f t="shared" si="52"/>
        <v>0</v>
      </c>
      <c r="BK91" s="162">
        <f t="shared" si="52"/>
        <v>0</v>
      </c>
      <c r="BL91" s="162">
        <f t="shared" si="52"/>
        <v>0</v>
      </c>
      <c r="BM91" s="162">
        <f t="shared" si="52"/>
        <v>0</v>
      </c>
      <c r="BN91" s="162">
        <f t="shared" si="30"/>
        <v>0</v>
      </c>
      <c r="BO91" s="1">
        <f t="shared" si="30"/>
        <v>0</v>
      </c>
    </row>
    <row r="92" spans="1:67" ht="15" customHeight="1" x14ac:dyDescent="0.25">
      <c r="A92" s="10"/>
      <c r="B92" s="34" t="s">
        <v>172</v>
      </c>
      <c r="C92" s="155">
        <f t="shared" si="67"/>
        <v>0.2</v>
      </c>
      <c r="D92" s="156">
        <f t="shared" si="67"/>
        <v>0</v>
      </c>
      <c r="E92" s="136"/>
      <c r="F92" s="136"/>
      <c r="G92" s="136">
        <v>0.2</v>
      </c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55">
        <f t="shared" si="68"/>
        <v>0</v>
      </c>
      <c r="T92" s="156">
        <f t="shared" si="68"/>
        <v>0</v>
      </c>
      <c r="U92" s="137"/>
      <c r="V92" s="137"/>
      <c r="W92" s="137"/>
      <c r="X92" s="137"/>
      <c r="Y92" s="137"/>
      <c r="Z92" s="137"/>
      <c r="AA92" s="137"/>
      <c r="AB92" s="137"/>
      <c r="AC92" s="137"/>
      <c r="AD92" s="137"/>
      <c r="AE92" s="137"/>
      <c r="AF92" s="137"/>
      <c r="AG92" s="137"/>
      <c r="AH92" s="137"/>
      <c r="AI92" s="143">
        <f t="shared" si="69"/>
        <v>0.2</v>
      </c>
      <c r="AJ92" s="144">
        <f t="shared" si="69"/>
        <v>0</v>
      </c>
      <c r="AK92" s="114">
        <f t="shared" si="70"/>
        <v>0</v>
      </c>
      <c r="AL92" s="114">
        <f t="shared" si="70"/>
        <v>0</v>
      </c>
      <c r="AM92" s="114">
        <f t="shared" si="70"/>
        <v>0.2</v>
      </c>
      <c r="AN92" s="114">
        <f t="shared" si="70"/>
        <v>0</v>
      </c>
      <c r="AO92" s="114">
        <f t="shared" si="70"/>
        <v>0</v>
      </c>
      <c r="AP92" s="114">
        <f t="shared" si="70"/>
        <v>0</v>
      </c>
      <c r="AQ92" s="114">
        <f t="shared" si="70"/>
        <v>0</v>
      </c>
      <c r="AR92" s="114">
        <f t="shared" si="70"/>
        <v>0</v>
      </c>
      <c r="AS92" s="114">
        <f t="shared" si="70"/>
        <v>0</v>
      </c>
      <c r="AT92" s="114">
        <f t="shared" si="70"/>
        <v>0</v>
      </c>
      <c r="AU92" s="114">
        <f t="shared" si="70"/>
        <v>0</v>
      </c>
      <c r="AV92" s="114">
        <f t="shared" si="70"/>
        <v>0</v>
      </c>
      <c r="AW92" s="114">
        <f t="shared" si="70"/>
        <v>0</v>
      </c>
      <c r="AX92" s="114">
        <f t="shared" si="70"/>
        <v>0</v>
      </c>
      <c r="AY92" s="162">
        <f t="shared" si="52"/>
        <v>0</v>
      </c>
      <c r="AZ92" s="162">
        <f t="shared" si="52"/>
        <v>0</v>
      </c>
      <c r="BA92" s="162">
        <f t="shared" si="52"/>
        <v>0</v>
      </c>
      <c r="BB92" s="162">
        <f t="shared" si="52"/>
        <v>0</v>
      </c>
      <c r="BC92" s="162">
        <f t="shared" si="52"/>
        <v>0</v>
      </c>
      <c r="BD92" s="162">
        <f t="shared" si="52"/>
        <v>0</v>
      </c>
      <c r="BE92" s="162">
        <f t="shared" si="52"/>
        <v>0</v>
      </c>
      <c r="BF92" s="162">
        <f t="shared" si="52"/>
        <v>0</v>
      </c>
      <c r="BG92" s="162">
        <f t="shared" si="52"/>
        <v>0</v>
      </c>
      <c r="BH92" s="162">
        <f t="shared" si="52"/>
        <v>0</v>
      </c>
      <c r="BI92" s="162">
        <f t="shared" si="52"/>
        <v>0</v>
      </c>
      <c r="BJ92" s="162">
        <f t="shared" si="52"/>
        <v>0</v>
      </c>
      <c r="BK92" s="162">
        <f t="shared" si="52"/>
        <v>0</v>
      </c>
      <c r="BL92" s="162">
        <f t="shared" si="52"/>
        <v>0</v>
      </c>
      <c r="BM92" s="162">
        <f t="shared" si="52"/>
        <v>0</v>
      </c>
      <c r="BN92" s="162">
        <f t="shared" si="30"/>
        <v>0</v>
      </c>
      <c r="BO92" s="1">
        <f t="shared" si="30"/>
        <v>0</v>
      </c>
    </row>
    <row r="93" spans="1:67" ht="15" customHeight="1" x14ac:dyDescent="0.25">
      <c r="A93" s="10"/>
      <c r="B93" s="9" t="s">
        <v>301</v>
      </c>
      <c r="C93" s="154">
        <f t="shared" si="67"/>
        <v>29.2</v>
      </c>
      <c r="D93" s="154">
        <f t="shared" si="67"/>
        <v>0</v>
      </c>
      <c r="E93" s="7">
        <v>28.5</v>
      </c>
      <c r="F93" s="7"/>
      <c r="G93" s="7"/>
      <c r="H93" s="7"/>
      <c r="I93" s="7"/>
      <c r="J93" s="7"/>
      <c r="K93" s="7"/>
      <c r="L93" s="7"/>
      <c r="M93" s="7">
        <v>0.5</v>
      </c>
      <c r="N93" s="7"/>
      <c r="O93" s="7"/>
      <c r="P93" s="7"/>
      <c r="Q93" s="7">
        <v>0.2</v>
      </c>
      <c r="R93" s="7"/>
      <c r="S93" s="154">
        <f t="shared" si="68"/>
        <v>0</v>
      </c>
      <c r="T93" s="154">
        <f t="shared" si="68"/>
        <v>0</v>
      </c>
      <c r="U93" s="134"/>
      <c r="V93" s="134"/>
      <c r="W93" s="134"/>
      <c r="X93" s="134"/>
      <c r="Y93" s="134"/>
      <c r="Z93" s="134"/>
      <c r="AA93" s="134"/>
      <c r="AB93" s="134"/>
      <c r="AC93" s="134"/>
      <c r="AD93" s="134"/>
      <c r="AE93" s="134"/>
      <c r="AF93" s="134"/>
      <c r="AG93" s="134"/>
      <c r="AH93" s="134"/>
      <c r="AI93" s="113">
        <f t="shared" si="69"/>
        <v>29.2</v>
      </c>
      <c r="AJ93" s="113">
        <f t="shared" si="69"/>
        <v>0</v>
      </c>
      <c r="AK93" s="23">
        <f t="shared" si="70"/>
        <v>28.5</v>
      </c>
      <c r="AL93" s="23">
        <f t="shared" si="70"/>
        <v>0</v>
      </c>
      <c r="AM93" s="23">
        <f t="shared" si="70"/>
        <v>0</v>
      </c>
      <c r="AN93" s="23">
        <f t="shared" si="70"/>
        <v>0</v>
      </c>
      <c r="AO93" s="23">
        <f t="shared" si="70"/>
        <v>0</v>
      </c>
      <c r="AP93" s="23">
        <f t="shared" si="70"/>
        <v>0</v>
      </c>
      <c r="AQ93" s="23">
        <f t="shared" si="70"/>
        <v>0</v>
      </c>
      <c r="AR93" s="23">
        <f t="shared" si="70"/>
        <v>0</v>
      </c>
      <c r="AS93" s="23">
        <f t="shared" si="70"/>
        <v>0.5</v>
      </c>
      <c r="AT93" s="23">
        <f t="shared" si="70"/>
        <v>0</v>
      </c>
      <c r="AU93" s="23">
        <f t="shared" si="70"/>
        <v>0</v>
      </c>
      <c r="AV93" s="23">
        <f t="shared" si="70"/>
        <v>0</v>
      </c>
      <c r="AW93" s="23">
        <f t="shared" si="70"/>
        <v>0.2</v>
      </c>
      <c r="AX93" s="23">
        <f t="shared" si="70"/>
        <v>0</v>
      </c>
      <c r="AY93" s="162">
        <f t="shared" si="52"/>
        <v>0</v>
      </c>
      <c r="AZ93" s="162">
        <f t="shared" si="52"/>
        <v>0</v>
      </c>
      <c r="BA93" s="162">
        <f t="shared" si="52"/>
        <v>0</v>
      </c>
      <c r="BB93" s="162">
        <f t="shared" si="52"/>
        <v>0</v>
      </c>
      <c r="BC93" s="162">
        <f t="shared" si="52"/>
        <v>0</v>
      </c>
      <c r="BD93" s="162">
        <f t="shared" si="52"/>
        <v>0</v>
      </c>
      <c r="BE93" s="162">
        <f t="shared" si="52"/>
        <v>0</v>
      </c>
      <c r="BF93" s="162">
        <f t="shared" si="52"/>
        <v>0</v>
      </c>
      <c r="BG93" s="162">
        <f t="shared" si="52"/>
        <v>0</v>
      </c>
      <c r="BH93" s="162">
        <f t="shared" si="52"/>
        <v>0</v>
      </c>
      <c r="BI93" s="162">
        <f t="shared" si="52"/>
        <v>0</v>
      </c>
      <c r="BJ93" s="162">
        <f t="shared" si="52"/>
        <v>0</v>
      </c>
      <c r="BK93" s="162">
        <f t="shared" si="52"/>
        <v>0</v>
      </c>
      <c r="BL93" s="162">
        <f t="shared" si="52"/>
        <v>0</v>
      </c>
      <c r="BM93" s="162">
        <f t="shared" si="52"/>
        <v>0</v>
      </c>
      <c r="BN93" s="162">
        <f t="shared" si="30"/>
        <v>0</v>
      </c>
      <c r="BO93" s="1">
        <f t="shared" si="30"/>
        <v>0</v>
      </c>
    </row>
    <row r="94" spans="1:67" ht="15" customHeight="1" x14ac:dyDescent="0.25">
      <c r="A94" s="10"/>
      <c r="B94" s="8" t="s">
        <v>300</v>
      </c>
      <c r="C94" s="154">
        <f t="shared" si="67"/>
        <v>5.0999999999999996</v>
      </c>
      <c r="D94" s="154">
        <f t="shared" si="67"/>
        <v>4.9000000000000004</v>
      </c>
      <c r="E94" s="7"/>
      <c r="F94" s="7"/>
      <c r="G94" s="7">
        <f t="shared" ref="G94:H94" si="71">G95</f>
        <v>5.0999999999999996</v>
      </c>
      <c r="H94" s="7">
        <f t="shared" si="71"/>
        <v>4.9000000000000004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154">
        <f t="shared" si="68"/>
        <v>0</v>
      </c>
      <c r="T94" s="154">
        <f t="shared" si="68"/>
        <v>0</v>
      </c>
      <c r="U94" s="134"/>
      <c r="V94" s="134"/>
      <c r="W94" s="134">
        <f t="shared" ref="W94:X94" si="72">W95</f>
        <v>0</v>
      </c>
      <c r="X94" s="134">
        <f t="shared" si="72"/>
        <v>0</v>
      </c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13">
        <f t="shared" si="69"/>
        <v>5.0999999999999996</v>
      </c>
      <c r="AJ94" s="113">
        <f t="shared" si="69"/>
        <v>4.9000000000000004</v>
      </c>
      <c r="AK94" s="23">
        <f t="shared" si="70"/>
        <v>0</v>
      </c>
      <c r="AL94" s="23">
        <f t="shared" si="70"/>
        <v>0</v>
      </c>
      <c r="AM94" s="23">
        <f t="shared" si="70"/>
        <v>5.0999999999999996</v>
      </c>
      <c r="AN94" s="23">
        <f t="shared" si="70"/>
        <v>4.9000000000000004</v>
      </c>
      <c r="AO94" s="23">
        <f t="shared" si="70"/>
        <v>0</v>
      </c>
      <c r="AP94" s="23">
        <f t="shared" si="70"/>
        <v>0</v>
      </c>
      <c r="AQ94" s="23">
        <f t="shared" si="70"/>
        <v>0</v>
      </c>
      <c r="AR94" s="23">
        <f t="shared" si="70"/>
        <v>0</v>
      </c>
      <c r="AS94" s="23">
        <f t="shared" si="70"/>
        <v>0</v>
      </c>
      <c r="AT94" s="23">
        <f t="shared" si="70"/>
        <v>0</v>
      </c>
      <c r="AU94" s="23">
        <f t="shared" si="70"/>
        <v>0</v>
      </c>
      <c r="AV94" s="23">
        <f t="shared" si="70"/>
        <v>0</v>
      </c>
      <c r="AW94" s="23">
        <f t="shared" si="70"/>
        <v>0</v>
      </c>
      <c r="AX94" s="23">
        <f t="shared" si="70"/>
        <v>0</v>
      </c>
      <c r="AY94" s="162">
        <f t="shared" si="52"/>
        <v>0</v>
      </c>
      <c r="AZ94" s="162">
        <f t="shared" si="52"/>
        <v>0</v>
      </c>
      <c r="BA94" s="162">
        <f t="shared" si="52"/>
        <v>0</v>
      </c>
      <c r="BB94" s="162">
        <f t="shared" si="52"/>
        <v>0</v>
      </c>
      <c r="BC94" s="162">
        <f t="shared" si="52"/>
        <v>0</v>
      </c>
      <c r="BD94" s="162">
        <f t="shared" si="52"/>
        <v>0</v>
      </c>
      <c r="BE94" s="162">
        <f t="shared" si="52"/>
        <v>0</v>
      </c>
      <c r="BF94" s="162">
        <f t="shared" si="52"/>
        <v>0</v>
      </c>
      <c r="BG94" s="162">
        <f t="shared" si="52"/>
        <v>0</v>
      </c>
      <c r="BH94" s="162">
        <f t="shared" si="52"/>
        <v>0</v>
      </c>
      <c r="BI94" s="162">
        <f t="shared" si="52"/>
        <v>0</v>
      </c>
      <c r="BJ94" s="162">
        <f t="shared" si="52"/>
        <v>0</v>
      </c>
      <c r="BK94" s="162">
        <f t="shared" si="52"/>
        <v>0</v>
      </c>
      <c r="BL94" s="162">
        <f t="shared" si="52"/>
        <v>0</v>
      </c>
      <c r="BM94" s="162">
        <f t="shared" si="52"/>
        <v>0</v>
      </c>
      <c r="BN94" s="162">
        <f t="shared" si="30"/>
        <v>0</v>
      </c>
      <c r="BO94" s="1">
        <f t="shared" si="30"/>
        <v>0</v>
      </c>
    </row>
    <row r="95" spans="1:67" ht="15" customHeight="1" x14ac:dyDescent="0.25">
      <c r="A95" s="27"/>
      <c r="B95" s="35" t="s">
        <v>171</v>
      </c>
      <c r="C95" s="156">
        <f t="shared" si="67"/>
        <v>5.0999999999999996</v>
      </c>
      <c r="D95" s="156">
        <f t="shared" si="67"/>
        <v>4.9000000000000004</v>
      </c>
      <c r="E95" s="136"/>
      <c r="F95" s="136"/>
      <c r="G95" s="136">
        <v>5.0999999999999996</v>
      </c>
      <c r="H95" s="136">
        <v>4.9000000000000004</v>
      </c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56">
        <f t="shared" si="68"/>
        <v>0</v>
      </c>
      <c r="T95" s="156">
        <f t="shared" si="68"/>
        <v>0</v>
      </c>
      <c r="U95" s="137"/>
      <c r="V95" s="137"/>
      <c r="W95" s="137"/>
      <c r="X95" s="137"/>
      <c r="Y95" s="137"/>
      <c r="Z95" s="137"/>
      <c r="AA95" s="137"/>
      <c r="AB95" s="137"/>
      <c r="AC95" s="137"/>
      <c r="AD95" s="137"/>
      <c r="AE95" s="137"/>
      <c r="AF95" s="137"/>
      <c r="AG95" s="137"/>
      <c r="AH95" s="137"/>
      <c r="AI95" s="144">
        <f t="shared" si="69"/>
        <v>5.0999999999999996</v>
      </c>
      <c r="AJ95" s="144">
        <f t="shared" si="69"/>
        <v>4.9000000000000004</v>
      </c>
      <c r="AK95" s="114">
        <f t="shared" si="70"/>
        <v>0</v>
      </c>
      <c r="AL95" s="114">
        <f t="shared" si="70"/>
        <v>0</v>
      </c>
      <c r="AM95" s="114">
        <f t="shared" si="70"/>
        <v>5.0999999999999996</v>
      </c>
      <c r="AN95" s="114">
        <f t="shared" si="70"/>
        <v>4.9000000000000004</v>
      </c>
      <c r="AO95" s="114">
        <f t="shared" si="70"/>
        <v>0</v>
      </c>
      <c r="AP95" s="114">
        <f t="shared" si="70"/>
        <v>0</v>
      </c>
      <c r="AQ95" s="114">
        <f t="shared" si="70"/>
        <v>0</v>
      </c>
      <c r="AR95" s="114">
        <f t="shared" si="70"/>
        <v>0</v>
      </c>
      <c r="AS95" s="114">
        <f t="shared" si="70"/>
        <v>0</v>
      </c>
      <c r="AT95" s="114">
        <f t="shared" si="70"/>
        <v>0</v>
      </c>
      <c r="AU95" s="114">
        <f t="shared" si="70"/>
        <v>0</v>
      </c>
      <c r="AV95" s="114">
        <f t="shared" si="70"/>
        <v>0</v>
      </c>
      <c r="AW95" s="114">
        <f t="shared" si="70"/>
        <v>0</v>
      </c>
      <c r="AX95" s="114">
        <f t="shared" si="70"/>
        <v>0</v>
      </c>
      <c r="AY95" s="162">
        <f t="shared" si="52"/>
        <v>0</v>
      </c>
      <c r="AZ95" s="162">
        <f t="shared" si="52"/>
        <v>0</v>
      </c>
      <c r="BA95" s="162">
        <f t="shared" si="52"/>
        <v>0</v>
      </c>
      <c r="BB95" s="162">
        <f t="shared" si="52"/>
        <v>0</v>
      </c>
      <c r="BC95" s="162">
        <f t="shared" si="52"/>
        <v>0</v>
      </c>
      <c r="BD95" s="162">
        <f t="shared" si="52"/>
        <v>0</v>
      </c>
      <c r="BE95" s="162">
        <f t="shared" si="52"/>
        <v>0</v>
      </c>
      <c r="BF95" s="162">
        <f t="shared" si="52"/>
        <v>0</v>
      </c>
      <c r="BG95" s="162">
        <f t="shared" si="52"/>
        <v>0</v>
      </c>
      <c r="BH95" s="162">
        <f t="shared" si="52"/>
        <v>0</v>
      </c>
      <c r="BI95" s="162">
        <f t="shared" si="52"/>
        <v>0</v>
      </c>
      <c r="BJ95" s="162">
        <f t="shared" si="52"/>
        <v>0</v>
      </c>
      <c r="BK95" s="162">
        <f t="shared" si="52"/>
        <v>0</v>
      </c>
      <c r="BL95" s="162">
        <f t="shared" si="52"/>
        <v>0</v>
      </c>
      <c r="BM95" s="162">
        <f t="shared" si="52"/>
        <v>0</v>
      </c>
      <c r="BN95" s="162">
        <f t="shared" si="30"/>
        <v>0</v>
      </c>
      <c r="BO95" s="1">
        <f t="shared" si="30"/>
        <v>0</v>
      </c>
    </row>
    <row r="96" spans="1:67" ht="15" customHeight="1" x14ac:dyDescent="0.25">
      <c r="A96" s="3" t="s">
        <v>14</v>
      </c>
      <c r="B96" s="118" t="s">
        <v>306</v>
      </c>
      <c r="C96" s="151">
        <f t="shared" ref="C96:F96" si="73">C97+C100+C101</f>
        <v>157.89999999999998</v>
      </c>
      <c r="D96" s="152">
        <f t="shared" si="73"/>
        <v>107.80000000000001</v>
      </c>
      <c r="E96" s="131">
        <f t="shared" si="73"/>
        <v>139.9</v>
      </c>
      <c r="F96" s="131">
        <f t="shared" si="73"/>
        <v>92.5</v>
      </c>
      <c r="G96" s="131">
        <f>G97+G100+G101</f>
        <v>16.799999999999997</v>
      </c>
      <c r="H96" s="131">
        <f t="shared" ref="H96:V96" si="74">H97+H100+H101</f>
        <v>15.3</v>
      </c>
      <c r="I96" s="131">
        <f t="shared" si="74"/>
        <v>0</v>
      </c>
      <c r="J96" s="131">
        <f t="shared" si="74"/>
        <v>0</v>
      </c>
      <c r="K96" s="131">
        <f t="shared" si="74"/>
        <v>0</v>
      </c>
      <c r="L96" s="131">
        <f t="shared" si="74"/>
        <v>0</v>
      </c>
      <c r="M96" s="131">
        <f t="shared" si="74"/>
        <v>0.5</v>
      </c>
      <c r="N96" s="131">
        <f t="shared" si="74"/>
        <v>0</v>
      </c>
      <c r="O96" s="131">
        <f t="shared" si="74"/>
        <v>0</v>
      </c>
      <c r="P96" s="131">
        <f t="shared" si="74"/>
        <v>0</v>
      </c>
      <c r="Q96" s="131">
        <f t="shared" si="74"/>
        <v>0.7</v>
      </c>
      <c r="R96" s="131">
        <f t="shared" si="74"/>
        <v>0</v>
      </c>
      <c r="S96" s="151">
        <f t="shared" si="74"/>
        <v>0</v>
      </c>
      <c r="T96" s="152">
        <f t="shared" si="74"/>
        <v>0</v>
      </c>
      <c r="U96" s="133">
        <f t="shared" si="74"/>
        <v>0</v>
      </c>
      <c r="V96" s="133">
        <f t="shared" si="74"/>
        <v>0</v>
      </c>
      <c r="W96" s="133">
        <f>W97+W100+W101</f>
        <v>0</v>
      </c>
      <c r="X96" s="133">
        <f t="shared" ref="X96:AL96" si="75">X97+X100+X101</f>
        <v>0</v>
      </c>
      <c r="Y96" s="133">
        <f t="shared" si="75"/>
        <v>0</v>
      </c>
      <c r="Z96" s="133">
        <f t="shared" si="75"/>
        <v>0</v>
      </c>
      <c r="AA96" s="133">
        <f t="shared" si="75"/>
        <v>0</v>
      </c>
      <c r="AB96" s="133">
        <f t="shared" si="75"/>
        <v>0</v>
      </c>
      <c r="AC96" s="133">
        <f t="shared" si="75"/>
        <v>0</v>
      </c>
      <c r="AD96" s="133">
        <f t="shared" si="75"/>
        <v>0</v>
      </c>
      <c r="AE96" s="133">
        <f t="shared" si="75"/>
        <v>0</v>
      </c>
      <c r="AF96" s="133">
        <f t="shared" si="75"/>
        <v>0</v>
      </c>
      <c r="AG96" s="133">
        <f t="shared" si="75"/>
        <v>0</v>
      </c>
      <c r="AH96" s="133">
        <f t="shared" si="75"/>
        <v>0</v>
      </c>
      <c r="AI96" s="14">
        <f t="shared" si="75"/>
        <v>157.89999999999998</v>
      </c>
      <c r="AJ96" s="12">
        <f t="shared" si="75"/>
        <v>107.80000000000001</v>
      </c>
      <c r="AK96" s="105">
        <f t="shared" si="75"/>
        <v>139.9</v>
      </c>
      <c r="AL96" s="105">
        <f t="shared" si="75"/>
        <v>92.5</v>
      </c>
      <c r="AM96" s="105">
        <f>AM97+AM100+AM101</f>
        <v>16.799999999999997</v>
      </c>
      <c r="AN96" s="105">
        <f t="shared" ref="AN96:AX96" si="76">AN97+AN100+AN101</f>
        <v>15.3</v>
      </c>
      <c r="AO96" s="105">
        <f t="shared" si="76"/>
        <v>0</v>
      </c>
      <c r="AP96" s="105">
        <f t="shared" si="76"/>
        <v>0</v>
      </c>
      <c r="AQ96" s="105">
        <f t="shared" si="76"/>
        <v>0</v>
      </c>
      <c r="AR96" s="105">
        <f t="shared" si="76"/>
        <v>0</v>
      </c>
      <c r="AS96" s="105">
        <f t="shared" si="76"/>
        <v>0.5</v>
      </c>
      <c r="AT96" s="105">
        <f t="shared" si="76"/>
        <v>0</v>
      </c>
      <c r="AU96" s="105">
        <f t="shared" si="76"/>
        <v>0</v>
      </c>
      <c r="AV96" s="105">
        <f t="shared" si="76"/>
        <v>0</v>
      </c>
      <c r="AW96" s="105">
        <f t="shared" si="76"/>
        <v>0.7</v>
      </c>
      <c r="AX96" s="105">
        <f t="shared" si="76"/>
        <v>0</v>
      </c>
      <c r="AY96" s="162">
        <f t="shared" si="52"/>
        <v>0</v>
      </c>
      <c r="AZ96" s="162">
        <f t="shared" si="52"/>
        <v>0</v>
      </c>
      <c r="BA96" s="162">
        <f t="shared" si="52"/>
        <v>0</v>
      </c>
      <c r="BB96" s="162">
        <f t="shared" si="52"/>
        <v>0</v>
      </c>
      <c r="BC96" s="162">
        <f t="shared" si="52"/>
        <v>0</v>
      </c>
      <c r="BD96" s="162">
        <f t="shared" si="52"/>
        <v>0</v>
      </c>
      <c r="BE96" s="162">
        <f t="shared" si="52"/>
        <v>0</v>
      </c>
      <c r="BF96" s="162">
        <f t="shared" si="52"/>
        <v>0</v>
      </c>
      <c r="BG96" s="162">
        <f t="shared" si="52"/>
        <v>0</v>
      </c>
      <c r="BH96" s="162">
        <f t="shared" si="52"/>
        <v>0</v>
      </c>
      <c r="BI96" s="162">
        <f t="shared" si="52"/>
        <v>0</v>
      </c>
      <c r="BJ96" s="162">
        <f t="shared" si="52"/>
        <v>0</v>
      </c>
      <c r="BK96" s="162">
        <f t="shared" si="52"/>
        <v>0</v>
      </c>
      <c r="BL96" s="162">
        <f t="shared" si="52"/>
        <v>0</v>
      </c>
      <c r="BM96" s="162">
        <f t="shared" si="52"/>
        <v>0</v>
      </c>
      <c r="BN96" s="162">
        <f t="shared" si="30"/>
        <v>0</v>
      </c>
      <c r="BO96" s="1">
        <f t="shared" si="30"/>
        <v>0</v>
      </c>
    </row>
    <row r="97" spans="1:67" ht="15" customHeight="1" x14ac:dyDescent="0.25">
      <c r="A97" s="10"/>
      <c r="B97" s="21" t="s">
        <v>296</v>
      </c>
      <c r="C97" s="153">
        <f t="shared" ref="C97:D102" si="77">E97+G97+I97+K97+M97+O97+Q97</f>
        <v>124.89999999999999</v>
      </c>
      <c r="D97" s="154">
        <f t="shared" si="77"/>
        <v>102.9</v>
      </c>
      <c r="E97" s="7">
        <v>112.6</v>
      </c>
      <c r="F97" s="7">
        <v>92.5</v>
      </c>
      <c r="G97" s="7">
        <f>G98+G99</f>
        <v>11.7</v>
      </c>
      <c r="H97" s="7">
        <f>H98+H99</f>
        <v>10.4</v>
      </c>
      <c r="I97" s="7"/>
      <c r="J97" s="7"/>
      <c r="K97" s="7"/>
      <c r="L97" s="7"/>
      <c r="M97" s="7"/>
      <c r="N97" s="7"/>
      <c r="O97" s="7"/>
      <c r="P97" s="7"/>
      <c r="Q97" s="7">
        <v>0.6</v>
      </c>
      <c r="R97" s="7"/>
      <c r="S97" s="153">
        <f t="shared" ref="S97:T102" si="78">U97+W97+Y97+AA97+AC97+AE97+AG97</f>
        <v>0</v>
      </c>
      <c r="T97" s="154">
        <f t="shared" si="78"/>
        <v>0</v>
      </c>
      <c r="U97" s="134"/>
      <c r="V97" s="134"/>
      <c r="W97" s="134">
        <f>W98+W99</f>
        <v>0</v>
      </c>
      <c r="X97" s="134">
        <f>X98+X99</f>
        <v>0</v>
      </c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12">
        <f t="shared" ref="AI97:AJ102" si="79">AK97+AM97+AO97+AQ97+AS97+AU97+AW97</f>
        <v>124.89999999999999</v>
      </c>
      <c r="AJ97" s="113">
        <f t="shared" si="79"/>
        <v>102.9</v>
      </c>
      <c r="AK97" s="23">
        <f t="shared" ref="AK97:AX102" si="80">E97+U97</f>
        <v>112.6</v>
      </c>
      <c r="AL97" s="23">
        <f t="shared" si="80"/>
        <v>92.5</v>
      </c>
      <c r="AM97" s="23">
        <f t="shared" si="80"/>
        <v>11.7</v>
      </c>
      <c r="AN97" s="23">
        <f t="shared" si="80"/>
        <v>10.4</v>
      </c>
      <c r="AO97" s="23">
        <f t="shared" si="80"/>
        <v>0</v>
      </c>
      <c r="AP97" s="23">
        <f t="shared" si="80"/>
        <v>0</v>
      </c>
      <c r="AQ97" s="23">
        <f t="shared" si="80"/>
        <v>0</v>
      </c>
      <c r="AR97" s="23">
        <f t="shared" si="80"/>
        <v>0</v>
      </c>
      <c r="AS97" s="23">
        <f t="shared" si="80"/>
        <v>0</v>
      </c>
      <c r="AT97" s="23">
        <f t="shared" si="80"/>
        <v>0</v>
      </c>
      <c r="AU97" s="23">
        <f t="shared" si="80"/>
        <v>0</v>
      </c>
      <c r="AV97" s="23">
        <f t="shared" si="80"/>
        <v>0</v>
      </c>
      <c r="AW97" s="23">
        <f t="shared" si="80"/>
        <v>0.6</v>
      </c>
      <c r="AX97" s="23">
        <f t="shared" si="80"/>
        <v>0</v>
      </c>
      <c r="AY97" s="162">
        <f t="shared" ref="AY97:BM160" si="81">C97-AI97</f>
        <v>0</v>
      </c>
      <c r="AZ97" s="162">
        <f t="shared" si="81"/>
        <v>0</v>
      </c>
      <c r="BA97" s="162">
        <f t="shared" si="81"/>
        <v>0</v>
      </c>
      <c r="BB97" s="162">
        <f t="shared" si="81"/>
        <v>0</v>
      </c>
      <c r="BC97" s="162">
        <f t="shared" si="81"/>
        <v>0</v>
      </c>
      <c r="BD97" s="162">
        <f t="shared" si="81"/>
        <v>0</v>
      </c>
      <c r="BE97" s="162">
        <f t="shared" si="81"/>
        <v>0</v>
      </c>
      <c r="BF97" s="162">
        <f t="shared" si="81"/>
        <v>0</v>
      </c>
      <c r="BG97" s="162">
        <f t="shared" si="81"/>
        <v>0</v>
      </c>
      <c r="BH97" s="162">
        <f t="shared" si="81"/>
        <v>0</v>
      </c>
      <c r="BI97" s="162">
        <f t="shared" si="81"/>
        <v>0</v>
      </c>
      <c r="BJ97" s="162">
        <f t="shared" si="81"/>
        <v>0</v>
      </c>
      <c r="BK97" s="162">
        <f t="shared" si="81"/>
        <v>0</v>
      </c>
      <c r="BL97" s="162">
        <f t="shared" si="81"/>
        <v>0</v>
      </c>
      <c r="BM97" s="162">
        <f t="shared" si="81"/>
        <v>0</v>
      </c>
      <c r="BN97" s="162">
        <f t="shared" si="30"/>
        <v>0</v>
      </c>
      <c r="BO97" s="1">
        <f t="shared" si="30"/>
        <v>0</v>
      </c>
    </row>
    <row r="98" spans="1:67" ht="15" customHeight="1" x14ac:dyDescent="0.25">
      <c r="A98" s="10"/>
      <c r="B98" s="32" t="s">
        <v>223</v>
      </c>
      <c r="C98" s="155">
        <f t="shared" si="77"/>
        <v>11.5</v>
      </c>
      <c r="D98" s="156">
        <f t="shared" si="77"/>
        <v>10.4</v>
      </c>
      <c r="E98" s="136"/>
      <c r="F98" s="136"/>
      <c r="G98" s="136">
        <v>11.5</v>
      </c>
      <c r="H98" s="136">
        <v>10.4</v>
      </c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55">
        <f t="shared" si="78"/>
        <v>0</v>
      </c>
      <c r="T98" s="156">
        <f t="shared" si="78"/>
        <v>0</v>
      </c>
      <c r="U98" s="137"/>
      <c r="V98" s="137"/>
      <c r="W98" s="137"/>
      <c r="X98" s="137"/>
      <c r="Y98" s="137"/>
      <c r="Z98" s="137"/>
      <c r="AA98" s="137"/>
      <c r="AB98" s="137"/>
      <c r="AC98" s="137"/>
      <c r="AD98" s="137"/>
      <c r="AE98" s="137"/>
      <c r="AF98" s="137"/>
      <c r="AG98" s="137"/>
      <c r="AH98" s="137"/>
      <c r="AI98" s="143">
        <f t="shared" si="79"/>
        <v>11.5</v>
      </c>
      <c r="AJ98" s="144">
        <f t="shared" si="79"/>
        <v>10.4</v>
      </c>
      <c r="AK98" s="114">
        <f t="shared" si="80"/>
        <v>0</v>
      </c>
      <c r="AL98" s="114">
        <f t="shared" si="80"/>
        <v>0</v>
      </c>
      <c r="AM98" s="114">
        <f t="shared" si="80"/>
        <v>11.5</v>
      </c>
      <c r="AN98" s="114">
        <f t="shared" si="80"/>
        <v>10.4</v>
      </c>
      <c r="AO98" s="114">
        <f t="shared" si="80"/>
        <v>0</v>
      </c>
      <c r="AP98" s="114">
        <f t="shared" si="80"/>
        <v>0</v>
      </c>
      <c r="AQ98" s="114">
        <f t="shared" si="80"/>
        <v>0</v>
      </c>
      <c r="AR98" s="114">
        <f t="shared" si="80"/>
        <v>0</v>
      </c>
      <c r="AS98" s="114">
        <f t="shared" si="80"/>
        <v>0</v>
      </c>
      <c r="AT98" s="114">
        <f t="shared" si="80"/>
        <v>0</v>
      </c>
      <c r="AU98" s="114">
        <f t="shared" si="80"/>
        <v>0</v>
      </c>
      <c r="AV98" s="114">
        <f t="shared" si="80"/>
        <v>0</v>
      </c>
      <c r="AW98" s="114">
        <f t="shared" si="80"/>
        <v>0</v>
      </c>
      <c r="AX98" s="114">
        <f t="shared" si="80"/>
        <v>0</v>
      </c>
      <c r="AY98" s="162">
        <f t="shared" si="81"/>
        <v>0</v>
      </c>
      <c r="AZ98" s="162">
        <f t="shared" si="81"/>
        <v>0</v>
      </c>
      <c r="BA98" s="162">
        <f t="shared" si="81"/>
        <v>0</v>
      </c>
      <c r="BB98" s="162">
        <f t="shared" si="81"/>
        <v>0</v>
      </c>
      <c r="BC98" s="162">
        <f t="shared" si="81"/>
        <v>0</v>
      </c>
      <c r="BD98" s="162">
        <f t="shared" si="81"/>
        <v>0</v>
      </c>
      <c r="BE98" s="162">
        <f t="shared" si="81"/>
        <v>0</v>
      </c>
      <c r="BF98" s="162">
        <f t="shared" si="81"/>
        <v>0</v>
      </c>
      <c r="BG98" s="162">
        <f t="shared" si="81"/>
        <v>0</v>
      </c>
      <c r="BH98" s="162">
        <f t="shared" si="81"/>
        <v>0</v>
      </c>
      <c r="BI98" s="162">
        <f t="shared" si="81"/>
        <v>0</v>
      </c>
      <c r="BJ98" s="162">
        <f t="shared" si="81"/>
        <v>0</v>
      </c>
      <c r="BK98" s="162">
        <f t="shared" si="81"/>
        <v>0</v>
      </c>
      <c r="BL98" s="162">
        <f t="shared" si="81"/>
        <v>0</v>
      </c>
      <c r="BM98" s="162">
        <f t="shared" si="81"/>
        <v>0</v>
      </c>
      <c r="BN98" s="162">
        <f t="shared" si="30"/>
        <v>0</v>
      </c>
      <c r="BO98" s="1">
        <f t="shared" si="30"/>
        <v>0</v>
      </c>
    </row>
    <row r="99" spans="1:67" ht="15" customHeight="1" x14ac:dyDescent="0.25">
      <c r="A99" s="10"/>
      <c r="B99" s="34" t="s">
        <v>172</v>
      </c>
      <c r="C99" s="155">
        <f t="shared" si="77"/>
        <v>0.2</v>
      </c>
      <c r="D99" s="156">
        <f t="shared" si="77"/>
        <v>0</v>
      </c>
      <c r="E99" s="136"/>
      <c r="F99" s="136"/>
      <c r="G99" s="136">
        <v>0.2</v>
      </c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55">
        <f t="shared" si="78"/>
        <v>0</v>
      </c>
      <c r="T99" s="156">
        <f t="shared" si="78"/>
        <v>0</v>
      </c>
      <c r="U99" s="137"/>
      <c r="V99" s="137"/>
      <c r="W99" s="137"/>
      <c r="X99" s="137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43">
        <f t="shared" si="79"/>
        <v>0.2</v>
      </c>
      <c r="AJ99" s="144">
        <f t="shared" si="79"/>
        <v>0</v>
      </c>
      <c r="AK99" s="114">
        <f t="shared" si="80"/>
        <v>0</v>
      </c>
      <c r="AL99" s="114">
        <f t="shared" si="80"/>
        <v>0</v>
      </c>
      <c r="AM99" s="114">
        <f t="shared" si="80"/>
        <v>0.2</v>
      </c>
      <c r="AN99" s="114">
        <f t="shared" si="80"/>
        <v>0</v>
      </c>
      <c r="AO99" s="114">
        <f t="shared" si="80"/>
        <v>0</v>
      </c>
      <c r="AP99" s="114">
        <f t="shared" si="80"/>
        <v>0</v>
      </c>
      <c r="AQ99" s="114">
        <f t="shared" si="80"/>
        <v>0</v>
      </c>
      <c r="AR99" s="114">
        <f t="shared" si="80"/>
        <v>0</v>
      </c>
      <c r="AS99" s="114">
        <f t="shared" si="80"/>
        <v>0</v>
      </c>
      <c r="AT99" s="114">
        <f t="shared" si="80"/>
        <v>0</v>
      </c>
      <c r="AU99" s="114">
        <f t="shared" si="80"/>
        <v>0</v>
      </c>
      <c r="AV99" s="114">
        <f t="shared" si="80"/>
        <v>0</v>
      </c>
      <c r="AW99" s="114">
        <f t="shared" si="80"/>
        <v>0</v>
      </c>
      <c r="AX99" s="114">
        <f t="shared" si="80"/>
        <v>0</v>
      </c>
      <c r="AY99" s="162">
        <f t="shared" si="81"/>
        <v>0</v>
      </c>
      <c r="AZ99" s="162">
        <f t="shared" si="81"/>
        <v>0</v>
      </c>
      <c r="BA99" s="162">
        <f t="shared" si="81"/>
        <v>0</v>
      </c>
      <c r="BB99" s="162">
        <f t="shared" si="81"/>
        <v>0</v>
      </c>
      <c r="BC99" s="162">
        <f t="shared" si="81"/>
        <v>0</v>
      </c>
      <c r="BD99" s="162">
        <f t="shared" si="81"/>
        <v>0</v>
      </c>
      <c r="BE99" s="162">
        <f t="shared" si="81"/>
        <v>0</v>
      </c>
      <c r="BF99" s="162">
        <f t="shared" si="81"/>
        <v>0</v>
      </c>
      <c r="BG99" s="162">
        <f t="shared" si="81"/>
        <v>0</v>
      </c>
      <c r="BH99" s="162">
        <f t="shared" si="81"/>
        <v>0</v>
      </c>
      <c r="BI99" s="162">
        <f t="shared" si="81"/>
        <v>0</v>
      </c>
      <c r="BJ99" s="162">
        <f t="shared" si="81"/>
        <v>0</v>
      </c>
      <c r="BK99" s="162">
        <f t="shared" si="81"/>
        <v>0</v>
      </c>
      <c r="BL99" s="162">
        <f t="shared" si="81"/>
        <v>0</v>
      </c>
      <c r="BM99" s="162">
        <f t="shared" si="81"/>
        <v>0</v>
      </c>
      <c r="BN99" s="162">
        <f t="shared" si="30"/>
        <v>0</v>
      </c>
      <c r="BO99" s="1">
        <f t="shared" si="30"/>
        <v>0</v>
      </c>
    </row>
    <row r="100" spans="1:67" ht="15" customHeight="1" x14ac:dyDescent="0.25">
      <c r="A100" s="10"/>
      <c r="B100" s="9" t="s">
        <v>301</v>
      </c>
      <c r="C100" s="154">
        <f t="shared" si="77"/>
        <v>27.900000000000002</v>
      </c>
      <c r="D100" s="154">
        <f t="shared" si="77"/>
        <v>0</v>
      </c>
      <c r="E100" s="7">
        <v>27.3</v>
      </c>
      <c r="F100" s="7"/>
      <c r="G100" s="7"/>
      <c r="H100" s="7"/>
      <c r="I100" s="7"/>
      <c r="J100" s="7"/>
      <c r="K100" s="7"/>
      <c r="L100" s="7"/>
      <c r="M100" s="7">
        <v>0.5</v>
      </c>
      <c r="N100" s="7"/>
      <c r="O100" s="7"/>
      <c r="P100" s="7"/>
      <c r="Q100" s="7">
        <v>0.1</v>
      </c>
      <c r="R100" s="7"/>
      <c r="S100" s="154">
        <f t="shared" si="78"/>
        <v>0</v>
      </c>
      <c r="T100" s="154">
        <f t="shared" si="78"/>
        <v>0</v>
      </c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4"/>
      <c r="AH100" s="134"/>
      <c r="AI100" s="113">
        <f t="shared" si="79"/>
        <v>27.900000000000002</v>
      </c>
      <c r="AJ100" s="113">
        <f t="shared" si="79"/>
        <v>0</v>
      </c>
      <c r="AK100" s="23">
        <f t="shared" si="80"/>
        <v>27.3</v>
      </c>
      <c r="AL100" s="23">
        <f t="shared" si="80"/>
        <v>0</v>
      </c>
      <c r="AM100" s="23">
        <f t="shared" si="80"/>
        <v>0</v>
      </c>
      <c r="AN100" s="23">
        <f t="shared" si="80"/>
        <v>0</v>
      </c>
      <c r="AO100" s="23">
        <f t="shared" si="80"/>
        <v>0</v>
      </c>
      <c r="AP100" s="23">
        <f t="shared" si="80"/>
        <v>0</v>
      </c>
      <c r="AQ100" s="23">
        <f t="shared" si="80"/>
        <v>0</v>
      </c>
      <c r="AR100" s="23">
        <f t="shared" si="80"/>
        <v>0</v>
      </c>
      <c r="AS100" s="23">
        <f t="shared" si="80"/>
        <v>0.5</v>
      </c>
      <c r="AT100" s="23">
        <f t="shared" si="80"/>
        <v>0</v>
      </c>
      <c r="AU100" s="23">
        <f t="shared" si="80"/>
        <v>0</v>
      </c>
      <c r="AV100" s="23">
        <f t="shared" si="80"/>
        <v>0</v>
      </c>
      <c r="AW100" s="23">
        <f t="shared" si="80"/>
        <v>0.1</v>
      </c>
      <c r="AX100" s="23">
        <f t="shared" si="80"/>
        <v>0</v>
      </c>
      <c r="AY100" s="162">
        <f t="shared" si="81"/>
        <v>0</v>
      </c>
      <c r="AZ100" s="162">
        <f t="shared" si="81"/>
        <v>0</v>
      </c>
      <c r="BA100" s="162">
        <f t="shared" si="81"/>
        <v>0</v>
      </c>
      <c r="BB100" s="162">
        <f t="shared" si="81"/>
        <v>0</v>
      </c>
      <c r="BC100" s="162">
        <f t="shared" si="81"/>
        <v>0</v>
      </c>
      <c r="BD100" s="162">
        <f t="shared" si="81"/>
        <v>0</v>
      </c>
      <c r="BE100" s="162">
        <f t="shared" si="81"/>
        <v>0</v>
      </c>
      <c r="BF100" s="162">
        <f t="shared" si="81"/>
        <v>0</v>
      </c>
      <c r="BG100" s="162">
        <f t="shared" si="81"/>
        <v>0</v>
      </c>
      <c r="BH100" s="162">
        <f t="shared" si="81"/>
        <v>0</v>
      </c>
      <c r="BI100" s="162">
        <f t="shared" si="81"/>
        <v>0</v>
      </c>
      <c r="BJ100" s="162">
        <f t="shared" si="81"/>
        <v>0</v>
      </c>
      <c r="BK100" s="162">
        <f t="shared" si="81"/>
        <v>0</v>
      </c>
      <c r="BL100" s="162">
        <f t="shared" si="81"/>
        <v>0</v>
      </c>
      <c r="BM100" s="162">
        <f t="shared" si="81"/>
        <v>0</v>
      </c>
      <c r="BN100" s="162">
        <f t="shared" si="30"/>
        <v>0</v>
      </c>
      <c r="BO100" s="1">
        <f t="shared" si="30"/>
        <v>0</v>
      </c>
    </row>
    <row r="101" spans="1:67" ht="15" customHeight="1" x14ac:dyDescent="0.25">
      <c r="A101" s="10"/>
      <c r="B101" s="8" t="s">
        <v>300</v>
      </c>
      <c r="C101" s="154">
        <f t="shared" si="77"/>
        <v>5.0999999999999996</v>
      </c>
      <c r="D101" s="154">
        <f t="shared" si="77"/>
        <v>4.9000000000000004</v>
      </c>
      <c r="E101" s="7"/>
      <c r="F101" s="7"/>
      <c r="G101" s="7">
        <f t="shared" ref="G101:H101" si="82">G102</f>
        <v>5.0999999999999996</v>
      </c>
      <c r="H101" s="7">
        <f t="shared" si="82"/>
        <v>4.9000000000000004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154">
        <f t="shared" si="78"/>
        <v>0</v>
      </c>
      <c r="T101" s="154">
        <f t="shared" si="78"/>
        <v>0</v>
      </c>
      <c r="U101" s="134"/>
      <c r="V101" s="134"/>
      <c r="W101" s="134">
        <f t="shared" ref="W101:X101" si="83">W102</f>
        <v>0</v>
      </c>
      <c r="X101" s="134">
        <f t="shared" si="83"/>
        <v>0</v>
      </c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13">
        <f t="shared" si="79"/>
        <v>5.0999999999999996</v>
      </c>
      <c r="AJ101" s="113">
        <f t="shared" si="79"/>
        <v>4.9000000000000004</v>
      </c>
      <c r="AK101" s="23">
        <f t="shared" si="80"/>
        <v>0</v>
      </c>
      <c r="AL101" s="23">
        <f t="shared" si="80"/>
        <v>0</v>
      </c>
      <c r="AM101" s="23">
        <f t="shared" si="80"/>
        <v>5.0999999999999996</v>
      </c>
      <c r="AN101" s="23">
        <f t="shared" si="80"/>
        <v>4.9000000000000004</v>
      </c>
      <c r="AO101" s="23">
        <f t="shared" si="80"/>
        <v>0</v>
      </c>
      <c r="AP101" s="23">
        <f t="shared" si="80"/>
        <v>0</v>
      </c>
      <c r="AQ101" s="23">
        <f t="shared" si="80"/>
        <v>0</v>
      </c>
      <c r="AR101" s="23">
        <f t="shared" si="80"/>
        <v>0</v>
      </c>
      <c r="AS101" s="23">
        <f t="shared" si="80"/>
        <v>0</v>
      </c>
      <c r="AT101" s="23">
        <f t="shared" si="80"/>
        <v>0</v>
      </c>
      <c r="AU101" s="23">
        <f t="shared" si="80"/>
        <v>0</v>
      </c>
      <c r="AV101" s="23">
        <f t="shared" si="80"/>
        <v>0</v>
      </c>
      <c r="AW101" s="23">
        <f t="shared" si="80"/>
        <v>0</v>
      </c>
      <c r="AX101" s="23">
        <f t="shared" si="80"/>
        <v>0</v>
      </c>
      <c r="AY101" s="162">
        <f t="shared" si="81"/>
        <v>0</v>
      </c>
      <c r="AZ101" s="162">
        <f t="shared" si="81"/>
        <v>0</v>
      </c>
      <c r="BA101" s="162">
        <f t="shared" si="81"/>
        <v>0</v>
      </c>
      <c r="BB101" s="162">
        <f t="shared" si="81"/>
        <v>0</v>
      </c>
      <c r="BC101" s="162">
        <f t="shared" si="81"/>
        <v>0</v>
      </c>
      <c r="BD101" s="162">
        <f t="shared" si="81"/>
        <v>0</v>
      </c>
      <c r="BE101" s="162">
        <f t="shared" si="81"/>
        <v>0</v>
      </c>
      <c r="BF101" s="162">
        <f t="shared" si="81"/>
        <v>0</v>
      </c>
      <c r="BG101" s="162">
        <f t="shared" si="81"/>
        <v>0</v>
      </c>
      <c r="BH101" s="162">
        <f t="shared" si="81"/>
        <v>0</v>
      </c>
      <c r="BI101" s="162">
        <f t="shared" si="81"/>
        <v>0</v>
      </c>
      <c r="BJ101" s="162">
        <f t="shared" si="81"/>
        <v>0</v>
      </c>
      <c r="BK101" s="162">
        <f t="shared" si="81"/>
        <v>0</v>
      </c>
      <c r="BL101" s="162">
        <f t="shared" si="81"/>
        <v>0</v>
      </c>
      <c r="BM101" s="162">
        <f t="shared" si="81"/>
        <v>0</v>
      </c>
      <c r="BN101" s="162">
        <f t="shared" si="30"/>
        <v>0</v>
      </c>
      <c r="BO101" s="1">
        <f t="shared" si="30"/>
        <v>0</v>
      </c>
    </row>
    <row r="102" spans="1:67" ht="15" customHeight="1" x14ac:dyDescent="0.25">
      <c r="A102" s="27"/>
      <c r="B102" s="35" t="s">
        <v>171</v>
      </c>
      <c r="C102" s="156">
        <f t="shared" si="77"/>
        <v>5.0999999999999996</v>
      </c>
      <c r="D102" s="156">
        <f t="shared" si="77"/>
        <v>4.9000000000000004</v>
      </c>
      <c r="E102" s="136"/>
      <c r="F102" s="136"/>
      <c r="G102" s="136">
        <v>5.0999999999999996</v>
      </c>
      <c r="H102" s="136">
        <v>4.9000000000000004</v>
      </c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56">
        <f t="shared" si="78"/>
        <v>0</v>
      </c>
      <c r="T102" s="156">
        <f t="shared" si="78"/>
        <v>0</v>
      </c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7"/>
      <c r="AH102" s="137"/>
      <c r="AI102" s="144">
        <f t="shared" si="79"/>
        <v>5.0999999999999996</v>
      </c>
      <c r="AJ102" s="144">
        <f t="shared" si="79"/>
        <v>4.9000000000000004</v>
      </c>
      <c r="AK102" s="114">
        <f t="shared" si="80"/>
        <v>0</v>
      </c>
      <c r="AL102" s="114">
        <f t="shared" si="80"/>
        <v>0</v>
      </c>
      <c r="AM102" s="114">
        <f t="shared" si="80"/>
        <v>5.0999999999999996</v>
      </c>
      <c r="AN102" s="114">
        <f t="shared" si="80"/>
        <v>4.9000000000000004</v>
      </c>
      <c r="AO102" s="114">
        <f t="shared" si="80"/>
        <v>0</v>
      </c>
      <c r="AP102" s="114">
        <f t="shared" si="80"/>
        <v>0</v>
      </c>
      <c r="AQ102" s="114">
        <f t="shared" si="80"/>
        <v>0</v>
      </c>
      <c r="AR102" s="114">
        <f t="shared" si="80"/>
        <v>0</v>
      </c>
      <c r="AS102" s="114">
        <f t="shared" si="80"/>
        <v>0</v>
      </c>
      <c r="AT102" s="114">
        <f t="shared" si="80"/>
        <v>0</v>
      </c>
      <c r="AU102" s="114">
        <f t="shared" si="80"/>
        <v>0</v>
      </c>
      <c r="AV102" s="114">
        <f t="shared" si="80"/>
        <v>0</v>
      </c>
      <c r="AW102" s="114">
        <f t="shared" si="80"/>
        <v>0</v>
      </c>
      <c r="AX102" s="114">
        <f t="shared" si="80"/>
        <v>0</v>
      </c>
      <c r="AY102" s="162">
        <f t="shared" si="81"/>
        <v>0</v>
      </c>
      <c r="AZ102" s="162">
        <f t="shared" si="81"/>
        <v>0</v>
      </c>
      <c r="BA102" s="162">
        <f t="shared" si="81"/>
        <v>0</v>
      </c>
      <c r="BB102" s="162">
        <f t="shared" si="81"/>
        <v>0</v>
      </c>
      <c r="BC102" s="162">
        <f t="shared" si="81"/>
        <v>0</v>
      </c>
      <c r="BD102" s="162">
        <f t="shared" si="81"/>
        <v>0</v>
      </c>
      <c r="BE102" s="162">
        <f t="shared" si="81"/>
        <v>0</v>
      </c>
      <c r="BF102" s="162">
        <f t="shared" si="81"/>
        <v>0</v>
      </c>
      <c r="BG102" s="162">
        <f t="shared" si="81"/>
        <v>0</v>
      </c>
      <c r="BH102" s="162">
        <f t="shared" si="81"/>
        <v>0</v>
      </c>
      <c r="BI102" s="162">
        <f t="shared" si="81"/>
        <v>0</v>
      </c>
      <c r="BJ102" s="162">
        <f t="shared" si="81"/>
        <v>0</v>
      </c>
      <c r="BK102" s="162">
        <f t="shared" si="81"/>
        <v>0</v>
      </c>
      <c r="BL102" s="162">
        <f t="shared" si="81"/>
        <v>0</v>
      </c>
      <c r="BM102" s="162">
        <f t="shared" si="81"/>
        <v>0</v>
      </c>
      <c r="BN102" s="162">
        <f t="shared" si="30"/>
        <v>0</v>
      </c>
      <c r="BO102" s="1">
        <f t="shared" si="30"/>
        <v>0</v>
      </c>
    </row>
    <row r="103" spans="1:67" ht="15" customHeight="1" x14ac:dyDescent="0.25">
      <c r="A103" s="3" t="s">
        <v>15</v>
      </c>
      <c r="B103" s="118" t="s">
        <v>307</v>
      </c>
      <c r="C103" s="151">
        <f t="shared" ref="C103:F103" si="84">C104+C107+C108</f>
        <v>198.4</v>
      </c>
      <c r="D103" s="152">
        <f t="shared" si="84"/>
        <v>119.30000000000001</v>
      </c>
      <c r="E103" s="131">
        <f t="shared" si="84"/>
        <v>157</v>
      </c>
      <c r="F103" s="131">
        <f t="shared" si="84"/>
        <v>104.4</v>
      </c>
      <c r="G103" s="131">
        <f>G104+G107+G108</f>
        <v>16.399999999999999</v>
      </c>
      <c r="H103" s="131">
        <f t="shared" ref="H103:V103" si="85">H104+H107+H108</f>
        <v>14.9</v>
      </c>
      <c r="I103" s="131">
        <f t="shared" si="85"/>
        <v>0</v>
      </c>
      <c r="J103" s="131">
        <f t="shared" si="85"/>
        <v>0</v>
      </c>
      <c r="K103" s="131">
        <f t="shared" si="85"/>
        <v>0</v>
      </c>
      <c r="L103" s="131">
        <f t="shared" si="85"/>
        <v>0</v>
      </c>
      <c r="M103" s="131">
        <f t="shared" si="85"/>
        <v>17.7</v>
      </c>
      <c r="N103" s="131">
        <f t="shared" si="85"/>
        <v>0</v>
      </c>
      <c r="O103" s="131">
        <f t="shared" si="85"/>
        <v>0</v>
      </c>
      <c r="P103" s="131">
        <f t="shared" si="85"/>
        <v>0</v>
      </c>
      <c r="Q103" s="131">
        <f t="shared" si="85"/>
        <v>7.3</v>
      </c>
      <c r="R103" s="131">
        <f t="shared" si="85"/>
        <v>0</v>
      </c>
      <c r="S103" s="151">
        <f t="shared" si="85"/>
        <v>0</v>
      </c>
      <c r="T103" s="152">
        <f t="shared" si="85"/>
        <v>0</v>
      </c>
      <c r="U103" s="133">
        <f t="shared" si="85"/>
        <v>0</v>
      </c>
      <c r="V103" s="133">
        <f t="shared" si="85"/>
        <v>0</v>
      </c>
      <c r="W103" s="133">
        <f>W104+W107+W108</f>
        <v>0</v>
      </c>
      <c r="X103" s="133">
        <f t="shared" ref="X103:AL103" si="86">X104+X107+X108</f>
        <v>0</v>
      </c>
      <c r="Y103" s="133">
        <f t="shared" si="86"/>
        <v>0</v>
      </c>
      <c r="Z103" s="133">
        <f t="shared" si="86"/>
        <v>0</v>
      </c>
      <c r="AA103" s="133">
        <f t="shared" si="86"/>
        <v>0</v>
      </c>
      <c r="AB103" s="133">
        <f t="shared" si="86"/>
        <v>0</v>
      </c>
      <c r="AC103" s="133">
        <f t="shared" si="86"/>
        <v>0</v>
      </c>
      <c r="AD103" s="133">
        <f t="shared" si="86"/>
        <v>0</v>
      </c>
      <c r="AE103" s="133">
        <f t="shared" si="86"/>
        <v>0</v>
      </c>
      <c r="AF103" s="133">
        <f t="shared" si="86"/>
        <v>0</v>
      </c>
      <c r="AG103" s="133">
        <f t="shared" si="86"/>
        <v>0</v>
      </c>
      <c r="AH103" s="133">
        <f t="shared" si="86"/>
        <v>0</v>
      </c>
      <c r="AI103" s="14">
        <f t="shared" si="86"/>
        <v>198.4</v>
      </c>
      <c r="AJ103" s="12">
        <f t="shared" si="86"/>
        <v>119.30000000000001</v>
      </c>
      <c r="AK103" s="105">
        <f t="shared" si="86"/>
        <v>157</v>
      </c>
      <c r="AL103" s="105">
        <f t="shared" si="86"/>
        <v>104.4</v>
      </c>
      <c r="AM103" s="105">
        <f>AM104+AM107+AM108</f>
        <v>16.399999999999999</v>
      </c>
      <c r="AN103" s="105">
        <f t="shared" ref="AN103:AX103" si="87">AN104+AN107+AN108</f>
        <v>14.9</v>
      </c>
      <c r="AO103" s="105">
        <f t="shared" si="87"/>
        <v>0</v>
      </c>
      <c r="AP103" s="105">
        <f t="shared" si="87"/>
        <v>0</v>
      </c>
      <c r="AQ103" s="105">
        <f t="shared" si="87"/>
        <v>0</v>
      </c>
      <c r="AR103" s="105">
        <f t="shared" si="87"/>
        <v>0</v>
      </c>
      <c r="AS103" s="105">
        <f t="shared" si="87"/>
        <v>17.7</v>
      </c>
      <c r="AT103" s="105">
        <f t="shared" si="87"/>
        <v>0</v>
      </c>
      <c r="AU103" s="105">
        <f t="shared" si="87"/>
        <v>0</v>
      </c>
      <c r="AV103" s="105">
        <f t="shared" si="87"/>
        <v>0</v>
      </c>
      <c r="AW103" s="105">
        <f t="shared" si="87"/>
        <v>7.3</v>
      </c>
      <c r="AX103" s="105">
        <f t="shared" si="87"/>
        <v>0</v>
      </c>
      <c r="AY103" s="162">
        <f t="shared" si="81"/>
        <v>0</v>
      </c>
      <c r="AZ103" s="162">
        <f t="shared" si="81"/>
        <v>0</v>
      </c>
      <c r="BA103" s="162">
        <f t="shared" si="81"/>
        <v>0</v>
      </c>
      <c r="BB103" s="162">
        <f t="shared" si="81"/>
        <v>0</v>
      </c>
      <c r="BC103" s="162">
        <f t="shared" si="81"/>
        <v>0</v>
      </c>
      <c r="BD103" s="162">
        <f t="shared" si="81"/>
        <v>0</v>
      </c>
      <c r="BE103" s="162">
        <f t="shared" si="81"/>
        <v>0</v>
      </c>
      <c r="BF103" s="162">
        <f t="shared" si="81"/>
        <v>0</v>
      </c>
      <c r="BG103" s="162">
        <f t="shared" si="81"/>
        <v>0</v>
      </c>
      <c r="BH103" s="162">
        <f t="shared" si="81"/>
        <v>0</v>
      </c>
      <c r="BI103" s="162">
        <f t="shared" si="81"/>
        <v>0</v>
      </c>
      <c r="BJ103" s="162">
        <f t="shared" si="81"/>
        <v>0</v>
      </c>
      <c r="BK103" s="162">
        <f t="shared" si="81"/>
        <v>0</v>
      </c>
      <c r="BL103" s="162">
        <f t="shared" si="81"/>
        <v>0</v>
      </c>
      <c r="BM103" s="162">
        <f t="shared" si="81"/>
        <v>0</v>
      </c>
      <c r="BN103" s="162">
        <f t="shared" si="30"/>
        <v>0</v>
      </c>
      <c r="BO103" s="1">
        <f t="shared" si="30"/>
        <v>0</v>
      </c>
    </row>
    <row r="104" spans="1:67" ht="15" customHeight="1" x14ac:dyDescent="0.25">
      <c r="A104" s="10"/>
      <c r="B104" s="21" t="s">
        <v>296</v>
      </c>
      <c r="C104" s="153">
        <f t="shared" ref="C104:D109" si="88">E104+G104+I104+K104+M104+O104+Q104</f>
        <v>129.1</v>
      </c>
      <c r="D104" s="154">
        <f t="shared" si="88"/>
        <v>114.4</v>
      </c>
      <c r="E104" s="7">
        <v>116.8</v>
      </c>
      <c r="F104" s="7">
        <v>104.4</v>
      </c>
      <c r="G104" s="7">
        <f>G105+G106</f>
        <v>11.299999999999999</v>
      </c>
      <c r="H104" s="7">
        <f>H105+H106</f>
        <v>10</v>
      </c>
      <c r="I104" s="7"/>
      <c r="J104" s="7"/>
      <c r="K104" s="7"/>
      <c r="L104" s="7"/>
      <c r="M104" s="7">
        <v>1</v>
      </c>
      <c r="N104" s="7"/>
      <c r="O104" s="7"/>
      <c r="P104" s="7"/>
      <c r="Q104" s="7"/>
      <c r="R104" s="7"/>
      <c r="S104" s="153">
        <f t="shared" ref="S104:T109" si="89">U104+W104+Y104+AA104+AC104+AE104+AG104</f>
        <v>0</v>
      </c>
      <c r="T104" s="154">
        <f t="shared" si="89"/>
        <v>0</v>
      </c>
      <c r="U104" s="134"/>
      <c r="V104" s="134"/>
      <c r="W104" s="134">
        <f>W105+W106</f>
        <v>0</v>
      </c>
      <c r="X104" s="134">
        <f>X105+X106</f>
        <v>0</v>
      </c>
      <c r="Y104" s="134"/>
      <c r="Z104" s="134"/>
      <c r="AA104" s="134"/>
      <c r="AB104" s="134"/>
      <c r="AC104" s="134"/>
      <c r="AD104" s="134"/>
      <c r="AE104" s="134"/>
      <c r="AF104" s="134"/>
      <c r="AG104" s="134"/>
      <c r="AH104" s="134"/>
      <c r="AI104" s="112">
        <f t="shared" ref="AI104:AJ109" si="90">AK104+AM104+AO104+AQ104+AS104+AU104+AW104</f>
        <v>129.1</v>
      </c>
      <c r="AJ104" s="113">
        <f t="shared" si="90"/>
        <v>114.4</v>
      </c>
      <c r="AK104" s="23">
        <f t="shared" ref="AK104:AX109" si="91">E104+U104</f>
        <v>116.8</v>
      </c>
      <c r="AL104" s="23">
        <f t="shared" si="91"/>
        <v>104.4</v>
      </c>
      <c r="AM104" s="23">
        <f t="shared" si="91"/>
        <v>11.299999999999999</v>
      </c>
      <c r="AN104" s="23">
        <f t="shared" si="91"/>
        <v>10</v>
      </c>
      <c r="AO104" s="23">
        <f t="shared" si="91"/>
        <v>0</v>
      </c>
      <c r="AP104" s="23">
        <f t="shared" si="91"/>
        <v>0</v>
      </c>
      <c r="AQ104" s="23">
        <f t="shared" si="91"/>
        <v>0</v>
      </c>
      <c r="AR104" s="23">
        <f t="shared" si="91"/>
        <v>0</v>
      </c>
      <c r="AS104" s="23">
        <f t="shared" si="91"/>
        <v>1</v>
      </c>
      <c r="AT104" s="23">
        <f t="shared" si="91"/>
        <v>0</v>
      </c>
      <c r="AU104" s="23">
        <f t="shared" si="91"/>
        <v>0</v>
      </c>
      <c r="AV104" s="23">
        <f t="shared" si="91"/>
        <v>0</v>
      </c>
      <c r="AW104" s="23">
        <f t="shared" si="91"/>
        <v>0</v>
      </c>
      <c r="AX104" s="23">
        <f t="shared" si="91"/>
        <v>0</v>
      </c>
      <c r="AY104" s="162">
        <f t="shared" si="81"/>
        <v>0</v>
      </c>
      <c r="AZ104" s="162">
        <f t="shared" si="81"/>
        <v>0</v>
      </c>
      <c r="BA104" s="162">
        <f t="shared" si="81"/>
        <v>0</v>
      </c>
      <c r="BB104" s="162">
        <f t="shared" si="81"/>
        <v>0</v>
      </c>
      <c r="BC104" s="162">
        <f t="shared" si="81"/>
        <v>0</v>
      </c>
      <c r="BD104" s="162">
        <f t="shared" si="81"/>
        <v>0</v>
      </c>
      <c r="BE104" s="162">
        <f t="shared" si="81"/>
        <v>0</v>
      </c>
      <c r="BF104" s="162">
        <f t="shared" si="81"/>
        <v>0</v>
      </c>
      <c r="BG104" s="162">
        <f t="shared" si="81"/>
        <v>0</v>
      </c>
      <c r="BH104" s="162">
        <f t="shared" si="81"/>
        <v>0</v>
      </c>
      <c r="BI104" s="162">
        <f t="shared" si="81"/>
        <v>0</v>
      </c>
      <c r="BJ104" s="162">
        <f t="shared" si="81"/>
        <v>0</v>
      </c>
      <c r="BK104" s="162">
        <f t="shared" si="81"/>
        <v>0</v>
      </c>
      <c r="BL104" s="162">
        <f t="shared" si="81"/>
        <v>0</v>
      </c>
      <c r="BM104" s="162">
        <f t="shared" si="81"/>
        <v>0</v>
      </c>
      <c r="BN104" s="162">
        <f t="shared" si="30"/>
        <v>0</v>
      </c>
      <c r="BO104" s="1">
        <f t="shared" si="30"/>
        <v>0</v>
      </c>
    </row>
    <row r="105" spans="1:67" ht="15" customHeight="1" x14ac:dyDescent="0.25">
      <c r="A105" s="10"/>
      <c r="B105" s="32" t="s">
        <v>223</v>
      </c>
      <c r="C105" s="155">
        <f t="shared" si="88"/>
        <v>11.1</v>
      </c>
      <c r="D105" s="156">
        <f t="shared" si="88"/>
        <v>10</v>
      </c>
      <c r="E105" s="136"/>
      <c r="F105" s="136"/>
      <c r="G105" s="136">
        <v>11.1</v>
      </c>
      <c r="H105" s="136">
        <v>10</v>
      </c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55">
        <f t="shared" si="89"/>
        <v>0</v>
      </c>
      <c r="T105" s="156">
        <f t="shared" si="89"/>
        <v>0</v>
      </c>
      <c r="U105" s="137"/>
      <c r="V105" s="137"/>
      <c r="W105" s="137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7"/>
      <c r="AH105" s="137"/>
      <c r="AI105" s="143">
        <f t="shared" si="90"/>
        <v>11.1</v>
      </c>
      <c r="AJ105" s="144">
        <f t="shared" si="90"/>
        <v>10</v>
      </c>
      <c r="AK105" s="114">
        <f t="shared" si="91"/>
        <v>0</v>
      </c>
      <c r="AL105" s="114">
        <f t="shared" si="91"/>
        <v>0</v>
      </c>
      <c r="AM105" s="114">
        <f t="shared" si="91"/>
        <v>11.1</v>
      </c>
      <c r="AN105" s="114">
        <f t="shared" si="91"/>
        <v>10</v>
      </c>
      <c r="AO105" s="114">
        <f t="shared" si="91"/>
        <v>0</v>
      </c>
      <c r="AP105" s="114">
        <f t="shared" si="91"/>
        <v>0</v>
      </c>
      <c r="AQ105" s="114">
        <f t="shared" si="91"/>
        <v>0</v>
      </c>
      <c r="AR105" s="114">
        <f t="shared" si="91"/>
        <v>0</v>
      </c>
      <c r="AS105" s="114">
        <f t="shared" si="91"/>
        <v>0</v>
      </c>
      <c r="AT105" s="114">
        <f t="shared" si="91"/>
        <v>0</v>
      </c>
      <c r="AU105" s="114">
        <f t="shared" si="91"/>
        <v>0</v>
      </c>
      <c r="AV105" s="114">
        <f t="shared" si="91"/>
        <v>0</v>
      </c>
      <c r="AW105" s="114">
        <f t="shared" si="91"/>
        <v>0</v>
      </c>
      <c r="AX105" s="114">
        <f t="shared" si="91"/>
        <v>0</v>
      </c>
      <c r="AY105" s="162">
        <f t="shared" si="81"/>
        <v>0</v>
      </c>
      <c r="AZ105" s="162">
        <f t="shared" si="81"/>
        <v>0</v>
      </c>
      <c r="BA105" s="162">
        <f t="shared" si="81"/>
        <v>0</v>
      </c>
      <c r="BB105" s="162">
        <f t="shared" si="81"/>
        <v>0</v>
      </c>
      <c r="BC105" s="162">
        <f t="shared" si="81"/>
        <v>0</v>
      </c>
      <c r="BD105" s="162">
        <f t="shared" si="81"/>
        <v>0</v>
      </c>
      <c r="BE105" s="162">
        <f t="shared" si="81"/>
        <v>0</v>
      </c>
      <c r="BF105" s="162">
        <f t="shared" si="81"/>
        <v>0</v>
      </c>
      <c r="BG105" s="162">
        <f t="shared" si="81"/>
        <v>0</v>
      </c>
      <c r="BH105" s="162">
        <f t="shared" si="81"/>
        <v>0</v>
      </c>
      <c r="BI105" s="162">
        <f t="shared" si="81"/>
        <v>0</v>
      </c>
      <c r="BJ105" s="162">
        <f t="shared" si="81"/>
        <v>0</v>
      </c>
      <c r="BK105" s="162">
        <f t="shared" si="81"/>
        <v>0</v>
      </c>
      <c r="BL105" s="162">
        <f t="shared" si="81"/>
        <v>0</v>
      </c>
      <c r="BM105" s="162">
        <f t="shared" si="81"/>
        <v>0</v>
      </c>
      <c r="BN105" s="162">
        <f t="shared" si="30"/>
        <v>0</v>
      </c>
      <c r="BO105" s="1">
        <f t="shared" si="30"/>
        <v>0</v>
      </c>
    </row>
    <row r="106" spans="1:67" ht="15" customHeight="1" x14ac:dyDescent="0.25">
      <c r="A106" s="10"/>
      <c r="B106" s="34" t="s">
        <v>172</v>
      </c>
      <c r="C106" s="155">
        <f t="shared" si="88"/>
        <v>0.2</v>
      </c>
      <c r="D106" s="156">
        <f t="shared" si="88"/>
        <v>0</v>
      </c>
      <c r="E106" s="136"/>
      <c r="F106" s="136"/>
      <c r="G106" s="136">
        <v>0.2</v>
      </c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55">
        <f t="shared" si="89"/>
        <v>0</v>
      </c>
      <c r="T106" s="156">
        <f t="shared" si="89"/>
        <v>0</v>
      </c>
      <c r="U106" s="137"/>
      <c r="V106" s="137"/>
      <c r="W106" s="137"/>
      <c r="X106" s="137"/>
      <c r="Y106" s="137"/>
      <c r="Z106" s="137"/>
      <c r="AA106" s="137"/>
      <c r="AB106" s="137"/>
      <c r="AC106" s="137"/>
      <c r="AD106" s="137"/>
      <c r="AE106" s="137"/>
      <c r="AF106" s="137"/>
      <c r="AG106" s="137"/>
      <c r="AH106" s="137"/>
      <c r="AI106" s="143">
        <f t="shared" si="90"/>
        <v>0.2</v>
      </c>
      <c r="AJ106" s="144">
        <f t="shared" si="90"/>
        <v>0</v>
      </c>
      <c r="AK106" s="114">
        <f t="shared" si="91"/>
        <v>0</v>
      </c>
      <c r="AL106" s="114">
        <f t="shared" si="91"/>
        <v>0</v>
      </c>
      <c r="AM106" s="114">
        <f t="shared" si="91"/>
        <v>0.2</v>
      </c>
      <c r="AN106" s="114">
        <f t="shared" si="91"/>
        <v>0</v>
      </c>
      <c r="AO106" s="114">
        <f t="shared" si="91"/>
        <v>0</v>
      </c>
      <c r="AP106" s="114">
        <f t="shared" si="91"/>
        <v>0</v>
      </c>
      <c r="AQ106" s="114">
        <f t="shared" si="91"/>
        <v>0</v>
      </c>
      <c r="AR106" s="114">
        <f t="shared" si="91"/>
        <v>0</v>
      </c>
      <c r="AS106" s="114">
        <f t="shared" si="91"/>
        <v>0</v>
      </c>
      <c r="AT106" s="114">
        <f t="shared" si="91"/>
        <v>0</v>
      </c>
      <c r="AU106" s="114">
        <f t="shared" si="91"/>
        <v>0</v>
      </c>
      <c r="AV106" s="114">
        <f t="shared" si="91"/>
        <v>0</v>
      </c>
      <c r="AW106" s="114">
        <f t="shared" si="91"/>
        <v>0</v>
      </c>
      <c r="AX106" s="114">
        <f t="shared" si="91"/>
        <v>0</v>
      </c>
      <c r="AY106" s="162">
        <f t="shared" si="81"/>
        <v>0</v>
      </c>
      <c r="AZ106" s="162">
        <f t="shared" si="81"/>
        <v>0</v>
      </c>
      <c r="BA106" s="162">
        <f t="shared" si="81"/>
        <v>0</v>
      </c>
      <c r="BB106" s="162">
        <f t="shared" si="81"/>
        <v>0</v>
      </c>
      <c r="BC106" s="162">
        <f t="shared" si="81"/>
        <v>0</v>
      </c>
      <c r="BD106" s="162">
        <f t="shared" si="81"/>
        <v>0</v>
      </c>
      <c r="BE106" s="162">
        <f t="shared" si="81"/>
        <v>0</v>
      </c>
      <c r="BF106" s="162">
        <f t="shared" si="81"/>
        <v>0</v>
      </c>
      <c r="BG106" s="162">
        <f t="shared" si="81"/>
        <v>0</v>
      </c>
      <c r="BH106" s="162">
        <f t="shared" si="81"/>
        <v>0</v>
      </c>
      <c r="BI106" s="162">
        <f t="shared" si="81"/>
        <v>0</v>
      </c>
      <c r="BJ106" s="162">
        <f t="shared" si="81"/>
        <v>0</v>
      </c>
      <c r="BK106" s="162">
        <f t="shared" si="81"/>
        <v>0</v>
      </c>
      <c r="BL106" s="162">
        <f t="shared" si="81"/>
        <v>0</v>
      </c>
      <c r="BM106" s="162">
        <f t="shared" si="81"/>
        <v>0</v>
      </c>
      <c r="BN106" s="162">
        <f t="shared" si="30"/>
        <v>0</v>
      </c>
      <c r="BO106" s="1">
        <f t="shared" si="30"/>
        <v>0</v>
      </c>
    </row>
    <row r="107" spans="1:67" ht="15" customHeight="1" x14ac:dyDescent="0.25">
      <c r="A107" s="10"/>
      <c r="B107" s="9" t="s">
        <v>301</v>
      </c>
      <c r="C107" s="154">
        <f t="shared" si="88"/>
        <v>64.2</v>
      </c>
      <c r="D107" s="154">
        <f t="shared" si="88"/>
        <v>0</v>
      </c>
      <c r="E107" s="7">
        <v>40.200000000000003</v>
      </c>
      <c r="F107" s="7"/>
      <c r="G107" s="7"/>
      <c r="H107" s="7"/>
      <c r="I107" s="7"/>
      <c r="J107" s="7"/>
      <c r="K107" s="7"/>
      <c r="L107" s="7"/>
      <c r="M107" s="7">
        <v>16.7</v>
      </c>
      <c r="N107" s="7"/>
      <c r="O107" s="7"/>
      <c r="P107" s="7"/>
      <c r="Q107" s="7">
        <v>7.3</v>
      </c>
      <c r="R107" s="7"/>
      <c r="S107" s="154">
        <f t="shared" si="89"/>
        <v>0</v>
      </c>
      <c r="T107" s="154">
        <f t="shared" si="89"/>
        <v>0</v>
      </c>
      <c r="U107" s="134"/>
      <c r="V107" s="134"/>
      <c r="W107" s="134"/>
      <c r="X107" s="134"/>
      <c r="Y107" s="134"/>
      <c r="Z107" s="134"/>
      <c r="AA107" s="134"/>
      <c r="AB107" s="134"/>
      <c r="AC107" s="134"/>
      <c r="AD107" s="134"/>
      <c r="AE107" s="134"/>
      <c r="AF107" s="134"/>
      <c r="AG107" s="134"/>
      <c r="AH107" s="134"/>
      <c r="AI107" s="113">
        <f t="shared" si="90"/>
        <v>64.2</v>
      </c>
      <c r="AJ107" s="113">
        <f t="shared" si="90"/>
        <v>0</v>
      </c>
      <c r="AK107" s="23">
        <f t="shared" si="91"/>
        <v>40.200000000000003</v>
      </c>
      <c r="AL107" s="23">
        <f t="shared" si="91"/>
        <v>0</v>
      </c>
      <c r="AM107" s="23">
        <f t="shared" si="91"/>
        <v>0</v>
      </c>
      <c r="AN107" s="23">
        <f t="shared" si="91"/>
        <v>0</v>
      </c>
      <c r="AO107" s="23">
        <f t="shared" si="91"/>
        <v>0</v>
      </c>
      <c r="AP107" s="23">
        <f t="shared" si="91"/>
        <v>0</v>
      </c>
      <c r="AQ107" s="23">
        <f t="shared" si="91"/>
        <v>0</v>
      </c>
      <c r="AR107" s="23">
        <f t="shared" si="91"/>
        <v>0</v>
      </c>
      <c r="AS107" s="23">
        <f t="shared" si="91"/>
        <v>16.7</v>
      </c>
      <c r="AT107" s="23">
        <f t="shared" si="91"/>
        <v>0</v>
      </c>
      <c r="AU107" s="23">
        <f t="shared" si="91"/>
        <v>0</v>
      </c>
      <c r="AV107" s="23">
        <f t="shared" si="91"/>
        <v>0</v>
      </c>
      <c r="AW107" s="23">
        <f t="shared" si="91"/>
        <v>7.3</v>
      </c>
      <c r="AX107" s="23">
        <f t="shared" si="91"/>
        <v>0</v>
      </c>
      <c r="AY107" s="162">
        <f t="shared" si="81"/>
        <v>0</v>
      </c>
      <c r="AZ107" s="162">
        <f t="shared" si="81"/>
        <v>0</v>
      </c>
      <c r="BA107" s="162">
        <f t="shared" si="81"/>
        <v>0</v>
      </c>
      <c r="BB107" s="162">
        <f t="shared" si="81"/>
        <v>0</v>
      </c>
      <c r="BC107" s="162">
        <f t="shared" si="81"/>
        <v>0</v>
      </c>
      <c r="BD107" s="162">
        <f t="shared" si="81"/>
        <v>0</v>
      </c>
      <c r="BE107" s="162">
        <f t="shared" si="81"/>
        <v>0</v>
      </c>
      <c r="BF107" s="162">
        <f t="shared" si="81"/>
        <v>0</v>
      </c>
      <c r="BG107" s="162">
        <f t="shared" si="81"/>
        <v>0</v>
      </c>
      <c r="BH107" s="162">
        <f t="shared" si="81"/>
        <v>0</v>
      </c>
      <c r="BI107" s="162">
        <f t="shared" si="81"/>
        <v>0</v>
      </c>
      <c r="BJ107" s="162">
        <f t="shared" si="81"/>
        <v>0</v>
      </c>
      <c r="BK107" s="162">
        <f t="shared" si="81"/>
        <v>0</v>
      </c>
      <c r="BL107" s="162">
        <f t="shared" si="81"/>
        <v>0</v>
      </c>
      <c r="BM107" s="162">
        <f t="shared" si="81"/>
        <v>0</v>
      </c>
      <c r="BN107" s="162">
        <f t="shared" si="30"/>
        <v>0</v>
      </c>
      <c r="BO107" s="1">
        <f t="shared" si="30"/>
        <v>0</v>
      </c>
    </row>
    <row r="108" spans="1:67" ht="15" customHeight="1" x14ac:dyDescent="0.25">
      <c r="A108" s="10"/>
      <c r="B108" s="8" t="s">
        <v>300</v>
      </c>
      <c r="C108" s="154">
        <f t="shared" si="88"/>
        <v>5.0999999999999996</v>
      </c>
      <c r="D108" s="154">
        <f t="shared" si="88"/>
        <v>4.9000000000000004</v>
      </c>
      <c r="E108" s="7"/>
      <c r="F108" s="7"/>
      <c r="G108" s="7">
        <f t="shared" ref="G108:H108" si="92">G109</f>
        <v>5.0999999999999996</v>
      </c>
      <c r="H108" s="7">
        <f t="shared" si="92"/>
        <v>4.9000000000000004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154">
        <f t="shared" si="89"/>
        <v>0</v>
      </c>
      <c r="T108" s="154">
        <f t="shared" si="89"/>
        <v>0</v>
      </c>
      <c r="U108" s="134"/>
      <c r="V108" s="134"/>
      <c r="W108" s="134">
        <f t="shared" ref="W108:X108" si="93">W109</f>
        <v>0</v>
      </c>
      <c r="X108" s="134">
        <f t="shared" si="93"/>
        <v>0</v>
      </c>
      <c r="Y108" s="134"/>
      <c r="Z108" s="134"/>
      <c r="AA108" s="134"/>
      <c r="AB108" s="134"/>
      <c r="AC108" s="134"/>
      <c r="AD108" s="134"/>
      <c r="AE108" s="134"/>
      <c r="AF108" s="134"/>
      <c r="AG108" s="134"/>
      <c r="AH108" s="134"/>
      <c r="AI108" s="113">
        <f t="shared" si="90"/>
        <v>5.0999999999999996</v>
      </c>
      <c r="AJ108" s="113">
        <f t="shared" si="90"/>
        <v>4.9000000000000004</v>
      </c>
      <c r="AK108" s="23">
        <f t="shared" si="91"/>
        <v>0</v>
      </c>
      <c r="AL108" s="23">
        <f t="shared" si="91"/>
        <v>0</v>
      </c>
      <c r="AM108" s="23">
        <f t="shared" si="91"/>
        <v>5.0999999999999996</v>
      </c>
      <c r="AN108" s="23">
        <f t="shared" si="91"/>
        <v>4.9000000000000004</v>
      </c>
      <c r="AO108" s="23">
        <f t="shared" si="91"/>
        <v>0</v>
      </c>
      <c r="AP108" s="23">
        <f t="shared" si="91"/>
        <v>0</v>
      </c>
      <c r="AQ108" s="23">
        <f t="shared" si="91"/>
        <v>0</v>
      </c>
      <c r="AR108" s="23">
        <f t="shared" si="91"/>
        <v>0</v>
      </c>
      <c r="AS108" s="23">
        <f t="shared" si="91"/>
        <v>0</v>
      </c>
      <c r="AT108" s="23">
        <f t="shared" si="91"/>
        <v>0</v>
      </c>
      <c r="AU108" s="23">
        <f t="shared" si="91"/>
        <v>0</v>
      </c>
      <c r="AV108" s="23">
        <f t="shared" si="91"/>
        <v>0</v>
      </c>
      <c r="AW108" s="23">
        <f t="shared" si="91"/>
        <v>0</v>
      </c>
      <c r="AX108" s="23">
        <f t="shared" si="91"/>
        <v>0</v>
      </c>
      <c r="AY108" s="162">
        <f t="shared" si="81"/>
        <v>0</v>
      </c>
      <c r="AZ108" s="162">
        <f t="shared" si="81"/>
        <v>0</v>
      </c>
      <c r="BA108" s="162">
        <f t="shared" si="81"/>
        <v>0</v>
      </c>
      <c r="BB108" s="162">
        <f t="shared" si="81"/>
        <v>0</v>
      </c>
      <c r="BC108" s="162">
        <f t="shared" si="81"/>
        <v>0</v>
      </c>
      <c r="BD108" s="162">
        <f t="shared" si="81"/>
        <v>0</v>
      </c>
      <c r="BE108" s="162">
        <f t="shared" si="81"/>
        <v>0</v>
      </c>
      <c r="BF108" s="162">
        <f t="shared" si="81"/>
        <v>0</v>
      </c>
      <c r="BG108" s="162">
        <f t="shared" si="81"/>
        <v>0</v>
      </c>
      <c r="BH108" s="162">
        <f t="shared" si="81"/>
        <v>0</v>
      </c>
      <c r="BI108" s="162">
        <f t="shared" si="81"/>
        <v>0</v>
      </c>
      <c r="BJ108" s="162">
        <f t="shared" si="81"/>
        <v>0</v>
      </c>
      <c r="BK108" s="162">
        <f t="shared" si="81"/>
        <v>0</v>
      </c>
      <c r="BL108" s="162">
        <f t="shared" si="81"/>
        <v>0</v>
      </c>
      <c r="BM108" s="162">
        <f t="shared" si="81"/>
        <v>0</v>
      </c>
      <c r="BN108" s="162">
        <f t="shared" si="30"/>
        <v>0</v>
      </c>
      <c r="BO108" s="1">
        <f t="shared" si="30"/>
        <v>0</v>
      </c>
    </row>
    <row r="109" spans="1:67" ht="15" customHeight="1" x14ac:dyDescent="0.25">
      <c r="A109" s="27"/>
      <c r="B109" s="35" t="s">
        <v>171</v>
      </c>
      <c r="C109" s="156">
        <f t="shared" si="88"/>
        <v>5.0999999999999996</v>
      </c>
      <c r="D109" s="156">
        <f t="shared" si="88"/>
        <v>4.9000000000000004</v>
      </c>
      <c r="E109" s="136"/>
      <c r="F109" s="136"/>
      <c r="G109" s="136">
        <v>5.0999999999999996</v>
      </c>
      <c r="H109" s="136">
        <v>4.9000000000000004</v>
      </c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56">
        <f t="shared" si="89"/>
        <v>0</v>
      </c>
      <c r="T109" s="156">
        <f t="shared" si="89"/>
        <v>0</v>
      </c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44">
        <f t="shared" si="90"/>
        <v>5.0999999999999996</v>
      </c>
      <c r="AJ109" s="144">
        <f t="shared" si="90"/>
        <v>4.9000000000000004</v>
      </c>
      <c r="AK109" s="114">
        <f t="shared" si="91"/>
        <v>0</v>
      </c>
      <c r="AL109" s="114">
        <f t="shared" si="91"/>
        <v>0</v>
      </c>
      <c r="AM109" s="114">
        <f t="shared" si="91"/>
        <v>5.0999999999999996</v>
      </c>
      <c r="AN109" s="114">
        <f t="shared" si="91"/>
        <v>4.9000000000000004</v>
      </c>
      <c r="AO109" s="114">
        <f t="shared" si="91"/>
        <v>0</v>
      </c>
      <c r="AP109" s="114">
        <f t="shared" si="91"/>
        <v>0</v>
      </c>
      <c r="AQ109" s="114">
        <f t="shared" si="91"/>
        <v>0</v>
      </c>
      <c r="AR109" s="114">
        <f t="shared" si="91"/>
        <v>0</v>
      </c>
      <c r="AS109" s="114">
        <f t="shared" si="91"/>
        <v>0</v>
      </c>
      <c r="AT109" s="114">
        <f t="shared" si="91"/>
        <v>0</v>
      </c>
      <c r="AU109" s="114">
        <f t="shared" si="91"/>
        <v>0</v>
      </c>
      <c r="AV109" s="114">
        <f t="shared" si="91"/>
        <v>0</v>
      </c>
      <c r="AW109" s="114">
        <f t="shared" si="91"/>
        <v>0</v>
      </c>
      <c r="AX109" s="114">
        <f t="shared" si="91"/>
        <v>0</v>
      </c>
      <c r="AY109" s="162">
        <f t="shared" si="81"/>
        <v>0</v>
      </c>
      <c r="AZ109" s="162">
        <f t="shared" si="81"/>
        <v>0</v>
      </c>
      <c r="BA109" s="162">
        <f t="shared" si="81"/>
        <v>0</v>
      </c>
      <c r="BB109" s="162">
        <f t="shared" si="81"/>
        <v>0</v>
      </c>
      <c r="BC109" s="162">
        <f t="shared" si="81"/>
        <v>0</v>
      </c>
      <c r="BD109" s="162">
        <f t="shared" si="81"/>
        <v>0</v>
      </c>
      <c r="BE109" s="162">
        <f t="shared" si="81"/>
        <v>0</v>
      </c>
      <c r="BF109" s="162">
        <f t="shared" si="81"/>
        <v>0</v>
      </c>
      <c r="BG109" s="162">
        <f t="shared" si="81"/>
        <v>0</v>
      </c>
      <c r="BH109" s="162">
        <f t="shared" si="81"/>
        <v>0</v>
      </c>
      <c r="BI109" s="162">
        <f t="shared" si="81"/>
        <v>0</v>
      </c>
      <c r="BJ109" s="162">
        <f t="shared" si="81"/>
        <v>0</v>
      </c>
      <c r="BK109" s="162">
        <f t="shared" si="81"/>
        <v>0</v>
      </c>
      <c r="BL109" s="162">
        <f t="shared" si="81"/>
        <v>0</v>
      </c>
      <c r="BM109" s="162">
        <f t="shared" si="81"/>
        <v>0</v>
      </c>
      <c r="BN109" s="162">
        <f t="shared" si="30"/>
        <v>0</v>
      </c>
      <c r="BO109" s="1">
        <f t="shared" si="30"/>
        <v>0</v>
      </c>
    </row>
    <row r="110" spans="1:67" ht="15" customHeight="1" x14ac:dyDescent="0.25">
      <c r="A110" s="3" t="s">
        <v>16</v>
      </c>
      <c r="B110" s="118" t="s">
        <v>308</v>
      </c>
      <c r="C110" s="151">
        <f t="shared" ref="C110:F110" si="94">C111+C114+C115</f>
        <v>199.4</v>
      </c>
      <c r="D110" s="152">
        <f t="shared" si="94"/>
        <v>133.10000000000002</v>
      </c>
      <c r="E110" s="131">
        <f t="shared" si="94"/>
        <v>180.1</v>
      </c>
      <c r="F110" s="131">
        <f t="shared" si="94"/>
        <v>119.4</v>
      </c>
      <c r="G110" s="131">
        <f>G111+G114+G115</f>
        <v>14.999999999999998</v>
      </c>
      <c r="H110" s="131">
        <f t="shared" ref="H110:V110" si="95">H111+H114+H115</f>
        <v>13.700000000000001</v>
      </c>
      <c r="I110" s="131">
        <f t="shared" si="95"/>
        <v>0</v>
      </c>
      <c r="J110" s="131">
        <f t="shared" si="95"/>
        <v>0</v>
      </c>
      <c r="K110" s="131">
        <f t="shared" si="95"/>
        <v>0</v>
      </c>
      <c r="L110" s="131">
        <f t="shared" si="95"/>
        <v>0</v>
      </c>
      <c r="M110" s="131">
        <f t="shared" si="95"/>
        <v>2.2999999999999998</v>
      </c>
      <c r="N110" s="131">
        <f t="shared" si="95"/>
        <v>0</v>
      </c>
      <c r="O110" s="131">
        <f t="shared" si="95"/>
        <v>0</v>
      </c>
      <c r="P110" s="131">
        <f t="shared" si="95"/>
        <v>0</v>
      </c>
      <c r="Q110" s="131">
        <f t="shared" si="95"/>
        <v>2</v>
      </c>
      <c r="R110" s="131">
        <f t="shared" si="95"/>
        <v>0</v>
      </c>
      <c r="S110" s="151">
        <f t="shared" si="95"/>
        <v>0</v>
      </c>
      <c r="T110" s="152">
        <f t="shared" si="95"/>
        <v>0</v>
      </c>
      <c r="U110" s="133">
        <f t="shared" si="95"/>
        <v>0</v>
      </c>
      <c r="V110" s="133">
        <f t="shared" si="95"/>
        <v>0</v>
      </c>
      <c r="W110" s="133">
        <f>W111+W114+W115</f>
        <v>0</v>
      </c>
      <c r="X110" s="133">
        <f t="shared" ref="X110:AL110" si="96">X111+X114+X115</f>
        <v>0</v>
      </c>
      <c r="Y110" s="133">
        <f t="shared" si="96"/>
        <v>0</v>
      </c>
      <c r="Z110" s="133">
        <f t="shared" si="96"/>
        <v>0</v>
      </c>
      <c r="AA110" s="133">
        <f t="shared" si="96"/>
        <v>0</v>
      </c>
      <c r="AB110" s="133">
        <f t="shared" si="96"/>
        <v>0</v>
      </c>
      <c r="AC110" s="133">
        <f t="shared" si="96"/>
        <v>0</v>
      </c>
      <c r="AD110" s="133">
        <f t="shared" si="96"/>
        <v>0</v>
      </c>
      <c r="AE110" s="133">
        <f t="shared" si="96"/>
        <v>0</v>
      </c>
      <c r="AF110" s="133">
        <f t="shared" si="96"/>
        <v>0</v>
      </c>
      <c r="AG110" s="133">
        <f t="shared" si="96"/>
        <v>0</v>
      </c>
      <c r="AH110" s="133">
        <f t="shared" si="96"/>
        <v>0</v>
      </c>
      <c r="AI110" s="14">
        <f t="shared" si="96"/>
        <v>199.4</v>
      </c>
      <c r="AJ110" s="12">
        <f t="shared" si="96"/>
        <v>133.10000000000002</v>
      </c>
      <c r="AK110" s="105">
        <f t="shared" si="96"/>
        <v>180.1</v>
      </c>
      <c r="AL110" s="105">
        <f t="shared" si="96"/>
        <v>119.4</v>
      </c>
      <c r="AM110" s="105">
        <f>AM111+AM114+AM115</f>
        <v>14.999999999999998</v>
      </c>
      <c r="AN110" s="105">
        <f t="shared" ref="AN110:AX110" si="97">AN111+AN114+AN115</f>
        <v>13.700000000000001</v>
      </c>
      <c r="AO110" s="105">
        <f t="shared" si="97"/>
        <v>0</v>
      </c>
      <c r="AP110" s="105">
        <f t="shared" si="97"/>
        <v>0</v>
      </c>
      <c r="AQ110" s="105">
        <f t="shared" si="97"/>
        <v>0</v>
      </c>
      <c r="AR110" s="105">
        <f t="shared" si="97"/>
        <v>0</v>
      </c>
      <c r="AS110" s="105">
        <f t="shared" si="97"/>
        <v>2.2999999999999998</v>
      </c>
      <c r="AT110" s="105">
        <f t="shared" si="97"/>
        <v>0</v>
      </c>
      <c r="AU110" s="105">
        <f t="shared" si="97"/>
        <v>0</v>
      </c>
      <c r="AV110" s="105">
        <f t="shared" si="97"/>
        <v>0</v>
      </c>
      <c r="AW110" s="105">
        <f t="shared" si="97"/>
        <v>2</v>
      </c>
      <c r="AX110" s="105">
        <f t="shared" si="97"/>
        <v>0</v>
      </c>
      <c r="AY110" s="162">
        <f t="shared" si="81"/>
        <v>0</v>
      </c>
      <c r="AZ110" s="162">
        <f t="shared" si="81"/>
        <v>0</v>
      </c>
      <c r="BA110" s="162">
        <f t="shared" si="81"/>
        <v>0</v>
      </c>
      <c r="BB110" s="162">
        <f t="shared" si="81"/>
        <v>0</v>
      </c>
      <c r="BC110" s="162">
        <f t="shared" si="81"/>
        <v>0</v>
      </c>
      <c r="BD110" s="162">
        <f t="shared" si="81"/>
        <v>0</v>
      </c>
      <c r="BE110" s="162">
        <f t="shared" si="81"/>
        <v>0</v>
      </c>
      <c r="BF110" s="162">
        <f t="shared" si="81"/>
        <v>0</v>
      </c>
      <c r="BG110" s="162">
        <f t="shared" si="81"/>
        <v>0</v>
      </c>
      <c r="BH110" s="162">
        <f t="shared" si="81"/>
        <v>0</v>
      </c>
      <c r="BI110" s="162">
        <f t="shared" si="81"/>
        <v>0</v>
      </c>
      <c r="BJ110" s="162">
        <f t="shared" si="81"/>
        <v>0</v>
      </c>
      <c r="BK110" s="162">
        <f t="shared" si="81"/>
        <v>0</v>
      </c>
      <c r="BL110" s="162">
        <f t="shared" si="81"/>
        <v>0</v>
      </c>
      <c r="BM110" s="162">
        <f t="shared" si="81"/>
        <v>0</v>
      </c>
      <c r="BN110" s="162">
        <f t="shared" si="30"/>
        <v>0</v>
      </c>
      <c r="BO110" s="1">
        <f t="shared" si="30"/>
        <v>0</v>
      </c>
    </row>
    <row r="111" spans="1:67" ht="15" customHeight="1" x14ac:dyDescent="0.25">
      <c r="A111" s="10"/>
      <c r="B111" s="21" t="s">
        <v>296</v>
      </c>
      <c r="C111" s="153">
        <f t="shared" ref="C111:D116" si="98">E111+G111+I111+K111+M111+O111+Q111</f>
        <v>163.30000000000001</v>
      </c>
      <c r="D111" s="154">
        <f t="shared" si="98"/>
        <v>128.20000000000002</v>
      </c>
      <c r="E111" s="7">
        <v>153.4</v>
      </c>
      <c r="F111" s="7">
        <v>119.4</v>
      </c>
      <c r="G111" s="7">
        <f>G112+G113</f>
        <v>9.8999999999999986</v>
      </c>
      <c r="H111" s="7">
        <f>H112+H113</f>
        <v>8.8000000000000007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153">
        <f t="shared" ref="S111:T116" si="99">U111+W111+Y111+AA111+AC111+AE111+AG111</f>
        <v>0</v>
      </c>
      <c r="T111" s="154">
        <f t="shared" si="99"/>
        <v>0</v>
      </c>
      <c r="U111" s="134"/>
      <c r="V111" s="134"/>
      <c r="W111" s="134">
        <f>W112+W113</f>
        <v>0</v>
      </c>
      <c r="X111" s="134">
        <f>X112+X113</f>
        <v>0</v>
      </c>
      <c r="Y111" s="134"/>
      <c r="Z111" s="134"/>
      <c r="AA111" s="134"/>
      <c r="AB111" s="134"/>
      <c r="AC111" s="134"/>
      <c r="AD111" s="134"/>
      <c r="AE111" s="134"/>
      <c r="AF111" s="134"/>
      <c r="AG111" s="134"/>
      <c r="AH111" s="134"/>
      <c r="AI111" s="112">
        <f t="shared" ref="AI111:AJ116" si="100">AK111+AM111+AO111+AQ111+AS111+AU111+AW111</f>
        <v>163.30000000000001</v>
      </c>
      <c r="AJ111" s="113">
        <f t="shared" si="100"/>
        <v>128.20000000000002</v>
      </c>
      <c r="AK111" s="23">
        <f t="shared" ref="AK111:AX116" si="101">E111+U111</f>
        <v>153.4</v>
      </c>
      <c r="AL111" s="23">
        <f t="shared" si="101"/>
        <v>119.4</v>
      </c>
      <c r="AM111" s="23">
        <f t="shared" si="101"/>
        <v>9.8999999999999986</v>
      </c>
      <c r="AN111" s="23">
        <f t="shared" si="101"/>
        <v>8.8000000000000007</v>
      </c>
      <c r="AO111" s="23">
        <f t="shared" si="101"/>
        <v>0</v>
      </c>
      <c r="AP111" s="23">
        <f t="shared" si="101"/>
        <v>0</v>
      </c>
      <c r="AQ111" s="23">
        <f t="shared" si="101"/>
        <v>0</v>
      </c>
      <c r="AR111" s="23">
        <f t="shared" si="101"/>
        <v>0</v>
      </c>
      <c r="AS111" s="23">
        <f t="shared" si="101"/>
        <v>0</v>
      </c>
      <c r="AT111" s="23">
        <f t="shared" si="101"/>
        <v>0</v>
      </c>
      <c r="AU111" s="23">
        <f t="shared" si="101"/>
        <v>0</v>
      </c>
      <c r="AV111" s="23">
        <f t="shared" si="101"/>
        <v>0</v>
      </c>
      <c r="AW111" s="23">
        <f t="shared" si="101"/>
        <v>0</v>
      </c>
      <c r="AX111" s="23">
        <f t="shared" si="101"/>
        <v>0</v>
      </c>
      <c r="AY111" s="162">
        <f t="shared" si="81"/>
        <v>0</v>
      </c>
      <c r="AZ111" s="162">
        <f t="shared" si="81"/>
        <v>0</v>
      </c>
      <c r="BA111" s="162">
        <f t="shared" si="81"/>
        <v>0</v>
      </c>
      <c r="BB111" s="162">
        <f t="shared" si="81"/>
        <v>0</v>
      </c>
      <c r="BC111" s="162">
        <f t="shared" si="81"/>
        <v>0</v>
      </c>
      <c r="BD111" s="162">
        <f t="shared" si="81"/>
        <v>0</v>
      </c>
      <c r="BE111" s="162">
        <f t="shared" si="81"/>
        <v>0</v>
      </c>
      <c r="BF111" s="162">
        <f t="shared" si="81"/>
        <v>0</v>
      </c>
      <c r="BG111" s="162">
        <f t="shared" si="81"/>
        <v>0</v>
      </c>
      <c r="BH111" s="162">
        <f t="shared" si="81"/>
        <v>0</v>
      </c>
      <c r="BI111" s="162">
        <f t="shared" si="81"/>
        <v>0</v>
      </c>
      <c r="BJ111" s="162">
        <f t="shared" si="81"/>
        <v>0</v>
      </c>
      <c r="BK111" s="162">
        <f t="shared" si="81"/>
        <v>0</v>
      </c>
      <c r="BL111" s="162">
        <f t="shared" si="81"/>
        <v>0</v>
      </c>
      <c r="BM111" s="162">
        <f t="shared" si="81"/>
        <v>0</v>
      </c>
      <c r="BN111" s="162">
        <f t="shared" si="30"/>
        <v>0</v>
      </c>
      <c r="BO111" s="1">
        <f t="shared" si="30"/>
        <v>0</v>
      </c>
    </row>
    <row r="112" spans="1:67" ht="15" customHeight="1" x14ac:dyDescent="0.25">
      <c r="A112" s="10"/>
      <c r="B112" s="32" t="s">
        <v>223</v>
      </c>
      <c r="C112" s="155">
        <f t="shared" si="98"/>
        <v>9.6999999999999993</v>
      </c>
      <c r="D112" s="156">
        <f t="shared" si="98"/>
        <v>8.8000000000000007</v>
      </c>
      <c r="E112" s="136"/>
      <c r="F112" s="136"/>
      <c r="G112" s="136">
        <v>9.6999999999999993</v>
      </c>
      <c r="H112" s="136">
        <v>8.8000000000000007</v>
      </c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55">
        <f t="shared" si="99"/>
        <v>0</v>
      </c>
      <c r="T112" s="156">
        <f t="shared" si="99"/>
        <v>0</v>
      </c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/>
      <c r="AH112" s="137"/>
      <c r="AI112" s="143">
        <f t="shared" si="100"/>
        <v>9.6999999999999993</v>
      </c>
      <c r="AJ112" s="144">
        <f t="shared" si="100"/>
        <v>8.8000000000000007</v>
      </c>
      <c r="AK112" s="114">
        <f t="shared" si="101"/>
        <v>0</v>
      </c>
      <c r="AL112" s="114">
        <f t="shared" si="101"/>
        <v>0</v>
      </c>
      <c r="AM112" s="114">
        <f t="shared" si="101"/>
        <v>9.6999999999999993</v>
      </c>
      <c r="AN112" s="114">
        <f t="shared" si="101"/>
        <v>8.8000000000000007</v>
      </c>
      <c r="AO112" s="114">
        <f t="shared" si="101"/>
        <v>0</v>
      </c>
      <c r="AP112" s="114">
        <f t="shared" si="101"/>
        <v>0</v>
      </c>
      <c r="AQ112" s="114">
        <f t="shared" si="101"/>
        <v>0</v>
      </c>
      <c r="AR112" s="114">
        <f t="shared" si="101"/>
        <v>0</v>
      </c>
      <c r="AS112" s="114">
        <f t="shared" si="101"/>
        <v>0</v>
      </c>
      <c r="AT112" s="114">
        <f t="shared" si="101"/>
        <v>0</v>
      </c>
      <c r="AU112" s="114">
        <f t="shared" si="101"/>
        <v>0</v>
      </c>
      <c r="AV112" s="114">
        <f t="shared" si="101"/>
        <v>0</v>
      </c>
      <c r="AW112" s="114">
        <f t="shared" si="101"/>
        <v>0</v>
      </c>
      <c r="AX112" s="114">
        <f t="shared" si="101"/>
        <v>0</v>
      </c>
      <c r="AY112" s="162">
        <f t="shared" si="81"/>
        <v>0</v>
      </c>
      <c r="AZ112" s="162">
        <f t="shared" si="81"/>
        <v>0</v>
      </c>
      <c r="BA112" s="162">
        <f t="shared" si="81"/>
        <v>0</v>
      </c>
      <c r="BB112" s="162">
        <f t="shared" si="81"/>
        <v>0</v>
      </c>
      <c r="BC112" s="162">
        <f t="shared" si="81"/>
        <v>0</v>
      </c>
      <c r="BD112" s="162">
        <f t="shared" si="81"/>
        <v>0</v>
      </c>
      <c r="BE112" s="162">
        <f t="shared" si="81"/>
        <v>0</v>
      </c>
      <c r="BF112" s="162">
        <f t="shared" si="81"/>
        <v>0</v>
      </c>
      <c r="BG112" s="162">
        <f t="shared" si="81"/>
        <v>0</v>
      </c>
      <c r="BH112" s="162">
        <f t="shared" si="81"/>
        <v>0</v>
      </c>
      <c r="BI112" s="162">
        <f t="shared" si="81"/>
        <v>0</v>
      </c>
      <c r="BJ112" s="162">
        <f t="shared" si="81"/>
        <v>0</v>
      </c>
      <c r="BK112" s="162">
        <f t="shared" si="81"/>
        <v>0</v>
      </c>
      <c r="BL112" s="162">
        <f t="shared" si="81"/>
        <v>0</v>
      </c>
      <c r="BM112" s="162">
        <f t="shared" si="81"/>
        <v>0</v>
      </c>
      <c r="BN112" s="162">
        <f t="shared" si="30"/>
        <v>0</v>
      </c>
      <c r="BO112" s="1">
        <f t="shared" si="30"/>
        <v>0</v>
      </c>
    </row>
    <row r="113" spans="1:67" ht="15" customHeight="1" x14ac:dyDescent="0.25">
      <c r="A113" s="10"/>
      <c r="B113" s="34" t="s">
        <v>172</v>
      </c>
      <c r="C113" s="155">
        <f t="shared" si="98"/>
        <v>0.2</v>
      </c>
      <c r="D113" s="156">
        <f t="shared" si="98"/>
        <v>0</v>
      </c>
      <c r="E113" s="136"/>
      <c r="F113" s="136"/>
      <c r="G113" s="136">
        <v>0.2</v>
      </c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55">
        <f t="shared" si="99"/>
        <v>0</v>
      </c>
      <c r="T113" s="156">
        <f t="shared" si="99"/>
        <v>0</v>
      </c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/>
      <c r="AH113" s="137"/>
      <c r="AI113" s="143">
        <f t="shared" si="100"/>
        <v>0.2</v>
      </c>
      <c r="AJ113" s="144">
        <f t="shared" si="100"/>
        <v>0</v>
      </c>
      <c r="AK113" s="114">
        <f t="shared" si="101"/>
        <v>0</v>
      </c>
      <c r="AL113" s="114">
        <f t="shared" si="101"/>
        <v>0</v>
      </c>
      <c r="AM113" s="114">
        <f t="shared" si="101"/>
        <v>0.2</v>
      </c>
      <c r="AN113" s="114">
        <f t="shared" si="101"/>
        <v>0</v>
      </c>
      <c r="AO113" s="114">
        <f t="shared" si="101"/>
        <v>0</v>
      </c>
      <c r="AP113" s="114">
        <f t="shared" si="101"/>
        <v>0</v>
      </c>
      <c r="AQ113" s="114">
        <f t="shared" si="101"/>
        <v>0</v>
      </c>
      <c r="AR113" s="114">
        <f t="shared" si="101"/>
        <v>0</v>
      </c>
      <c r="AS113" s="114">
        <f t="shared" si="101"/>
        <v>0</v>
      </c>
      <c r="AT113" s="114">
        <f t="shared" si="101"/>
        <v>0</v>
      </c>
      <c r="AU113" s="114">
        <f t="shared" si="101"/>
        <v>0</v>
      </c>
      <c r="AV113" s="114">
        <f t="shared" si="101"/>
        <v>0</v>
      </c>
      <c r="AW113" s="114">
        <f t="shared" si="101"/>
        <v>0</v>
      </c>
      <c r="AX113" s="114">
        <f t="shared" si="101"/>
        <v>0</v>
      </c>
      <c r="AY113" s="162">
        <f t="shared" si="81"/>
        <v>0</v>
      </c>
      <c r="AZ113" s="162">
        <f t="shared" si="81"/>
        <v>0</v>
      </c>
      <c r="BA113" s="162">
        <f t="shared" si="81"/>
        <v>0</v>
      </c>
      <c r="BB113" s="162">
        <f t="shared" si="81"/>
        <v>0</v>
      </c>
      <c r="BC113" s="162">
        <f t="shared" si="81"/>
        <v>0</v>
      </c>
      <c r="BD113" s="162">
        <f t="shared" si="81"/>
        <v>0</v>
      </c>
      <c r="BE113" s="162">
        <f t="shared" si="81"/>
        <v>0</v>
      </c>
      <c r="BF113" s="162">
        <f t="shared" si="81"/>
        <v>0</v>
      </c>
      <c r="BG113" s="162">
        <f t="shared" si="81"/>
        <v>0</v>
      </c>
      <c r="BH113" s="162">
        <f t="shared" si="81"/>
        <v>0</v>
      </c>
      <c r="BI113" s="162">
        <f t="shared" si="81"/>
        <v>0</v>
      </c>
      <c r="BJ113" s="162">
        <f t="shared" si="81"/>
        <v>0</v>
      </c>
      <c r="BK113" s="162">
        <f t="shared" si="81"/>
        <v>0</v>
      </c>
      <c r="BL113" s="162">
        <f t="shared" si="81"/>
        <v>0</v>
      </c>
      <c r="BM113" s="162">
        <f t="shared" si="81"/>
        <v>0</v>
      </c>
      <c r="BN113" s="162">
        <f t="shared" si="30"/>
        <v>0</v>
      </c>
      <c r="BO113" s="1">
        <f t="shared" si="30"/>
        <v>0</v>
      </c>
    </row>
    <row r="114" spans="1:67" ht="15" customHeight="1" x14ac:dyDescent="0.25">
      <c r="A114" s="10"/>
      <c r="B114" s="9" t="s">
        <v>301</v>
      </c>
      <c r="C114" s="154">
        <f t="shared" si="98"/>
        <v>31</v>
      </c>
      <c r="D114" s="154">
        <f t="shared" si="98"/>
        <v>0</v>
      </c>
      <c r="E114" s="7">
        <v>26.7</v>
      </c>
      <c r="F114" s="7"/>
      <c r="G114" s="7"/>
      <c r="H114" s="7"/>
      <c r="I114" s="7"/>
      <c r="J114" s="7"/>
      <c r="K114" s="7"/>
      <c r="L114" s="7"/>
      <c r="M114" s="7">
        <v>2.2999999999999998</v>
      </c>
      <c r="N114" s="7"/>
      <c r="O114" s="7"/>
      <c r="P114" s="7"/>
      <c r="Q114" s="7">
        <v>2</v>
      </c>
      <c r="R114" s="7"/>
      <c r="S114" s="154">
        <f t="shared" si="99"/>
        <v>0</v>
      </c>
      <c r="T114" s="154">
        <f t="shared" si="99"/>
        <v>0</v>
      </c>
      <c r="U114" s="134"/>
      <c r="V114" s="134"/>
      <c r="W114" s="134"/>
      <c r="X114" s="134"/>
      <c r="Y114" s="134"/>
      <c r="Z114" s="134"/>
      <c r="AA114" s="134"/>
      <c r="AB114" s="134"/>
      <c r="AC114" s="134"/>
      <c r="AD114" s="134"/>
      <c r="AE114" s="134"/>
      <c r="AF114" s="134"/>
      <c r="AG114" s="134"/>
      <c r="AH114" s="134"/>
      <c r="AI114" s="113">
        <f t="shared" si="100"/>
        <v>31</v>
      </c>
      <c r="AJ114" s="113">
        <f t="shared" si="100"/>
        <v>0</v>
      </c>
      <c r="AK114" s="23">
        <f t="shared" si="101"/>
        <v>26.7</v>
      </c>
      <c r="AL114" s="23">
        <f t="shared" si="101"/>
        <v>0</v>
      </c>
      <c r="AM114" s="23">
        <f t="shared" si="101"/>
        <v>0</v>
      </c>
      <c r="AN114" s="23">
        <f t="shared" si="101"/>
        <v>0</v>
      </c>
      <c r="AO114" s="23">
        <f t="shared" si="101"/>
        <v>0</v>
      </c>
      <c r="AP114" s="23">
        <f t="shared" si="101"/>
        <v>0</v>
      </c>
      <c r="AQ114" s="23">
        <f t="shared" si="101"/>
        <v>0</v>
      </c>
      <c r="AR114" s="23">
        <f t="shared" si="101"/>
        <v>0</v>
      </c>
      <c r="AS114" s="23">
        <f t="shared" si="101"/>
        <v>2.2999999999999998</v>
      </c>
      <c r="AT114" s="23">
        <f t="shared" si="101"/>
        <v>0</v>
      </c>
      <c r="AU114" s="23">
        <f t="shared" si="101"/>
        <v>0</v>
      </c>
      <c r="AV114" s="23">
        <f t="shared" si="101"/>
        <v>0</v>
      </c>
      <c r="AW114" s="23">
        <f t="shared" si="101"/>
        <v>2</v>
      </c>
      <c r="AX114" s="23">
        <f t="shared" si="101"/>
        <v>0</v>
      </c>
      <c r="AY114" s="162">
        <f t="shared" ref="AY114:BN177" si="102">C114-AI114</f>
        <v>0</v>
      </c>
      <c r="AZ114" s="162">
        <f t="shared" si="102"/>
        <v>0</v>
      </c>
      <c r="BA114" s="162">
        <f t="shared" si="102"/>
        <v>0</v>
      </c>
      <c r="BB114" s="162">
        <f t="shared" si="102"/>
        <v>0</v>
      </c>
      <c r="BC114" s="162">
        <f t="shared" si="102"/>
        <v>0</v>
      </c>
      <c r="BD114" s="162">
        <f t="shared" si="102"/>
        <v>0</v>
      </c>
      <c r="BE114" s="162">
        <f t="shared" si="102"/>
        <v>0</v>
      </c>
      <c r="BF114" s="162">
        <f t="shared" si="102"/>
        <v>0</v>
      </c>
      <c r="BG114" s="162">
        <f t="shared" si="102"/>
        <v>0</v>
      </c>
      <c r="BH114" s="162">
        <f t="shared" si="102"/>
        <v>0</v>
      </c>
      <c r="BI114" s="162">
        <f t="shared" si="102"/>
        <v>0</v>
      </c>
      <c r="BJ114" s="162">
        <f t="shared" si="102"/>
        <v>0</v>
      </c>
      <c r="BK114" s="162">
        <f t="shared" si="102"/>
        <v>0</v>
      </c>
      <c r="BL114" s="162">
        <f t="shared" si="102"/>
        <v>0</v>
      </c>
      <c r="BM114" s="162">
        <f t="shared" si="102"/>
        <v>0</v>
      </c>
      <c r="BN114" s="162">
        <f t="shared" si="30"/>
        <v>0</v>
      </c>
      <c r="BO114" s="1">
        <f t="shared" si="30"/>
        <v>0</v>
      </c>
    </row>
    <row r="115" spans="1:67" ht="15" customHeight="1" x14ac:dyDescent="0.25">
      <c r="A115" s="10"/>
      <c r="B115" s="8" t="s">
        <v>300</v>
      </c>
      <c r="C115" s="154">
        <f t="shared" si="98"/>
        <v>5.0999999999999996</v>
      </c>
      <c r="D115" s="154">
        <f t="shared" si="98"/>
        <v>4.9000000000000004</v>
      </c>
      <c r="E115" s="7"/>
      <c r="F115" s="7"/>
      <c r="G115" s="7">
        <f t="shared" ref="G115:H115" si="103">G116</f>
        <v>5.0999999999999996</v>
      </c>
      <c r="H115" s="7">
        <f t="shared" si="103"/>
        <v>4.9000000000000004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154">
        <f t="shared" si="99"/>
        <v>0</v>
      </c>
      <c r="T115" s="154">
        <f t="shared" si="99"/>
        <v>0</v>
      </c>
      <c r="U115" s="134"/>
      <c r="V115" s="134"/>
      <c r="W115" s="134">
        <f t="shared" ref="W115:X115" si="104">W116</f>
        <v>0</v>
      </c>
      <c r="X115" s="134">
        <f t="shared" si="104"/>
        <v>0</v>
      </c>
      <c r="Y115" s="134"/>
      <c r="Z115" s="134"/>
      <c r="AA115" s="134"/>
      <c r="AB115" s="134"/>
      <c r="AC115" s="134"/>
      <c r="AD115" s="134"/>
      <c r="AE115" s="134"/>
      <c r="AF115" s="134"/>
      <c r="AG115" s="134"/>
      <c r="AH115" s="134"/>
      <c r="AI115" s="113">
        <f t="shared" si="100"/>
        <v>5.0999999999999996</v>
      </c>
      <c r="AJ115" s="113">
        <f t="shared" si="100"/>
        <v>4.9000000000000004</v>
      </c>
      <c r="AK115" s="23">
        <f t="shared" si="101"/>
        <v>0</v>
      </c>
      <c r="AL115" s="23">
        <f t="shared" si="101"/>
        <v>0</v>
      </c>
      <c r="AM115" s="23">
        <f t="shared" si="101"/>
        <v>5.0999999999999996</v>
      </c>
      <c r="AN115" s="23">
        <f t="shared" si="101"/>
        <v>4.9000000000000004</v>
      </c>
      <c r="AO115" s="23">
        <f t="shared" si="101"/>
        <v>0</v>
      </c>
      <c r="AP115" s="23">
        <f t="shared" si="101"/>
        <v>0</v>
      </c>
      <c r="AQ115" s="23">
        <f t="shared" si="101"/>
        <v>0</v>
      </c>
      <c r="AR115" s="23">
        <f t="shared" si="101"/>
        <v>0</v>
      </c>
      <c r="AS115" s="23">
        <f t="shared" si="101"/>
        <v>0</v>
      </c>
      <c r="AT115" s="23">
        <f t="shared" si="101"/>
        <v>0</v>
      </c>
      <c r="AU115" s="23">
        <f t="shared" si="101"/>
        <v>0</v>
      </c>
      <c r="AV115" s="23">
        <f t="shared" si="101"/>
        <v>0</v>
      </c>
      <c r="AW115" s="23">
        <f t="shared" si="101"/>
        <v>0</v>
      </c>
      <c r="AX115" s="23">
        <f t="shared" si="101"/>
        <v>0</v>
      </c>
      <c r="AY115" s="162">
        <f t="shared" si="102"/>
        <v>0</v>
      </c>
      <c r="AZ115" s="162">
        <f t="shared" si="102"/>
        <v>0</v>
      </c>
      <c r="BA115" s="162">
        <f t="shared" si="102"/>
        <v>0</v>
      </c>
      <c r="BB115" s="162">
        <f t="shared" si="102"/>
        <v>0</v>
      </c>
      <c r="BC115" s="162">
        <f t="shared" si="102"/>
        <v>0</v>
      </c>
      <c r="BD115" s="162">
        <f t="shared" si="102"/>
        <v>0</v>
      </c>
      <c r="BE115" s="162">
        <f t="shared" si="102"/>
        <v>0</v>
      </c>
      <c r="BF115" s="162">
        <f t="shared" si="102"/>
        <v>0</v>
      </c>
      <c r="BG115" s="162">
        <f t="shared" si="102"/>
        <v>0</v>
      </c>
      <c r="BH115" s="162">
        <f t="shared" si="102"/>
        <v>0</v>
      </c>
      <c r="BI115" s="162">
        <f t="shared" si="102"/>
        <v>0</v>
      </c>
      <c r="BJ115" s="162">
        <f t="shared" si="102"/>
        <v>0</v>
      </c>
      <c r="BK115" s="162">
        <f t="shared" si="102"/>
        <v>0</v>
      </c>
      <c r="BL115" s="162">
        <f t="shared" si="102"/>
        <v>0</v>
      </c>
      <c r="BM115" s="162">
        <f t="shared" si="102"/>
        <v>0</v>
      </c>
      <c r="BN115" s="162">
        <f t="shared" si="30"/>
        <v>0</v>
      </c>
      <c r="BO115" s="1">
        <f t="shared" si="30"/>
        <v>0</v>
      </c>
    </row>
    <row r="116" spans="1:67" ht="15" customHeight="1" x14ac:dyDescent="0.25">
      <c r="A116" s="27"/>
      <c r="B116" s="35" t="s">
        <v>171</v>
      </c>
      <c r="C116" s="156">
        <f t="shared" si="98"/>
        <v>5.0999999999999996</v>
      </c>
      <c r="D116" s="156">
        <f t="shared" si="98"/>
        <v>4.9000000000000004</v>
      </c>
      <c r="E116" s="136"/>
      <c r="F116" s="136"/>
      <c r="G116" s="136">
        <v>5.0999999999999996</v>
      </c>
      <c r="H116" s="136">
        <v>4.9000000000000004</v>
      </c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56">
        <f t="shared" si="99"/>
        <v>0</v>
      </c>
      <c r="T116" s="156">
        <f t="shared" si="99"/>
        <v>0</v>
      </c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/>
      <c r="AH116" s="137"/>
      <c r="AI116" s="144">
        <f t="shared" si="100"/>
        <v>5.0999999999999996</v>
      </c>
      <c r="AJ116" s="144">
        <f t="shared" si="100"/>
        <v>4.9000000000000004</v>
      </c>
      <c r="AK116" s="114">
        <f t="shared" si="101"/>
        <v>0</v>
      </c>
      <c r="AL116" s="114">
        <f t="shared" si="101"/>
        <v>0</v>
      </c>
      <c r="AM116" s="114">
        <f t="shared" si="101"/>
        <v>5.0999999999999996</v>
      </c>
      <c r="AN116" s="114">
        <f t="shared" si="101"/>
        <v>4.9000000000000004</v>
      </c>
      <c r="AO116" s="114">
        <f t="shared" si="101"/>
        <v>0</v>
      </c>
      <c r="AP116" s="114">
        <f t="shared" si="101"/>
        <v>0</v>
      </c>
      <c r="AQ116" s="114">
        <f t="shared" si="101"/>
        <v>0</v>
      </c>
      <c r="AR116" s="114">
        <f t="shared" si="101"/>
        <v>0</v>
      </c>
      <c r="AS116" s="114">
        <f t="shared" si="101"/>
        <v>0</v>
      </c>
      <c r="AT116" s="114">
        <f t="shared" si="101"/>
        <v>0</v>
      </c>
      <c r="AU116" s="114">
        <f t="shared" si="101"/>
        <v>0</v>
      </c>
      <c r="AV116" s="114">
        <f t="shared" si="101"/>
        <v>0</v>
      </c>
      <c r="AW116" s="114">
        <f t="shared" si="101"/>
        <v>0</v>
      </c>
      <c r="AX116" s="114">
        <f t="shared" si="101"/>
        <v>0</v>
      </c>
      <c r="AY116" s="162">
        <f t="shared" si="102"/>
        <v>0</v>
      </c>
      <c r="AZ116" s="162">
        <f t="shared" si="102"/>
        <v>0</v>
      </c>
      <c r="BA116" s="162">
        <f t="shared" si="102"/>
        <v>0</v>
      </c>
      <c r="BB116" s="162">
        <f t="shared" si="102"/>
        <v>0</v>
      </c>
      <c r="BC116" s="162">
        <f t="shared" si="102"/>
        <v>0</v>
      </c>
      <c r="BD116" s="162">
        <f t="shared" si="102"/>
        <v>0</v>
      </c>
      <c r="BE116" s="162">
        <f t="shared" si="102"/>
        <v>0</v>
      </c>
      <c r="BF116" s="162">
        <f t="shared" si="102"/>
        <v>0</v>
      </c>
      <c r="BG116" s="162">
        <f t="shared" si="102"/>
        <v>0</v>
      </c>
      <c r="BH116" s="162">
        <f t="shared" si="102"/>
        <v>0</v>
      </c>
      <c r="BI116" s="162">
        <f t="shared" si="102"/>
        <v>0</v>
      </c>
      <c r="BJ116" s="162">
        <f t="shared" si="102"/>
        <v>0</v>
      </c>
      <c r="BK116" s="162">
        <f t="shared" si="102"/>
        <v>0</v>
      </c>
      <c r="BL116" s="162">
        <f t="shared" si="102"/>
        <v>0</v>
      </c>
      <c r="BM116" s="162">
        <f t="shared" si="102"/>
        <v>0</v>
      </c>
      <c r="BN116" s="162">
        <f t="shared" si="30"/>
        <v>0</v>
      </c>
      <c r="BO116" s="1">
        <f t="shared" si="30"/>
        <v>0</v>
      </c>
    </row>
    <row r="117" spans="1:67" ht="15" customHeight="1" x14ac:dyDescent="0.25">
      <c r="A117" s="3" t="s">
        <v>17</v>
      </c>
      <c r="B117" s="118" t="s">
        <v>309</v>
      </c>
      <c r="C117" s="151">
        <f t="shared" ref="C117:F117" si="105">C118+C121+C122</f>
        <v>387.50000000000006</v>
      </c>
      <c r="D117" s="152">
        <f t="shared" si="105"/>
        <v>272.5</v>
      </c>
      <c r="E117" s="131">
        <f t="shared" si="105"/>
        <v>337.3</v>
      </c>
      <c r="F117" s="131">
        <f t="shared" si="105"/>
        <v>246.5</v>
      </c>
      <c r="G117" s="131">
        <f>G118+G121+G122</f>
        <v>29.6</v>
      </c>
      <c r="H117" s="131">
        <f t="shared" ref="H117:V117" si="106">H118+H121+H122</f>
        <v>26</v>
      </c>
      <c r="I117" s="131">
        <f t="shared" si="106"/>
        <v>0</v>
      </c>
      <c r="J117" s="131">
        <f t="shared" si="106"/>
        <v>0</v>
      </c>
      <c r="K117" s="131">
        <f t="shared" si="106"/>
        <v>0</v>
      </c>
      <c r="L117" s="131">
        <f t="shared" si="106"/>
        <v>0</v>
      </c>
      <c r="M117" s="131">
        <f t="shared" si="106"/>
        <v>12.5</v>
      </c>
      <c r="N117" s="131">
        <f t="shared" si="106"/>
        <v>0</v>
      </c>
      <c r="O117" s="131">
        <f t="shared" si="106"/>
        <v>0</v>
      </c>
      <c r="P117" s="131">
        <f t="shared" si="106"/>
        <v>0</v>
      </c>
      <c r="Q117" s="131">
        <f t="shared" si="106"/>
        <v>8.1</v>
      </c>
      <c r="R117" s="131">
        <f t="shared" si="106"/>
        <v>0</v>
      </c>
      <c r="S117" s="151">
        <f t="shared" si="106"/>
        <v>0</v>
      </c>
      <c r="T117" s="152">
        <f t="shared" si="106"/>
        <v>0</v>
      </c>
      <c r="U117" s="133">
        <f t="shared" si="106"/>
        <v>0</v>
      </c>
      <c r="V117" s="133">
        <f t="shared" si="106"/>
        <v>0</v>
      </c>
      <c r="W117" s="133">
        <f>W118+W121+W122</f>
        <v>0</v>
      </c>
      <c r="X117" s="133">
        <f t="shared" ref="X117:AL117" si="107">X118+X121+X122</f>
        <v>0</v>
      </c>
      <c r="Y117" s="133">
        <f t="shared" si="107"/>
        <v>0</v>
      </c>
      <c r="Z117" s="133">
        <f t="shared" si="107"/>
        <v>0</v>
      </c>
      <c r="AA117" s="133">
        <f t="shared" si="107"/>
        <v>0</v>
      </c>
      <c r="AB117" s="133">
        <f t="shared" si="107"/>
        <v>0</v>
      </c>
      <c r="AC117" s="133">
        <f t="shared" si="107"/>
        <v>0</v>
      </c>
      <c r="AD117" s="133">
        <f t="shared" si="107"/>
        <v>0</v>
      </c>
      <c r="AE117" s="133">
        <f t="shared" si="107"/>
        <v>0</v>
      </c>
      <c r="AF117" s="133">
        <f t="shared" si="107"/>
        <v>0</v>
      </c>
      <c r="AG117" s="133">
        <f t="shared" si="107"/>
        <v>0</v>
      </c>
      <c r="AH117" s="133">
        <f t="shared" si="107"/>
        <v>0</v>
      </c>
      <c r="AI117" s="14">
        <f t="shared" si="107"/>
        <v>387.50000000000006</v>
      </c>
      <c r="AJ117" s="12">
        <f t="shared" si="107"/>
        <v>272.5</v>
      </c>
      <c r="AK117" s="105">
        <f t="shared" si="107"/>
        <v>337.3</v>
      </c>
      <c r="AL117" s="105">
        <f t="shared" si="107"/>
        <v>246.5</v>
      </c>
      <c r="AM117" s="105">
        <f>AM118+AM121+AM122</f>
        <v>29.6</v>
      </c>
      <c r="AN117" s="105">
        <f t="shared" ref="AN117:AX117" si="108">AN118+AN121+AN122</f>
        <v>26</v>
      </c>
      <c r="AO117" s="105">
        <f t="shared" si="108"/>
        <v>0</v>
      </c>
      <c r="AP117" s="105">
        <f t="shared" si="108"/>
        <v>0</v>
      </c>
      <c r="AQ117" s="105">
        <f t="shared" si="108"/>
        <v>0</v>
      </c>
      <c r="AR117" s="105">
        <f t="shared" si="108"/>
        <v>0</v>
      </c>
      <c r="AS117" s="105">
        <f t="shared" si="108"/>
        <v>12.5</v>
      </c>
      <c r="AT117" s="105">
        <f t="shared" si="108"/>
        <v>0</v>
      </c>
      <c r="AU117" s="105">
        <f t="shared" si="108"/>
        <v>0</v>
      </c>
      <c r="AV117" s="105">
        <f t="shared" si="108"/>
        <v>0</v>
      </c>
      <c r="AW117" s="105">
        <f t="shared" si="108"/>
        <v>8.1</v>
      </c>
      <c r="AX117" s="105">
        <f t="shared" si="108"/>
        <v>0</v>
      </c>
      <c r="AY117" s="162">
        <f t="shared" si="102"/>
        <v>0</v>
      </c>
      <c r="AZ117" s="162">
        <f t="shared" si="102"/>
        <v>0</v>
      </c>
      <c r="BA117" s="162">
        <f t="shared" si="102"/>
        <v>0</v>
      </c>
      <c r="BB117" s="162">
        <f t="shared" si="102"/>
        <v>0</v>
      </c>
      <c r="BC117" s="162">
        <f t="shared" si="102"/>
        <v>0</v>
      </c>
      <c r="BD117" s="162">
        <f t="shared" si="102"/>
        <v>0</v>
      </c>
      <c r="BE117" s="162">
        <f t="shared" si="102"/>
        <v>0</v>
      </c>
      <c r="BF117" s="162">
        <f t="shared" si="102"/>
        <v>0</v>
      </c>
      <c r="BG117" s="162">
        <f t="shared" si="102"/>
        <v>0</v>
      </c>
      <c r="BH117" s="162">
        <f t="shared" si="102"/>
        <v>0</v>
      </c>
      <c r="BI117" s="162">
        <f t="shared" si="102"/>
        <v>0</v>
      </c>
      <c r="BJ117" s="162">
        <f t="shared" si="102"/>
        <v>0</v>
      </c>
      <c r="BK117" s="162">
        <f t="shared" si="102"/>
        <v>0</v>
      </c>
      <c r="BL117" s="162">
        <f t="shared" si="102"/>
        <v>0</v>
      </c>
      <c r="BM117" s="162">
        <f t="shared" si="102"/>
        <v>0</v>
      </c>
      <c r="BN117" s="162">
        <f t="shared" si="30"/>
        <v>0</v>
      </c>
      <c r="BO117" s="1">
        <f t="shared" si="30"/>
        <v>0</v>
      </c>
    </row>
    <row r="118" spans="1:67" ht="15" customHeight="1" x14ac:dyDescent="0.25">
      <c r="A118" s="10"/>
      <c r="B118" s="21" t="s">
        <v>296</v>
      </c>
      <c r="C118" s="153">
        <f t="shared" ref="C118:D123" si="109">E118+G118+I118+K118+M118+O118+Q118</f>
        <v>295.70000000000005</v>
      </c>
      <c r="D118" s="154">
        <f t="shared" si="109"/>
        <v>257.3</v>
      </c>
      <c r="E118" s="7">
        <v>278.10000000000002</v>
      </c>
      <c r="F118" s="7">
        <v>246.5</v>
      </c>
      <c r="G118" s="7">
        <f>G119+G120</f>
        <v>14</v>
      </c>
      <c r="H118" s="7">
        <f>H119+H120</f>
        <v>10.8</v>
      </c>
      <c r="I118" s="7"/>
      <c r="J118" s="7"/>
      <c r="K118" s="7"/>
      <c r="L118" s="7"/>
      <c r="M118" s="7">
        <v>3.6</v>
      </c>
      <c r="N118" s="7"/>
      <c r="O118" s="7"/>
      <c r="P118" s="7"/>
      <c r="Q118" s="7"/>
      <c r="R118" s="7"/>
      <c r="S118" s="153">
        <f t="shared" ref="S118:T123" si="110">U118+W118+Y118+AA118+AC118+AE118+AG118</f>
        <v>0</v>
      </c>
      <c r="T118" s="154">
        <f t="shared" si="110"/>
        <v>0</v>
      </c>
      <c r="U118" s="134"/>
      <c r="V118" s="134"/>
      <c r="W118" s="134">
        <f>W119+W120</f>
        <v>0</v>
      </c>
      <c r="X118" s="134">
        <f>X119+X120</f>
        <v>0</v>
      </c>
      <c r="Y118" s="134"/>
      <c r="Z118" s="134"/>
      <c r="AA118" s="134"/>
      <c r="AB118" s="134"/>
      <c r="AC118" s="134"/>
      <c r="AD118" s="134"/>
      <c r="AE118" s="134"/>
      <c r="AF118" s="134"/>
      <c r="AG118" s="134"/>
      <c r="AH118" s="134"/>
      <c r="AI118" s="112">
        <f t="shared" ref="AI118:AJ123" si="111">AK118+AM118+AO118+AQ118+AS118+AU118+AW118</f>
        <v>295.70000000000005</v>
      </c>
      <c r="AJ118" s="113">
        <f t="shared" si="111"/>
        <v>257.3</v>
      </c>
      <c r="AK118" s="23">
        <f t="shared" ref="AK118:AX123" si="112">E118+U118</f>
        <v>278.10000000000002</v>
      </c>
      <c r="AL118" s="23">
        <f t="shared" si="112"/>
        <v>246.5</v>
      </c>
      <c r="AM118" s="23">
        <f t="shared" si="112"/>
        <v>14</v>
      </c>
      <c r="AN118" s="23">
        <f t="shared" si="112"/>
        <v>10.8</v>
      </c>
      <c r="AO118" s="23">
        <f t="shared" si="112"/>
        <v>0</v>
      </c>
      <c r="AP118" s="23">
        <f t="shared" si="112"/>
        <v>0</v>
      </c>
      <c r="AQ118" s="23">
        <f t="shared" si="112"/>
        <v>0</v>
      </c>
      <c r="AR118" s="23">
        <f t="shared" si="112"/>
        <v>0</v>
      </c>
      <c r="AS118" s="23">
        <f t="shared" si="112"/>
        <v>3.6</v>
      </c>
      <c r="AT118" s="23">
        <f t="shared" si="112"/>
        <v>0</v>
      </c>
      <c r="AU118" s="23">
        <f t="shared" si="112"/>
        <v>0</v>
      </c>
      <c r="AV118" s="23">
        <f t="shared" si="112"/>
        <v>0</v>
      </c>
      <c r="AW118" s="23">
        <f t="shared" si="112"/>
        <v>0</v>
      </c>
      <c r="AX118" s="23">
        <f t="shared" si="112"/>
        <v>0</v>
      </c>
      <c r="AY118" s="162">
        <f t="shared" si="102"/>
        <v>0</v>
      </c>
      <c r="AZ118" s="162">
        <f t="shared" si="102"/>
        <v>0</v>
      </c>
      <c r="BA118" s="162">
        <f t="shared" si="102"/>
        <v>0</v>
      </c>
      <c r="BB118" s="162">
        <f t="shared" si="102"/>
        <v>0</v>
      </c>
      <c r="BC118" s="162">
        <f t="shared" si="102"/>
        <v>0</v>
      </c>
      <c r="BD118" s="162">
        <f t="shared" si="102"/>
        <v>0</v>
      </c>
      <c r="BE118" s="162">
        <f t="shared" si="102"/>
        <v>0</v>
      </c>
      <c r="BF118" s="162">
        <f t="shared" si="102"/>
        <v>0</v>
      </c>
      <c r="BG118" s="162">
        <f t="shared" si="102"/>
        <v>0</v>
      </c>
      <c r="BH118" s="162">
        <f t="shared" si="102"/>
        <v>0</v>
      </c>
      <c r="BI118" s="162">
        <f t="shared" si="102"/>
        <v>0</v>
      </c>
      <c r="BJ118" s="162">
        <f t="shared" si="102"/>
        <v>0</v>
      </c>
      <c r="BK118" s="162">
        <f t="shared" si="102"/>
        <v>0</v>
      </c>
      <c r="BL118" s="162">
        <f t="shared" si="102"/>
        <v>0</v>
      </c>
      <c r="BM118" s="162">
        <f t="shared" si="102"/>
        <v>0</v>
      </c>
      <c r="BN118" s="162">
        <f t="shared" si="30"/>
        <v>0</v>
      </c>
      <c r="BO118" s="1">
        <f t="shared" si="30"/>
        <v>0</v>
      </c>
    </row>
    <row r="119" spans="1:67" ht="15" customHeight="1" x14ac:dyDescent="0.25">
      <c r="A119" s="10"/>
      <c r="B119" s="32" t="s">
        <v>223</v>
      </c>
      <c r="C119" s="155">
        <f t="shared" si="109"/>
        <v>13.3</v>
      </c>
      <c r="D119" s="156">
        <f t="shared" si="109"/>
        <v>10.8</v>
      </c>
      <c r="E119" s="136"/>
      <c r="F119" s="136"/>
      <c r="G119" s="136">
        <v>13.3</v>
      </c>
      <c r="H119" s="136">
        <v>10.8</v>
      </c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55">
        <f t="shared" si="110"/>
        <v>0</v>
      </c>
      <c r="T119" s="156">
        <f t="shared" si="110"/>
        <v>0</v>
      </c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/>
      <c r="AH119" s="137"/>
      <c r="AI119" s="143">
        <f t="shared" si="111"/>
        <v>13.3</v>
      </c>
      <c r="AJ119" s="144">
        <f t="shared" si="111"/>
        <v>10.8</v>
      </c>
      <c r="AK119" s="114">
        <f t="shared" si="112"/>
        <v>0</v>
      </c>
      <c r="AL119" s="114">
        <f t="shared" si="112"/>
        <v>0</v>
      </c>
      <c r="AM119" s="114">
        <f t="shared" si="112"/>
        <v>13.3</v>
      </c>
      <c r="AN119" s="114">
        <f t="shared" si="112"/>
        <v>10.8</v>
      </c>
      <c r="AO119" s="114">
        <f t="shared" si="112"/>
        <v>0</v>
      </c>
      <c r="AP119" s="114">
        <f t="shared" si="112"/>
        <v>0</v>
      </c>
      <c r="AQ119" s="114">
        <f t="shared" si="112"/>
        <v>0</v>
      </c>
      <c r="AR119" s="114">
        <f t="shared" si="112"/>
        <v>0</v>
      </c>
      <c r="AS119" s="114">
        <f t="shared" si="112"/>
        <v>0</v>
      </c>
      <c r="AT119" s="114">
        <f t="shared" si="112"/>
        <v>0</v>
      </c>
      <c r="AU119" s="114">
        <f t="shared" si="112"/>
        <v>0</v>
      </c>
      <c r="AV119" s="114">
        <f t="shared" si="112"/>
        <v>0</v>
      </c>
      <c r="AW119" s="114">
        <f t="shared" si="112"/>
        <v>0</v>
      </c>
      <c r="AX119" s="114">
        <f t="shared" si="112"/>
        <v>0</v>
      </c>
      <c r="AY119" s="162">
        <f t="shared" si="102"/>
        <v>0</v>
      </c>
      <c r="AZ119" s="162">
        <f t="shared" si="102"/>
        <v>0</v>
      </c>
      <c r="BA119" s="162">
        <f t="shared" si="102"/>
        <v>0</v>
      </c>
      <c r="BB119" s="162">
        <f t="shared" si="102"/>
        <v>0</v>
      </c>
      <c r="BC119" s="162">
        <f t="shared" si="102"/>
        <v>0</v>
      </c>
      <c r="BD119" s="162">
        <f t="shared" si="102"/>
        <v>0</v>
      </c>
      <c r="BE119" s="162">
        <f t="shared" si="102"/>
        <v>0</v>
      </c>
      <c r="BF119" s="162">
        <f t="shared" si="102"/>
        <v>0</v>
      </c>
      <c r="BG119" s="162">
        <f t="shared" si="102"/>
        <v>0</v>
      </c>
      <c r="BH119" s="162">
        <f t="shared" si="102"/>
        <v>0</v>
      </c>
      <c r="BI119" s="162">
        <f t="shared" si="102"/>
        <v>0</v>
      </c>
      <c r="BJ119" s="162">
        <f t="shared" si="102"/>
        <v>0</v>
      </c>
      <c r="BK119" s="162">
        <f t="shared" si="102"/>
        <v>0</v>
      </c>
      <c r="BL119" s="162">
        <f t="shared" si="102"/>
        <v>0</v>
      </c>
      <c r="BM119" s="162">
        <f t="shared" si="102"/>
        <v>0</v>
      </c>
      <c r="BN119" s="162">
        <f t="shared" si="30"/>
        <v>0</v>
      </c>
      <c r="BO119" s="1">
        <f t="shared" si="30"/>
        <v>0</v>
      </c>
    </row>
    <row r="120" spans="1:67" ht="15" customHeight="1" x14ac:dyDescent="0.25">
      <c r="A120" s="10"/>
      <c r="B120" s="34" t="s">
        <v>172</v>
      </c>
      <c r="C120" s="155">
        <f t="shared" si="109"/>
        <v>0.7</v>
      </c>
      <c r="D120" s="156">
        <f t="shared" si="109"/>
        <v>0</v>
      </c>
      <c r="E120" s="136"/>
      <c r="F120" s="136"/>
      <c r="G120" s="136">
        <v>0.7</v>
      </c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55">
        <f t="shared" si="110"/>
        <v>0</v>
      </c>
      <c r="T120" s="156">
        <f t="shared" si="110"/>
        <v>0</v>
      </c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/>
      <c r="AH120" s="137"/>
      <c r="AI120" s="143">
        <f t="shared" si="111"/>
        <v>0.7</v>
      </c>
      <c r="AJ120" s="144">
        <f t="shared" si="111"/>
        <v>0</v>
      </c>
      <c r="AK120" s="114">
        <f t="shared" si="112"/>
        <v>0</v>
      </c>
      <c r="AL120" s="114">
        <f t="shared" si="112"/>
        <v>0</v>
      </c>
      <c r="AM120" s="114">
        <f t="shared" si="112"/>
        <v>0.7</v>
      </c>
      <c r="AN120" s="114">
        <f t="shared" si="112"/>
        <v>0</v>
      </c>
      <c r="AO120" s="114">
        <f t="shared" si="112"/>
        <v>0</v>
      </c>
      <c r="AP120" s="114">
        <f t="shared" si="112"/>
        <v>0</v>
      </c>
      <c r="AQ120" s="114">
        <f t="shared" si="112"/>
        <v>0</v>
      </c>
      <c r="AR120" s="114">
        <f t="shared" si="112"/>
        <v>0</v>
      </c>
      <c r="AS120" s="114">
        <f t="shared" si="112"/>
        <v>0</v>
      </c>
      <c r="AT120" s="114">
        <f t="shared" si="112"/>
        <v>0</v>
      </c>
      <c r="AU120" s="114">
        <f t="shared" si="112"/>
        <v>0</v>
      </c>
      <c r="AV120" s="114">
        <f t="shared" si="112"/>
        <v>0</v>
      </c>
      <c r="AW120" s="114">
        <f t="shared" si="112"/>
        <v>0</v>
      </c>
      <c r="AX120" s="114">
        <f t="shared" si="112"/>
        <v>0</v>
      </c>
      <c r="AY120" s="162">
        <f t="shared" si="102"/>
        <v>0</v>
      </c>
      <c r="AZ120" s="162">
        <f t="shared" si="102"/>
        <v>0</v>
      </c>
      <c r="BA120" s="162">
        <f t="shared" si="102"/>
        <v>0</v>
      </c>
      <c r="BB120" s="162">
        <f t="shared" si="102"/>
        <v>0</v>
      </c>
      <c r="BC120" s="162">
        <f t="shared" si="102"/>
        <v>0</v>
      </c>
      <c r="BD120" s="162">
        <f t="shared" si="102"/>
        <v>0</v>
      </c>
      <c r="BE120" s="162">
        <f t="shared" si="102"/>
        <v>0</v>
      </c>
      <c r="BF120" s="162">
        <f t="shared" si="102"/>
        <v>0</v>
      </c>
      <c r="BG120" s="162">
        <f t="shared" si="102"/>
        <v>0</v>
      </c>
      <c r="BH120" s="162">
        <f t="shared" si="102"/>
        <v>0</v>
      </c>
      <c r="BI120" s="162">
        <f t="shared" si="102"/>
        <v>0</v>
      </c>
      <c r="BJ120" s="162">
        <f t="shared" si="102"/>
        <v>0</v>
      </c>
      <c r="BK120" s="162">
        <f t="shared" si="102"/>
        <v>0</v>
      </c>
      <c r="BL120" s="162">
        <f t="shared" si="102"/>
        <v>0</v>
      </c>
      <c r="BM120" s="162">
        <f t="shared" si="102"/>
        <v>0</v>
      </c>
      <c r="BN120" s="162">
        <f t="shared" si="30"/>
        <v>0</v>
      </c>
      <c r="BO120" s="1">
        <f t="shared" si="30"/>
        <v>0</v>
      </c>
    </row>
    <row r="121" spans="1:67" ht="15" customHeight="1" x14ac:dyDescent="0.25">
      <c r="A121" s="10"/>
      <c r="B121" s="9" t="s">
        <v>301</v>
      </c>
      <c r="C121" s="154">
        <f t="shared" si="109"/>
        <v>76.2</v>
      </c>
      <c r="D121" s="154">
        <f t="shared" si="109"/>
        <v>0</v>
      </c>
      <c r="E121" s="7">
        <v>59.2</v>
      </c>
      <c r="F121" s="7"/>
      <c r="G121" s="7"/>
      <c r="H121" s="7"/>
      <c r="I121" s="7"/>
      <c r="J121" s="7"/>
      <c r="K121" s="7"/>
      <c r="L121" s="7"/>
      <c r="M121" s="7">
        <v>8.9</v>
      </c>
      <c r="N121" s="7"/>
      <c r="O121" s="7"/>
      <c r="P121" s="7"/>
      <c r="Q121" s="7">
        <v>8.1</v>
      </c>
      <c r="R121" s="7"/>
      <c r="S121" s="154">
        <f t="shared" si="110"/>
        <v>0</v>
      </c>
      <c r="T121" s="154">
        <f t="shared" si="110"/>
        <v>0</v>
      </c>
      <c r="U121" s="134"/>
      <c r="V121" s="134"/>
      <c r="W121" s="134"/>
      <c r="X121" s="134"/>
      <c r="Y121" s="134"/>
      <c r="Z121" s="134"/>
      <c r="AA121" s="134"/>
      <c r="AB121" s="134"/>
      <c r="AC121" s="134"/>
      <c r="AD121" s="134"/>
      <c r="AE121" s="134"/>
      <c r="AF121" s="134"/>
      <c r="AG121" s="134"/>
      <c r="AH121" s="134"/>
      <c r="AI121" s="113">
        <f t="shared" si="111"/>
        <v>76.2</v>
      </c>
      <c r="AJ121" s="113">
        <f t="shared" si="111"/>
        <v>0</v>
      </c>
      <c r="AK121" s="23">
        <f t="shared" si="112"/>
        <v>59.2</v>
      </c>
      <c r="AL121" s="23">
        <f t="shared" si="112"/>
        <v>0</v>
      </c>
      <c r="AM121" s="23">
        <f t="shared" si="112"/>
        <v>0</v>
      </c>
      <c r="AN121" s="23">
        <f t="shared" si="112"/>
        <v>0</v>
      </c>
      <c r="AO121" s="23">
        <f t="shared" si="112"/>
        <v>0</v>
      </c>
      <c r="AP121" s="23">
        <f t="shared" si="112"/>
        <v>0</v>
      </c>
      <c r="AQ121" s="23">
        <f t="shared" si="112"/>
        <v>0</v>
      </c>
      <c r="AR121" s="23">
        <f t="shared" si="112"/>
        <v>0</v>
      </c>
      <c r="AS121" s="23">
        <f t="shared" si="112"/>
        <v>8.9</v>
      </c>
      <c r="AT121" s="23">
        <f t="shared" si="112"/>
        <v>0</v>
      </c>
      <c r="AU121" s="23">
        <f t="shared" si="112"/>
        <v>0</v>
      </c>
      <c r="AV121" s="23">
        <f t="shared" si="112"/>
        <v>0</v>
      </c>
      <c r="AW121" s="23">
        <f t="shared" si="112"/>
        <v>8.1</v>
      </c>
      <c r="AX121" s="23">
        <f t="shared" si="112"/>
        <v>0</v>
      </c>
      <c r="AY121" s="162">
        <f t="shared" si="102"/>
        <v>0</v>
      </c>
      <c r="AZ121" s="162">
        <f t="shared" si="102"/>
        <v>0</v>
      </c>
      <c r="BA121" s="162">
        <f t="shared" si="102"/>
        <v>0</v>
      </c>
      <c r="BB121" s="162">
        <f t="shared" si="102"/>
        <v>0</v>
      </c>
      <c r="BC121" s="162">
        <f t="shared" si="102"/>
        <v>0</v>
      </c>
      <c r="BD121" s="162">
        <f t="shared" si="102"/>
        <v>0</v>
      </c>
      <c r="BE121" s="162">
        <f t="shared" si="102"/>
        <v>0</v>
      </c>
      <c r="BF121" s="162">
        <f t="shared" si="102"/>
        <v>0</v>
      </c>
      <c r="BG121" s="162">
        <f t="shared" si="102"/>
        <v>0</v>
      </c>
      <c r="BH121" s="162">
        <f t="shared" si="102"/>
        <v>0</v>
      </c>
      <c r="BI121" s="162">
        <f t="shared" si="102"/>
        <v>0</v>
      </c>
      <c r="BJ121" s="162">
        <f t="shared" si="102"/>
        <v>0</v>
      </c>
      <c r="BK121" s="162">
        <f t="shared" si="102"/>
        <v>0</v>
      </c>
      <c r="BL121" s="162">
        <f t="shared" si="102"/>
        <v>0</v>
      </c>
      <c r="BM121" s="162">
        <f t="shared" si="102"/>
        <v>0</v>
      </c>
      <c r="BN121" s="162">
        <f t="shared" si="30"/>
        <v>0</v>
      </c>
      <c r="BO121" s="1">
        <f t="shared" si="30"/>
        <v>0</v>
      </c>
    </row>
    <row r="122" spans="1:67" ht="15" customHeight="1" x14ac:dyDescent="0.25">
      <c r="A122" s="10"/>
      <c r="B122" s="8" t="s">
        <v>300</v>
      </c>
      <c r="C122" s="154">
        <f t="shared" si="109"/>
        <v>15.6</v>
      </c>
      <c r="D122" s="154">
        <f t="shared" si="109"/>
        <v>15.2</v>
      </c>
      <c r="E122" s="7"/>
      <c r="F122" s="7"/>
      <c r="G122" s="7">
        <f t="shared" ref="G122:H122" si="113">G123</f>
        <v>15.6</v>
      </c>
      <c r="H122" s="7">
        <f t="shared" si="113"/>
        <v>15.2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154">
        <f t="shared" si="110"/>
        <v>0</v>
      </c>
      <c r="T122" s="154">
        <f t="shared" si="110"/>
        <v>0</v>
      </c>
      <c r="U122" s="134"/>
      <c r="V122" s="134"/>
      <c r="W122" s="134">
        <f t="shared" ref="W122:X122" si="114">W123</f>
        <v>0</v>
      </c>
      <c r="X122" s="134">
        <f t="shared" si="114"/>
        <v>0</v>
      </c>
      <c r="Y122" s="134"/>
      <c r="Z122" s="134"/>
      <c r="AA122" s="134"/>
      <c r="AB122" s="134"/>
      <c r="AC122" s="134"/>
      <c r="AD122" s="134"/>
      <c r="AE122" s="134"/>
      <c r="AF122" s="134"/>
      <c r="AG122" s="134"/>
      <c r="AH122" s="134"/>
      <c r="AI122" s="113">
        <f t="shared" si="111"/>
        <v>15.6</v>
      </c>
      <c r="AJ122" s="113">
        <f t="shared" si="111"/>
        <v>15.2</v>
      </c>
      <c r="AK122" s="23">
        <f t="shared" si="112"/>
        <v>0</v>
      </c>
      <c r="AL122" s="23">
        <f t="shared" si="112"/>
        <v>0</v>
      </c>
      <c r="AM122" s="23">
        <f t="shared" si="112"/>
        <v>15.6</v>
      </c>
      <c r="AN122" s="23">
        <f t="shared" si="112"/>
        <v>15.2</v>
      </c>
      <c r="AO122" s="23">
        <f t="shared" si="112"/>
        <v>0</v>
      </c>
      <c r="AP122" s="23">
        <f t="shared" si="112"/>
        <v>0</v>
      </c>
      <c r="AQ122" s="23">
        <f t="shared" si="112"/>
        <v>0</v>
      </c>
      <c r="AR122" s="23">
        <f t="shared" si="112"/>
        <v>0</v>
      </c>
      <c r="AS122" s="23">
        <f t="shared" si="112"/>
        <v>0</v>
      </c>
      <c r="AT122" s="23">
        <f t="shared" si="112"/>
        <v>0</v>
      </c>
      <c r="AU122" s="23">
        <f t="shared" si="112"/>
        <v>0</v>
      </c>
      <c r="AV122" s="23">
        <f t="shared" si="112"/>
        <v>0</v>
      </c>
      <c r="AW122" s="23">
        <f t="shared" si="112"/>
        <v>0</v>
      </c>
      <c r="AX122" s="23">
        <f t="shared" si="112"/>
        <v>0</v>
      </c>
      <c r="AY122" s="162">
        <f t="shared" si="102"/>
        <v>0</v>
      </c>
      <c r="AZ122" s="162">
        <f t="shared" si="102"/>
        <v>0</v>
      </c>
      <c r="BA122" s="162">
        <f t="shared" si="102"/>
        <v>0</v>
      </c>
      <c r="BB122" s="162">
        <f t="shared" si="102"/>
        <v>0</v>
      </c>
      <c r="BC122" s="162">
        <f t="shared" si="102"/>
        <v>0</v>
      </c>
      <c r="BD122" s="162">
        <f t="shared" si="102"/>
        <v>0</v>
      </c>
      <c r="BE122" s="162">
        <f t="shared" si="102"/>
        <v>0</v>
      </c>
      <c r="BF122" s="162">
        <f t="shared" si="102"/>
        <v>0</v>
      </c>
      <c r="BG122" s="162">
        <f t="shared" si="102"/>
        <v>0</v>
      </c>
      <c r="BH122" s="162">
        <f t="shared" si="102"/>
        <v>0</v>
      </c>
      <c r="BI122" s="162">
        <f t="shared" si="102"/>
        <v>0</v>
      </c>
      <c r="BJ122" s="162">
        <f t="shared" si="102"/>
        <v>0</v>
      </c>
      <c r="BK122" s="162">
        <f t="shared" si="102"/>
        <v>0</v>
      </c>
      <c r="BL122" s="162">
        <f t="shared" si="102"/>
        <v>0</v>
      </c>
      <c r="BM122" s="162">
        <f t="shared" si="102"/>
        <v>0</v>
      </c>
      <c r="BN122" s="162">
        <f t="shared" si="30"/>
        <v>0</v>
      </c>
      <c r="BO122" s="1">
        <f t="shared" si="30"/>
        <v>0</v>
      </c>
    </row>
    <row r="123" spans="1:67" ht="15" customHeight="1" x14ac:dyDescent="0.25">
      <c r="A123" s="27"/>
      <c r="B123" s="35" t="s">
        <v>171</v>
      </c>
      <c r="C123" s="156">
        <f t="shared" si="109"/>
        <v>15.6</v>
      </c>
      <c r="D123" s="156">
        <f t="shared" si="109"/>
        <v>15.2</v>
      </c>
      <c r="E123" s="136"/>
      <c r="F123" s="136"/>
      <c r="G123" s="136">
        <v>15.6</v>
      </c>
      <c r="H123" s="136">
        <v>15.2</v>
      </c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56">
        <f t="shared" si="110"/>
        <v>0</v>
      </c>
      <c r="T123" s="156">
        <f t="shared" si="110"/>
        <v>0</v>
      </c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37"/>
      <c r="AH123" s="137"/>
      <c r="AI123" s="144">
        <f t="shared" si="111"/>
        <v>15.6</v>
      </c>
      <c r="AJ123" s="144">
        <f t="shared" si="111"/>
        <v>15.2</v>
      </c>
      <c r="AK123" s="114">
        <f t="shared" si="112"/>
        <v>0</v>
      </c>
      <c r="AL123" s="114">
        <f t="shared" si="112"/>
        <v>0</v>
      </c>
      <c r="AM123" s="114">
        <f t="shared" si="112"/>
        <v>15.6</v>
      </c>
      <c r="AN123" s="114">
        <f t="shared" si="112"/>
        <v>15.2</v>
      </c>
      <c r="AO123" s="114">
        <f t="shared" si="112"/>
        <v>0</v>
      </c>
      <c r="AP123" s="114">
        <f t="shared" si="112"/>
        <v>0</v>
      </c>
      <c r="AQ123" s="114">
        <f t="shared" si="112"/>
        <v>0</v>
      </c>
      <c r="AR123" s="114">
        <f t="shared" si="112"/>
        <v>0</v>
      </c>
      <c r="AS123" s="114">
        <f t="shared" si="112"/>
        <v>0</v>
      </c>
      <c r="AT123" s="114">
        <f t="shared" si="112"/>
        <v>0</v>
      </c>
      <c r="AU123" s="114">
        <f t="shared" si="112"/>
        <v>0</v>
      </c>
      <c r="AV123" s="114">
        <f t="shared" si="112"/>
        <v>0</v>
      </c>
      <c r="AW123" s="114">
        <f t="shared" si="112"/>
        <v>0</v>
      </c>
      <c r="AX123" s="114">
        <f t="shared" si="112"/>
        <v>0</v>
      </c>
      <c r="AY123" s="162">
        <f t="shared" si="102"/>
        <v>0</v>
      </c>
      <c r="AZ123" s="162">
        <f t="shared" si="102"/>
        <v>0</v>
      </c>
      <c r="BA123" s="162">
        <f t="shared" si="102"/>
        <v>0</v>
      </c>
      <c r="BB123" s="162">
        <f t="shared" si="102"/>
        <v>0</v>
      </c>
      <c r="BC123" s="162">
        <f t="shared" si="102"/>
        <v>0</v>
      </c>
      <c r="BD123" s="162">
        <f t="shared" si="102"/>
        <v>0</v>
      </c>
      <c r="BE123" s="162">
        <f t="shared" si="102"/>
        <v>0</v>
      </c>
      <c r="BF123" s="162">
        <f t="shared" si="102"/>
        <v>0</v>
      </c>
      <c r="BG123" s="162">
        <f t="shared" si="102"/>
        <v>0</v>
      </c>
      <c r="BH123" s="162">
        <f t="shared" si="102"/>
        <v>0</v>
      </c>
      <c r="BI123" s="162">
        <f t="shared" si="102"/>
        <v>0</v>
      </c>
      <c r="BJ123" s="162">
        <f t="shared" si="102"/>
        <v>0</v>
      </c>
      <c r="BK123" s="162">
        <f t="shared" si="102"/>
        <v>0</v>
      </c>
      <c r="BL123" s="162">
        <f t="shared" si="102"/>
        <v>0</v>
      </c>
      <c r="BM123" s="162">
        <f t="shared" si="102"/>
        <v>0</v>
      </c>
      <c r="BN123" s="162">
        <f t="shared" si="30"/>
        <v>0</v>
      </c>
      <c r="BO123" s="1">
        <f t="shared" si="30"/>
        <v>0</v>
      </c>
    </row>
    <row r="124" spans="1:67" ht="15" customHeight="1" x14ac:dyDescent="0.25">
      <c r="A124" s="3" t="s">
        <v>18</v>
      </c>
      <c r="B124" s="118" t="s">
        <v>310</v>
      </c>
      <c r="C124" s="151">
        <f>C125+C128+C129</f>
        <v>165.2</v>
      </c>
      <c r="D124" s="152">
        <f t="shared" ref="D124:F124" si="115">D125+D128+D129</f>
        <v>107.2</v>
      </c>
      <c r="E124" s="131">
        <f t="shared" si="115"/>
        <v>150.4</v>
      </c>
      <c r="F124" s="131">
        <f t="shared" si="115"/>
        <v>94.5</v>
      </c>
      <c r="G124" s="131">
        <f>G125+G128+G129</f>
        <v>14.1</v>
      </c>
      <c r="H124" s="131">
        <f t="shared" ref="H124:V124" si="116">H125+H128+H129</f>
        <v>12.7</v>
      </c>
      <c r="I124" s="131">
        <f t="shared" si="116"/>
        <v>0</v>
      </c>
      <c r="J124" s="131">
        <f t="shared" si="116"/>
        <v>0</v>
      </c>
      <c r="K124" s="131">
        <f t="shared" si="116"/>
        <v>0</v>
      </c>
      <c r="L124" s="131">
        <f t="shared" si="116"/>
        <v>0</v>
      </c>
      <c r="M124" s="131">
        <f t="shared" si="116"/>
        <v>0.7</v>
      </c>
      <c r="N124" s="131">
        <f t="shared" si="116"/>
        <v>0</v>
      </c>
      <c r="O124" s="131">
        <f t="shared" si="116"/>
        <v>0</v>
      </c>
      <c r="P124" s="131">
        <f t="shared" si="116"/>
        <v>0</v>
      </c>
      <c r="Q124" s="131">
        <f t="shared" si="116"/>
        <v>0</v>
      </c>
      <c r="R124" s="131">
        <f t="shared" si="116"/>
        <v>0</v>
      </c>
      <c r="S124" s="151">
        <f t="shared" si="116"/>
        <v>3</v>
      </c>
      <c r="T124" s="152">
        <f t="shared" si="116"/>
        <v>0</v>
      </c>
      <c r="U124" s="133">
        <f t="shared" si="116"/>
        <v>3</v>
      </c>
      <c r="V124" s="133">
        <f t="shared" si="116"/>
        <v>0</v>
      </c>
      <c r="W124" s="133">
        <f>W125+W128+W129</f>
        <v>0</v>
      </c>
      <c r="X124" s="133">
        <f t="shared" ref="X124:AL124" si="117">X125+X128+X129</f>
        <v>0</v>
      </c>
      <c r="Y124" s="133">
        <f t="shared" si="117"/>
        <v>0</v>
      </c>
      <c r="Z124" s="133">
        <f t="shared" si="117"/>
        <v>0</v>
      </c>
      <c r="AA124" s="133">
        <f t="shared" si="117"/>
        <v>0</v>
      </c>
      <c r="AB124" s="133">
        <f t="shared" si="117"/>
        <v>0</v>
      </c>
      <c r="AC124" s="133">
        <f t="shared" si="117"/>
        <v>0</v>
      </c>
      <c r="AD124" s="133">
        <f t="shared" si="117"/>
        <v>0</v>
      </c>
      <c r="AE124" s="133">
        <f t="shared" si="117"/>
        <v>0</v>
      </c>
      <c r="AF124" s="133">
        <f t="shared" si="117"/>
        <v>0</v>
      </c>
      <c r="AG124" s="133">
        <f t="shared" si="117"/>
        <v>0</v>
      </c>
      <c r="AH124" s="133">
        <f t="shared" si="117"/>
        <v>0</v>
      </c>
      <c r="AI124" s="14">
        <f t="shared" si="117"/>
        <v>168.2</v>
      </c>
      <c r="AJ124" s="12">
        <f t="shared" si="117"/>
        <v>107.2</v>
      </c>
      <c r="AK124" s="105">
        <f t="shared" si="117"/>
        <v>153.4</v>
      </c>
      <c r="AL124" s="105">
        <f t="shared" si="117"/>
        <v>94.5</v>
      </c>
      <c r="AM124" s="105">
        <f>AM125+AM128+AM129</f>
        <v>14.1</v>
      </c>
      <c r="AN124" s="105">
        <f t="shared" ref="AN124:AX124" si="118">AN125+AN128+AN129</f>
        <v>12.7</v>
      </c>
      <c r="AO124" s="105">
        <f t="shared" si="118"/>
        <v>0</v>
      </c>
      <c r="AP124" s="105">
        <f t="shared" si="118"/>
        <v>0</v>
      </c>
      <c r="AQ124" s="105">
        <f t="shared" si="118"/>
        <v>0</v>
      </c>
      <c r="AR124" s="105">
        <f t="shared" si="118"/>
        <v>0</v>
      </c>
      <c r="AS124" s="105">
        <f t="shared" si="118"/>
        <v>0.7</v>
      </c>
      <c r="AT124" s="105">
        <f t="shared" si="118"/>
        <v>0</v>
      </c>
      <c r="AU124" s="105">
        <f t="shared" si="118"/>
        <v>0</v>
      </c>
      <c r="AV124" s="105">
        <f t="shared" si="118"/>
        <v>0</v>
      </c>
      <c r="AW124" s="105">
        <f t="shared" si="118"/>
        <v>0</v>
      </c>
      <c r="AX124" s="105">
        <f t="shared" si="118"/>
        <v>0</v>
      </c>
      <c r="AY124" s="162">
        <f t="shared" si="102"/>
        <v>-3</v>
      </c>
      <c r="AZ124" s="162">
        <f t="shared" si="102"/>
        <v>0</v>
      </c>
      <c r="BA124" s="162">
        <f t="shared" si="102"/>
        <v>-3</v>
      </c>
      <c r="BB124" s="162">
        <f t="shared" si="102"/>
        <v>0</v>
      </c>
      <c r="BC124" s="162">
        <f t="shared" si="102"/>
        <v>0</v>
      </c>
      <c r="BD124" s="162">
        <f t="shared" si="102"/>
        <v>0</v>
      </c>
      <c r="BE124" s="162">
        <f t="shared" si="102"/>
        <v>0</v>
      </c>
      <c r="BF124" s="162">
        <f t="shared" si="102"/>
        <v>0</v>
      </c>
      <c r="BG124" s="162">
        <f t="shared" si="102"/>
        <v>0</v>
      </c>
      <c r="BH124" s="162">
        <f t="shared" si="102"/>
        <v>0</v>
      </c>
      <c r="BI124" s="162">
        <f t="shared" si="102"/>
        <v>0</v>
      </c>
      <c r="BJ124" s="162">
        <f t="shared" si="102"/>
        <v>0</v>
      </c>
      <c r="BK124" s="162">
        <f t="shared" si="102"/>
        <v>0</v>
      </c>
      <c r="BL124" s="162">
        <f t="shared" si="102"/>
        <v>0</v>
      </c>
      <c r="BM124" s="162">
        <f t="shared" si="102"/>
        <v>0</v>
      </c>
      <c r="BN124" s="162">
        <f t="shared" si="30"/>
        <v>0</v>
      </c>
      <c r="BO124" s="1">
        <f t="shared" si="30"/>
        <v>6</v>
      </c>
    </row>
    <row r="125" spans="1:67" ht="15" customHeight="1" x14ac:dyDescent="0.25">
      <c r="A125" s="10"/>
      <c r="B125" s="21" t="s">
        <v>296</v>
      </c>
      <c r="C125" s="153">
        <f t="shared" ref="C125:D130" si="119">E125+G125+I125+K125+M125+O125+Q125</f>
        <v>117.3</v>
      </c>
      <c r="D125" s="154">
        <f t="shared" si="119"/>
        <v>102.3</v>
      </c>
      <c r="E125" s="7">
        <v>107.8</v>
      </c>
      <c r="F125" s="7">
        <v>94.5</v>
      </c>
      <c r="G125" s="7">
        <f>G126+G127</f>
        <v>9</v>
      </c>
      <c r="H125" s="7">
        <f>H126+H127</f>
        <v>7.8</v>
      </c>
      <c r="I125" s="7"/>
      <c r="J125" s="7"/>
      <c r="K125" s="7"/>
      <c r="L125" s="7"/>
      <c r="M125" s="7">
        <v>0.5</v>
      </c>
      <c r="N125" s="7"/>
      <c r="O125" s="7"/>
      <c r="P125" s="7"/>
      <c r="Q125" s="7"/>
      <c r="R125" s="7"/>
      <c r="S125" s="153">
        <f t="shared" ref="S125:T130" si="120">U125+W125+Y125+AA125+AC125+AE125+AG125</f>
        <v>0</v>
      </c>
      <c r="T125" s="154">
        <f t="shared" si="120"/>
        <v>0</v>
      </c>
      <c r="U125" s="134"/>
      <c r="V125" s="134"/>
      <c r="W125" s="134">
        <f>W126+W127</f>
        <v>0</v>
      </c>
      <c r="X125" s="134">
        <f>X126+X127</f>
        <v>0</v>
      </c>
      <c r="Y125" s="134"/>
      <c r="Z125" s="134"/>
      <c r="AA125" s="134"/>
      <c r="AB125" s="134"/>
      <c r="AC125" s="134"/>
      <c r="AD125" s="134"/>
      <c r="AE125" s="134"/>
      <c r="AF125" s="134"/>
      <c r="AG125" s="134"/>
      <c r="AH125" s="134"/>
      <c r="AI125" s="112">
        <f t="shared" ref="AI125:AJ130" si="121">AK125+AM125+AO125+AQ125+AS125+AU125+AW125</f>
        <v>117.3</v>
      </c>
      <c r="AJ125" s="113">
        <f t="shared" si="121"/>
        <v>102.3</v>
      </c>
      <c r="AK125" s="23">
        <f t="shared" ref="AK125:AX130" si="122">E125+U125</f>
        <v>107.8</v>
      </c>
      <c r="AL125" s="23">
        <f t="shared" si="122"/>
        <v>94.5</v>
      </c>
      <c r="AM125" s="23">
        <f t="shared" si="122"/>
        <v>9</v>
      </c>
      <c r="AN125" s="23">
        <f t="shared" si="122"/>
        <v>7.8</v>
      </c>
      <c r="AO125" s="23">
        <f t="shared" si="122"/>
        <v>0</v>
      </c>
      <c r="AP125" s="23">
        <f t="shared" si="122"/>
        <v>0</v>
      </c>
      <c r="AQ125" s="23">
        <f t="shared" si="122"/>
        <v>0</v>
      </c>
      <c r="AR125" s="23">
        <f t="shared" si="122"/>
        <v>0</v>
      </c>
      <c r="AS125" s="23">
        <f t="shared" si="122"/>
        <v>0.5</v>
      </c>
      <c r="AT125" s="23">
        <f t="shared" si="122"/>
        <v>0</v>
      </c>
      <c r="AU125" s="23">
        <f t="shared" si="122"/>
        <v>0</v>
      </c>
      <c r="AV125" s="23">
        <f t="shared" si="122"/>
        <v>0</v>
      </c>
      <c r="AW125" s="23">
        <f t="shared" si="122"/>
        <v>0</v>
      </c>
      <c r="AX125" s="23">
        <f t="shared" si="122"/>
        <v>0</v>
      </c>
      <c r="AY125" s="162">
        <f t="shared" si="102"/>
        <v>0</v>
      </c>
      <c r="AZ125" s="162">
        <f t="shared" si="102"/>
        <v>0</v>
      </c>
      <c r="BA125" s="162">
        <f t="shared" si="102"/>
        <v>0</v>
      </c>
      <c r="BB125" s="162">
        <f t="shared" si="102"/>
        <v>0</v>
      </c>
      <c r="BC125" s="162">
        <f t="shared" si="102"/>
        <v>0</v>
      </c>
      <c r="BD125" s="162">
        <f t="shared" si="102"/>
        <v>0</v>
      </c>
      <c r="BE125" s="162">
        <f t="shared" si="102"/>
        <v>0</v>
      </c>
      <c r="BF125" s="162">
        <f t="shared" si="102"/>
        <v>0</v>
      </c>
      <c r="BG125" s="162">
        <f t="shared" si="102"/>
        <v>0</v>
      </c>
      <c r="BH125" s="162">
        <f t="shared" si="102"/>
        <v>0</v>
      </c>
      <c r="BI125" s="162">
        <f t="shared" si="102"/>
        <v>0</v>
      </c>
      <c r="BJ125" s="162">
        <f t="shared" si="102"/>
        <v>0</v>
      </c>
      <c r="BK125" s="162">
        <f t="shared" si="102"/>
        <v>0</v>
      </c>
      <c r="BL125" s="162">
        <f t="shared" si="102"/>
        <v>0</v>
      </c>
      <c r="BM125" s="162">
        <f t="shared" si="102"/>
        <v>0</v>
      </c>
      <c r="BN125" s="162">
        <f t="shared" si="30"/>
        <v>0</v>
      </c>
      <c r="BO125" s="1">
        <f t="shared" si="30"/>
        <v>0</v>
      </c>
    </row>
    <row r="126" spans="1:67" ht="15" customHeight="1" x14ac:dyDescent="0.25">
      <c r="A126" s="10"/>
      <c r="B126" s="32" t="s">
        <v>223</v>
      </c>
      <c r="C126" s="155">
        <f t="shared" si="119"/>
        <v>8.8000000000000007</v>
      </c>
      <c r="D126" s="156">
        <f t="shared" si="119"/>
        <v>7.8</v>
      </c>
      <c r="E126" s="136"/>
      <c r="F126" s="136"/>
      <c r="G126" s="136">
        <v>8.8000000000000007</v>
      </c>
      <c r="H126" s="136">
        <v>7.8</v>
      </c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55">
        <f t="shared" si="120"/>
        <v>0</v>
      </c>
      <c r="T126" s="156">
        <f t="shared" si="120"/>
        <v>0</v>
      </c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37"/>
      <c r="AH126" s="137"/>
      <c r="AI126" s="143">
        <f t="shared" si="121"/>
        <v>8.8000000000000007</v>
      </c>
      <c r="AJ126" s="144">
        <f t="shared" si="121"/>
        <v>7.8</v>
      </c>
      <c r="AK126" s="114">
        <f t="shared" si="122"/>
        <v>0</v>
      </c>
      <c r="AL126" s="114">
        <f t="shared" si="122"/>
        <v>0</v>
      </c>
      <c r="AM126" s="114">
        <f t="shared" si="122"/>
        <v>8.8000000000000007</v>
      </c>
      <c r="AN126" s="114">
        <f t="shared" si="122"/>
        <v>7.8</v>
      </c>
      <c r="AO126" s="114">
        <f t="shared" si="122"/>
        <v>0</v>
      </c>
      <c r="AP126" s="114">
        <f t="shared" si="122"/>
        <v>0</v>
      </c>
      <c r="AQ126" s="114">
        <f t="shared" si="122"/>
        <v>0</v>
      </c>
      <c r="AR126" s="114">
        <f t="shared" si="122"/>
        <v>0</v>
      </c>
      <c r="AS126" s="114">
        <f t="shared" si="122"/>
        <v>0</v>
      </c>
      <c r="AT126" s="114">
        <f t="shared" si="122"/>
        <v>0</v>
      </c>
      <c r="AU126" s="114">
        <f t="shared" si="122"/>
        <v>0</v>
      </c>
      <c r="AV126" s="114">
        <f t="shared" si="122"/>
        <v>0</v>
      </c>
      <c r="AW126" s="114">
        <f t="shared" si="122"/>
        <v>0</v>
      </c>
      <c r="AX126" s="114">
        <f t="shared" si="122"/>
        <v>0</v>
      </c>
      <c r="AY126" s="162">
        <f t="shared" si="102"/>
        <v>0</v>
      </c>
      <c r="AZ126" s="162">
        <f t="shared" si="102"/>
        <v>0</v>
      </c>
      <c r="BA126" s="162">
        <f t="shared" si="102"/>
        <v>0</v>
      </c>
      <c r="BB126" s="162">
        <f t="shared" si="102"/>
        <v>0</v>
      </c>
      <c r="BC126" s="162">
        <f t="shared" si="102"/>
        <v>0</v>
      </c>
      <c r="BD126" s="162">
        <f t="shared" si="102"/>
        <v>0</v>
      </c>
      <c r="BE126" s="162">
        <f t="shared" si="102"/>
        <v>0</v>
      </c>
      <c r="BF126" s="162">
        <f t="shared" si="102"/>
        <v>0</v>
      </c>
      <c r="BG126" s="162">
        <f t="shared" si="102"/>
        <v>0</v>
      </c>
      <c r="BH126" s="162">
        <f t="shared" si="102"/>
        <v>0</v>
      </c>
      <c r="BI126" s="162">
        <f t="shared" si="102"/>
        <v>0</v>
      </c>
      <c r="BJ126" s="162">
        <f t="shared" si="102"/>
        <v>0</v>
      </c>
      <c r="BK126" s="162">
        <f t="shared" si="102"/>
        <v>0</v>
      </c>
      <c r="BL126" s="162">
        <f t="shared" si="102"/>
        <v>0</v>
      </c>
      <c r="BM126" s="162">
        <f t="shared" si="102"/>
        <v>0</v>
      </c>
      <c r="BN126" s="162">
        <f t="shared" si="30"/>
        <v>0</v>
      </c>
      <c r="BO126" s="1">
        <f t="shared" si="30"/>
        <v>0</v>
      </c>
    </row>
    <row r="127" spans="1:67" ht="15" customHeight="1" x14ac:dyDescent="0.25">
      <c r="A127" s="10"/>
      <c r="B127" s="34" t="s">
        <v>172</v>
      </c>
      <c r="C127" s="155">
        <f t="shared" si="119"/>
        <v>0.2</v>
      </c>
      <c r="D127" s="156">
        <f t="shared" si="119"/>
        <v>0</v>
      </c>
      <c r="E127" s="136"/>
      <c r="F127" s="136"/>
      <c r="G127" s="136">
        <v>0.2</v>
      </c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55">
        <f t="shared" si="120"/>
        <v>0</v>
      </c>
      <c r="T127" s="156">
        <f t="shared" si="120"/>
        <v>0</v>
      </c>
      <c r="U127" s="137"/>
      <c r="V127" s="137"/>
      <c r="W127" s="137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7"/>
      <c r="AH127" s="137"/>
      <c r="AI127" s="143">
        <f t="shared" si="121"/>
        <v>0.2</v>
      </c>
      <c r="AJ127" s="144">
        <f t="shared" si="121"/>
        <v>0</v>
      </c>
      <c r="AK127" s="114">
        <f t="shared" si="122"/>
        <v>0</v>
      </c>
      <c r="AL127" s="114">
        <f t="shared" si="122"/>
        <v>0</v>
      </c>
      <c r="AM127" s="114">
        <f t="shared" si="122"/>
        <v>0.2</v>
      </c>
      <c r="AN127" s="114">
        <f t="shared" si="122"/>
        <v>0</v>
      </c>
      <c r="AO127" s="114">
        <f t="shared" si="122"/>
        <v>0</v>
      </c>
      <c r="AP127" s="114">
        <f t="shared" si="122"/>
        <v>0</v>
      </c>
      <c r="AQ127" s="114">
        <f t="shared" si="122"/>
        <v>0</v>
      </c>
      <c r="AR127" s="114">
        <f t="shared" si="122"/>
        <v>0</v>
      </c>
      <c r="AS127" s="114">
        <f t="shared" si="122"/>
        <v>0</v>
      </c>
      <c r="AT127" s="114">
        <f t="shared" si="122"/>
        <v>0</v>
      </c>
      <c r="AU127" s="114">
        <f t="shared" si="122"/>
        <v>0</v>
      </c>
      <c r="AV127" s="114">
        <f t="shared" si="122"/>
        <v>0</v>
      </c>
      <c r="AW127" s="114">
        <f t="shared" si="122"/>
        <v>0</v>
      </c>
      <c r="AX127" s="114">
        <f t="shared" si="122"/>
        <v>0</v>
      </c>
      <c r="AY127" s="162">
        <f t="shared" si="102"/>
        <v>0</v>
      </c>
      <c r="AZ127" s="162">
        <f t="shared" si="102"/>
        <v>0</v>
      </c>
      <c r="BA127" s="162">
        <f t="shared" si="102"/>
        <v>0</v>
      </c>
      <c r="BB127" s="162">
        <f t="shared" si="102"/>
        <v>0</v>
      </c>
      <c r="BC127" s="162">
        <f t="shared" si="102"/>
        <v>0</v>
      </c>
      <c r="BD127" s="162">
        <f t="shared" si="102"/>
        <v>0</v>
      </c>
      <c r="BE127" s="162">
        <f t="shared" si="102"/>
        <v>0</v>
      </c>
      <c r="BF127" s="162">
        <f t="shared" si="102"/>
        <v>0</v>
      </c>
      <c r="BG127" s="162">
        <f t="shared" si="102"/>
        <v>0</v>
      </c>
      <c r="BH127" s="162">
        <f t="shared" si="102"/>
        <v>0</v>
      </c>
      <c r="BI127" s="162">
        <f t="shared" si="102"/>
        <v>0</v>
      </c>
      <c r="BJ127" s="162">
        <f t="shared" si="102"/>
        <v>0</v>
      </c>
      <c r="BK127" s="162">
        <f t="shared" si="102"/>
        <v>0</v>
      </c>
      <c r="BL127" s="162">
        <f t="shared" si="102"/>
        <v>0</v>
      </c>
      <c r="BM127" s="162">
        <f t="shared" si="102"/>
        <v>0</v>
      </c>
      <c r="BN127" s="162">
        <f t="shared" si="30"/>
        <v>0</v>
      </c>
      <c r="BO127" s="1">
        <f t="shared" si="30"/>
        <v>0</v>
      </c>
    </row>
    <row r="128" spans="1:67" ht="15" customHeight="1" x14ac:dyDescent="0.25">
      <c r="A128" s="10"/>
      <c r="B128" s="9" t="s">
        <v>301</v>
      </c>
      <c r="C128" s="154">
        <f t="shared" si="119"/>
        <v>42.800000000000004</v>
      </c>
      <c r="D128" s="154">
        <f t="shared" si="119"/>
        <v>0</v>
      </c>
      <c r="E128" s="7">
        <v>42.6</v>
      </c>
      <c r="F128" s="7"/>
      <c r="G128" s="7"/>
      <c r="H128" s="7"/>
      <c r="I128" s="7"/>
      <c r="J128" s="7"/>
      <c r="K128" s="7"/>
      <c r="L128" s="7"/>
      <c r="M128" s="7">
        <v>0.2</v>
      </c>
      <c r="N128" s="7"/>
      <c r="O128" s="7"/>
      <c r="P128" s="7"/>
      <c r="Q128" s="7"/>
      <c r="R128" s="7"/>
      <c r="S128" s="154">
        <f t="shared" si="120"/>
        <v>3</v>
      </c>
      <c r="T128" s="154">
        <f t="shared" si="120"/>
        <v>0</v>
      </c>
      <c r="U128" s="134">
        <v>3</v>
      </c>
      <c r="V128" s="134"/>
      <c r="W128" s="134"/>
      <c r="X128" s="134"/>
      <c r="Y128" s="134"/>
      <c r="Z128" s="134"/>
      <c r="AA128" s="134"/>
      <c r="AB128" s="134"/>
      <c r="AC128" s="134"/>
      <c r="AD128" s="134"/>
      <c r="AE128" s="134"/>
      <c r="AF128" s="134"/>
      <c r="AG128" s="134"/>
      <c r="AH128" s="134"/>
      <c r="AI128" s="113">
        <f t="shared" si="121"/>
        <v>45.800000000000004</v>
      </c>
      <c r="AJ128" s="113">
        <f t="shared" si="121"/>
        <v>0</v>
      </c>
      <c r="AK128" s="23">
        <f t="shared" si="122"/>
        <v>45.6</v>
      </c>
      <c r="AL128" s="23">
        <f t="shared" si="122"/>
        <v>0</v>
      </c>
      <c r="AM128" s="23">
        <f t="shared" si="122"/>
        <v>0</v>
      </c>
      <c r="AN128" s="23">
        <f t="shared" si="122"/>
        <v>0</v>
      </c>
      <c r="AO128" s="23">
        <f t="shared" si="122"/>
        <v>0</v>
      </c>
      <c r="AP128" s="23">
        <f t="shared" si="122"/>
        <v>0</v>
      </c>
      <c r="AQ128" s="23">
        <f t="shared" si="122"/>
        <v>0</v>
      </c>
      <c r="AR128" s="23">
        <f t="shared" si="122"/>
        <v>0</v>
      </c>
      <c r="AS128" s="23">
        <f t="shared" si="122"/>
        <v>0.2</v>
      </c>
      <c r="AT128" s="23">
        <f t="shared" si="122"/>
        <v>0</v>
      </c>
      <c r="AU128" s="23">
        <f t="shared" si="122"/>
        <v>0</v>
      </c>
      <c r="AV128" s="23">
        <f t="shared" si="122"/>
        <v>0</v>
      </c>
      <c r="AW128" s="23">
        <f t="shared" si="122"/>
        <v>0</v>
      </c>
      <c r="AX128" s="23">
        <f t="shared" si="122"/>
        <v>0</v>
      </c>
      <c r="AY128" s="162">
        <f t="shared" si="102"/>
        <v>-3</v>
      </c>
      <c r="AZ128" s="162">
        <f t="shared" si="102"/>
        <v>0</v>
      </c>
      <c r="BA128" s="162">
        <f t="shared" si="102"/>
        <v>-3</v>
      </c>
      <c r="BB128" s="162">
        <f t="shared" si="102"/>
        <v>0</v>
      </c>
      <c r="BC128" s="162">
        <f t="shared" si="102"/>
        <v>0</v>
      </c>
      <c r="BD128" s="162">
        <f t="shared" si="102"/>
        <v>0</v>
      </c>
      <c r="BE128" s="162">
        <f t="shared" si="102"/>
        <v>0</v>
      </c>
      <c r="BF128" s="162">
        <f t="shared" si="102"/>
        <v>0</v>
      </c>
      <c r="BG128" s="162">
        <f t="shared" si="102"/>
        <v>0</v>
      </c>
      <c r="BH128" s="162">
        <f t="shared" si="102"/>
        <v>0</v>
      </c>
      <c r="BI128" s="162">
        <f t="shared" si="102"/>
        <v>0</v>
      </c>
      <c r="BJ128" s="162">
        <f t="shared" si="102"/>
        <v>0</v>
      </c>
      <c r="BK128" s="162">
        <f t="shared" si="102"/>
        <v>0</v>
      </c>
      <c r="BL128" s="162">
        <f t="shared" si="102"/>
        <v>0</v>
      </c>
      <c r="BM128" s="162">
        <f t="shared" si="102"/>
        <v>0</v>
      </c>
      <c r="BN128" s="162">
        <f t="shared" si="30"/>
        <v>0</v>
      </c>
      <c r="BO128" s="1">
        <f t="shared" si="30"/>
        <v>6</v>
      </c>
    </row>
    <row r="129" spans="1:67" ht="15" customHeight="1" x14ac:dyDescent="0.25">
      <c r="A129" s="10"/>
      <c r="B129" s="8" t="s">
        <v>300</v>
      </c>
      <c r="C129" s="154">
        <f t="shared" si="119"/>
        <v>5.0999999999999996</v>
      </c>
      <c r="D129" s="154">
        <f t="shared" si="119"/>
        <v>4.9000000000000004</v>
      </c>
      <c r="E129" s="7"/>
      <c r="F129" s="7"/>
      <c r="G129" s="7">
        <f t="shared" ref="G129:H129" si="123">G130</f>
        <v>5.0999999999999996</v>
      </c>
      <c r="H129" s="7">
        <f t="shared" si="123"/>
        <v>4.9000000000000004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154">
        <f t="shared" si="120"/>
        <v>0</v>
      </c>
      <c r="T129" s="154">
        <f t="shared" si="120"/>
        <v>0</v>
      </c>
      <c r="U129" s="134"/>
      <c r="V129" s="134"/>
      <c r="W129" s="134">
        <f t="shared" ref="W129:X129" si="124">W130</f>
        <v>0</v>
      </c>
      <c r="X129" s="134">
        <f t="shared" si="124"/>
        <v>0</v>
      </c>
      <c r="Y129" s="134"/>
      <c r="Z129" s="134"/>
      <c r="AA129" s="134"/>
      <c r="AB129" s="134"/>
      <c r="AC129" s="134"/>
      <c r="AD129" s="134"/>
      <c r="AE129" s="134"/>
      <c r="AF129" s="134"/>
      <c r="AG129" s="134"/>
      <c r="AH129" s="134"/>
      <c r="AI129" s="113">
        <f t="shared" si="121"/>
        <v>5.0999999999999996</v>
      </c>
      <c r="AJ129" s="113">
        <f t="shared" si="121"/>
        <v>4.9000000000000004</v>
      </c>
      <c r="AK129" s="23">
        <f t="shared" si="122"/>
        <v>0</v>
      </c>
      <c r="AL129" s="23">
        <f t="shared" si="122"/>
        <v>0</v>
      </c>
      <c r="AM129" s="23">
        <f t="shared" si="122"/>
        <v>5.0999999999999996</v>
      </c>
      <c r="AN129" s="23">
        <f t="shared" si="122"/>
        <v>4.9000000000000004</v>
      </c>
      <c r="AO129" s="23">
        <f t="shared" si="122"/>
        <v>0</v>
      </c>
      <c r="AP129" s="23">
        <f t="shared" si="122"/>
        <v>0</v>
      </c>
      <c r="AQ129" s="23">
        <f t="shared" si="122"/>
        <v>0</v>
      </c>
      <c r="AR129" s="23">
        <f t="shared" si="122"/>
        <v>0</v>
      </c>
      <c r="AS129" s="23">
        <f t="shared" si="122"/>
        <v>0</v>
      </c>
      <c r="AT129" s="23">
        <f t="shared" si="122"/>
        <v>0</v>
      </c>
      <c r="AU129" s="23">
        <f t="shared" si="122"/>
        <v>0</v>
      </c>
      <c r="AV129" s="23">
        <f t="shared" si="122"/>
        <v>0</v>
      </c>
      <c r="AW129" s="23">
        <f t="shared" si="122"/>
        <v>0</v>
      </c>
      <c r="AX129" s="23">
        <f t="shared" si="122"/>
        <v>0</v>
      </c>
      <c r="AY129" s="162">
        <f t="shared" si="102"/>
        <v>0</v>
      </c>
      <c r="AZ129" s="162">
        <f t="shared" si="102"/>
        <v>0</v>
      </c>
      <c r="BA129" s="162">
        <f t="shared" si="102"/>
        <v>0</v>
      </c>
      <c r="BB129" s="162">
        <f t="shared" si="102"/>
        <v>0</v>
      </c>
      <c r="BC129" s="162">
        <f t="shared" si="102"/>
        <v>0</v>
      </c>
      <c r="BD129" s="162">
        <f t="shared" si="102"/>
        <v>0</v>
      </c>
      <c r="BE129" s="162">
        <f t="shared" si="102"/>
        <v>0</v>
      </c>
      <c r="BF129" s="162">
        <f t="shared" si="102"/>
        <v>0</v>
      </c>
      <c r="BG129" s="162">
        <f t="shared" si="102"/>
        <v>0</v>
      </c>
      <c r="BH129" s="162">
        <f t="shared" si="102"/>
        <v>0</v>
      </c>
      <c r="BI129" s="162">
        <f t="shared" si="102"/>
        <v>0</v>
      </c>
      <c r="BJ129" s="162">
        <f t="shared" si="102"/>
        <v>0</v>
      </c>
      <c r="BK129" s="162">
        <f t="shared" si="102"/>
        <v>0</v>
      </c>
      <c r="BL129" s="162">
        <f t="shared" si="102"/>
        <v>0</v>
      </c>
      <c r="BM129" s="162">
        <f t="shared" si="102"/>
        <v>0</v>
      </c>
      <c r="BN129" s="162">
        <f t="shared" si="102"/>
        <v>0</v>
      </c>
      <c r="BO129" s="1">
        <f t="shared" ref="BO129:BO192" si="125">S129-AY129</f>
        <v>0</v>
      </c>
    </row>
    <row r="130" spans="1:67" ht="15" customHeight="1" x14ac:dyDescent="0.25">
      <c r="A130" s="27"/>
      <c r="B130" s="35" t="s">
        <v>171</v>
      </c>
      <c r="C130" s="156">
        <f t="shared" si="119"/>
        <v>5.0999999999999996</v>
      </c>
      <c r="D130" s="156">
        <f t="shared" si="119"/>
        <v>4.9000000000000004</v>
      </c>
      <c r="E130" s="136"/>
      <c r="F130" s="136"/>
      <c r="G130" s="136">
        <v>5.0999999999999996</v>
      </c>
      <c r="H130" s="136">
        <v>4.9000000000000004</v>
      </c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56">
        <f t="shared" si="120"/>
        <v>0</v>
      </c>
      <c r="T130" s="156">
        <f t="shared" si="120"/>
        <v>0</v>
      </c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7"/>
      <c r="AH130" s="137"/>
      <c r="AI130" s="144">
        <f t="shared" si="121"/>
        <v>5.0999999999999996</v>
      </c>
      <c r="AJ130" s="144">
        <f t="shared" si="121"/>
        <v>4.9000000000000004</v>
      </c>
      <c r="AK130" s="114">
        <f t="shared" si="122"/>
        <v>0</v>
      </c>
      <c r="AL130" s="114">
        <f t="shared" si="122"/>
        <v>0</v>
      </c>
      <c r="AM130" s="114">
        <f t="shared" si="122"/>
        <v>5.0999999999999996</v>
      </c>
      <c r="AN130" s="114">
        <f t="shared" si="122"/>
        <v>4.9000000000000004</v>
      </c>
      <c r="AO130" s="114">
        <f t="shared" si="122"/>
        <v>0</v>
      </c>
      <c r="AP130" s="114">
        <f t="shared" si="122"/>
        <v>0</v>
      </c>
      <c r="AQ130" s="114">
        <f t="shared" si="122"/>
        <v>0</v>
      </c>
      <c r="AR130" s="114">
        <f t="shared" si="122"/>
        <v>0</v>
      </c>
      <c r="AS130" s="114">
        <f t="shared" si="122"/>
        <v>0</v>
      </c>
      <c r="AT130" s="114">
        <f t="shared" si="122"/>
        <v>0</v>
      </c>
      <c r="AU130" s="114">
        <f t="shared" si="122"/>
        <v>0</v>
      </c>
      <c r="AV130" s="114">
        <f t="shared" si="122"/>
        <v>0</v>
      </c>
      <c r="AW130" s="114">
        <f t="shared" si="122"/>
        <v>0</v>
      </c>
      <c r="AX130" s="114">
        <f t="shared" si="122"/>
        <v>0</v>
      </c>
      <c r="AY130" s="162">
        <f t="shared" si="102"/>
        <v>0</v>
      </c>
      <c r="AZ130" s="162">
        <f t="shared" si="102"/>
        <v>0</v>
      </c>
      <c r="BA130" s="162">
        <f t="shared" si="102"/>
        <v>0</v>
      </c>
      <c r="BB130" s="162">
        <f t="shared" si="102"/>
        <v>0</v>
      </c>
      <c r="BC130" s="162">
        <f t="shared" si="102"/>
        <v>0</v>
      </c>
      <c r="BD130" s="162">
        <f t="shared" si="102"/>
        <v>0</v>
      </c>
      <c r="BE130" s="162">
        <f t="shared" si="102"/>
        <v>0</v>
      </c>
      <c r="BF130" s="162">
        <f t="shared" si="102"/>
        <v>0</v>
      </c>
      <c r="BG130" s="162">
        <f t="shared" si="102"/>
        <v>0</v>
      </c>
      <c r="BH130" s="162">
        <f t="shared" si="102"/>
        <v>0</v>
      </c>
      <c r="BI130" s="162">
        <f t="shared" si="102"/>
        <v>0</v>
      </c>
      <c r="BJ130" s="162">
        <f t="shared" si="102"/>
        <v>0</v>
      </c>
      <c r="BK130" s="162">
        <f t="shared" si="102"/>
        <v>0</v>
      </c>
      <c r="BL130" s="162">
        <f t="shared" si="102"/>
        <v>0</v>
      </c>
      <c r="BM130" s="162">
        <f t="shared" ref="BM130:BO193" si="126">Q130-AW130</f>
        <v>0</v>
      </c>
      <c r="BN130" s="162">
        <f t="shared" si="126"/>
        <v>0</v>
      </c>
      <c r="BO130" s="1">
        <f t="shared" si="125"/>
        <v>0</v>
      </c>
    </row>
    <row r="131" spans="1:67" ht="15" customHeight="1" x14ac:dyDescent="0.25">
      <c r="A131" s="3" t="s">
        <v>19</v>
      </c>
      <c r="B131" s="118" t="s">
        <v>311</v>
      </c>
      <c r="C131" s="151">
        <f>C132+C135+C136</f>
        <v>138.49999999999997</v>
      </c>
      <c r="D131" s="152">
        <f t="shared" ref="D131:F131" si="127">D132+D135+D136</f>
        <v>104.9</v>
      </c>
      <c r="E131" s="131">
        <f t="shared" si="127"/>
        <v>119</v>
      </c>
      <c r="F131" s="131">
        <f t="shared" si="127"/>
        <v>89.8</v>
      </c>
      <c r="G131" s="131">
        <f>G132+G135+G136</f>
        <v>16.5</v>
      </c>
      <c r="H131" s="131">
        <f t="shared" ref="H131:V131" si="128">H132+H135+H136</f>
        <v>15.1</v>
      </c>
      <c r="I131" s="131">
        <f t="shared" si="128"/>
        <v>0</v>
      </c>
      <c r="J131" s="131">
        <f t="shared" si="128"/>
        <v>0</v>
      </c>
      <c r="K131" s="131">
        <f t="shared" si="128"/>
        <v>0</v>
      </c>
      <c r="L131" s="131">
        <f t="shared" si="128"/>
        <v>0</v>
      </c>
      <c r="M131" s="131">
        <f t="shared" si="128"/>
        <v>1.5</v>
      </c>
      <c r="N131" s="131">
        <f t="shared" si="128"/>
        <v>0</v>
      </c>
      <c r="O131" s="131">
        <f t="shared" si="128"/>
        <v>0</v>
      </c>
      <c r="P131" s="131">
        <f t="shared" si="128"/>
        <v>0</v>
      </c>
      <c r="Q131" s="131">
        <f t="shared" si="128"/>
        <v>1.5</v>
      </c>
      <c r="R131" s="131">
        <f t="shared" si="128"/>
        <v>0</v>
      </c>
      <c r="S131" s="151">
        <f t="shared" si="128"/>
        <v>0</v>
      </c>
      <c r="T131" s="152">
        <f t="shared" si="128"/>
        <v>0</v>
      </c>
      <c r="U131" s="133">
        <f t="shared" si="128"/>
        <v>0</v>
      </c>
      <c r="V131" s="133">
        <f t="shared" si="128"/>
        <v>0</v>
      </c>
      <c r="W131" s="133">
        <f>W132+W135+W136</f>
        <v>0</v>
      </c>
      <c r="X131" s="133">
        <f t="shared" ref="X131:AL131" si="129">X132+X135+X136</f>
        <v>0</v>
      </c>
      <c r="Y131" s="133">
        <f t="shared" si="129"/>
        <v>0</v>
      </c>
      <c r="Z131" s="133">
        <f t="shared" si="129"/>
        <v>0</v>
      </c>
      <c r="AA131" s="133">
        <f t="shared" si="129"/>
        <v>0</v>
      </c>
      <c r="AB131" s="133">
        <f t="shared" si="129"/>
        <v>0</v>
      </c>
      <c r="AC131" s="133">
        <f t="shared" si="129"/>
        <v>0</v>
      </c>
      <c r="AD131" s="133">
        <f t="shared" si="129"/>
        <v>0</v>
      </c>
      <c r="AE131" s="133">
        <f t="shared" si="129"/>
        <v>0</v>
      </c>
      <c r="AF131" s="133">
        <f t="shared" si="129"/>
        <v>0</v>
      </c>
      <c r="AG131" s="133">
        <f t="shared" si="129"/>
        <v>0</v>
      </c>
      <c r="AH131" s="133">
        <f t="shared" si="129"/>
        <v>0</v>
      </c>
      <c r="AI131" s="14">
        <f t="shared" si="129"/>
        <v>138.49999999999997</v>
      </c>
      <c r="AJ131" s="12">
        <f t="shared" si="129"/>
        <v>104.9</v>
      </c>
      <c r="AK131" s="105">
        <f t="shared" si="129"/>
        <v>119</v>
      </c>
      <c r="AL131" s="105">
        <f t="shared" si="129"/>
        <v>89.8</v>
      </c>
      <c r="AM131" s="105">
        <f>AM132+AM135+AM136</f>
        <v>16.5</v>
      </c>
      <c r="AN131" s="105">
        <f t="shared" ref="AN131:AX131" si="130">AN132+AN135+AN136</f>
        <v>15.1</v>
      </c>
      <c r="AO131" s="105">
        <f t="shared" si="130"/>
        <v>0</v>
      </c>
      <c r="AP131" s="105">
        <f t="shared" si="130"/>
        <v>0</v>
      </c>
      <c r="AQ131" s="105">
        <f t="shared" si="130"/>
        <v>0</v>
      </c>
      <c r="AR131" s="105">
        <f t="shared" si="130"/>
        <v>0</v>
      </c>
      <c r="AS131" s="105">
        <f t="shared" si="130"/>
        <v>1.5</v>
      </c>
      <c r="AT131" s="105">
        <f t="shared" si="130"/>
        <v>0</v>
      </c>
      <c r="AU131" s="105">
        <f t="shared" si="130"/>
        <v>0</v>
      </c>
      <c r="AV131" s="105">
        <f t="shared" si="130"/>
        <v>0</v>
      </c>
      <c r="AW131" s="105">
        <f t="shared" si="130"/>
        <v>1.5</v>
      </c>
      <c r="AX131" s="105">
        <f t="shared" si="130"/>
        <v>0</v>
      </c>
      <c r="AY131" s="162">
        <f t="shared" ref="AY131:BL194" si="131">C131-AI131</f>
        <v>0</v>
      </c>
      <c r="AZ131" s="162">
        <f t="shared" si="131"/>
        <v>0</v>
      </c>
      <c r="BA131" s="162">
        <f t="shared" si="131"/>
        <v>0</v>
      </c>
      <c r="BB131" s="162">
        <f t="shared" si="131"/>
        <v>0</v>
      </c>
      <c r="BC131" s="162">
        <f t="shared" si="131"/>
        <v>0</v>
      </c>
      <c r="BD131" s="162">
        <f t="shared" si="131"/>
        <v>0</v>
      </c>
      <c r="BE131" s="162">
        <f t="shared" si="131"/>
        <v>0</v>
      </c>
      <c r="BF131" s="162">
        <f t="shared" si="131"/>
        <v>0</v>
      </c>
      <c r="BG131" s="162">
        <f t="shared" si="131"/>
        <v>0</v>
      </c>
      <c r="BH131" s="162">
        <f t="shared" si="131"/>
        <v>0</v>
      </c>
      <c r="BI131" s="162">
        <f t="shared" si="131"/>
        <v>0</v>
      </c>
      <c r="BJ131" s="162">
        <f t="shared" si="131"/>
        <v>0</v>
      </c>
      <c r="BK131" s="162">
        <f t="shared" si="131"/>
        <v>0</v>
      </c>
      <c r="BL131" s="162">
        <f t="shared" si="131"/>
        <v>0</v>
      </c>
      <c r="BM131" s="162">
        <f t="shared" si="126"/>
        <v>0</v>
      </c>
      <c r="BN131" s="162">
        <f t="shared" si="126"/>
        <v>0</v>
      </c>
      <c r="BO131" s="1">
        <f t="shared" si="125"/>
        <v>0</v>
      </c>
    </row>
    <row r="132" spans="1:67" ht="15" customHeight="1" x14ac:dyDescent="0.25">
      <c r="A132" s="10"/>
      <c r="B132" s="21" t="s">
        <v>296</v>
      </c>
      <c r="C132" s="153">
        <f t="shared" ref="C132:D137" si="132">E132+G132+I132+K132+M132+O132+Q132</f>
        <v>112.79999999999998</v>
      </c>
      <c r="D132" s="154">
        <f t="shared" si="132"/>
        <v>100</v>
      </c>
      <c r="E132" s="7">
        <v>101.3</v>
      </c>
      <c r="F132" s="7">
        <v>89.8</v>
      </c>
      <c r="G132" s="7">
        <f>G133+G134</f>
        <v>11.399999999999999</v>
      </c>
      <c r="H132" s="7">
        <f>H133+H134</f>
        <v>10.199999999999999</v>
      </c>
      <c r="I132" s="7"/>
      <c r="J132" s="7"/>
      <c r="K132" s="7"/>
      <c r="L132" s="7"/>
      <c r="M132" s="7">
        <v>0.1</v>
      </c>
      <c r="N132" s="7"/>
      <c r="O132" s="7"/>
      <c r="P132" s="7"/>
      <c r="Q132" s="7"/>
      <c r="R132" s="7"/>
      <c r="S132" s="153">
        <f t="shared" ref="S132:T137" si="133">U132+W132+Y132+AA132+AC132+AE132+AG132</f>
        <v>0</v>
      </c>
      <c r="T132" s="154">
        <f t="shared" si="133"/>
        <v>0</v>
      </c>
      <c r="U132" s="134"/>
      <c r="V132" s="134"/>
      <c r="W132" s="134">
        <f>W133+W134</f>
        <v>0</v>
      </c>
      <c r="X132" s="134">
        <f>X133+X134</f>
        <v>0</v>
      </c>
      <c r="Y132" s="134"/>
      <c r="Z132" s="134"/>
      <c r="AA132" s="134"/>
      <c r="AB132" s="134"/>
      <c r="AC132" s="134"/>
      <c r="AD132" s="134"/>
      <c r="AE132" s="134"/>
      <c r="AF132" s="134"/>
      <c r="AG132" s="134"/>
      <c r="AH132" s="134"/>
      <c r="AI132" s="112">
        <f t="shared" ref="AI132:AJ137" si="134">AK132+AM132+AO132+AQ132+AS132+AU132+AW132</f>
        <v>112.79999999999998</v>
      </c>
      <c r="AJ132" s="113">
        <f t="shared" si="134"/>
        <v>100</v>
      </c>
      <c r="AK132" s="23">
        <f t="shared" ref="AK132:AX137" si="135">E132+U132</f>
        <v>101.3</v>
      </c>
      <c r="AL132" s="23">
        <f t="shared" si="135"/>
        <v>89.8</v>
      </c>
      <c r="AM132" s="23">
        <f t="shared" si="135"/>
        <v>11.399999999999999</v>
      </c>
      <c r="AN132" s="23">
        <f t="shared" si="135"/>
        <v>10.199999999999999</v>
      </c>
      <c r="AO132" s="23">
        <f t="shared" si="135"/>
        <v>0</v>
      </c>
      <c r="AP132" s="23">
        <f t="shared" si="135"/>
        <v>0</v>
      </c>
      <c r="AQ132" s="23">
        <f t="shared" si="135"/>
        <v>0</v>
      </c>
      <c r="AR132" s="23">
        <f t="shared" si="135"/>
        <v>0</v>
      </c>
      <c r="AS132" s="23">
        <f t="shared" si="135"/>
        <v>0.1</v>
      </c>
      <c r="AT132" s="23">
        <f t="shared" si="135"/>
        <v>0</v>
      </c>
      <c r="AU132" s="23">
        <f t="shared" si="135"/>
        <v>0</v>
      </c>
      <c r="AV132" s="23">
        <f t="shared" si="135"/>
        <v>0</v>
      </c>
      <c r="AW132" s="23">
        <f t="shared" si="135"/>
        <v>0</v>
      </c>
      <c r="AX132" s="23">
        <f t="shared" si="135"/>
        <v>0</v>
      </c>
      <c r="AY132" s="162">
        <f t="shared" si="131"/>
        <v>0</v>
      </c>
      <c r="AZ132" s="162">
        <f t="shared" si="131"/>
        <v>0</v>
      </c>
      <c r="BA132" s="162">
        <f t="shared" si="131"/>
        <v>0</v>
      </c>
      <c r="BB132" s="162">
        <f t="shared" si="131"/>
        <v>0</v>
      </c>
      <c r="BC132" s="162">
        <f t="shared" si="131"/>
        <v>0</v>
      </c>
      <c r="BD132" s="162">
        <f t="shared" si="131"/>
        <v>0</v>
      </c>
      <c r="BE132" s="162">
        <f t="shared" si="131"/>
        <v>0</v>
      </c>
      <c r="BF132" s="162">
        <f t="shared" si="131"/>
        <v>0</v>
      </c>
      <c r="BG132" s="162">
        <f t="shared" si="131"/>
        <v>0</v>
      </c>
      <c r="BH132" s="162">
        <f t="shared" si="131"/>
        <v>0</v>
      </c>
      <c r="BI132" s="162">
        <f t="shared" si="131"/>
        <v>0</v>
      </c>
      <c r="BJ132" s="162">
        <f t="shared" si="131"/>
        <v>0</v>
      </c>
      <c r="BK132" s="162">
        <f t="shared" si="131"/>
        <v>0</v>
      </c>
      <c r="BL132" s="162">
        <f t="shared" si="131"/>
        <v>0</v>
      </c>
      <c r="BM132" s="162">
        <f t="shared" si="126"/>
        <v>0</v>
      </c>
      <c r="BN132" s="162">
        <f t="shared" si="126"/>
        <v>0</v>
      </c>
      <c r="BO132" s="1">
        <f t="shared" si="125"/>
        <v>0</v>
      </c>
    </row>
    <row r="133" spans="1:67" ht="15" customHeight="1" x14ac:dyDescent="0.25">
      <c r="A133" s="10"/>
      <c r="B133" s="32" t="s">
        <v>223</v>
      </c>
      <c r="C133" s="155">
        <f t="shared" si="132"/>
        <v>11.2</v>
      </c>
      <c r="D133" s="156">
        <f t="shared" si="132"/>
        <v>10.199999999999999</v>
      </c>
      <c r="E133" s="136"/>
      <c r="F133" s="136"/>
      <c r="G133" s="136">
        <v>11.2</v>
      </c>
      <c r="H133" s="136">
        <v>10.199999999999999</v>
      </c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55">
        <f t="shared" si="133"/>
        <v>0</v>
      </c>
      <c r="T133" s="156">
        <f t="shared" si="133"/>
        <v>0</v>
      </c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7"/>
      <c r="AH133" s="137"/>
      <c r="AI133" s="143">
        <f t="shared" si="134"/>
        <v>11.2</v>
      </c>
      <c r="AJ133" s="144">
        <f t="shared" si="134"/>
        <v>10.199999999999999</v>
      </c>
      <c r="AK133" s="114">
        <f t="shared" si="135"/>
        <v>0</v>
      </c>
      <c r="AL133" s="114">
        <f t="shared" si="135"/>
        <v>0</v>
      </c>
      <c r="AM133" s="114">
        <f t="shared" si="135"/>
        <v>11.2</v>
      </c>
      <c r="AN133" s="114">
        <f t="shared" si="135"/>
        <v>10.199999999999999</v>
      </c>
      <c r="AO133" s="114">
        <f t="shared" si="135"/>
        <v>0</v>
      </c>
      <c r="AP133" s="114">
        <f t="shared" si="135"/>
        <v>0</v>
      </c>
      <c r="AQ133" s="114">
        <f t="shared" si="135"/>
        <v>0</v>
      </c>
      <c r="AR133" s="114">
        <f t="shared" si="135"/>
        <v>0</v>
      </c>
      <c r="AS133" s="114">
        <f t="shared" si="135"/>
        <v>0</v>
      </c>
      <c r="AT133" s="114">
        <f t="shared" si="135"/>
        <v>0</v>
      </c>
      <c r="AU133" s="114">
        <f t="shared" si="135"/>
        <v>0</v>
      </c>
      <c r="AV133" s="114">
        <f t="shared" si="135"/>
        <v>0</v>
      </c>
      <c r="AW133" s="114">
        <f t="shared" si="135"/>
        <v>0</v>
      </c>
      <c r="AX133" s="114">
        <f t="shared" si="135"/>
        <v>0</v>
      </c>
      <c r="AY133" s="162">
        <f t="shared" si="131"/>
        <v>0</v>
      </c>
      <c r="AZ133" s="162">
        <f t="shared" si="131"/>
        <v>0</v>
      </c>
      <c r="BA133" s="162">
        <f t="shared" si="131"/>
        <v>0</v>
      </c>
      <c r="BB133" s="162">
        <f t="shared" si="131"/>
        <v>0</v>
      </c>
      <c r="BC133" s="162">
        <f t="shared" si="131"/>
        <v>0</v>
      </c>
      <c r="BD133" s="162">
        <f t="shared" si="131"/>
        <v>0</v>
      </c>
      <c r="BE133" s="162">
        <f t="shared" si="131"/>
        <v>0</v>
      </c>
      <c r="BF133" s="162">
        <f t="shared" si="131"/>
        <v>0</v>
      </c>
      <c r="BG133" s="162">
        <f t="shared" si="131"/>
        <v>0</v>
      </c>
      <c r="BH133" s="162">
        <f t="shared" si="131"/>
        <v>0</v>
      </c>
      <c r="BI133" s="162">
        <f t="shared" si="131"/>
        <v>0</v>
      </c>
      <c r="BJ133" s="162">
        <f t="shared" si="131"/>
        <v>0</v>
      </c>
      <c r="BK133" s="162">
        <f t="shared" si="131"/>
        <v>0</v>
      </c>
      <c r="BL133" s="162">
        <f t="shared" si="131"/>
        <v>0</v>
      </c>
      <c r="BM133" s="162">
        <f t="shared" si="126"/>
        <v>0</v>
      </c>
      <c r="BN133" s="162">
        <f t="shared" si="126"/>
        <v>0</v>
      </c>
      <c r="BO133" s="1">
        <f t="shared" si="125"/>
        <v>0</v>
      </c>
    </row>
    <row r="134" spans="1:67" ht="15" customHeight="1" x14ac:dyDescent="0.25">
      <c r="A134" s="10"/>
      <c r="B134" s="34" t="s">
        <v>172</v>
      </c>
      <c r="C134" s="155">
        <f t="shared" si="132"/>
        <v>0.2</v>
      </c>
      <c r="D134" s="156">
        <f t="shared" si="132"/>
        <v>0</v>
      </c>
      <c r="E134" s="136"/>
      <c r="F134" s="136"/>
      <c r="G134" s="136">
        <v>0.2</v>
      </c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55">
        <f t="shared" si="133"/>
        <v>0</v>
      </c>
      <c r="T134" s="156">
        <f t="shared" si="133"/>
        <v>0</v>
      </c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7"/>
      <c r="AH134" s="137"/>
      <c r="AI134" s="143">
        <f t="shared" si="134"/>
        <v>0.2</v>
      </c>
      <c r="AJ134" s="144">
        <f t="shared" si="134"/>
        <v>0</v>
      </c>
      <c r="AK134" s="114">
        <f t="shared" si="135"/>
        <v>0</v>
      </c>
      <c r="AL134" s="114">
        <f t="shared" si="135"/>
        <v>0</v>
      </c>
      <c r="AM134" s="114">
        <f t="shared" si="135"/>
        <v>0.2</v>
      </c>
      <c r="AN134" s="114">
        <f t="shared" si="135"/>
        <v>0</v>
      </c>
      <c r="AO134" s="114">
        <f t="shared" si="135"/>
        <v>0</v>
      </c>
      <c r="AP134" s="114">
        <f t="shared" si="135"/>
        <v>0</v>
      </c>
      <c r="AQ134" s="114">
        <f t="shared" si="135"/>
        <v>0</v>
      </c>
      <c r="AR134" s="114">
        <f t="shared" si="135"/>
        <v>0</v>
      </c>
      <c r="AS134" s="114">
        <f t="shared" si="135"/>
        <v>0</v>
      </c>
      <c r="AT134" s="114">
        <f t="shared" si="135"/>
        <v>0</v>
      </c>
      <c r="AU134" s="114">
        <f t="shared" si="135"/>
        <v>0</v>
      </c>
      <c r="AV134" s="114">
        <f t="shared" si="135"/>
        <v>0</v>
      </c>
      <c r="AW134" s="114">
        <f t="shared" si="135"/>
        <v>0</v>
      </c>
      <c r="AX134" s="114">
        <f t="shared" si="135"/>
        <v>0</v>
      </c>
      <c r="AY134" s="162">
        <f t="shared" si="131"/>
        <v>0</v>
      </c>
      <c r="AZ134" s="162">
        <f t="shared" si="131"/>
        <v>0</v>
      </c>
      <c r="BA134" s="162">
        <f t="shared" si="131"/>
        <v>0</v>
      </c>
      <c r="BB134" s="162">
        <f t="shared" si="131"/>
        <v>0</v>
      </c>
      <c r="BC134" s="162">
        <f t="shared" si="131"/>
        <v>0</v>
      </c>
      <c r="BD134" s="162">
        <f t="shared" si="131"/>
        <v>0</v>
      </c>
      <c r="BE134" s="162">
        <f t="shared" si="131"/>
        <v>0</v>
      </c>
      <c r="BF134" s="162">
        <f t="shared" si="131"/>
        <v>0</v>
      </c>
      <c r="BG134" s="162">
        <f t="shared" si="131"/>
        <v>0</v>
      </c>
      <c r="BH134" s="162">
        <f t="shared" si="131"/>
        <v>0</v>
      </c>
      <c r="BI134" s="162">
        <f t="shared" si="131"/>
        <v>0</v>
      </c>
      <c r="BJ134" s="162">
        <f t="shared" si="131"/>
        <v>0</v>
      </c>
      <c r="BK134" s="162">
        <f t="shared" si="131"/>
        <v>0</v>
      </c>
      <c r="BL134" s="162">
        <f t="shared" si="131"/>
        <v>0</v>
      </c>
      <c r="BM134" s="162">
        <f t="shared" si="126"/>
        <v>0</v>
      </c>
      <c r="BN134" s="162">
        <f t="shared" si="126"/>
        <v>0</v>
      </c>
      <c r="BO134" s="1">
        <f t="shared" si="125"/>
        <v>0</v>
      </c>
    </row>
    <row r="135" spans="1:67" ht="15" customHeight="1" x14ac:dyDescent="0.25">
      <c r="A135" s="10"/>
      <c r="B135" s="9" t="s">
        <v>301</v>
      </c>
      <c r="C135" s="154">
        <f t="shared" si="132"/>
        <v>20.599999999999998</v>
      </c>
      <c r="D135" s="154">
        <f t="shared" si="132"/>
        <v>0</v>
      </c>
      <c r="E135" s="7">
        <v>17.7</v>
      </c>
      <c r="F135" s="7"/>
      <c r="G135" s="7"/>
      <c r="H135" s="7"/>
      <c r="I135" s="7"/>
      <c r="J135" s="7"/>
      <c r="K135" s="7"/>
      <c r="L135" s="7"/>
      <c r="M135" s="7">
        <v>1.4</v>
      </c>
      <c r="N135" s="7"/>
      <c r="O135" s="7"/>
      <c r="P135" s="7"/>
      <c r="Q135" s="7">
        <v>1.5</v>
      </c>
      <c r="R135" s="7"/>
      <c r="S135" s="154">
        <f t="shared" si="133"/>
        <v>0</v>
      </c>
      <c r="T135" s="154">
        <f t="shared" si="133"/>
        <v>0</v>
      </c>
      <c r="U135" s="134"/>
      <c r="V135" s="134"/>
      <c r="W135" s="134"/>
      <c r="X135" s="134"/>
      <c r="Y135" s="134"/>
      <c r="Z135" s="134"/>
      <c r="AA135" s="134"/>
      <c r="AB135" s="134"/>
      <c r="AC135" s="134"/>
      <c r="AD135" s="134"/>
      <c r="AE135" s="134"/>
      <c r="AF135" s="134"/>
      <c r="AG135" s="134"/>
      <c r="AH135" s="134"/>
      <c r="AI135" s="113">
        <f t="shared" si="134"/>
        <v>20.599999999999998</v>
      </c>
      <c r="AJ135" s="113">
        <f t="shared" si="134"/>
        <v>0</v>
      </c>
      <c r="AK135" s="23">
        <f t="shared" si="135"/>
        <v>17.7</v>
      </c>
      <c r="AL135" s="23">
        <f t="shared" si="135"/>
        <v>0</v>
      </c>
      <c r="AM135" s="23">
        <f t="shared" si="135"/>
        <v>0</v>
      </c>
      <c r="AN135" s="23">
        <f t="shared" si="135"/>
        <v>0</v>
      </c>
      <c r="AO135" s="23">
        <f t="shared" si="135"/>
        <v>0</v>
      </c>
      <c r="AP135" s="23">
        <f t="shared" si="135"/>
        <v>0</v>
      </c>
      <c r="AQ135" s="23">
        <f t="shared" si="135"/>
        <v>0</v>
      </c>
      <c r="AR135" s="23">
        <f t="shared" si="135"/>
        <v>0</v>
      </c>
      <c r="AS135" s="23">
        <f t="shared" si="135"/>
        <v>1.4</v>
      </c>
      <c r="AT135" s="23">
        <f t="shared" si="135"/>
        <v>0</v>
      </c>
      <c r="AU135" s="23">
        <f t="shared" si="135"/>
        <v>0</v>
      </c>
      <c r="AV135" s="23">
        <f t="shared" si="135"/>
        <v>0</v>
      </c>
      <c r="AW135" s="23">
        <f t="shared" si="135"/>
        <v>1.5</v>
      </c>
      <c r="AX135" s="23">
        <f t="shared" si="135"/>
        <v>0</v>
      </c>
      <c r="AY135" s="162">
        <f t="shared" si="131"/>
        <v>0</v>
      </c>
      <c r="AZ135" s="162">
        <f t="shared" si="131"/>
        <v>0</v>
      </c>
      <c r="BA135" s="162">
        <f t="shared" si="131"/>
        <v>0</v>
      </c>
      <c r="BB135" s="162">
        <f t="shared" si="131"/>
        <v>0</v>
      </c>
      <c r="BC135" s="162">
        <f t="shared" si="131"/>
        <v>0</v>
      </c>
      <c r="BD135" s="162">
        <f t="shared" si="131"/>
        <v>0</v>
      </c>
      <c r="BE135" s="162">
        <f t="shared" si="131"/>
        <v>0</v>
      </c>
      <c r="BF135" s="162">
        <f t="shared" si="131"/>
        <v>0</v>
      </c>
      <c r="BG135" s="162">
        <f t="shared" si="131"/>
        <v>0</v>
      </c>
      <c r="BH135" s="162">
        <f t="shared" si="131"/>
        <v>0</v>
      </c>
      <c r="BI135" s="162">
        <f t="shared" si="131"/>
        <v>0</v>
      </c>
      <c r="BJ135" s="162">
        <f t="shared" si="131"/>
        <v>0</v>
      </c>
      <c r="BK135" s="162">
        <f t="shared" si="131"/>
        <v>0</v>
      </c>
      <c r="BL135" s="162">
        <f t="shared" si="131"/>
        <v>0</v>
      </c>
      <c r="BM135" s="162">
        <f t="shared" si="126"/>
        <v>0</v>
      </c>
      <c r="BN135" s="162">
        <f t="shared" si="126"/>
        <v>0</v>
      </c>
      <c r="BO135" s="1">
        <f t="shared" si="125"/>
        <v>0</v>
      </c>
    </row>
    <row r="136" spans="1:67" ht="15" customHeight="1" x14ac:dyDescent="0.25">
      <c r="A136" s="10"/>
      <c r="B136" s="8" t="s">
        <v>300</v>
      </c>
      <c r="C136" s="154">
        <f t="shared" si="132"/>
        <v>5.0999999999999996</v>
      </c>
      <c r="D136" s="154">
        <f t="shared" si="132"/>
        <v>4.9000000000000004</v>
      </c>
      <c r="E136" s="7"/>
      <c r="F136" s="7"/>
      <c r="G136" s="7">
        <f t="shared" ref="G136:H136" si="136">G137</f>
        <v>5.0999999999999996</v>
      </c>
      <c r="H136" s="7">
        <f t="shared" si="136"/>
        <v>4.9000000000000004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154">
        <f t="shared" si="133"/>
        <v>0</v>
      </c>
      <c r="T136" s="154">
        <f t="shared" si="133"/>
        <v>0</v>
      </c>
      <c r="U136" s="134"/>
      <c r="V136" s="134"/>
      <c r="W136" s="134">
        <f t="shared" ref="W136:X136" si="137">W137</f>
        <v>0</v>
      </c>
      <c r="X136" s="134">
        <f t="shared" si="137"/>
        <v>0</v>
      </c>
      <c r="Y136" s="134"/>
      <c r="Z136" s="134"/>
      <c r="AA136" s="134"/>
      <c r="AB136" s="134"/>
      <c r="AC136" s="134"/>
      <c r="AD136" s="134"/>
      <c r="AE136" s="134"/>
      <c r="AF136" s="134"/>
      <c r="AG136" s="134"/>
      <c r="AH136" s="134"/>
      <c r="AI136" s="113">
        <f t="shared" si="134"/>
        <v>5.0999999999999996</v>
      </c>
      <c r="AJ136" s="113">
        <f t="shared" si="134"/>
        <v>4.9000000000000004</v>
      </c>
      <c r="AK136" s="23">
        <f t="shared" si="135"/>
        <v>0</v>
      </c>
      <c r="AL136" s="23">
        <f t="shared" si="135"/>
        <v>0</v>
      </c>
      <c r="AM136" s="23">
        <f t="shared" si="135"/>
        <v>5.0999999999999996</v>
      </c>
      <c r="AN136" s="23">
        <f t="shared" si="135"/>
        <v>4.9000000000000004</v>
      </c>
      <c r="AO136" s="23">
        <f t="shared" si="135"/>
        <v>0</v>
      </c>
      <c r="AP136" s="23">
        <f t="shared" si="135"/>
        <v>0</v>
      </c>
      <c r="AQ136" s="23">
        <f t="shared" si="135"/>
        <v>0</v>
      </c>
      <c r="AR136" s="23">
        <f t="shared" si="135"/>
        <v>0</v>
      </c>
      <c r="AS136" s="23">
        <f t="shared" si="135"/>
        <v>0</v>
      </c>
      <c r="AT136" s="23">
        <f t="shared" si="135"/>
        <v>0</v>
      </c>
      <c r="AU136" s="23">
        <f t="shared" si="135"/>
        <v>0</v>
      </c>
      <c r="AV136" s="23">
        <f t="shared" si="135"/>
        <v>0</v>
      </c>
      <c r="AW136" s="23">
        <f t="shared" si="135"/>
        <v>0</v>
      </c>
      <c r="AX136" s="23">
        <f t="shared" si="135"/>
        <v>0</v>
      </c>
      <c r="AY136" s="162">
        <f t="shared" si="131"/>
        <v>0</v>
      </c>
      <c r="AZ136" s="162">
        <f t="shared" si="131"/>
        <v>0</v>
      </c>
      <c r="BA136" s="162">
        <f t="shared" si="131"/>
        <v>0</v>
      </c>
      <c r="BB136" s="162">
        <f t="shared" si="131"/>
        <v>0</v>
      </c>
      <c r="BC136" s="162">
        <f t="shared" si="131"/>
        <v>0</v>
      </c>
      <c r="BD136" s="162">
        <f t="shared" si="131"/>
        <v>0</v>
      </c>
      <c r="BE136" s="162">
        <f t="shared" si="131"/>
        <v>0</v>
      </c>
      <c r="BF136" s="162">
        <f t="shared" si="131"/>
        <v>0</v>
      </c>
      <c r="BG136" s="162">
        <f t="shared" si="131"/>
        <v>0</v>
      </c>
      <c r="BH136" s="162">
        <f t="shared" si="131"/>
        <v>0</v>
      </c>
      <c r="BI136" s="162">
        <f t="shared" si="131"/>
        <v>0</v>
      </c>
      <c r="BJ136" s="162">
        <f t="shared" si="131"/>
        <v>0</v>
      </c>
      <c r="BK136" s="162">
        <f t="shared" si="131"/>
        <v>0</v>
      </c>
      <c r="BL136" s="162">
        <f t="shared" si="131"/>
        <v>0</v>
      </c>
      <c r="BM136" s="162">
        <f t="shared" si="126"/>
        <v>0</v>
      </c>
      <c r="BN136" s="162">
        <f t="shared" si="126"/>
        <v>0</v>
      </c>
      <c r="BO136" s="1">
        <f t="shared" si="125"/>
        <v>0</v>
      </c>
    </row>
    <row r="137" spans="1:67" ht="15" customHeight="1" x14ac:dyDescent="0.25">
      <c r="A137" s="27"/>
      <c r="B137" s="35" t="s">
        <v>171</v>
      </c>
      <c r="C137" s="156">
        <f t="shared" si="132"/>
        <v>5.0999999999999996</v>
      </c>
      <c r="D137" s="156">
        <f t="shared" si="132"/>
        <v>4.9000000000000004</v>
      </c>
      <c r="E137" s="136"/>
      <c r="F137" s="136"/>
      <c r="G137" s="136">
        <v>5.0999999999999996</v>
      </c>
      <c r="H137" s="136">
        <v>4.9000000000000004</v>
      </c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51">
        <f t="shared" si="133"/>
        <v>0</v>
      </c>
      <c r="T137" s="152">
        <f t="shared" si="133"/>
        <v>0</v>
      </c>
      <c r="U137" s="133"/>
      <c r="V137" s="133"/>
      <c r="W137" s="133"/>
      <c r="X137" s="133"/>
      <c r="Y137" s="133"/>
      <c r="Z137" s="133"/>
      <c r="AA137" s="133"/>
      <c r="AB137" s="133"/>
      <c r="AC137" s="133"/>
      <c r="AD137" s="133"/>
      <c r="AE137" s="133"/>
      <c r="AF137" s="133"/>
      <c r="AG137" s="133"/>
      <c r="AH137" s="133"/>
      <c r="AI137" s="144">
        <f t="shared" si="134"/>
        <v>5.0999999999999996</v>
      </c>
      <c r="AJ137" s="144">
        <f t="shared" si="134"/>
        <v>4.9000000000000004</v>
      </c>
      <c r="AK137" s="114">
        <f t="shared" si="135"/>
        <v>0</v>
      </c>
      <c r="AL137" s="114">
        <f t="shared" si="135"/>
        <v>0</v>
      </c>
      <c r="AM137" s="114">
        <f t="shared" si="135"/>
        <v>5.0999999999999996</v>
      </c>
      <c r="AN137" s="114">
        <f t="shared" si="135"/>
        <v>4.9000000000000004</v>
      </c>
      <c r="AO137" s="114">
        <f t="shared" si="135"/>
        <v>0</v>
      </c>
      <c r="AP137" s="114">
        <f t="shared" si="135"/>
        <v>0</v>
      </c>
      <c r="AQ137" s="114">
        <f t="shared" si="135"/>
        <v>0</v>
      </c>
      <c r="AR137" s="114">
        <f t="shared" si="135"/>
        <v>0</v>
      </c>
      <c r="AS137" s="114">
        <f t="shared" si="135"/>
        <v>0</v>
      </c>
      <c r="AT137" s="114">
        <f t="shared" si="135"/>
        <v>0</v>
      </c>
      <c r="AU137" s="114">
        <f t="shared" si="135"/>
        <v>0</v>
      </c>
      <c r="AV137" s="114">
        <f t="shared" si="135"/>
        <v>0</v>
      </c>
      <c r="AW137" s="114">
        <f t="shared" si="135"/>
        <v>0</v>
      </c>
      <c r="AX137" s="114">
        <f t="shared" si="135"/>
        <v>0</v>
      </c>
      <c r="AY137" s="162">
        <f t="shared" si="131"/>
        <v>0</v>
      </c>
      <c r="AZ137" s="162">
        <f t="shared" si="131"/>
        <v>0</v>
      </c>
      <c r="BA137" s="162">
        <f t="shared" si="131"/>
        <v>0</v>
      </c>
      <c r="BB137" s="162">
        <f t="shared" si="131"/>
        <v>0</v>
      </c>
      <c r="BC137" s="162">
        <f t="shared" si="131"/>
        <v>0</v>
      </c>
      <c r="BD137" s="162">
        <f t="shared" si="131"/>
        <v>0</v>
      </c>
      <c r="BE137" s="162">
        <f t="shared" si="131"/>
        <v>0</v>
      </c>
      <c r="BF137" s="162">
        <f t="shared" si="131"/>
        <v>0</v>
      </c>
      <c r="BG137" s="162">
        <f t="shared" si="131"/>
        <v>0</v>
      </c>
      <c r="BH137" s="162">
        <f t="shared" si="131"/>
        <v>0</v>
      </c>
      <c r="BI137" s="162">
        <f t="shared" si="131"/>
        <v>0</v>
      </c>
      <c r="BJ137" s="162">
        <f t="shared" si="131"/>
        <v>0</v>
      </c>
      <c r="BK137" s="162">
        <f t="shared" si="131"/>
        <v>0</v>
      </c>
      <c r="BL137" s="162">
        <f t="shared" si="131"/>
        <v>0</v>
      </c>
      <c r="BM137" s="162">
        <f t="shared" si="126"/>
        <v>0</v>
      </c>
      <c r="BN137" s="162">
        <f t="shared" si="126"/>
        <v>0</v>
      </c>
      <c r="BO137" s="1">
        <f t="shared" si="125"/>
        <v>0</v>
      </c>
    </row>
    <row r="138" spans="1:67" ht="15" customHeight="1" x14ac:dyDescent="0.25">
      <c r="A138" s="3" t="s">
        <v>20</v>
      </c>
      <c r="B138" s="118" t="s">
        <v>312</v>
      </c>
      <c r="C138" s="151">
        <f>C139+C142+C143</f>
        <v>1223.8999999999999</v>
      </c>
      <c r="D138" s="152">
        <f>D139+D141+D142+D143</f>
        <v>233.59999999999997</v>
      </c>
      <c r="E138" s="131">
        <f>E139+E141+E142</f>
        <v>1161.5</v>
      </c>
      <c r="F138" s="131">
        <f>F139+F141+F142</f>
        <v>210.2</v>
      </c>
      <c r="G138" s="131">
        <f>G139+G142+G143</f>
        <v>50.9</v>
      </c>
      <c r="H138" s="131">
        <f>H139+H142+H143</f>
        <v>23.4</v>
      </c>
      <c r="I138" s="131">
        <f t="shared" ref="I138:AX138" si="138">I139+I141+I142</f>
        <v>0</v>
      </c>
      <c r="J138" s="131">
        <f t="shared" si="138"/>
        <v>0</v>
      </c>
      <c r="K138" s="131">
        <f t="shared" si="138"/>
        <v>0</v>
      </c>
      <c r="L138" s="131">
        <f t="shared" si="138"/>
        <v>0</v>
      </c>
      <c r="M138" s="131">
        <f t="shared" si="138"/>
        <v>0.9</v>
      </c>
      <c r="N138" s="131">
        <f t="shared" si="138"/>
        <v>0</v>
      </c>
      <c r="O138" s="131">
        <f t="shared" si="138"/>
        <v>0</v>
      </c>
      <c r="P138" s="131">
        <f t="shared" si="138"/>
        <v>0</v>
      </c>
      <c r="Q138" s="131">
        <f t="shared" si="138"/>
        <v>10.6</v>
      </c>
      <c r="R138" s="131">
        <f t="shared" si="138"/>
        <v>0</v>
      </c>
      <c r="S138" s="151">
        <f>S139+S142+S143</f>
        <v>0</v>
      </c>
      <c r="T138" s="152">
        <f>T139+T141+T142+T143</f>
        <v>0</v>
      </c>
      <c r="U138" s="133">
        <f>U139+U141+U142</f>
        <v>0</v>
      </c>
      <c r="V138" s="133">
        <f>V139+V141+V142</f>
        <v>0</v>
      </c>
      <c r="W138" s="133">
        <f>W139+W142+W143</f>
        <v>0</v>
      </c>
      <c r="X138" s="133">
        <f>X139+X142+X143</f>
        <v>0</v>
      </c>
      <c r="Y138" s="133">
        <f t="shared" si="138"/>
        <v>0</v>
      </c>
      <c r="Z138" s="133">
        <f t="shared" si="138"/>
        <v>0</v>
      </c>
      <c r="AA138" s="133">
        <f t="shared" si="138"/>
        <v>0</v>
      </c>
      <c r="AB138" s="133">
        <f t="shared" si="138"/>
        <v>0</v>
      </c>
      <c r="AC138" s="133">
        <f t="shared" si="138"/>
        <v>0</v>
      </c>
      <c r="AD138" s="133">
        <f t="shared" si="138"/>
        <v>0</v>
      </c>
      <c r="AE138" s="133">
        <f t="shared" si="138"/>
        <v>0</v>
      </c>
      <c r="AF138" s="133">
        <f t="shared" si="138"/>
        <v>0</v>
      </c>
      <c r="AG138" s="133">
        <f t="shared" si="138"/>
        <v>0</v>
      </c>
      <c r="AH138" s="133">
        <f t="shared" si="138"/>
        <v>0</v>
      </c>
      <c r="AI138" s="14">
        <f>AI139+AI142+AI143</f>
        <v>1223.8999999999999</v>
      </c>
      <c r="AJ138" s="12">
        <f>AJ139+AJ141+AJ142+AJ143</f>
        <v>233.59999999999997</v>
      </c>
      <c r="AK138" s="105">
        <f>AK139+AK141+AK142</f>
        <v>1161.5</v>
      </c>
      <c r="AL138" s="105">
        <f>AL139+AL141+AL142</f>
        <v>210.2</v>
      </c>
      <c r="AM138" s="105">
        <f>AM139+AM142+AM143</f>
        <v>50.9</v>
      </c>
      <c r="AN138" s="105">
        <f>AN139+AN142+AN143</f>
        <v>23.4</v>
      </c>
      <c r="AO138" s="105">
        <f t="shared" si="138"/>
        <v>0</v>
      </c>
      <c r="AP138" s="105">
        <f t="shared" si="138"/>
        <v>0</v>
      </c>
      <c r="AQ138" s="105">
        <f t="shared" si="138"/>
        <v>0</v>
      </c>
      <c r="AR138" s="105">
        <f t="shared" si="138"/>
        <v>0</v>
      </c>
      <c r="AS138" s="105">
        <f t="shared" si="138"/>
        <v>0.9</v>
      </c>
      <c r="AT138" s="105">
        <f t="shared" si="138"/>
        <v>0</v>
      </c>
      <c r="AU138" s="105">
        <f t="shared" si="138"/>
        <v>0</v>
      </c>
      <c r="AV138" s="105">
        <f t="shared" si="138"/>
        <v>0</v>
      </c>
      <c r="AW138" s="105">
        <f t="shared" si="138"/>
        <v>10.6</v>
      </c>
      <c r="AX138" s="105">
        <f t="shared" si="138"/>
        <v>0</v>
      </c>
      <c r="AY138" s="162">
        <f t="shared" si="131"/>
        <v>0</v>
      </c>
      <c r="AZ138" s="162">
        <f t="shared" si="131"/>
        <v>0</v>
      </c>
      <c r="BA138" s="162">
        <f t="shared" si="131"/>
        <v>0</v>
      </c>
      <c r="BB138" s="162">
        <f t="shared" si="131"/>
        <v>0</v>
      </c>
      <c r="BC138" s="162">
        <f t="shared" si="131"/>
        <v>0</v>
      </c>
      <c r="BD138" s="162">
        <f t="shared" si="131"/>
        <v>0</v>
      </c>
      <c r="BE138" s="162">
        <f t="shared" si="131"/>
        <v>0</v>
      </c>
      <c r="BF138" s="162">
        <f t="shared" si="131"/>
        <v>0</v>
      </c>
      <c r="BG138" s="162">
        <f t="shared" si="131"/>
        <v>0</v>
      </c>
      <c r="BH138" s="162">
        <f t="shared" si="131"/>
        <v>0</v>
      </c>
      <c r="BI138" s="162">
        <f t="shared" si="131"/>
        <v>0</v>
      </c>
      <c r="BJ138" s="162">
        <f t="shared" si="131"/>
        <v>0</v>
      </c>
      <c r="BK138" s="162">
        <f t="shared" si="131"/>
        <v>0</v>
      </c>
      <c r="BL138" s="162">
        <f t="shared" si="131"/>
        <v>0</v>
      </c>
      <c r="BM138" s="162">
        <f t="shared" si="126"/>
        <v>0</v>
      </c>
      <c r="BN138" s="162">
        <f t="shared" si="126"/>
        <v>0</v>
      </c>
      <c r="BO138" s="1">
        <f t="shared" si="125"/>
        <v>0</v>
      </c>
    </row>
    <row r="139" spans="1:67" ht="15" customHeight="1" x14ac:dyDescent="0.25">
      <c r="A139" s="10"/>
      <c r="B139" s="21" t="s">
        <v>296</v>
      </c>
      <c r="C139" s="153">
        <f>E139+G139+I139+K139+M139+O139+Q139</f>
        <v>249.7</v>
      </c>
      <c r="D139" s="154">
        <f t="shared" ref="D139:D144" si="139">F139+H139+J139+L139+N139+P139+R139</f>
        <v>213.39999999999998</v>
      </c>
      <c r="E139" s="7">
        <v>244.6</v>
      </c>
      <c r="F139" s="7">
        <v>210.2</v>
      </c>
      <c r="G139" s="7">
        <f>G140+G141</f>
        <v>5.0999999999999996</v>
      </c>
      <c r="H139" s="7">
        <f>H140+H141</f>
        <v>3.2</v>
      </c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153">
        <f t="shared" ref="S139:T144" si="140">U139+W139+Y139+AA139+AC139+AE139+AG139</f>
        <v>0</v>
      </c>
      <c r="T139" s="154">
        <f t="shared" si="140"/>
        <v>0</v>
      </c>
      <c r="U139" s="134"/>
      <c r="V139" s="134"/>
      <c r="W139" s="134">
        <f>W140+W141</f>
        <v>0</v>
      </c>
      <c r="X139" s="134">
        <f>X140+X141</f>
        <v>0</v>
      </c>
      <c r="Y139" s="134"/>
      <c r="Z139" s="134"/>
      <c r="AA139" s="134"/>
      <c r="AB139" s="134"/>
      <c r="AC139" s="134"/>
      <c r="AD139" s="134"/>
      <c r="AE139" s="134"/>
      <c r="AF139" s="134"/>
      <c r="AG139" s="134"/>
      <c r="AH139" s="134"/>
      <c r="AI139" s="112">
        <f>AK139+AM139+AO139+AQ139+AS139+AU139+AW139</f>
        <v>249.7</v>
      </c>
      <c r="AJ139" s="113">
        <f t="shared" ref="AJ139:AJ144" si="141">AL139+AN139+AP139+AR139+AT139+AV139+AX139</f>
        <v>213.39999999999998</v>
      </c>
      <c r="AK139" s="23">
        <f>E139+U139</f>
        <v>244.6</v>
      </c>
      <c r="AL139" s="23">
        <f t="shared" ref="AL139:AX144" si="142">F139+V139</f>
        <v>210.2</v>
      </c>
      <c r="AM139" s="23">
        <f t="shared" si="142"/>
        <v>5.0999999999999996</v>
      </c>
      <c r="AN139" s="23">
        <f t="shared" si="142"/>
        <v>3.2</v>
      </c>
      <c r="AO139" s="23">
        <f t="shared" si="142"/>
        <v>0</v>
      </c>
      <c r="AP139" s="23">
        <f t="shared" si="142"/>
        <v>0</v>
      </c>
      <c r="AQ139" s="23">
        <f t="shared" si="142"/>
        <v>0</v>
      </c>
      <c r="AR139" s="23">
        <f t="shared" si="142"/>
        <v>0</v>
      </c>
      <c r="AS139" s="23">
        <f t="shared" si="142"/>
        <v>0</v>
      </c>
      <c r="AT139" s="23">
        <f t="shared" si="142"/>
        <v>0</v>
      </c>
      <c r="AU139" s="23">
        <f t="shared" si="142"/>
        <v>0</v>
      </c>
      <c r="AV139" s="23">
        <f t="shared" si="142"/>
        <v>0</v>
      </c>
      <c r="AW139" s="23">
        <f t="shared" si="142"/>
        <v>0</v>
      </c>
      <c r="AX139" s="23">
        <f t="shared" si="142"/>
        <v>0</v>
      </c>
      <c r="AY139" s="162">
        <f t="shared" si="131"/>
        <v>0</v>
      </c>
      <c r="AZ139" s="162">
        <f t="shared" si="131"/>
        <v>0</v>
      </c>
      <c r="BA139" s="162">
        <f t="shared" si="131"/>
        <v>0</v>
      </c>
      <c r="BB139" s="162">
        <f t="shared" si="131"/>
        <v>0</v>
      </c>
      <c r="BC139" s="162">
        <f t="shared" si="131"/>
        <v>0</v>
      </c>
      <c r="BD139" s="162">
        <f t="shared" si="131"/>
        <v>0</v>
      </c>
      <c r="BE139" s="162">
        <f t="shared" si="131"/>
        <v>0</v>
      </c>
      <c r="BF139" s="162">
        <f t="shared" si="131"/>
        <v>0</v>
      </c>
      <c r="BG139" s="162">
        <f t="shared" si="131"/>
        <v>0</v>
      </c>
      <c r="BH139" s="162">
        <f t="shared" si="131"/>
        <v>0</v>
      </c>
      <c r="BI139" s="162">
        <f t="shared" si="131"/>
        <v>0</v>
      </c>
      <c r="BJ139" s="162">
        <f t="shared" si="131"/>
        <v>0</v>
      </c>
      <c r="BK139" s="162">
        <f t="shared" si="131"/>
        <v>0</v>
      </c>
      <c r="BL139" s="162">
        <f t="shared" si="131"/>
        <v>0</v>
      </c>
      <c r="BM139" s="162">
        <f t="shared" si="126"/>
        <v>0</v>
      </c>
      <c r="BN139" s="162">
        <f t="shared" si="126"/>
        <v>0</v>
      </c>
      <c r="BO139" s="1">
        <f t="shared" si="125"/>
        <v>0</v>
      </c>
    </row>
    <row r="140" spans="1:67" ht="26.4" x14ac:dyDescent="0.25">
      <c r="A140" s="10"/>
      <c r="B140" s="32" t="s">
        <v>236</v>
      </c>
      <c r="C140" s="155">
        <f>E140+G140+I140+K140+M140+O140+Q140</f>
        <v>3.3</v>
      </c>
      <c r="D140" s="156">
        <f t="shared" si="139"/>
        <v>3.2</v>
      </c>
      <c r="E140" s="136"/>
      <c r="F140" s="136"/>
      <c r="G140" s="136">
        <v>3.3</v>
      </c>
      <c r="H140" s="136">
        <v>3.2</v>
      </c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55">
        <f t="shared" si="140"/>
        <v>0</v>
      </c>
      <c r="T140" s="156">
        <f t="shared" si="140"/>
        <v>0</v>
      </c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37"/>
      <c r="AI140" s="143">
        <f t="shared" ref="AI140:AI144" si="143">AK140+AM140+AO140+AQ140+AS140+AU140+AW140</f>
        <v>3.3</v>
      </c>
      <c r="AJ140" s="144">
        <f t="shared" si="141"/>
        <v>3.2</v>
      </c>
      <c r="AK140" s="114">
        <f t="shared" ref="AK140:AK141" si="144">E140+U140</f>
        <v>0</v>
      </c>
      <c r="AL140" s="114">
        <f t="shared" si="142"/>
        <v>0</v>
      </c>
      <c r="AM140" s="114">
        <f t="shared" si="142"/>
        <v>3.3</v>
      </c>
      <c r="AN140" s="114">
        <f t="shared" si="142"/>
        <v>3.2</v>
      </c>
      <c r="AO140" s="114">
        <f t="shared" si="142"/>
        <v>0</v>
      </c>
      <c r="AP140" s="114">
        <f t="shared" si="142"/>
        <v>0</v>
      </c>
      <c r="AQ140" s="114">
        <f t="shared" si="142"/>
        <v>0</v>
      </c>
      <c r="AR140" s="114">
        <f t="shared" si="142"/>
        <v>0</v>
      </c>
      <c r="AS140" s="114">
        <f t="shared" si="142"/>
        <v>0</v>
      </c>
      <c r="AT140" s="114">
        <f t="shared" si="142"/>
        <v>0</v>
      </c>
      <c r="AU140" s="114">
        <f t="shared" si="142"/>
        <v>0</v>
      </c>
      <c r="AV140" s="114">
        <f t="shared" si="142"/>
        <v>0</v>
      </c>
      <c r="AW140" s="114">
        <f t="shared" si="142"/>
        <v>0</v>
      </c>
      <c r="AX140" s="114">
        <f t="shared" si="142"/>
        <v>0</v>
      </c>
      <c r="AY140" s="162">
        <f t="shared" si="131"/>
        <v>0</v>
      </c>
      <c r="AZ140" s="162">
        <f t="shared" si="131"/>
        <v>0</v>
      </c>
      <c r="BA140" s="162">
        <f t="shared" si="131"/>
        <v>0</v>
      </c>
      <c r="BB140" s="162">
        <f t="shared" si="131"/>
        <v>0</v>
      </c>
      <c r="BC140" s="162">
        <f t="shared" si="131"/>
        <v>0</v>
      </c>
      <c r="BD140" s="162">
        <f t="shared" si="131"/>
        <v>0</v>
      </c>
      <c r="BE140" s="162">
        <f t="shared" si="131"/>
        <v>0</v>
      </c>
      <c r="BF140" s="162">
        <f t="shared" si="131"/>
        <v>0</v>
      </c>
      <c r="BG140" s="162">
        <f t="shared" si="131"/>
        <v>0</v>
      </c>
      <c r="BH140" s="162">
        <f t="shared" si="131"/>
        <v>0</v>
      </c>
      <c r="BI140" s="162">
        <f t="shared" si="131"/>
        <v>0</v>
      </c>
      <c r="BJ140" s="162">
        <f t="shared" si="131"/>
        <v>0</v>
      </c>
      <c r="BK140" s="162">
        <f t="shared" si="131"/>
        <v>0</v>
      </c>
      <c r="BL140" s="162">
        <f t="shared" si="131"/>
        <v>0</v>
      </c>
      <c r="BM140" s="162">
        <f t="shared" si="126"/>
        <v>0</v>
      </c>
      <c r="BN140" s="162">
        <f t="shared" si="126"/>
        <v>0</v>
      </c>
      <c r="BO140" s="1">
        <f t="shared" si="125"/>
        <v>0</v>
      </c>
    </row>
    <row r="141" spans="1:67" ht="15" customHeight="1" x14ac:dyDescent="0.25">
      <c r="A141" s="10"/>
      <c r="B141" s="34" t="s">
        <v>172</v>
      </c>
      <c r="C141" s="155">
        <f>E141+G141+I141+K141+M141+O141+Q141</f>
        <v>1.8</v>
      </c>
      <c r="D141" s="156">
        <f t="shared" si="139"/>
        <v>0</v>
      </c>
      <c r="E141" s="136"/>
      <c r="F141" s="136"/>
      <c r="G141" s="136">
        <v>1.8</v>
      </c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55">
        <f t="shared" si="140"/>
        <v>0</v>
      </c>
      <c r="T141" s="156">
        <f t="shared" si="140"/>
        <v>0</v>
      </c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37"/>
      <c r="AI141" s="143">
        <f t="shared" si="143"/>
        <v>1.8</v>
      </c>
      <c r="AJ141" s="144">
        <f t="shared" si="141"/>
        <v>0</v>
      </c>
      <c r="AK141" s="114">
        <f t="shared" si="144"/>
        <v>0</v>
      </c>
      <c r="AL141" s="114">
        <f t="shared" si="142"/>
        <v>0</v>
      </c>
      <c r="AM141" s="114">
        <f t="shared" si="142"/>
        <v>1.8</v>
      </c>
      <c r="AN141" s="114">
        <f t="shared" si="142"/>
        <v>0</v>
      </c>
      <c r="AO141" s="114">
        <f t="shared" si="142"/>
        <v>0</v>
      </c>
      <c r="AP141" s="114">
        <f t="shared" si="142"/>
        <v>0</v>
      </c>
      <c r="AQ141" s="114">
        <f t="shared" si="142"/>
        <v>0</v>
      </c>
      <c r="AR141" s="114">
        <f t="shared" si="142"/>
        <v>0</v>
      </c>
      <c r="AS141" s="114">
        <f t="shared" si="142"/>
        <v>0</v>
      </c>
      <c r="AT141" s="114">
        <f t="shared" si="142"/>
        <v>0</v>
      </c>
      <c r="AU141" s="114">
        <f t="shared" si="142"/>
        <v>0</v>
      </c>
      <c r="AV141" s="114">
        <f t="shared" si="142"/>
        <v>0</v>
      </c>
      <c r="AW141" s="114">
        <f t="shared" si="142"/>
        <v>0</v>
      </c>
      <c r="AX141" s="114">
        <f t="shared" si="142"/>
        <v>0</v>
      </c>
      <c r="AY141" s="162">
        <f t="shared" si="131"/>
        <v>0</v>
      </c>
      <c r="AZ141" s="162">
        <f t="shared" si="131"/>
        <v>0</v>
      </c>
      <c r="BA141" s="162">
        <f t="shared" si="131"/>
        <v>0</v>
      </c>
      <c r="BB141" s="162">
        <f t="shared" si="131"/>
        <v>0</v>
      </c>
      <c r="BC141" s="162">
        <f t="shared" si="131"/>
        <v>0</v>
      </c>
      <c r="BD141" s="162">
        <f t="shared" si="131"/>
        <v>0</v>
      </c>
      <c r="BE141" s="162">
        <f t="shared" si="131"/>
        <v>0</v>
      </c>
      <c r="BF141" s="162">
        <f t="shared" si="131"/>
        <v>0</v>
      </c>
      <c r="BG141" s="162">
        <f t="shared" si="131"/>
        <v>0</v>
      </c>
      <c r="BH141" s="162">
        <f t="shared" si="131"/>
        <v>0</v>
      </c>
      <c r="BI141" s="162">
        <f t="shared" si="131"/>
        <v>0</v>
      </c>
      <c r="BJ141" s="162">
        <f t="shared" si="131"/>
        <v>0</v>
      </c>
      <c r="BK141" s="162">
        <f t="shared" si="131"/>
        <v>0</v>
      </c>
      <c r="BL141" s="162">
        <f t="shared" si="131"/>
        <v>0</v>
      </c>
      <c r="BM141" s="162">
        <f t="shared" si="126"/>
        <v>0</v>
      </c>
      <c r="BN141" s="162">
        <f t="shared" si="126"/>
        <v>0</v>
      </c>
      <c r="BO141" s="1">
        <f t="shared" si="125"/>
        <v>0</v>
      </c>
    </row>
    <row r="142" spans="1:67" ht="15" customHeight="1" x14ac:dyDescent="0.25">
      <c r="A142" s="10"/>
      <c r="B142" s="9" t="s">
        <v>301</v>
      </c>
      <c r="C142" s="154">
        <f>E142+G142+I142+K142+M142+O142+Q142</f>
        <v>928.4</v>
      </c>
      <c r="D142" s="154">
        <f t="shared" si="139"/>
        <v>0</v>
      </c>
      <c r="E142" s="7">
        <v>916.9</v>
      </c>
      <c r="F142" s="7"/>
      <c r="G142" s="7"/>
      <c r="H142" s="7"/>
      <c r="I142" s="7"/>
      <c r="J142" s="7"/>
      <c r="K142" s="7"/>
      <c r="L142" s="7"/>
      <c r="M142" s="7">
        <v>0.9</v>
      </c>
      <c r="N142" s="7"/>
      <c r="O142" s="7"/>
      <c r="P142" s="7"/>
      <c r="Q142" s="7">
        <v>10.6</v>
      </c>
      <c r="R142" s="7"/>
      <c r="S142" s="154">
        <f t="shared" si="140"/>
        <v>0</v>
      </c>
      <c r="T142" s="154">
        <f t="shared" si="140"/>
        <v>0</v>
      </c>
      <c r="U142" s="134"/>
      <c r="V142" s="134"/>
      <c r="W142" s="134"/>
      <c r="X142" s="134"/>
      <c r="Y142" s="134"/>
      <c r="Z142" s="134"/>
      <c r="AA142" s="134"/>
      <c r="AB142" s="134"/>
      <c r="AC142" s="134"/>
      <c r="AD142" s="134"/>
      <c r="AE142" s="134"/>
      <c r="AF142" s="134"/>
      <c r="AG142" s="134"/>
      <c r="AH142" s="134"/>
      <c r="AI142" s="113">
        <f t="shared" si="143"/>
        <v>928.4</v>
      </c>
      <c r="AJ142" s="113">
        <f t="shared" si="141"/>
        <v>0</v>
      </c>
      <c r="AK142" s="23">
        <f>E142+U142</f>
        <v>916.9</v>
      </c>
      <c r="AL142" s="23">
        <f t="shared" si="142"/>
        <v>0</v>
      </c>
      <c r="AM142" s="23">
        <f t="shared" si="142"/>
        <v>0</v>
      </c>
      <c r="AN142" s="23">
        <f t="shared" si="142"/>
        <v>0</v>
      </c>
      <c r="AO142" s="23">
        <f t="shared" si="142"/>
        <v>0</v>
      </c>
      <c r="AP142" s="23">
        <f t="shared" si="142"/>
        <v>0</v>
      </c>
      <c r="AQ142" s="23">
        <f t="shared" si="142"/>
        <v>0</v>
      </c>
      <c r="AR142" s="23">
        <f t="shared" si="142"/>
        <v>0</v>
      </c>
      <c r="AS142" s="23">
        <f t="shared" si="142"/>
        <v>0.9</v>
      </c>
      <c r="AT142" s="23">
        <f t="shared" si="142"/>
        <v>0</v>
      </c>
      <c r="AU142" s="23">
        <f t="shared" si="142"/>
        <v>0</v>
      </c>
      <c r="AV142" s="23">
        <f t="shared" si="142"/>
        <v>0</v>
      </c>
      <c r="AW142" s="23">
        <f t="shared" si="142"/>
        <v>10.6</v>
      </c>
      <c r="AX142" s="23">
        <f t="shared" si="142"/>
        <v>0</v>
      </c>
      <c r="AY142" s="162">
        <f t="shared" si="131"/>
        <v>0</v>
      </c>
      <c r="AZ142" s="162">
        <f t="shared" si="131"/>
        <v>0</v>
      </c>
      <c r="BA142" s="162">
        <f t="shared" si="131"/>
        <v>0</v>
      </c>
      <c r="BB142" s="162">
        <f t="shared" si="131"/>
        <v>0</v>
      </c>
      <c r="BC142" s="162">
        <f t="shared" si="131"/>
        <v>0</v>
      </c>
      <c r="BD142" s="162">
        <f t="shared" si="131"/>
        <v>0</v>
      </c>
      <c r="BE142" s="162">
        <f t="shared" si="131"/>
        <v>0</v>
      </c>
      <c r="BF142" s="162">
        <f t="shared" si="131"/>
        <v>0</v>
      </c>
      <c r="BG142" s="162">
        <f t="shared" si="131"/>
        <v>0</v>
      </c>
      <c r="BH142" s="162">
        <f t="shared" si="131"/>
        <v>0</v>
      </c>
      <c r="BI142" s="162">
        <f t="shared" si="131"/>
        <v>0</v>
      </c>
      <c r="BJ142" s="162">
        <f t="shared" si="131"/>
        <v>0</v>
      </c>
      <c r="BK142" s="162">
        <f t="shared" si="131"/>
        <v>0</v>
      </c>
      <c r="BL142" s="162">
        <f t="shared" si="131"/>
        <v>0</v>
      </c>
      <c r="BM142" s="162">
        <f t="shared" si="126"/>
        <v>0</v>
      </c>
      <c r="BN142" s="162">
        <f t="shared" si="126"/>
        <v>0</v>
      </c>
      <c r="BO142" s="1">
        <f t="shared" si="125"/>
        <v>0</v>
      </c>
    </row>
    <row r="143" spans="1:67" ht="15" customHeight="1" x14ac:dyDescent="0.25">
      <c r="A143" s="10"/>
      <c r="B143" s="8" t="s">
        <v>300</v>
      </c>
      <c r="C143" s="154">
        <f t="shared" ref="C143:C144" si="145">E143+G143+I143+K143+M143+O143+Q143</f>
        <v>45.8</v>
      </c>
      <c r="D143" s="154">
        <f t="shared" si="139"/>
        <v>20.2</v>
      </c>
      <c r="E143" s="7"/>
      <c r="F143" s="7"/>
      <c r="G143" s="7">
        <f t="shared" ref="G143:H143" si="146">G144</f>
        <v>45.8</v>
      </c>
      <c r="H143" s="7">
        <f t="shared" si="146"/>
        <v>20.2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154">
        <f t="shared" si="140"/>
        <v>0</v>
      </c>
      <c r="T143" s="154">
        <f t="shared" si="140"/>
        <v>0</v>
      </c>
      <c r="U143" s="134"/>
      <c r="V143" s="134"/>
      <c r="W143" s="134">
        <f t="shared" ref="W143:X143" si="147">W144</f>
        <v>0</v>
      </c>
      <c r="X143" s="134">
        <f t="shared" si="147"/>
        <v>0</v>
      </c>
      <c r="Y143" s="134"/>
      <c r="Z143" s="134"/>
      <c r="AA143" s="134"/>
      <c r="AB143" s="134"/>
      <c r="AC143" s="134"/>
      <c r="AD143" s="134"/>
      <c r="AE143" s="134"/>
      <c r="AF143" s="134"/>
      <c r="AG143" s="134"/>
      <c r="AH143" s="134"/>
      <c r="AI143" s="113">
        <f t="shared" si="143"/>
        <v>45.8</v>
      </c>
      <c r="AJ143" s="113">
        <f t="shared" si="141"/>
        <v>20.2</v>
      </c>
      <c r="AK143" s="23">
        <f>E143+U143</f>
        <v>0</v>
      </c>
      <c r="AL143" s="23">
        <f t="shared" si="142"/>
        <v>0</v>
      </c>
      <c r="AM143" s="23">
        <f t="shared" si="142"/>
        <v>45.8</v>
      </c>
      <c r="AN143" s="23">
        <f t="shared" si="142"/>
        <v>20.2</v>
      </c>
      <c r="AO143" s="23">
        <f t="shared" si="142"/>
        <v>0</v>
      </c>
      <c r="AP143" s="23">
        <f t="shared" si="142"/>
        <v>0</v>
      </c>
      <c r="AQ143" s="23">
        <f t="shared" si="142"/>
        <v>0</v>
      </c>
      <c r="AR143" s="23">
        <f t="shared" si="142"/>
        <v>0</v>
      </c>
      <c r="AS143" s="23">
        <f t="shared" si="142"/>
        <v>0</v>
      </c>
      <c r="AT143" s="23">
        <f t="shared" si="142"/>
        <v>0</v>
      </c>
      <c r="AU143" s="23">
        <f t="shared" si="142"/>
        <v>0</v>
      </c>
      <c r="AV143" s="23">
        <f t="shared" si="142"/>
        <v>0</v>
      </c>
      <c r="AW143" s="23">
        <f t="shared" si="142"/>
        <v>0</v>
      </c>
      <c r="AX143" s="23">
        <f t="shared" si="142"/>
        <v>0</v>
      </c>
      <c r="AY143" s="162">
        <f t="shared" si="131"/>
        <v>0</v>
      </c>
      <c r="AZ143" s="162">
        <f t="shared" si="131"/>
        <v>0</v>
      </c>
      <c r="BA143" s="162">
        <f t="shared" si="131"/>
        <v>0</v>
      </c>
      <c r="BB143" s="162">
        <f t="shared" si="131"/>
        <v>0</v>
      </c>
      <c r="BC143" s="162">
        <f t="shared" si="131"/>
        <v>0</v>
      </c>
      <c r="BD143" s="162">
        <f t="shared" si="131"/>
        <v>0</v>
      </c>
      <c r="BE143" s="162">
        <f t="shared" si="131"/>
        <v>0</v>
      </c>
      <c r="BF143" s="162">
        <f t="shared" si="131"/>
        <v>0</v>
      </c>
      <c r="BG143" s="162">
        <f t="shared" si="131"/>
        <v>0</v>
      </c>
      <c r="BH143" s="162">
        <f t="shared" si="131"/>
        <v>0</v>
      </c>
      <c r="BI143" s="162">
        <f t="shared" si="131"/>
        <v>0</v>
      </c>
      <c r="BJ143" s="162">
        <f t="shared" si="131"/>
        <v>0</v>
      </c>
      <c r="BK143" s="162">
        <f t="shared" si="131"/>
        <v>0</v>
      </c>
      <c r="BL143" s="162">
        <f t="shared" si="131"/>
        <v>0</v>
      </c>
      <c r="BM143" s="162">
        <f t="shared" si="126"/>
        <v>0</v>
      </c>
      <c r="BN143" s="162">
        <f t="shared" si="126"/>
        <v>0</v>
      </c>
      <c r="BO143" s="1">
        <f t="shared" si="125"/>
        <v>0</v>
      </c>
    </row>
    <row r="144" spans="1:67" ht="15" customHeight="1" x14ac:dyDescent="0.25">
      <c r="A144" s="10"/>
      <c r="B144" s="35" t="s">
        <v>171</v>
      </c>
      <c r="C144" s="156">
        <f t="shared" si="145"/>
        <v>45.8</v>
      </c>
      <c r="D144" s="156">
        <f t="shared" si="139"/>
        <v>20.2</v>
      </c>
      <c r="E144" s="136"/>
      <c r="F144" s="136"/>
      <c r="G144" s="136">
        <v>45.8</v>
      </c>
      <c r="H144" s="136">
        <v>20.2</v>
      </c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56">
        <f t="shared" si="140"/>
        <v>0</v>
      </c>
      <c r="T144" s="156">
        <f t="shared" si="140"/>
        <v>0</v>
      </c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37"/>
      <c r="AI144" s="144">
        <f t="shared" si="143"/>
        <v>45.8</v>
      </c>
      <c r="AJ144" s="144">
        <f t="shared" si="141"/>
        <v>20.2</v>
      </c>
      <c r="AK144" s="114">
        <f t="shared" ref="AK144" si="148">E144+U144</f>
        <v>0</v>
      </c>
      <c r="AL144" s="114">
        <f t="shared" si="142"/>
        <v>0</v>
      </c>
      <c r="AM144" s="114">
        <f t="shared" si="142"/>
        <v>45.8</v>
      </c>
      <c r="AN144" s="114">
        <f t="shared" si="142"/>
        <v>20.2</v>
      </c>
      <c r="AO144" s="114">
        <f t="shared" si="142"/>
        <v>0</v>
      </c>
      <c r="AP144" s="114">
        <f t="shared" si="142"/>
        <v>0</v>
      </c>
      <c r="AQ144" s="114">
        <f t="shared" si="142"/>
        <v>0</v>
      </c>
      <c r="AR144" s="114">
        <f t="shared" si="142"/>
        <v>0</v>
      </c>
      <c r="AS144" s="114">
        <f t="shared" si="142"/>
        <v>0</v>
      </c>
      <c r="AT144" s="114">
        <f t="shared" si="142"/>
        <v>0</v>
      </c>
      <c r="AU144" s="114">
        <f t="shared" si="142"/>
        <v>0</v>
      </c>
      <c r="AV144" s="114">
        <f t="shared" si="142"/>
        <v>0</v>
      </c>
      <c r="AW144" s="114">
        <f t="shared" si="142"/>
        <v>0</v>
      </c>
      <c r="AX144" s="114">
        <f t="shared" si="142"/>
        <v>0</v>
      </c>
      <c r="AY144" s="162">
        <f t="shared" si="131"/>
        <v>0</v>
      </c>
      <c r="AZ144" s="162">
        <f t="shared" si="131"/>
        <v>0</v>
      </c>
      <c r="BA144" s="162">
        <f t="shared" si="131"/>
        <v>0</v>
      </c>
      <c r="BB144" s="162">
        <f t="shared" si="131"/>
        <v>0</v>
      </c>
      <c r="BC144" s="162">
        <f t="shared" si="131"/>
        <v>0</v>
      </c>
      <c r="BD144" s="162">
        <f t="shared" si="131"/>
        <v>0</v>
      </c>
      <c r="BE144" s="162">
        <f t="shared" si="131"/>
        <v>0</v>
      </c>
      <c r="BF144" s="162">
        <f t="shared" si="131"/>
        <v>0</v>
      </c>
      <c r="BG144" s="162">
        <f t="shared" si="131"/>
        <v>0</v>
      </c>
      <c r="BH144" s="162">
        <f t="shared" si="131"/>
        <v>0</v>
      </c>
      <c r="BI144" s="162">
        <f t="shared" si="131"/>
        <v>0</v>
      </c>
      <c r="BJ144" s="162">
        <f t="shared" si="131"/>
        <v>0</v>
      </c>
      <c r="BK144" s="162">
        <f t="shared" si="131"/>
        <v>0</v>
      </c>
      <c r="BL144" s="162">
        <f t="shared" si="131"/>
        <v>0</v>
      </c>
      <c r="BM144" s="162">
        <f t="shared" si="126"/>
        <v>0</v>
      </c>
      <c r="BN144" s="162">
        <f t="shared" si="126"/>
        <v>0</v>
      </c>
      <c r="BO144" s="1">
        <f t="shared" si="125"/>
        <v>0</v>
      </c>
    </row>
    <row r="145" spans="1:67" s="26" customFormat="1" ht="15" customHeight="1" x14ac:dyDescent="0.25">
      <c r="A145" s="29" t="s">
        <v>21</v>
      </c>
      <c r="B145" s="118" t="s">
        <v>313</v>
      </c>
      <c r="C145" s="151">
        <f>C146</f>
        <v>1724.4</v>
      </c>
      <c r="D145" s="152">
        <f>D146</f>
        <v>0</v>
      </c>
      <c r="E145" s="131">
        <f t="shared" ref="E145:R145" si="149">E146</f>
        <v>1724.4</v>
      </c>
      <c r="F145" s="131">
        <f t="shared" si="149"/>
        <v>0</v>
      </c>
      <c r="G145" s="131">
        <f t="shared" si="149"/>
        <v>0</v>
      </c>
      <c r="H145" s="131">
        <f t="shared" si="149"/>
        <v>0</v>
      </c>
      <c r="I145" s="131">
        <f t="shared" si="149"/>
        <v>0</v>
      </c>
      <c r="J145" s="131">
        <f t="shared" si="149"/>
        <v>0</v>
      </c>
      <c r="K145" s="131">
        <f t="shared" si="149"/>
        <v>0</v>
      </c>
      <c r="L145" s="131">
        <f t="shared" si="149"/>
        <v>0</v>
      </c>
      <c r="M145" s="131">
        <f t="shared" si="149"/>
        <v>0</v>
      </c>
      <c r="N145" s="131">
        <f t="shared" si="149"/>
        <v>0</v>
      </c>
      <c r="O145" s="131">
        <f t="shared" si="149"/>
        <v>0</v>
      </c>
      <c r="P145" s="131">
        <f t="shared" si="149"/>
        <v>0</v>
      </c>
      <c r="Q145" s="131">
        <f t="shared" si="149"/>
        <v>0</v>
      </c>
      <c r="R145" s="131">
        <f t="shared" si="149"/>
        <v>0</v>
      </c>
      <c r="S145" s="151">
        <f>S146</f>
        <v>0</v>
      </c>
      <c r="T145" s="152">
        <f t="shared" ref="T145:AH145" si="150">T146</f>
        <v>0</v>
      </c>
      <c r="U145" s="133">
        <f t="shared" si="150"/>
        <v>0</v>
      </c>
      <c r="V145" s="133">
        <f t="shared" si="150"/>
        <v>0</v>
      </c>
      <c r="W145" s="133">
        <f t="shared" si="150"/>
        <v>0</v>
      </c>
      <c r="X145" s="133">
        <f t="shared" si="150"/>
        <v>0</v>
      </c>
      <c r="Y145" s="133">
        <f t="shared" si="150"/>
        <v>0</v>
      </c>
      <c r="Z145" s="133">
        <f t="shared" si="150"/>
        <v>0</v>
      </c>
      <c r="AA145" s="133">
        <f t="shared" si="150"/>
        <v>0</v>
      </c>
      <c r="AB145" s="133">
        <f t="shared" si="150"/>
        <v>0</v>
      </c>
      <c r="AC145" s="133">
        <f t="shared" si="150"/>
        <v>0</v>
      </c>
      <c r="AD145" s="133">
        <f t="shared" si="150"/>
        <v>0</v>
      </c>
      <c r="AE145" s="133">
        <f t="shared" si="150"/>
        <v>0</v>
      </c>
      <c r="AF145" s="133">
        <f t="shared" si="150"/>
        <v>0</v>
      </c>
      <c r="AG145" s="133">
        <f t="shared" si="150"/>
        <v>0</v>
      </c>
      <c r="AH145" s="133">
        <f t="shared" si="150"/>
        <v>0</v>
      </c>
      <c r="AI145" s="14">
        <f>AI146</f>
        <v>1724.4</v>
      </c>
      <c r="AJ145" s="12">
        <f t="shared" ref="AJ145:AX145" si="151">AJ146</f>
        <v>0</v>
      </c>
      <c r="AK145" s="105">
        <f t="shared" si="151"/>
        <v>1724.4</v>
      </c>
      <c r="AL145" s="105">
        <f t="shared" si="151"/>
        <v>0</v>
      </c>
      <c r="AM145" s="105">
        <f t="shared" si="151"/>
        <v>0</v>
      </c>
      <c r="AN145" s="105">
        <f t="shared" si="151"/>
        <v>0</v>
      </c>
      <c r="AO145" s="105">
        <f t="shared" si="151"/>
        <v>0</v>
      </c>
      <c r="AP145" s="105">
        <f t="shared" si="151"/>
        <v>0</v>
      </c>
      <c r="AQ145" s="105">
        <f t="shared" si="151"/>
        <v>0</v>
      </c>
      <c r="AR145" s="105">
        <f t="shared" si="151"/>
        <v>0</v>
      </c>
      <c r="AS145" s="105">
        <f t="shared" si="151"/>
        <v>0</v>
      </c>
      <c r="AT145" s="105">
        <f t="shared" si="151"/>
        <v>0</v>
      </c>
      <c r="AU145" s="105">
        <f t="shared" si="151"/>
        <v>0</v>
      </c>
      <c r="AV145" s="105">
        <f t="shared" si="151"/>
        <v>0</v>
      </c>
      <c r="AW145" s="105">
        <f t="shared" si="151"/>
        <v>0</v>
      </c>
      <c r="AX145" s="105">
        <f t="shared" si="151"/>
        <v>0</v>
      </c>
      <c r="AY145" s="162">
        <f t="shared" si="131"/>
        <v>0</v>
      </c>
      <c r="AZ145" s="162">
        <f t="shared" si="131"/>
        <v>0</v>
      </c>
      <c r="BA145" s="162">
        <f t="shared" si="131"/>
        <v>0</v>
      </c>
      <c r="BB145" s="162">
        <f t="shared" si="131"/>
        <v>0</v>
      </c>
      <c r="BC145" s="162">
        <f t="shared" si="131"/>
        <v>0</v>
      </c>
      <c r="BD145" s="162">
        <f t="shared" si="131"/>
        <v>0</v>
      </c>
      <c r="BE145" s="162">
        <f t="shared" si="131"/>
        <v>0</v>
      </c>
      <c r="BF145" s="162">
        <f t="shared" si="131"/>
        <v>0</v>
      </c>
      <c r="BG145" s="162">
        <f t="shared" si="131"/>
        <v>0</v>
      </c>
      <c r="BH145" s="162">
        <f t="shared" si="131"/>
        <v>0</v>
      </c>
      <c r="BI145" s="162">
        <f t="shared" si="131"/>
        <v>0</v>
      </c>
      <c r="BJ145" s="162">
        <f t="shared" si="131"/>
        <v>0</v>
      </c>
      <c r="BK145" s="162">
        <f t="shared" si="131"/>
        <v>0</v>
      </c>
      <c r="BL145" s="162">
        <f t="shared" si="131"/>
        <v>0</v>
      </c>
      <c r="BM145" s="162">
        <f t="shared" si="126"/>
        <v>0</v>
      </c>
      <c r="BN145" s="162">
        <f t="shared" si="126"/>
        <v>0</v>
      </c>
      <c r="BO145" s="1">
        <f t="shared" si="125"/>
        <v>0</v>
      </c>
    </row>
    <row r="146" spans="1:67" s="57" customFormat="1" ht="15" customHeight="1" x14ac:dyDescent="0.25">
      <c r="A146" s="109"/>
      <c r="B146" s="5" t="s">
        <v>4</v>
      </c>
      <c r="C146" s="153">
        <f>E146+G146+I146+K146+M146+O146+Q146</f>
        <v>1724.4</v>
      </c>
      <c r="D146" s="154">
        <f>F146+H146+J146+L146+N146+P146+R146</f>
        <v>0</v>
      </c>
      <c r="E146" s="7">
        <v>1724.4</v>
      </c>
      <c r="F146" s="139"/>
      <c r="G146" s="139"/>
      <c r="H146" s="139"/>
      <c r="I146" s="139"/>
      <c r="J146" s="139"/>
      <c r="K146" s="139"/>
      <c r="L146" s="139"/>
      <c r="M146" s="139"/>
      <c r="N146" s="139"/>
      <c r="O146" s="139"/>
      <c r="P146" s="139"/>
      <c r="Q146" s="139"/>
      <c r="R146" s="139"/>
      <c r="S146" s="153">
        <f>U146+W146+Y146+AA146+AC146+AE146+AG146</f>
        <v>0</v>
      </c>
      <c r="T146" s="154">
        <f>V146+X146+Z146+AB146+AD146+AF146+AH146</f>
        <v>0</v>
      </c>
      <c r="U146" s="141"/>
      <c r="V146" s="141"/>
      <c r="W146" s="141"/>
      <c r="X146" s="141"/>
      <c r="Y146" s="141"/>
      <c r="Z146" s="141"/>
      <c r="AA146" s="141"/>
      <c r="AB146" s="141"/>
      <c r="AC146" s="141"/>
      <c r="AD146" s="141"/>
      <c r="AE146" s="141"/>
      <c r="AF146" s="141"/>
      <c r="AG146" s="141"/>
      <c r="AH146" s="141"/>
      <c r="AI146" s="112">
        <f>AK146+AM146+AO146+AQ146+AS146+AU146+AW146</f>
        <v>1724.4</v>
      </c>
      <c r="AJ146" s="113">
        <f>AL146+AN146+AP146+AR146+AT146+AV146+AX146</f>
        <v>0</v>
      </c>
      <c r="AK146" s="23">
        <f>E146+U146</f>
        <v>1724.4</v>
      </c>
      <c r="AL146" s="23">
        <f t="shared" ref="AL146:AX146" si="152">F146+V146</f>
        <v>0</v>
      </c>
      <c r="AM146" s="23">
        <f t="shared" si="152"/>
        <v>0</v>
      </c>
      <c r="AN146" s="23">
        <f t="shared" si="152"/>
        <v>0</v>
      </c>
      <c r="AO146" s="23">
        <f t="shared" si="152"/>
        <v>0</v>
      </c>
      <c r="AP146" s="23">
        <f t="shared" si="152"/>
        <v>0</v>
      </c>
      <c r="AQ146" s="23">
        <f t="shared" si="152"/>
        <v>0</v>
      </c>
      <c r="AR146" s="23">
        <f t="shared" si="152"/>
        <v>0</v>
      </c>
      <c r="AS146" s="23">
        <f t="shared" si="152"/>
        <v>0</v>
      </c>
      <c r="AT146" s="23">
        <f t="shared" si="152"/>
        <v>0</v>
      </c>
      <c r="AU146" s="23">
        <f t="shared" si="152"/>
        <v>0</v>
      </c>
      <c r="AV146" s="23">
        <f t="shared" si="152"/>
        <v>0</v>
      </c>
      <c r="AW146" s="23">
        <f t="shared" si="152"/>
        <v>0</v>
      </c>
      <c r="AX146" s="23">
        <f t="shared" si="152"/>
        <v>0</v>
      </c>
      <c r="AY146" s="162">
        <f t="shared" si="131"/>
        <v>0</v>
      </c>
      <c r="AZ146" s="162">
        <f t="shared" si="131"/>
        <v>0</v>
      </c>
      <c r="BA146" s="162">
        <f t="shared" si="131"/>
        <v>0</v>
      </c>
      <c r="BB146" s="162">
        <f t="shared" si="131"/>
        <v>0</v>
      </c>
      <c r="BC146" s="162">
        <f t="shared" si="131"/>
        <v>0</v>
      </c>
      <c r="BD146" s="162">
        <f t="shared" si="131"/>
        <v>0</v>
      </c>
      <c r="BE146" s="162">
        <f t="shared" si="131"/>
        <v>0</v>
      </c>
      <c r="BF146" s="162">
        <f t="shared" si="131"/>
        <v>0</v>
      </c>
      <c r="BG146" s="162">
        <f t="shared" si="131"/>
        <v>0</v>
      </c>
      <c r="BH146" s="162">
        <f t="shared" si="131"/>
        <v>0</v>
      </c>
      <c r="BI146" s="162">
        <f t="shared" si="131"/>
        <v>0</v>
      </c>
      <c r="BJ146" s="162">
        <f t="shared" si="131"/>
        <v>0</v>
      </c>
      <c r="BK146" s="162">
        <f t="shared" si="131"/>
        <v>0</v>
      </c>
      <c r="BL146" s="162">
        <f t="shared" si="131"/>
        <v>0</v>
      </c>
      <c r="BM146" s="162">
        <f t="shared" si="126"/>
        <v>0</v>
      </c>
      <c r="BN146" s="162">
        <f t="shared" si="126"/>
        <v>0</v>
      </c>
      <c r="BO146" s="1">
        <f t="shared" si="125"/>
        <v>0</v>
      </c>
    </row>
    <row r="147" spans="1:67" s="26" customFormat="1" ht="15" customHeight="1" x14ac:dyDescent="0.25">
      <c r="A147" s="3" t="s">
        <v>22</v>
      </c>
      <c r="B147" s="122" t="s">
        <v>314</v>
      </c>
      <c r="C147" s="151">
        <f>C148</f>
        <v>680.9</v>
      </c>
      <c r="D147" s="152">
        <f t="shared" ref="D147:R148" si="153">D148</f>
        <v>630.79999999999995</v>
      </c>
      <c r="E147" s="131">
        <f t="shared" si="153"/>
        <v>7</v>
      </c>
      <c r="F147" s="131">
        <f t="shared" si="153"/>
        <v>0</v>
      </c>
      <c r="G147" s="131">
        <f t="shared" si="153"/>
        <v>672.4</v>
      </c>
      <c r="H147" s="131">
        <f t="shared" si="153"/>
        <v>630.79999999999995</v>
      </c>
      <c r="I147" s="131">
        <f t="shared" si="153"/>
        <v>0</v>
      </c>
      <c r="J147" s="131">
        <f t="shared" si="153"/>
        <v>0</v>
      </c>
      <c r="K147" s="131">
        <f t="shared" si="153"/>
        <v>0</v>
      </c>
      <c r="L147" s="131">
        <f t="shared" si="153"/>
        <v>0</v>
      </c>
      <c r="M147" s="131">
        <f t="shared" si="153"/>
        <v>1.5</v>
      </c>
      <c r="N147" s="131">
        <f t="shared" si="153"/>
        <v>0</v>
      </c>
      <c r="O147" s="131">
        <f t="shared" si="153"/>
        <v>0</v>
      </c>
      <c r="P147" s="131">
        <f t="shared" si="153"/>
        <v>0</v>
      </c>
      <c r="Q147" s="131">
        <f t="shared" si="153"/>
        <v>0</v>
      </c>
      <c r="R147" s="131">
        <f t="shared" si="153"/>
        <v>0</v>
      </c>
      <c r="S147" s="151">
        <f>S148</f>
        <v>0</v>
      </c>
      <c r="T147" s="152">
        <f t="shared" ref="T147:AH148" si="154">T148</f>
        <v>0</v>
      </c>
      <c r="U147" s="133">
        <f t="shared" si="154"/>
        <v>0</v>
      </c>
      <c r="V147" s="133">
        <f t="shared" si="154"/>
        <v>0</v>
      </c>
      <c r="W147" s="133">
        <f t="shared" si="154"/>
        <v>0</v>
      </c>
      <c r="X147" s="133">
        <f t="shared" si="154"/>
        <v>0</v>
      </c>
      <c r="Y147" s="133">
        <f t="shared" si="154"/>
        <v>0</v>
      </c>
      <c r="Z147" s="133">
        <f t="shared" si="154"/>
        <v>0</v>
      </c>
      <c r="AA147" s="133">
        <f t="shared" si="154"/>
        <v>0</v>
      </c>
      <c r="AB147" s="133">
        <f t="shared" si="154"/>
        <v>0</v>
      </c>
      <c r="AC147" s="133">
        <f t="shared" si="154"/>
        <v>0</v>
      </c>
      <c r="AD147" s="133">
        <f t="shared" si="154"/>
        <v>0</v>
      </c>
      <c r="AE147" s="133">
        <f t="shared" si="154"/>
        <v>0</v>
      </c>
      <c r="AF147" s="133">
        <f t="shared" si="154"/>
        <v>0</v>
      </c>
      <c r="AG147" s="133">
        <f t="shared" si="154"/>
        <v>0</v>
      </c>
      <c r="AH147" s="133">
        <f t="shared" si="154"/>
        <v>0</v>
      </c>
      <c r="AI147" s="14">
        <f>AI148</f>
        <v>680.9</v>
      </c>
      <c r="AJ147" s="12">
        <f t="shared" ref="AJ147:AX147" si="155">AJ148</f>
        <v>630.79999999999995</v>
      </c>
      <c r="AK147" s="105">
        <f t="shared" si="155"/>
        <v>7</v>
      </c>
      <c r="AL147" s="105">
        <f t="shared" si="155"/>
        <v>0</v>
      </c>
      <c r="AM147" s="105">
        <f t="shared" si="155"/>
        <v>672.4</v>
      </c>
      <c r="AN147" s="105">
        <f t="shared" si="155"/>
        <v>630.79999999999995</v>
      </c>
      <c r="AO147" s="105">
        <f t="shared" si="155"/>
        <v>0</v>
      </c>
      <c r="AP147" s="105">
        <f t="shared" si="155"/>
        <v>0</v>
      </c>
      <c r="AQ147" s="105">
        <f t="shared" si="155"/>
        <v>0</v>
      </c>
      <c r="AR147" s="105">
        <f t="shared" si="155"/>
        <v>0</v>
      </c>
      <c r="AS147" s="105">
        <f t="shared" si="155"/>
        <v>1.5</v>
      </c>
      <c r="AT147" s="105">
        <f t="shared" si="155"/>
        <v>0</v>
      </c>
      <c r="AU147" s="105">
        <f t="shared" si="155"/>
        <v>0</v>
      </c>
      <c r="AV147" s="105">
        <f t="shared" si="155"/>
        <v>0</v>
      </c>
      <c r="AW147" s="105">
        <f t="shared" si="155"/>
        <v>0</v>
      </c>
      <c r="AX147" s="105">
        <f t="shared" si="155"/>
        <v>0</v>
      </c>
      <c r="AY147" s="162">
        <f t="shared" si="131"/>
        <v>0</v>
      </c>
      <c r="AZ147" s="162">
        <f t="shared" si="131"/>
        <v>0</v>
      </c>
      <c r="BA147" s="162">
        <f t="shared" si="131"/>
        <v>0</v>
      </c>
      <c r="BB147" s="162">
        <f t="shared" si="131"/>
        <v>0</v>
      </c>
      <c r="BC147" s="162">
        <f t="shared" si="131"/>
        <v>0</v>
      </c>
      <c r="BD147" s="162">
        <f t="shared" si="131"/>
        <v>0</v>
      </c>
      <c r="BE147" s="162">
        <f t="shared" si="131"/>
        <v>0</v>
      </c>
      <c r="BF147" s="162">
        <f t="shared" si="131"/>
        <v>0</v>
      </c>
      <c r="BG147" s="162">
        <f t="shared" si="131"/>
        <v>0</v>
      </c>
      <c r="BH147" s="162">
        <f t="shared" si="131"/>
        <v>0</v>
      </c>
      <c r="BI147" s="162">
        <f t="shared" si="131"/>
        <v>0</v>
      </c>
      <c r="BJ147" s="162">
        <f t="shared" si="131"/>
        <v>0</v>
      </c>
      <c r="BK147" s="162">
        <f t="shared" si="131"/>
        <v>0</v>
      </c>
      <c r="BL147" s="162">
        <f t="shared" si="131"/>
        <v>0</v>
      </c>
      <c r="BM147" s="162">
        <f t="shared" si="126"/>
        <v>0</v>
      </c>
      <c r="BN147" s="162">
        <f t="shared" si="126"/>
        <v>0</v>
      </c>
      <c r="BO147" s="1">
        <f t="shared" si="125"/>
        <v>0</v>
      </c>
    </row>
    <row r="148" spans="1:67" s="57" customFormat="1" ht="15" customHeight="1" x14ac:dyDescent="0.25">
      <c r="A148" s="107"/>
      <c r="B148" s="123" t="s">
        <v>296</v>
      </c>
      <c r="C148" s="154">
        <f t="shared" ref="C148:D149" si="156">E148+G148+I148+K148+M148+O148+Q148</f>
        <v>680.9</v>
      </c>
      <c r="D148" s="154">
        <f t="shared" si="156"/>
        <v>630.79999999999995</v>
      </c>
      <c r="E148" s="7">
        <v>7</v>
      </c>
      <c r="F148" s="7"/>
      <c r="G148" s="7">
        <f t="shared" si="153"/>
        <v>672.4</v>
      </c>
      <c r="H148" s="7">
        <f t="shared" si="153"/>
        <v>630.79999999999995</v>
      </c>
      <c r="I148" s="7"/>
      <c r="J148" s="7"/>
      <c r="K148" s="7"/>
      <c r="L148" s="7"/>
      <c r="M148" s="7">
        <v>1.5</v>
      </c>
      <c r="N148" s="7"/>
      <c r="O148" s="7"/>
      <c r="P148" s="7"/>
      <c r="Q148" s="7"/>
      <c r="R148" s="7"/>
      <c r="S148" s="154">
        <f t="shared" ref="S148:T149" si="157">U148+W148+Y148+AA148+AC148+AE148+AG148</f>
        <v>0</v>
      </c>
      <c r="T148" s="154">
        <f t="shared" si="157"/>
        <v>0</v>
      </c>
      <c r="U148" s="134"/>
      <c r="V148" s="134"/>
      <c r="W148" s="134">
        <f t="shared" si="154"/>
        <v>0</v>
      </c>
      <c r="X148" s="134">
        <f t="shared" si="154"/>
        <v>0</v>
      </c>
      <c r="Y148" s="134"/>
      <c r="Z148" s="134"/>
      <c r="AA148" s="134"/>
      <c r="AB148" s="134"/>
      <c r="AC148" s="134"/>
      <c r="AD148" s="134"/>
      <c r="AE148" s="134"/>
      <c r="AF148" s="134"/>
      <c r="AG148" s="134"/>
      <c r="AH148" s="134"/>
      <c r="AI148" s="113">
        <f t="shared" ref="AI148:AJ149" si="158">AK148+AM148+AO148+AQ148+AS148+AU148+AW148</f>
        <v>680.9</v>
      </c>
      <c r="AJ148" s="113">
        <f t="shared" si="158"/>
        <v>630.79999999999995</v>
      </c>
      <c r="AK148" s="23">
        <f>E148+U148</f>
        <v>7</v>
      </c>
      <c r="AL148" s="23">
        <f t="shared" ref="AL148:AX149" si="159">F148+V148</f>
        <v>0</v>
      </c>
      <c r="AM148" s="23">
        <f t="shared" si="159"/>
        <v>672.4</v>
      </c>
      <c r="AN148" s="23">
        <f t="shared" si="159"/>
        <v>630.79999999999995</v>
      </c>
      <c r="AO148" s="23">
        <f t="shared" si="159"/>
        <v>0</v>
      </c>
      <c r="AP148" s="23">
        <f t="shared" si="159"/>
        <v>0</v>
      </c>
      <c r="AQ148" s="23">
        <f t="shared" si="159"/>
        <v>0</v>
      </c>
      <c r="AR148" s="23">
        <f t="shared" si="159"/>
        <v>0</v>
      </c>
      <c r="AS148" s="23">
        <f t="shared" si="159"/>
        <v>1.5</v>
      </c>
      <c r="AT148" s="23">
        <f t="shared" si="159"/>
        <v>0</v>
      </c>
      <c r="AU148" s="23">
        <f t="shared" si="159"/>
        <v>0</v>
      </c>
      <c r="AV148" s="23">
        <f t="shared" si="159"/>
        <v>0</v>
      </c>
      <c r="AW148" s="23">
        <f t="shared" si="159"/>
        <v>0</v>
      </c>
      <c r="AX148" s="23">
        <f t="shared" si="159"/>
        <v>0</v>
      </c>
      <c r="AY148" s="162">
        <f t="shared" si="131"/>
        <v>0</v>
      </c>
      <c r="AZ148" s="162">
        <f t="shared" si="131"/>
        <v>0</v>
      </c>
      <c r="BA148" s="162">
        <f t="shared" si="131"/>
        <v>0</v>
      </c>
      <c r="BB148" s="162">
        <f t="shared" si="131"/>
        <v>0</v>
      </c>
      <c r="BC148" s="162">
        <f t="shared" si="131"/>
        <v>0</v>
      </c>
      <c r="BD148" s="162">
        <f t="shared" si="131"/>
        <v>0</v>
      </c>
      <c r="BE148" s="162">
        <f t="shared" si="131"/>
        <v>0</v>
      </c>
      <c r="BF148" s="162">
        <f t="shared" si="131"/>
        <v>0</v>
      </c>
      <c r="BG148" s="162">
        <f t="shared" si="131"/>
        <v>0</v>
      </c>
      <c r="BH148" s="162">
        <f t="shared" si="131"/>
        <v>0</v>
      </c>
      <c r="BI148" s="162">
        <f t="shared" si="131"/>
        <v>0</v>
      </c>
      <c r="BJ148" s="162">
        <f t="shared" si="131"/>
        <v>0</v>
      </c>
      <c r="BK148" s="162">
        <f t="shared" si="131"/>
        <v>0</v>
      </c>
      <c r="BL148" s="162">
        <f t="shared" si="131"/>
        <v>0</v>
      </c>
      <c r="BM148" s="162">
        <f t="shared" si="126"/>
        <v>0</v>
      </c>
      <c r="BN148" s="162">
        <f t="shared" si="126"/>
        <v>0</v>
      </c>
      <c r="BO148" s="1">
        <f t="shared" si="125"/>
        <v>0</v>
      </c>
    </row>
    <row r="149" spans="1:67" s="57" customFormat="1" ht="15" customHeight="1" x14ac:dyDescent="0.25">
      <c r="A149" s="108"/>
      <c r="B149" s="138" t="s">
        <v>78</v>
      </c>
      <c r="C149" s="156">
        <f t="shared" si="156"/>
        <v>672.4</v>
      </c>
      <c r="D149" s="156">
        <f t="shared" si="156"/>
        <v>630.79999999999995</v>
      </c>
      <c r="E149" s="136"/>
      <c r="F149" s="136"/>
      <c r="G149" s="136">
        <v>672.4</v>
      </c>
      <c r="H149" s="136">
        <v>630.79999999999995</v>
      </c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56">
        <f t="shared" si="157"/>
        <v>0</v>
      </c>
      <c r="T149" s="156">
        <f t="shared" si="157"/>
        <v>0</v>
      </c>
      <c r="U149" s="137"/>
      <c r="V149" s="137"/>
      <c r="W149" s="137"/>
      <c r="X149" s="137"/>
      <c r="Y149" s="137"/>
      <c r="Z149" s="137"/>
      <c r="AA149" s="137"/>
      <c r="AB149" s="137"/>
      <c r="AC149" s="137"/>
      <c r="AD149" s="137"/>
      <c r="AE149" s="137"/>
      <c r="AF149" s="137"/>
      <c r="AG149" s="137"/>
      <c r="AH149" s="137"/>
      <c r="AI149" s="144">
        <f t="shared" si="158"/>
        <v>672.4</v>
      </c>
      <c r="AJ149" s="144">
        <f t="shared" si="158"/>
        <v>630.79999999999995</v>
      </c>
      <c r="AK149" s="114">
        <f t="shared" ref="AK149" si="160">E149+U149</f>
        <v>0</v>
      </c>
      <c r="AL149" s="114">
        <f t="shared" si="159"/>
        <v>0</v>
      </c>
      <c r="AM149" s="114">
        <f t="shared" si="159"/>
        <v>672.4</v>
      </c>
      <c r="AN149" s="114">
        <f t="shared" si="159"/>
        <v>630.79999999999995</v>
      </c>
      <c r="AO149" s="114">
        <f t="shared" si="159"/>
        <v>0</v>
      </c>
      <c r="AP149" s="114">
        <f t="shared" si="159"/>
        <v>0</v>
      </c>
      <c r="AQ149" s="114">
        <f t="shared" si="159"/>
        <v>0</v>
      </c>
      <c r="AR149" s="114">
        <f t="shared" si="159"/>
        <v>0</v>
      </c>
      <c r="AS149" s="114">
        <f t="shared" si="159"/>
        <v>0</v>
      </c>
      <c r="AT149" s="114">
        <f t="shared" si="159"/>
        <v>0</v>
      </c>
      <c r="AU149" s="114">
        <f t="shared" si="159"/>
        <v>0</v>
      </c>
      <c r="AV149" s="114">
        <f t="shared" si="159"/>
        <v>0</v>
      </c>
      <c r="AW149" s="114">
        <f t="shared" si="159"/>
        <v>0</v>
      </c>
      <c r="AX149" s="114">
        <f t="shared" si="159"/>
        <v>0</v>
      </c>
      <c r="AY149" s="162">
        <f t="shared" si="131"/>
        <v>0</v>
      </c>
      <c r="AZ149" s="162">
        <f t="shared" si="131"/>
        <v>0</v>
      </c>
      <c r="BA149" s="162">
        <f t="shared" si="131"/>
        <v>0</v>
      </c>
      <c r="BB149" s="162">
        <f t="shared" ref="BB149:BL219" si="161">F149-AL149</f>
        <v>0</v>
      </c>
      <c r="BC149" s="162">
        <f t="shared" si="161"/>
        <v>0</v>
      </c>
      <c r="BD149" s="162">
        <f t="shared" si="161"/>
        <v>0</v>
      </c>
      <c r="BE149" s="162">
        <f t="shared" si="161"/>
        <v>0</v>
      </c>
      <c r="BF149" s="162">
        <f t="shared" si="161"/>
        <v>0</v>
      </c>
      <c r="BG149" s="162">
        <f t="shared" si="161"/>
        <v>0</v>
      </c>
      <c r="BH149" s="162">
        <f t="shared" si="161"/>
        <v>0</v>
      </c>
      <c r="BI149" s="162">
        <f t="shared" si="161"/>
        <v>0</v>
      </c>
      <c r="BJ149" s="162">
        <f t="shared" si="161"/>
        <v>0</v>
      </c>
      <c r="BK149" s="162">
        <f t="shared" si="161"/>
        <v>0</v>
      </c>
      <c r="BL149" s="162">
        <f t="shared" si="161"/>
        <v>0</v>
      </c>
      <c r="BM149" s="162">
        <f t="shared" si="126"/>
        <v>0</v>
      </c>
      <c r="BN149" s="162">
        <f t="shared" si="126"/>
        <v>0</v>
      </c>
      <c r="BO149" s="1">
        <f t="shared" si="125"/>
        <v>0</v>
      </c>
    </row>
    <row r="150" spans="1:67" s="26" customFormat="1" ht="15" customHeight="1" x14ac:dyDescent="0.25">
      <c r="A150" s="30" t="s">
        <v>23</v>
      </c>
      <c r="B150" s="118" t="s">
        <v>315</v>
      </c>
      <c r="C150" s="151">
        <f>C151</f>
        <v>475.00000000000006</v>
      </c>
      <c r="D150" s="152">
        <f t="shared" ref="D150:R150" si="162">D151</f>
        <v>346.5</v>
      </c>
      <c r="E150" s="131">
        <f t="shared" si="162"/>
        <v>36.299999999999997</v>
      </c>
      <c r="F150" s="131">
        <f t="shared" si="162"/>
        <v>35.5</v>
      </c>
      <c r="G150" s="131">
        <f t="shared" si="162"/>
        <v>436.6</v>
      </c>
      <c r="H150" s="131">
        <f t="shared" si="162"/>
        <v>311</v>
      </c>
      <c r="I150" s="131">
        <f t="shared" si="162"/>
        <v>0</v>
      </c>
      <c r="J150" s="131">
        <f t="shared" si="162"/>
        <v>0</v>
      </c>
      <c r="K150" s="131">
        <f t="shared" si="162"/>
        <v>0</v>
      </c>
      <c r="L150" s="131">
        <f t="shared" si="162"/>
        <v>0</v>
      </c>
      <c r="M150" s="131">
        <f t="shared" si="162"/>
        <v>2</v>
      </c>
      <c r="N150" s="131">
        <f t="shared" si="162"/>
        <v>0</v>
      </c>
      <c r="O150" s="131">
        <f t="shared" si="162"/>
        <v>0</v>
      </c>
      <c r="P150" s="131">
        <f t="shared" si="162"/>
        <v>0</v>
      </c>
      <c r="Q150" s="131">
        <f t="shared" si="162"/>
        <v>0.1</v>
      </c>
      <c r="R150" s="131">
        <f t="shared" si="162"/>
        <v>0</v>
      </c>
      <c r="S150" s="151">
        <f>S151</f>
        <v>0</v>
      </c>
      <c r="T150" s="152">
        <f t="shared" ref="T150:AH150" si="163">T151</f>
        <v>0</v>
      </c>
      <c r="U150" s="133">
        <f t="shared" si="163"/>
        <v>0</v>
      </c>
      <c r="V150" s="133">
        <f t="shared" si="163"/>
        <v>0</v>
      </c>
      <c r="W150" s="133">
        <f t="shared" si="163"/>
        <v>0</v>
      </c>
      <c r="X150" s="133">
        <f t="shared" si="163"/>
        <v>0</v>
      </c>
      <c r="Y150" s="133">
        <f t="shared" si="163"/>
        <v>0</v>
      </c>
      <c r="Z150" s="133">
        <f t="shared" si="163"/>
        <v>0</v>
      </c>
      <c r="AA150" s="133">
        <f t="shared" si="163"/>
        <v>0</v>
      </c>
      <c r="AB150" s="133">
        <f t="shared" si="163"/>
        <v>0</v>
      </c>
      <c r="AC150" s="133">
        <f t="shared" si="163"/>
        <v>0</v>
      </c>
      <c r="AD150" s="133">
        <f t="shared" si="163"/>
        <v>0</v>
      </c>
      <c r="AE150" s="133">
        <f t="shared" si="163"/>
        <v>0</v>
      </c>
      <c r="AF150" s="133">
        <f t="shared" si="163"/>
        <v>0</v>
      </c>
      <c r="AG150" s="133">
        <f t="shared" si="163"/>
        <v>0</v>
      </c>
      <c r="AH150" s="133">
        <f t="shared" si="163"/>
        <v>0</v>
      </c>
      <c r="AI150" s="14">
        <f>AI151</f>
        <v>475.00000000000006</v>
      </c>
      <c r="AJ150" s="12">
        <f t="shared" ref="AJ150:AX150" si="164">AJ151</f>
        <v>346.5</v>
      </c>
      <c r="AK150" s="105">
        <f t="shared" si="164"/>
        <v>36.299999999999997</v>
      </c>
      <c r="AL150" s="105">
        <f t="shared" si="164"/>
        <v>35.5</v>
      </c>
      <c r="AM150" s="105">
        <f t="shared" si="164"/>
        <v>436.6</v>
      </c>
      <c r="AN150" s="105">
        <f t="shared" si="164"/>
        <v>311</v>
      </c>
      <c r="AO150" s="105">
        <f t="shared" si="164"/>
        <v>0</v>
      </c>
      <c r="AP150" s="105">
        <f t="shared" si="164"/>
        <v>0</v>
      </c>
      <c r="AQ150" s="105">
        <f t="shared" si="164"/>
        <v>0</v>
      </c>
      <c r="AR150" s="105">
        <f t="shared" si="164"/>
        <v>0</v>
      </c>
      <c r="AS150" s="105">
        <f t="shared" si="164"/>
        <v>2</v>
      </c>
      <c r="AT150" s="105">
        <f t="shared" si="164"/>
        <v>0</v>
      </c>
      <c r="AU150" s="105">
        <f t="shared" si="164"/>
        <v>0</v>
      </c>
      <c r="AV150" s="105">
        <f t="shared" si="164"/>
        <v>0</v>
      </c>
      <c r="AW150" s="105">
        <f t="shared" si="164"/>
        <v>0.1</v>
      </c>
      <c r="AX150" s="105">
        <f t="shared" si="164"/>
        <v>0</v>
      </c>
      <c r="AY150" s="162">
        <f t="shared" ref="AY150:BF220" si="165">C150-AI150</f>
        <v>0</v>
      </c>
      <c r="AZ150" s="162">
        <f t="shared" si="165"/>
        <v>0</v>
      </c>
      <c r="BA150" s="162">
        <f t="shared" si="165"/>
        <v>0</v>
      </c>
      <c r="BB150" s="162">
        <f t="shared" si="161"/>
        <v>0</v>
      </c>
      <c r="BC150" s="162">
        <f t="shared" si="161"/>
        <v>0</v>
      </c>
      <c r="BD150" s="162">
        <f t="shared" si="161"/>
        <v>0</v>
      </c>
      <c r="BE150" s="162">
        <f t="shared" si="161"/>
        <v>0</v>
      </c>
      <c r="BF150" s="162">
        <f t="shared" si="161"/>
        <v>0</v>
      </c>
      <c r="BG150" s="162">
        <f t="shared" si="161"/>
        <v>0</v>
      </c>
      <c r="BH150" s="162">
        <f t="shared" si="161"/>
        <v>0</v>
      </c>
      <c r="BI150" s="162">
        <f t="shared" si="161"/>
        <v>0</v>
      </c>
      <c r="BJ150" s="162">
        <f t="shared" si="161"/>
        <v>0</v>
      </c>
      <c r="BK150" s="162">
        <f t="shared" si="161"/>
        <v>0</v>
      </c>
      <c r="BL150" s="162">
        <f t="shared" si="161"/>
        <v>0</v>
      </c>
      <c r="BM150" s="162">
        <f t="shared" si="126"/>
        <v>0</v>
      </c>
      <c r="BN150" s="162">
        <f t="shared" si="126"/>
        <v>0</v>
      </c>
      <c r="BO150" s="1">
        <f t="shared" si="125"/>
        <v>0</v>
      </c>
    </row>
    <row r="151" spans="1:67" s="26" customFormat="1" ht="15" customHeight="1" x14ac:dyDescent="0.25">
      <c r="A151" s="30"/>
      <c r="B151" s="21" t="s">
        <v>358</v>
      </c>
      <c r="C151" s="154">
        <f t="shared" ref="C151:D153" si="166">E151+G151+I151+K151+M151+O151+Q151</f>
        <v>475.00000000000006</v>
      </c>
      <c r="D151" s="154">
        <f t="shared" si="166"/>
        <v>346.5</v>
      </c>
      <c r="E151" s="7">
        <v>36.299999999999997</v>
      </c>
      <c r="F151" s="7">
        <v>35.5</v>
      </c>
      <c r="G151" s="7">
        <f>G152+G153</f>
        <v>436.6</v>
      </c>
      <c r="H151" s="7">
        <f>H152+H153</f>
        <v>311</v>
      </c>
      <c r="I151" s="131"/>
      <c r="J151" s="131"/>
      <c r="K151" s="131"/>
      <c r="L151" s="131"/>
      <c r="M151" s="7">
        <v>2</v>
      </c>
      <c r="N151" s="7"/>
      <c r="O151" s="7"/>
      <c r="P151" s="7"/>
      <c r="Q151" s="7">
        <v>0.1</v>
      </c>
      <c r="R151" s="131"/>
      <c r="S151" s="154">
        <f t="shared" ref="S151:T153" si="167">U151+W151+Y151+AA151+AC151+AE151+AG151</f>
        <v>0</v>
      </c>
      <c r="T151" s="154">
        <f t="shared" si="167"/>
        <v>0</v>
      </c>
      <c r="U151" s="133"/>
      <c r="V151" s="133"/>
      <c r="W151" s="134">
        <f>W152+W153</f>
        <v>0</v>
      </c>
      <c r="X151" s="134">
        <f>X152+X153</f>
        <v>0</v>
      </c>
      <c r="Y151" s="133"/>
      <c r="Z151" s="133"/>
      <c r="AA151" s="133"/>
      <c r="AB151" s="133"/>
      <c r="AC151" s="133"/>
      <c r="AD151" s="133"/>
      <c r="AE151" s="133"/>
      <c r="AF151" s="133"/>
      <c r="AG151" s="133"/>
      <c r="AH151" s="133"/>
      <c r="AI151" s="113">
        <f t="shared" ref="AI151:AJ153" si="168">AK151+AM151+AO151+AQ151+AS151+AU151+AW151</f>
        <v>475.00000000000006</v>
      </c>
      <c r="AJ151" s="113">
        <f t="shared" si="168"/>
        <v>346.5</v>
      </c>
      <c r="AK151" s="23">
        <f>E151+U151</f>
        <v>36.299999999999997</v>
      </c>
      <c r="AL151" s="23">
        <f t="shared" ref="AL151:AX153" si="169">F151+V151</f>
        <v>35.5</v>
      </c>
      <c r="AM151" s="23">
        <f t="shared" si="169"/>
        <v>436.6</v>
      </c>
      <c r="AN151" s="23">
        <f t="shared" si="169"/>
        <v>311</v>
      </c>
      <c r="AO151" s="23">
        <f t="shared" si="169"/>
        <v>0</v>
      </c>
      <c r="AP151" s="23">
        <f t="shared" si="169"/>
        <v>0</v>
      </c>
      <c r="AQ151" s="23">
        <f t="shared" si="169"/>
        <v>0</v>
      </c>
      <c r="AR151" s="23">
        <f t="shared" si="169"/>
        <v>0</v>
      </c>
      <c r="AS151" s="23">
        <f t="shared" si="169"/>
        <v>2</v>
      </c>
      <c r="AT151" s="23">
        <f t="shared" si="169"/>
        <v>0</v>
      </c>
      <c r="AU151" s="23">
        <f t="shared" si="169"/>
        <v>0</v>
      </c>
      <c r="AV151" s="23">
        <f t="shared" si="169"/>
        <v>0</v>
      </c>
      <c r="AW151" s="23">
        <f t="shared" si="169"/>
        <v>0.1</v>
      </c>
      <c r="AX151" s="23">
        <f t="shared" si="169"/>
        <v>0</v>
      </c>
      <c r="AY151" s="162">
        <f t="shared" si="165"/>
        <v>0</v>
      </c>
      <c r="AZ151" s="162">
        <f t="shared" si="165"/>
        <v>0</v>
      </c>
      <c r="BA151" s="162">
        <f t="shared" si="165"/>
        <v>0</v>
      </c>
      <c r="BB151" s="162">
        <f t="shared" si="161"/>
        <v>0</v>
      </c>
      <c r="BC151" s="162">
        <f t="shared" si="161"/>
        <v>0</v>
      </c>
      <c r="BD151" s="162">
        <f t="shared" si="161"/>
        <v>0</v>
      </c>
      <c r="BE151" s="162">
        <f t="shared" si="161"/>
        <v>0</v>
      </c>
      <c r="BF151" s="162">
        <f t="shared" si="161"/>
        <v>0</v>
      </c>
      <c r="BG151" s="162">
        <f t="shared" si="161"/>
        <v>0</v>
      </c>
      <c r="BH151" s="162">
        <f t="shared" si="161"/>
        <v>0</v>
      </c>
      <c r="BI151" s="162">
        <f t="shared" si="161"/>
        <v>0</v>
      </c>
      <c r="BJ151" s="162">
        <f t="shared" si="161"/>
        <v>0</v>
      </c>
      <c r="BK151" s="162">
        <f t="shared" si="161"/>
        <v>0</v>
      </c>
      <c r="BL151" s="162">
        <f t="shared" si="161"/>
        <v>0</v>
      </c>
      <c r="BM151" s="162">
        <f t="shared" si="126"/>
        <v>0</v>
      </c>
      <c r="BN151" s="162">
        <f t="shared" si="126"/>
        <v>0</v>
      </c>
      <c r="BO151" s="1">
        <f t="shared" si="125"/>
        <v>0</v>
      </c>
    </row>
    <row r="152" spans="1:67" s="147" customFormat="1" ht="40.200000000000003" x14ac:dyDescent="0.3">
      <c r="A152" s="145"/>
      <c r="B152" s="32" t="s">
        <v>271</v>
      </c>
      <c r="C152" s="155">
        <f>E152+G152+I152+K152+M152+O152+Q152</f>
        <v>357.8</v>
      </c>
      <c r="D152" s="156">
        <f t="shared" si="166"/>
        <v>288</v>
      </c>
      <c r="E152" s="140"/>
      <c r="F152" s="140"/>
      <c r="G152" s="136">
        <v>357.8</v>
      </c>
      <c r="H152" s="136">
        <v>288</v>
      </c>
      <c r="I152" s="140"/>
      <c r="J152" s="140"/>
      <c r="K152" s="140"/>
      <c r="L152" s="140"/>
      <c r="M152" s="140"/>
      <c r="N152" s="140"/>
      <c r="O152" s="140"/>
      <c r="P152" s="140"/>
      <c r="Q152" s="140"/>
      <c r="R152" s="140"/>
      <c r="S152" s="155">
        <f>U152+W152+Y152+AA152+AC152+AE152+AG152</f>
        <v>0</v>
      </c>
      <c r="T152" s="156">
        <f t="shared" si="167"/>
        <v>0</v>
      </c>
      <c r="U152" s="142"/>
      <c r="V152" s="142"/>
      <c r="W152" s="142"/>
      <c r="X152" s="142"/>
      <c r="Y152" s="142"/>
      <c r="Z152" s="142"/>
      <c r="AA152" s="142"/>
      <c r="AB152" s="142"/>
      <c r="AC152" s="142"/>
      <c r="AD152" s="142"/>
      <c r="AE152" s="142"/>
      <c r="AF152" s="142"/>
      <c r="AG152" s="142"/>
      <c r="AH152" s="142"/>
      <c r="AI152" s="143">
        <f>AK152+AM152+AO152+AQ152+AS152+AU152+AW152</f>
        <v>357.8</v>
      </c>
      <c r="AJ152" s="144">
        <f t="shared" si="168"/>
        <v>288</v>
      </c>
      <c r="AK152" s="114">
        <f t="shared" ref="AK152:AK153" si="170">E152+U152</f>
        <v>0</v>
      </c>
      <c r="AL152" s="114">
        <f t="shared" si="169"/>
        <v>0</v>
      </c>
      <c r="AM152" s="114">
        <f t="shared" si="169"/>
        <v>357.8</v>
      </c>
      <c r="AN152" s="114">
        <f t="shared" si="169"/>
        <v>288</v>
      </c>
      <c r="AO152" s="114">
        <f t="shared" si="169"/>
        <v>0</v>
      </c>
      <c r="AP152" s="114">
        <f t="shared" si="169"/>
        <v>0</v>
      </c>
      <c r="AQ152" s="114">
        <f t="shared" si="169"/>
        <v>0</v>
      </c>
      <c r="AR152" s="114">
        <f t="shared" si="169"/>
        <v>0</v>
      </c>
      <c r="AS152" s="114">
        <f t="shared" si="169"/>
        <v>0</v>
      </c>
      <c r="AT152" s="114">
        <f t="shared" si="169"/>
        <v>0</v>
      </c>
      <c r="AU152" s="114">
        <f t="shared" si="169"/>
        <v>0</v>
      </c>
      <c r="AV152" s="114">
        <f t="shared" si="169"/>
        <v>0</v>
      </c>
      <c r="AW152" s="114">
        <f t="shared" si="169"/>
        <v>0</v>
      </c>
      <c r="AX152" s="114">
        <f t="shared" si="169"/>
        <v>0</v>
      </c>
      <c r="AY152" s="162">
        <f t="shared" si="165"/>
        <v>0</v>
      </c>
      <c r="AZ152" s="162">
        <f t="shared" si="165"/>
        <v>0</v>
      </c>
      <c r="BA152" s="162">
        <f t="shared" si="165"/>
        <v>0</v>
      </c>
      <c r="BB152" s="162">
        <f t="shared" si="161"/>
        <v>0</v>
      </c>
      <c r="BC152" s="162">
        <f t="shared" si="161"/>
        <v>0</v>
      </c>
      <c r="BD152" s="162">
        <f t="shared" si="161"/>
        <v>0</v>
      </c>
      <c r="BE152" s="162">
        <f t="shared" si="161"/>
        <v>0</v>
      </c>
      <c r="BF152" s="162">
        <f t="shared" si="161"/>
        <v>0</v>
      </c>
      <c r="BG152" s="162">
        <f t="shared" si="161"/>
        <v>0</v>
      </c>
      <c r="BH152" s="162">
        <f t="shared" si="161"/>
        <v>0</v>
      </c>
      <c r="BI152" s="162">
        <f t="shared" si="161"/>
        <v>0</v>
      </c>
      <c r="BJ152" s="162">
        <f t="shared" si="161"/>
        <v>0</v>
      </c>
      <c r="BK152" s="162">
        <f t="shared" si="161"/>
        <v>0</v>
      </c>
      <c r="BL152" s="162">
        <f t="shared" si="161"/>
        <v>0</v>
      </c>
      <c r="BM152" s="162">
        <f t="shared" si="126"/>
        <v>0</v>
      </c>
      <c r="BN152" s="162">
        <f t="shared" si="126"/>
        <v>0</v>
      </c>
      <c r="BO152" s="1">
        <f t="shared" si="125"/>
        <v>0</v>
      </c>
    </row>
    <row r="153" spans="1:67" s="52" customFormat="1" ht="39.6" x14ac:dyDescent="0.25">
      <c r="A153" s="145"/>
      <c r="B153" s="34" t="s">
        <v>232</v>
      </c>
      <c r="C153" s="155">
        <f>E153+G153+I153+K153+M153+O153+Q153</f>
        <v>78.8</v>
      </c>
      <c r="D153" s="156">
        <f t="shared" si="166"/>
        <v>23</v>
      </c>
      <c r="E153" s="136"/>
      <c r="F153" s="136"/>
      <c r="G153" s="136">
        <v>78.8</v>
      </c>
      <c r="H153" s="136">
        <v>23</v>
      </c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55">
        <f>U153+W153+Y153+AA153+AC153+AE153+AG153</f>
        <v>0</v>
      </c>
      <c r="T153" s="156">
        <f t="shared" si="167"/>
        <v>0</v>
      </c>
      <c r="U153" s="137"/>
      <c r="V153" s="137"/>
      <c r="W153" s="137"/>
      <c r="X153" s="137"/>
      <c r="Y153" s="137"/>
      <c r="Z153" s="137"/>
      <c r="AA153" s="137"/>
      <c r="AB153" s="137"/>
      <c r="AC153" s="137"/>
      <c r="AD153" s="137"/>
      <c r="AE153" s="137"/>
      <c r="AF153" s="137"/>
      <c r="AG153" s="137"/>
      <c r="AH153" s="137"/>
      <c r="AI153" s="143">
        <f>AK153+AM153+AO153+AQ153+AS153+AU153+AW153</f>
        <v>78.8</v>
      </c>
      <c r="AJ153" s="144">
        <f t="shared" si="168"/>
        <v>23</v>
      </c>
      <c r="AK153" s="114">
        <f t="shared" si="170"/>
        <v>0</v>
      </c>
      <c r="AL153" s="114">
        <f t="shared" si="169"/>
        <v>0</v>
      </c>
      <c r="AM153" s="114">
        <f t="shared" si="169"/>
        <v>78.8</v>
      </c>
      <c r="AN153" s="114">
        <f t="shared" si="169"/>
        <v>23</v>
      </c>
      <c r="AO153" s="114">
        <f t="shared" si="169"/>
        <v>0</v>
      </c>
      <c r="AP153" s="114">
        <f t="shared" si="169"/>
        <v>0</v>
      </c>
      <c r="AQ153" s="114">
        <f t="shared" si="169"/>
        <v>0</v>
      </c>
      <c r="AR153" s="114">
        <f t="shared" si="169"/>
        <v>0</v>
      </c>
      <c r="AS153" s="114">
        <f t="shared" si="169"/>
        <v>0</v>
      </c>
      <c r="AT153" s="114">
        <f t="shared" si="169"/>
        <v>0</v>
      </c>
      <c r="AU153" s="114">
        <f t="shared" si="169"/>
        <v>0</v>
      </c>
      <c r="AV153" s="114">
        <f t="shared" si="169"/>
        <v>0</v>
      </c>
      <c r="AW153" s="114">
        <f t="shared" si="169"/>
        <v>0</v>
      </c>
      <c r="AX153" s="114">
        <f t="shared" si="169"/>
        <v>0</v>
      </c>
      <c r="AY153" s="162">
        <f t="shared" si="165"/>
        <v>0</v>
      </c>
      <c r="AZ153" s="162">
        <f t="shared" si="165"/>
        <v>0</v>
      </c>
      <c r="BA153" s="162">
        <f t="shared" si="165"/>
        <v>0</v>
      </c>
      <c r="BB153" s="162">
        <f t="shared" si="161"/>
        <v>0</v>
      </c>
      <c r="BC153" s="162">
        <f t="shared" si="161"/>
        <v>0</v>
      </c>
      <c r="BD153" s="162">
        <f t="shared" si="161"/>
        <v>0</v>
      </c>
      <c r="BE153" s="162">
        <f t="shared" si="161"/>
        <v>0</v>
      </c>
      <c r="BF153" s="162">
        <f t="shared" si="161"/>
        <v>0</v>
      </c>
      <c r="BG153" s="162">
        <f t="shared" si="161"/>
        <v>0</v>
      </c>
      <c r="BH153" s="162">
        <f t="shared" si="161"/>
        <v>0</v>
      </c>
      <c r="BI153" s="162">
        <f t="shared" si="161"/>
        <v>0</v>
      </c>
      <c r="BJ153" s="162">
        <f t="shared" si="161"/>
        <v>0</v>
      </c>
      <c r="BK153" s="162">
        <f t="shared" si="161"/>
        <v>0</v>
      </c>
      <c r="BL153" s="162">
        <f t="shared" si="161"/>
        <v>0</v>
      </c>
      <c r="BM153" s="162">
        <f t="shared" si="126"/>
        <v>0</v>
      </c>
      <c r="BN153" s="162">
        <f t="shared" si="126"/>
        <v>0</v>
      </c>
      <c r="BO153" s="1">
        <f t="shared" si="125"/>
        <v>0</v>
      </c>
    </row>
    <row r="154" spans="1:67" ht="15" customHeight="1" x14ac:dyDescent="0.25">
      <c r="A154" s="29" t="s">
        <v>24</v>
      </c>
      <c r="B154" s="120" t="s">
        <v>319</v>
      </c>
      <c r="C154" s="151">
        <f>C155</f>
        <v>935.39999999999986</v>
      </c>
      <c r="D154" s="152">
        <f t="shared" ref="D154:R158" si="171">D155</f>
        <v>843.2</v>
      </c>
      <c r="E154" s="131">
        <f t="shared" si="171"/>
        <v>144.80000000000001</v>
      </c>
      <c r="F154" s="131">
        <f t="shared" si="171"/>
        <v>106.6</v>
      </c>
      <c r="G154" s="131">
        <f t="shared" si="171"/>
        <v>0</v>
      </c>
      <c r="H154" s="131">
        <f t="shared" si="171"/>
        <v>0</v>
      </c>
      <c r="I154" s="131">
        <f t="shared" si="171"/>
        <v>3.6</v>
      </c>
      <c r="J154" s="131">
        <f t="shared" si="171"/>
        <v>3.6</v>
      </c>
      <c r="K154" s="131">
        <f t="shared" si="171"/>
        <v>773.4</v>
      </c>
      <c r="L154" s="131">
        <f t="shared" si="171"/>
        <v>733</v>
      </c>
      <c r="M154" s="131">
        <f t="shared" si="171"/>
        <v>0.3</v>
      </c>
      <c r="N154" s="131">
        <f t="shared" si="171"/>
        <v>0</v>
      </c>
      <c r="O154" s="131">
        <f t="shared" si="171"/>
        <v>0</v>
      </c>
      <c r="P154" s="131">
        <f t="shared" si="171"/>
        <v>0</v>
      </c>
      <c r="Q154" s="131">
        <f t="shared" si="171"/>
        <v>13.3</v>
      </c>
      <c r="R154" s="131">
        <f t="shared" si="171"/>
        <v>0</v>
      </c>
      <c r="S154" s="151">
        <f>S155</f>
        <v>17.099999999999998</v>
      </c>
      <c r="T154" s="152">
        <f t="shared" ref="T154:AH158" si="172">T155</f>
        <v>0.2</v>
      </c>
      <c r="U154" s="133">
        <f t="shared" si="172"/>
        <v>0</v>
      </c>
      <c r="V154" s="133">
        <f t="shared" si="172"/>
        <v>0</v>
      </c>
      <c r="W154" s="133">
        <f t="shared" si="172"/>
        <v>0</v>
      </c>
      <c r="X154" s="133">
        <f t="shared" si="172"/>
        <v>0</v>
      </c>
      <c r="Y154" s="133">
        <f t="shared" si="172"/>
        <v>0.2</v>
      </c>
      <c r="Z154" s="133">
        <f t="shared" si="172"/>
        <v>0.2</v>
      </c>
      <c r="AA154" s="133">
        <f t="shared" si="172"/>
        <v>0</v>
      </c>
      <c r="AB154" s="133">
        <f t="shared" si="172"/>
        <v>0</v>
      </c>
      <c r="AC154" s="133">
        <f t="shared" si="172"/>
        <v>0</v>
      </c>
      <c r="AD154" s="133">
        <f t="shared" si="172"/>
        <v>0</v>
      </c>
      <c r="AE154" s="133">
        <f t="shared" si="172"/>
        <v>0</v>
      </c>
      <c r="AF154" s="133">
        <f t="shared" si="172"/>
        <v>0</v>
      </c>
      <c r="AG154" s="133">
        <f t="shared" si="172"/>
        <v>16.899999999999999</v>
      </c>
      <c r="AH154" s="133">
        <f t="shared" si="172"/>
        <v>0</v>
      </c>
      <c r="AI154" s="14">
        <f>AI155</f>
        <v>952.5</v>
      </c>
      <c r="AJ154" s="12">
        <f t="shared" ref="AJ154:AX158" si="173">AJ155</f>
        <v>843.4</v>
      </c>
      <c r="AK154" s="105">
        <f t="shared" si="173"/>
        <v>144.80000000000001</v>
      </c>
      <c r="AL154" s="105">
        <f t="shared" si="173"/>
        <v>106.6</v>
      </c>
      <c r="AM154" s="105">
        <f t="shared" si="173"/>
        <v>0</v>
      </c>
      <c r="AN154" s="105">
        <f t="shared" si="173"/>
        <v>0</v>
      </c>
      <c r="AO154" s="105">
        <f t="shared" si="173"/>
        <v>3.8000000000000003</v>
      </c>
      <c r="AP154" s="105">
        <f t="shared" si="173"/>
        <v>3.8000000000000003</v>
      </c>
      <c r="AQ154" s="105">
        <f t="shared" si="173"/>
        <v>773.4</v>
      </c>
      <c r="AR154" s="105">
        <f t="shared" si="173"/>
        <v>733</v>
      </c>
      <c r="AS154" s="105">
        <f t="shared" si="173"/>
        <v>0.3</v>
      </c>
      <c r="AT154" s="105">
        <f t="shared" si="173"/>
        <v>0</v>
      </c>
      <c r="AU154" s="105">
        <f t="shared" si="173"/>
        <v>0</v>
      </c>
      <c r="AV154" s="105">
        <f t="shared" si="173"/>
        <v>0</v>
      </c>
      <c r="AW154" s="105">
        <f t="shared" si="173"/>
        <v>30.2</v>
      </c>
      <c r="AX154" s="105">
        <f t="shared" si="173"/>
        <v>0</v>
      </c>
      <c r="AY154" s="162">
        <f t="shared" si="165"/>
        <v>-17.100000000000136</v>
      </c>
      <c r="AZ154" s="162">
        <f t="shared" si="165"/>
        <v>-0.19999999999993179</v>
      </c>
      <c r="BA154" s="162">
        <f t="shared" si="165"/>
        <v>0</v>
      </c>
      <c r="BB154" s="162">
        <f t="shared" si="161"/>
        <v>0</v>
      </c>
      <c r="BC154" s="162">
        <f t="shared" si="161"/>
        <v>0</v>
      </c>
      <c r="BD154" s="162">
        <f t="shared" si="161"/>
        <v>0</v>
      </c>
      <c r="BE154" s="162">
        <f t="shared" si="161"/>
        <v>-0.20000000000000018</v>
      </c>
      <c r="BF154" s="162">
        <f t="shared" si="161"/>
        <v>-0.20000000000000018</v>
      </c>
      <c r="BG154" s="162">
        <f t="shared" si="161"/>
        <v>0</v>
      </c>
      <c r="BH154" s="162">
        <f t="shared" si="161"/>
        <v>0</v>
      </c>
      <c r="BI154" s="162">
        <f t="shared" si="161"/>
        <v>0</v>
      </c>
      <c r="BJ154" s="162">
        <f t="shared" si="161"/>
        <v>0</v>
      </c>
      <c r="BK154" s="162">
        <f t="shared" si="161"/>
        <v>0</v>
      </c>
      <c r="BL154" s="162">
        <f t="shared" si="161"/>
        <v>0</v>
      </c>
      <c r="BM154" s="162">
        <f t="shared" si="126"/>
        <v>-16.899999999999999</v>
      </c>
      <c r="BN154" s="162">
        <f t="shared" si="126"/>
        <v>0</v>
      </c>
      <c r="BO154" s="1">
        <f t="shared" si="125"/>
        <v>34.200000000000131</v>
      </c>
    </row>
    <row r="155" spans="1:67" x14ac:dyDescent="0.25">
      <c r="A155" s="30"/>
      <c r="B155" s="21" t="s">
        <v>316</v>
      </c>
      <c r="C155" s="154">
        <f t="shared" ref="C155:D157" si="174">E155+G155+I155+K155+M155+O155+Q155</f>
        <v>935.39999999999986</v>
      </c>
      <c r="D155" s="154">
        <f t="shared" si="174"/>
        <v>843.2</v>
      </c>
      <c r="E155" s="7">
        <v>144.80000000000001</v>
      </c>
      <c r="F155" s="7">
        <v>106.6</v>
      </c>
      <c r="G155" s="7"/>
      <c r="H155" s="7"/>
      <c r="I155" s="7">
        <f>SUM(I156:I157)</f>
        <v>3.6</v>
      </c>
      <c r="J155" s="7">
        <f>SUM(J156:J157)</f>
        <v>3.6</v>
      </c>
      <c r="K155" s="7">
        <v>773.4</v>
      </c>
      <c r="L155" s="7">
        <v>733</v>
      </c>
      <c r="M155" s="7">
        <v>0.3</v>
      </c>
      <c r="N155" s="131"/>
      <c r="O155" s="131"/>
      <c r="P155" s="131"/>
      <c r="Q155" s="7">
        <v>13.3</v>
      </c>
      <c r="R155" s="131"/>
      <c r="S155" s="154">
        <f t="shared" ref="S155:T157" si="175">U155+W155+Y155+AA155+AC155+AE155+AG155</f>
        <v>17.099999999999998</v>
      </c>
      <c r="T155" s="154">
        <f t="shared" si="175"/>
        <v>0.2</v>
      </c>
      <c r="U155" s="134"/>
      <c r="V155" s="134"/>
      <c r="W155" s="134"/>
      <c r="X155" s="134"/>
      <c r="Y155" s="134">
        <f>SUM(Y156:Y157)</f>
        <v>0.2</v>
      </c>
      <c r="Z155" s="134">
        <f>SUM(Z156:Z157)</f>
        <v>0.2</v>
      </c>
      <c r="AA155" s="133"/>
      <c r="AB155" s="133"/>
      <c r="AC155" s="133"/>
      <c r="AD155" s="133"/>
      <c r="AE155" s="133"/>
      <c r="AF155" s="133"/>
      <c r="AG155" s="133">
        <v>16.899999999999999</v>
      </c>
      <c r="AH155" s="133"/>
      <c r="AI155" s="113">
        <f t="shared" ref="AI155:AJ157" si="176">AK155+AM155+AO155+AQ155+AS155+AU155+AW155</f>
        <v>952.5</v>
      </c>
      <c r="AJ155" s="113">
        <f t="shared" si="176"/>
        <v>843.4</v>
      </c>
      <c r="AK155" s="23">
        <f>E155+U155</f>
        <v>144.80000000000001</v>
      </c>
      <c r="AL155" s="23">
        <f t="shared" ref="AL155:AX157" si="177">F155+V155</f>
        <v>106.6</v>
      </c>
      <c r="AM155" s="23">
        <f t="shared" si="177"/>
        <v>0</v>
      </c>
      <c r="AN155" s="23">
        <f t="shared" si="177"/>
        <v>0</v>
      </c>
      <c r="AO155" s="23">
        <f t="shared" si="177"/>
        <v>3.8000000000000003</v>
      </c>
      <c r="AP155" s="23">
        <f t="shared" si="177"/>
        <v>3.8000000000000003</v>
      </c>
      <c r="AQ155" s="23">
        <f t="shared" si="177"/>
        <v>773.4</v>
      </c>
      <c r="AR155" s="23">
        <f t="shared" si="177"/>
        <v>733</v>
      </c>
      <c r="AS155" s="23">
        <f t="shared" si="177"/>
        <v>0.3</v>
      </c>
      <c r="AT155" s="23">
        <f t="shared" si="177"/>
        <v>0</v>
      </c>
      <c r="AU155" s="23">
        <f t="shared" si="177"/>
        <v>0</v>
      </c>
      <c r="AV155" s="23">
        <f t="shared" si="177"/>
        <v>0</v>
      </c>
      <c r="AW155" s="23">
        <f t="shared" si="177"/>
        <v>30.2</v>
      </c>
      <c r="AX155" s="23">
        <f t="shared" si="177"/>
        <v>0</v>
      </c>
      <c r="AY155" s="162">
        <f t="shared" si="165"/>
        <v>-17.100000000000136</v>
      </c>
      <c r="AZ155" s="162">
        <f t="shared" si="165"/>
        <v>-0.19999999999993179</v>
      </c>
      <c r="BA155" s="162">
        <f t="shared" si="165"/>
        <v>0</v>
      </c>
      <c r="BB155" s="162">
        <f t="shared" si="161"/>
        <v>0</v>
      </c>
      <c r="BC155" s="162">
        <f t="shared" si="161"/>
        <v>0</v>
      </c>
      <c r="BD155" s="162">
        <f t="shared" si="161"/>
        <v>0</v>
      </c>
      <c r="BE155" s="162">
        <f t="shared" si="161"/>
        <v>-0.20000000000000018</v>
      </c>
      <c r="BF155" s="162">
        <f t="shared" si="161"/>
        <v>-0.20000000000000018</v>
      </c>
      <c r="BG155" s="162">
        <f t="shared" si="161"/>
        <v>0</v>
      </c>
      <c r="BH155" s="162">
        <f t="shared" si="161"/>
        <v>0</v>
      </c>
      <c r="BI155" s="162">
        <f t="shared" si="161"/>
        <v>0</v>
      </c>
      <c r="BJ155" s="162">
        <f t="shared" si="161"/>
        <v>0</v>
      </c>
      <c r="BK155" s="162">
        <f t="shared" si="161"/>
        <v>0</v>
      </c>
      <c r="BL155" s="162">
        <f t="shared" si="161"/>
        <v>0</v>
      </c>
      <c r="BM155" s="162">
        <f t="shared" si="126"/>
        <v>-16.899999999999999</v>
      </c>
      <c r="BN155" s="162">
        <f t="shared" si="126"/>
        <v>0</v>
      </c>
      <c r="BO155" s="1">
        <f t="shared" si="125"/>
        <v>34.200000000000131</v>
      </c>
    </row>
    <row r="156" spans="1:67" ht="39.6" x14ac:dyDescent="0.25">
      <c r="A156" s="30"/>
      <c r="B156" s="32" t="s">
        <v>420</v>
      </c>
      <c r="C156" s="153"/>
      <c r="D156" s="154"/>
      <c r="E156" s="7"/>
      <c r="F156" s="7"/>
      <c r="G156" s="7"/>
      <c r="H156" s="7"/>
      <c r="I156" s="7"/>
      <c r="J156" s="7"/>
      <c r="K156" s="7"/>
      <c r="L156" s="7"/>
      <c r="M156" s="7"/>
      <c r="N156" s="131"/>
      <c r="O156" s="131"/>
      <c r="P156" s="131"/>
      <c r="Q156" s="7"/>
      <c r="R156" s="131"/>
      <c r="S156" s="155">
        <f>U156+W156+Y156+AA156+AC156+AE156+AG156</f>
        <v>0.2</v>
      </c>
      <c r="T156" s="156">
        <f t="shared" si="175"/>
        <v>0.2</v>
      </c>
      <c r="U156" s="133"/>
      <c r="V156" s="133"/>
      <c r="W156" s="134"/>
      <c r="X156" s="134"/>
      <c r="Y156" s="134">
        <v>0.2</v>
      </c>
      <c r="Z156" s="134">
        <v>0.2</v>
      </c>
      <c r="AA156" s="133"/>
      <c r="AB156" s="133"/>
      <c r="AC156" s="133"/>
      <c r="AD156" s="133"/>
      <c r="AE156" s="133"/>
      <c r="AF156" s="133"/>
      <c r="AG156" s="133"/>
      <c r="AH156" s="133"/>
      <c r="AI156" s="143">
        <f>AK156+AM156+AO156+AQ156+AS156+AU156+AW156</f>
        <v>0.2</v>
      </c>
      <c r="AJ156" s="144">
        <f t="shared" si="176"/>
        <v>0.2</v>
      </c>
      <c r="AK156" s="114">
        <f t="shared" ref="AK156:AK157" si="178">E156+U156</f>
        <v>0</v>
      </c>
      <c r="AL156" s="114">
        <f t="shared" si="177"/>
        <v>0</v>
      </c>
      <c r="AM156" s="114">
        <f t="shared" si="177"/>
        <v>0</v>
      </c>
      <c r="AN156" s="114">
        <f t="shared" si="177"/>
        <v>0</v>
      </c>
      <c r="AO156" s="114">
        <f t="shared" si="177"/>
        <v>0.2</v>
      </c>
      <c r="AP156" s="114">
        <f t="shared" si="177"/>
        <v>0.2</v>
      </c>
      <c r="AQ156" s="114">
        <f t="shared" si="177"/>
        <v>0</v>
      </c>
      <c r="AR156" s="114">
        <f t="shared" si="177"/>
        <v>0</v>
      </c>
      <c r="AS156" s="114">
        <f t="shared" si="177"/>
        <v>0</v>
      </c>
      <c r="AT156" s="114">
        <f t="shared" si="177"/>
        <v>0</v>
      </c>
      <c r="AU156" s="114">
        <f t="shared" si="177"/>
        <v>0</v>
      </c>
      <c r="AV156" s="114">
        <f t="shared" si="177"/>
        <v>0</v>
      </c>
      <c r="AW156" s="114">
        <f t="shared" si="177"/>
        <v>0</v>
      </c>
      <c r="AX156" s="114">
        <f t="shared" si="177"/>
        <v>0</v>
      </c>
      <c r="AY156" s="162"/>
      <c r="AZ156" s="162"/>
      <c r="BA156" s="162"/>
      <c r="BB156" s="162"/>
      <c r="BC156" s="162"/>
      <c r="BD156" s="162"/>
      <c r="BE156" s="162"/>
      <c r="BF156" s="162"/>
      <c r="BG156" s="162"/>
      <c r="BH156" s="162"/>
      <c r="BI156" s="162"/>
      <c r="BJ156" s="162"/>
      <c r="BK156" s="162"/>
      <c r="BL156" s="162"/>
      <c r="BM156" s="162"/>
      <c r="BN156" s="162"/>
    </row>
    <row r="157" spans="1:67" s="57" customFormat="1" ht="39.6" x14ac:dyDescent="0.25">
      <c r="A157" s="109"/>
      <c r="B157" s="32" t="s">
        <v>317</v>
      </c>
      <c r="C157" s="155">
        <f>E157+G157+I157+K157+M157+O157+Q157</f>
        <v>3.6</v>
      </c>
      <c r="D157" s="156">
        <f t="shared" si="174"/>
        <v>3.6</v>
      </c>
      <c r="E157" s="139"/>
      <c r="F157" s="139"/>
      <c r="G157" s="139"/>
      <c r="H157" s="139"/>
      <c r="I157" s="139">
        <v>3.6</v>
      </c>
      <c r="J157" s="139">
        <v>3.6</v>
      </c>
      <c r="K157" s="139"/>
      <c r="L157" s="139"/>
      <c r="M157" s="139"/>
      <c r="N157" s="139"/>
      <c r="O157" s="139"/>
      <c r="P157" s="139"/>
      <c r="Q157" s="139"/>
      <c r="R157" s="139"/>
      <c r="S157" s="155">
        <f>U157+W157+Y157+AA157+AC157+AE157+AG157</f>
        <v>0</v>
      </c>
      <c r="T157" s="156">
        <f t="shared" si="175"/>
        <v>0</v>
      </c>
      <c r="U157" s="141"/>
      <c r="V157" s="141"/>
      <c r="W157" s="141"/>
      <c r="X157" s="141"/>
      <c r="Y157" s="141"/>
      <c r="Z157" s="141"/>
      <c r="AA157" s="141"/>
      <c r="AB157" s="141"/>
      <c r="AC157" s="141"/>
      <c r="AD157" s="141"/>
      <c r="AE157" s="141"/>
      <c r="AF157" s="141"/>
      <c r="AG157" s="141"/>
      <c r="AH157" s="141"/>
      <c r="AI157" s="143">
        <f>AK157+AM157+AO157+AQ157+AS157+AU157+AW157</f>
        <v>3.6</v>
      </c>
      <c r="AJ157" s="144">
        <f t="shared" si="176"/>
        <v>3.6</v>
      </c>
      <c r="AK157" s="114">
        <f t="shared" si="178"/>
        <v>0</v>
      </c>
      <c r="AL157" s="114">
        <f t="shared" si="177"/>
        <v>0</v>
      </c>
      <c r="AM157" s="114">
        <f t="shared" si="177"/>
        <v>0</v>
      </c>
      <c r="AN157" s="114">
        <f t="shared" si="177"/>
        <v>0</v>
      </c>
      <c r="AO157" s="114">
        <f t="shared" si="177"/>
        <v>3.6</v>
      </c>
      <c r="AP157" s="114">
        <f t="shared" si="177"/>
        <v>3.6</v>
      </c>
      <c r="AQ157" s="114">
        <f t="shared" si="177"/>
        <v>0</v>
      </c>
      <c r="AR157" s="114">
        <f t="shared" si="177"/>
        <v>0</v>
      </c>
      <c r="AS157" s="114">
        <f t="shared" si="177"/>
        <v>0</v>
      </c>
      <c r="AT157" s="114">
        <f t="shared" si="177"/>
        <v>0</v>
      </c>
      <c r="AU157" s="114">
        <f t="shared" si="177"/>
        <v>0</v>
      </c>
      <c r="AV157" s="114">
        <f t="shared" si="177"/>
        <v>0</v>
      </c>
      <c r="AW157" s="114">
        <f t="shared" si="177"/>
        <v>0</v>
      </c>
      <c r="AX157" s="114">
        <f t="shared" si="177"/>
        <v>0</v>
      </c>
      <c r="AY157" s="162">
        <f t="shared" si="165"/>
        <v>0</v>
      </c>
      <c r="AZ157" s="162">
        <f t="shared" si="165"/>
        <v>0</v>
      </c>
      <c r="BA157" s="162">
        <f t="shared" si="165"/>
        <v>0</v>
      </c>
      <c r="BB157" s="162">
        <f t="shared" si="161"/>
        <v>0</v>
      </c>
      <c r="BC157" s="162">
        <f t="shared" si="161"/>
        <v>0</v>
      </c>
      <c r="BD157" s="162">
        <f t="shared" si="161"/>
        <v>0</v>
      </c>
      <c r="BE157" s="162">
        <f t="shared" si="161"/>
        <v>0</v>
      </c>
      <c r="BF157" s="162">
        <f t="shared" si="161"/>
        <v>0</v>
      </c>
      <c r="BG157" s="162">
        <f t="shared" si="161"/>
        <v>0</v>
      </c>
      <c r="BH157" s="162">
        <f t="shared" si="161"/>
        <v>0</v>
      </c>
      <c r="BI157" s="162">
        <f t="shared" si="161"/>
        <v>0</v>
      </c>
      <c r="BJ157" s="162">
        <f t="shared" si="161"/>
        <v>0</v>
      </c>
      <c r="BK157" s="162">
        <f t="shared" si="161"/>
        <v>0</v>
      </c>
      <c r="BL157" s="162">
        <f t="shared" si="161"/>
        <v>0</v>
      </c>
      <c r="BM157" s="162">
        <f t="shared" si="126"/>
        <v>0</v>
      </c>
      <c r="BN157" s="162">
        <f t="shared" si="126"/>
        <v>0</v>
      </c>
      <c r="BO157" s="1">
        <f t="shared" si="125"/>
        <v>0</v>
      </c>
    </row>
    <row r="158" spans="1:67" ht="15" customHeight="1" x14ac:dyDescent="0.25">
      <c r="A158" s="29" t="s">
        <v>25</v>
      </c>
      <c r="B158" s="119" t="s">
        <v>320</v>
      </c>
      <c r="C158" s="151">
        <f>C159</f>
        <v>1272.8000000000002</v>
      </c>
      <c r="D158" s="152">
        <f t="shared" si="171"/>
        <v>1116.0999999999999</v>
      </c>
      <c r="E158" s="131">
        <f t="shared" si="171"/>
        <v>397.7</v>
      </c>
      <c r="F158" s="131">
        <f t="shared" si="171"/>
        <v>300.10000000000002</v>
      </c>
      <c r="G158" s="131">
        <f t="shared" si="171"/>
        <v>0</v>
      </c>
      <c r="H158" s="131">
        <f t="shared" si="171"/>
        <v>0</v>
      </c>
      <c r="I158" s="131">
        <f t="shared" si="171"/>
        <v>10.1</v>
      </c>
      <c r="J158" s="131">
        <f t="shared" si="171"/>
        <v>8.1999999999999993</v>
      </c>
      <c r="K158" s="131">
        <f t="shared" si="171"/>
        <v>845.2</v>
      </c>
      <c r="L158" s="131">
        <f t="shared" si="171"/>
        <v>807.8</v>
      </c>
      <c r="M158" s="131">
        <f t="shared" si="171"/>
        <v>14.9</v>
      </c>
      <c r="N158" s="131">
        <f t="shared" si="171"/>
        <v>0</v>
      </c>
      <c r="O158" s="131">
        <f t="shared" si="171"/>
        <v>0</v>
      </c>
      <c r="P158" s="131">
        <f t="shared" si="171"/>
        <v>0</v>
      </c>
      <c r="Q158" s="131">
        <f t="shared" si="171"/>
        <v>4.9000000000000004</v>
      </c>
      <c r="R158" s="131">
        <f t="shared" si="171"/>
        <v>0</v>
      </c>
      <c r="S158" s="151">
        <f>S159</f>
        <v>2.1</v>
      </c>
      <c r="T158" s="152">
        <f t="shared" si="172"/>
        <v>2.1</v>
      </c>
      <c r="U158" s="133">
        <f t="shared" si="172"/>
        <v>0</v>
      </c>
      <c r="V158" s="133">
        <f t="shared" si="172"/>
        <v>0</v>
      </c>
      <c r="W158" s="133">
        <f t="shared" si="172"/>
        <v>0</v>
      </c>
      <c r="X158" s="133">
        <f t="shared" si="172"/>
        <v>0</v>
      </c>
      <c r="Y158" s="133">
        <f t="shared" si="172"/>
        <v>2.1</v>
      </c>
      <c r="Z158" s="133">
        <f t="shared" si="172"/>
        <v>2.1</v>
      </c>
      <c r="AA158" s="133">
        <f t="shared" si="172"/>
        <v>0</v>
      </c>
      <c r="AB158" s="133">
        <f t="shared" si="172"/>
        <v>0</v>
      </c>
      <c r="AC158" s="133">
        <f t="shared" si="172"/>
        <v>0</v>
      </c>
      <c r="AD158" s="133">
        <f t="shared" si="172"/>
        <v>0</v>
      </c>
      <c r="AE158" s="133">
        <f t="shared" si="172"/>
        <v>0</v>
      </c>
      <c r="AF158" s="133">
        <f t="shared" si="172"/>
        <v>0</v>
      </c>
      <c r="AG158" s="133">
        <f t="shared" si="172"/>
        <v>0</v>
      </c>
      <c r="AH158" s="133">
        <f t="shared" si="172"/>
        <v>0</v>
      </c>
      <c r="AI158" s="14">
        <f>AI159</f>
        <v>1274.9000000000001</v>
      </c>
      <c r="AJ158" s="12">
        <f t="shared" si="173"/>
        <v>1118.2</v>
      </c>
      <c r="AK158" s="105">
        <f t="shared" si="173"/>
        <v>397.7</v>
      </c>
      <c r="AL158" s="105">
        <f t="shared" si="173"/>
        <v>300.10000000000002</v>
      </c>
      <c r="AM158" s="105">
        <f t="shared" si="173"/>
        <v>0</v>
      </c>
      <c r="AN158" s="105">
        <f t="shared" si="173"/>
        <v>0</v>
      </c>
      <c r="AO158" s="105">
        <f t="shared" si="173"/>
        <v>12.2</v>
      </c>
      <c r="AP158" s="105">
        <f t="shared" si="173"/>
        <v>10.299999999999999</v>
      </c>
      <c r="AQ158" s="105">
        <f t="shared" si="173"/>
        <v>845.2</v>
      </c>
      <c r="AR158" s="105">
        <f t="shared" si="173"/>
        <v>807.8</v>
      </c>
      <c r="AS158" s="105">
        <f t="shared" si="173"/>
        <v>14.9</v>
      </c>
      <c r="AT158" s="105">
        <f t="shared" si="173"/>
        <v>0</v>
      </c>
      <c r="AU158" s="105">
        <f t="shared" si="173"/>
        <v>0</v>
      </c>
      <c r="AV158" s="105">
        <f t="shared" si="173"/>
        <v>0</v>
      </c>
      <c r="AW158" s="105">
        <f t="shared" si="173"/>
        <v>4.9000000000000004</v>
      </c>
      <c r="AX158" s="105">
        <f t="shared" si="173"/>
        <v>0</v>
      </c>
      <c r="AY158" s="162">
        <f t="shared" si="165"/>
        <v>-2.0999999999999091</v>
      </c>
      <c r="AZ158" s="162">
        <f t="shared" si="165"/>
        <v>-2.1000000000001364</v>
      </c>
      <c r="BA158" s="162">
        <f t="shared" si="165"/>
        <v>0</v>
      </c>
      <c r="BB158" s="162">
        <f t="shared" si="161"/>
        <v>0</v>
      </c>
      <c r="BC158" s="162">
        <f t="shared" si="161"/>
        <v>0</v>
      </c>
      <c r="BD158" s="162">
        <f t="shared" si="161"/>
        <v>0</v>
      </c>
      <c r="BE158" s="162">
        <f t="shared" si="161"/>
        <v>-2.0999999999999996</v>
      </c>
      <c r="BF158" s="162">
        <f t="shared" si="161"/>
        <v>-2.0999999999999996</v>
      </c>
      <c r="BG158" s="162">
        <f t="shared" si="161"/>
        <v>0</v>
      </c>
      <c r="BH158" s="162">
        <f t="shared" si="161"/>
        <v>0</v>
      </c>
      <c r="BI158" s="162">
        <f t="shared" si="161"/>
        <v>0</v>
      </c>
      <c r="BJ158" s="162">
        <f t="shared" si="161"/>
        <v>0</v>
      </c>
      <c r="BK158" s="162">
        <f t="shared" si="161"/>
        <v>0</v>
      </c>
      <c r="BL158" s="162">
        <f t="shared" si="161"/>
        <v>0</v>
      </c>
      <c r="BM158" s="162">
        <f t="shared" si="126"/>
        <v>0</v>
      </c>
      <c r="BN158" s="162">
        <f t="shared" si="126"/>
        <v>0</v>
      </c>
      <c r="BO158" s="1">
        <f t="shared" si="125"/>
        <v>4.1999999999999087</v>
      </c>
    </row>
    <row r="159" spans="1:67" x14ac:dyDescent="0.25">
      <c r="A159" s="30"/>
      <c r="B159" s="21" t="s">
        <v>316</v>
      </c>
      <c r="C159" s="154">
        <f t="shared" ref="C159:D163" si="179">E159+G159+I159+K159+M159+O159+Q159</f>
        <v>1272.8000000000002</v>
      </c>
      <c r="D159" s="154">
        <f t="shared" si="179"/>
        <v>1116.0999999999999</v>
      </c>
      <c r="E159" s="7">
        <v>397.7</v>
      </c>
      <c r="F159" s="7">
        <v>300.10000000000002</v>
      </c>
      <c r="G159" s="7"/>
      <c r="H159" s="7"/>
      <c r="I159" s="7">
        <f>SUM(I160:I163)</f>
        <v>10.1</v>
      </c>
      <c r="J159" s="7">
        <f>SUM(J160:J163)</f>
        <v>8.1999999999999993</v>
      </c>
      <c r="K159" s="7">
        <v>845.2</v>
      </c>
      <c r="L159" s="7">
        <v>807.8</v>
      </c>
      <c r="M159" s="7">
        <v>14.9</v>
      </c>
      <c r="N159" s="7"/>
      <c r="O159" s="131"/>
      <c r="P159" s="131"/>
      <c r="Q159" s="7">
        <v>4.9000000000000004</v>
      </c>
      <c r="R159" s="131"/>
      <c r="S159" s="154">
        <f t="shared" ref="S159:T163" si="180">U159+W159+Y159+AA159+AC159+AE159+AG159</f>
        <v>2.1</v>
      </c>
      <c r="T159" s="154">
        <f t="shared" si="180"/>
        <v>2.1</v>
      </c>
      <c r="U159" s="133"/>
      <c r="V159" s="133"/>
      <c r="W159" s="134"/>
      <c r="X159" s="134"/>
      <c r="Y159" s="134">
        <f>SUM(Y160:Y162)</f>
        <v>2.1</v>
      </c>
      <c r="Z159" s="134">
        <f>SUM(Z160:Z162)</f>
        <v>2.1</v>
      </c>
      <c r="AA159" s="133"/>
      <c r="AB159" s="133"/>
      <c r="AC159" s="133"/>
      <c r="AD159" s="133"/>
      <c r="AE159" s="133"/>
      <c r="AF159" s="133"/>
      <c r="AG159" s="133"/>
      <c r="AH159" s="133"/>
      <c r="AI159" s="113">
        <f t="shared" ref="AI159:AJ163" si="181">AK159+AM159+AO159+AQ159+AS159+AU159+AW159</f>
        <v>1274.9000000000001</v>
      </c>
      <c r="AJ159" s="113">
        <f t="shared" si="181"/>
        <v>1118.2</v>
      </c>
      <c r="AK159" s="23">
        <f>E159+U159</f>
        <v>397.7</v>
      </c>
      <c r="AL159" s="23">
        <f t="shared" ref="AL159:AX163" si="182">F159+V159</f>
        <v>300.10000000000002</v>
      </c>
      <c r="AM159" s="23">
        <f t="shared" si="182"/>
        <v>0</v>
      </c>
      <c r="AN159" s="23">
        <f t="shared" si="182"/>
        <v>0</v>
      </c>
      <c r="AO159" s="23">
        <f t="shared" si="182"/>
        <v>12.2</v>
      </c>
      <c r="AP159" s="23">
        <f t="shared" si="182"/>
        <v>10.299999999999999</v>
      </c>
      <c r="AQ159" s="23">
        <f t="shared" si="182"/>
        <v>845.2</v>
      </c>
      <c r="AR159" s="23">
        <f t="shared" si="182"/>
        <v>807.8</v>
      </c>
      <c r="AS159" s="23">
        <f t="shared" si="182"/>
        <v>14.9</v>
      </c>
      <c r="AT159" s="23">
        <f t="shared" si="182"/>
        <v>0</v>
      </c>
      <c r="AU159" s="23">
        <f t="shared" si="182"/>
        <v>0</v>
      </c>
      <c r="AV159" s="23">
        <f t="shared" si="182"/>
        <v>0</v>
      </c>
      <c r="AW159" s="23">
        <f t="shared" si="182"/>
        <v>4.9000000000000004</v>
      </c>
      <c r="AX159" s="23">
        <f t="shared" si="182"/>
        <v>0</v>
      </c>
      <c r="AY159" s="162">
        <f t="shared" si="165"/>
        <v>-2.0999999999999091</v>
      </c>
      <c r="AZ159" s="162">
        <f t="shared" si="165"/>
        <v>-2.1000000000001364</v>
      </c>
      <c r="BA159" s="162">
        <f t="shared" si="165"/>
        <v>0</v>
      </c>
      <c r="BB159" s="162">
        <f t="shared" si="161"/>
        <v>0</v>
      </c>
      <c r="BC159" s="162">
        <f t="shared" si="161"/>
        <v>0</v>
      </c>
      <c r="BD159" s="162">
        <f t="shared" si="161"/>
        <v>0</v>
      </c>
      <c r="BE159" s="162">
        <f t="shared" si="161"/>
        <v>-2.0999999999999996</v>
      </c>
      <c r="BF159" s="162">
        <f t="shared" si="161"/>
        <v>-2.0999999999999996</v>
      </c>
      <c r="BG159" s="162">
        <f t="shared" si="161"/>
        <v>0</v>
      </c>
      <c r="BH159" s="162">
        <f t="shared" si="161"/>
        <v>0</v>
      </c>
      <c r="BI159" s="162">
        <f t="shared" si="161"/>
        <v>0</v>
      </c>
      <c r="BJ159" s="162">
        <f t="shared" si="161"/>
        <v>0</v>
      </c>
      <c r="BK159" s="162">
        <f t="shared" si="161"/>
        <v>0</v>
      </c>
      <c r="BL159" s="162">
        <f t="shared" si="161"/>
        <v>0</v>
      </c>
      <c r="BM159" s="162">
        <f t="shared" si="126"/>
        <v>0</v>
      </c>
      <c r="BN159" s="162">
        <f t="shared" si="126"/>
        <v>0</v>
      </c>
      <c r="BO159" s="1">
        <f t="shared" si="125"/>
        <v>4.1999999999999087</v>
      </c>
    </row>
    <row r="160" spans="1:67" ht="26.4" x14ac:dyDescent="0.25">
      <c r="A160" s="30"/>
      <c r="B160" s="32" t="s">
        <v>263</v>
      </c>
      <c r="C160" s="155">
        <f>E160+G160+I160+K160+M160+O160+Q160</f>
        <v>3.2</v>
      </c>
      <c r="D160" s="156">
        <f t="shared" si="179"/>
        <v>1.4</v>
      </c>
      <c r="E160" s="7"/>
      <c r="F160" s="7"/>
      <c r="G160" s="7"/>
      <c r="H160" s="7"/>
      <c r="I160" s="7">
        <v>3.2</v>
      </c>
      <c r="J160" s="7">
        <v>1.4</v>
      </c>
      <c r="K160" s="7"/>
      <c r="L160" s="7"/>
      <c r="M160" s="7"/>
      <c r="N160" s="7"/>
      <c r="O160" s="7"/>
      <c r="P160" s="7"/>
      <c r="Q160" s="7"/>
      <c r="R160" s="7"/>
      <c r="S160" s="155">
        <f>U160+W160+Y160+AA160+AC160+AE160+AG160</f>
        <v>0</v>
      </c>
      <c r="T160" s="156">
        <f t="shared" si="180"/>
        <v>0</v>
      </c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  <c r="AH160" s="134"/>
      <c r="AI160" s="143">
        <f>AK160+AM160+AO160+AQ160+AS160+AU160+AW160</f>
        <v>3.2</v>
      </c>
      <c r="AJ160" s="144">
        <f t="shared" si="181"/>
        <v>1.4</v>
      </c>
      <c r="AK160" s="114">
        <f t="shared" ref="AK160:AK163" si="183">E160+U160</f>
        <v>0</v>
      </c>
      <c r="AL160" s="114">
        <f t="shared" si="182"/>
        <v>0</v>
      </c>
      <c r="AM160" s="114">
        <f t="shared" si="182"/>
        <v>0</v>
      </c>
      <c r="AN160" s="114">
        <f t="shared" si="182"/>
        <v>0</v>
      </c>
      <c r="AO160" s="114">
        <f t="shared" si="182"/>
        <v>3.2</v>
      </c>
      <c r="AP160" s="114">
        <f t="shared" si="182"/>
        <v>1.4</v>
      </c>
      <c r="AQ160" s="114">
        <f t="shared" si="182"/>
        <v>0</v>
      </c>
      <c r="AR160" s="114">
        <f t="shared" si="182"/>
        <v>0</v>
      </c>
      <c r="AS160" s="114">
        <f t="shared" si="182"/>
        <v>0</v>
      </c>
      <c r="AT160" s="114">
        <f t="shared" si="182"/>
        <v>0</v>
      </c>
      <c r="AU160" s="114">
        <f t="shared" si="182"/>
        <v>0</v>
      </c>
      <c r="AV160" s="114">
        <f t="shared" si="182"/>
        <v>0</v>
      </c>
      <c r="AW160" s="114">
        <f t="shared" si="182"/>
        <v>0</v>
      </c>
      <c r="AX160" s="114">
        <f t="shared" si="182"/>
        <v>0</v>
      </c>
      <c r="AY160" s="162">
        <f t="shared" si="165"/>
        <v>0</v>
      </c>
      <c r="AZ160" s="162">
        <f t="shared" si="165"/>
        <v>0</v>
      </c>
      <c r="BA160" s="162">
        <f t="shared" si="165"/>
        <v>0</v>
      </c>
      <c r="BB160" s="162">
        <f t="shared" si="161"/>
        <v>0</v>
      </c>
      <c r="BC160" s="162">
        <f t="shared" si="161"/>
        <v>0</v>
      </c>
      <c r="BD160" s="162">
        <f t="shared" si="161"/>
        <v>0</v>
      </c>
      <c r="BE160" s="162">
        <f t="shared" si="161"/>
        <v>0</v>
      </c>
      <c r="BF160" s="162">
        <f t="shared" si="161"/>
        <v>0</v>
      </c>
      <c r="BG160" s="162">
        <f t="shared" si="161"/>
        <v>0</v>
      </c>
      <c r="BH160" s="162">
        <f t="shared" si="161"/>
        <v>0</v>
      </c>
      <c r="BI160" s="162">
        <f t="shared" si="161"/>
        <v>0</v>
      </c>
      <c r="BJ160" s="162">
        <f t="shared" si="161"/>
        <v>0</v>
      </c>
      <c r="BK160" s="162">
        <f t="shared" si="161"/>
        <v>0</v>
      </c>
      <c r="BL160" s="162">
        <f t="shared" si="161"/>
        <v>0</v>
      </c>
      <c r="BM160" s="162">
        <f t="shared" si="126"/>
        <v>0</v>
      </c>
      <c r="BN160" s="162">
        <f t="shared" si="126"/>
        <v>0</v>
      </c>
      <c r="BO160" s="1">
        <f t="shared" si="125"/>
        <v>0</v>
      </c>
    </row>
    <row r="161" spans="1:67" ht="26.4" x14ac:dyDescent="0.25">
      <c r="A161" s="30"/>
      <c r="B161" s="32" t="s">
        <v>318</v>
      </c>
      <c r="C161" s="155">
        <f t="shared" ref="C161:C163" si="184">E161+G161+I161+K161+M161+O161+Q161</f>
        <v>3.3</v>
      </c>
      <c r="D161" s="156">
        <f t="shared" si="179"/>
        <v>3.3</v>
      </c>
      <c r="E161" s="7"/>
      <c r="F161" s="7"/>
      <c r="G161" s="7"/>
      <c r="H161" s="7"/>
      <c r="I161" s="7">
        <v>3.3</v>
      </c>
      <c r="J161" s="7">
        <v>3.3</v>
      </c>
      <c r="K161" s="7"/>
      <c r="L161" s="7"/>
      <c r="M161" s="7"/>
      <c r="N161" s="7"/>
      <c r="O161" s="7"/>
      <c r="P161" s="7"/>
      <c r="Q161" s="7"/>
      <c r="R161" s="7"/>
      <c r="S161" s="155">
        <f t="shared" ref="S161:S163" si="185">U161+W161+Y161+AA161+AC161+AE161+AG161</f>
        <v>0</v>
      </c>
      <c r="T161" s="156">
        <f t="shared" si="180"/>
        <v>0</v>
      </c>
      <c r="U161" s="134"/>
      <c r="V161" s="134"/>
      <c r="W161" s="134"/>
      <c r="X161" s="134"/>
      <c r="Y161" s="134"/>
      <c r="Z161" s="134"/>
      <c r="AA161" s="134"/>
      <c r="AB161" s="134"/>
      <c r="AC161" s="134"/>
      <c r="AD161" s="134"/>
      <c r="AE161" s="134"/>
      <c r="AF161" s="134"/>
      <c r="AG161" s="134"/>
      <c r="AH161" s="134"/>
      <c r="AI161" s="143">
        <f t="shared" ref="AI161:AI163" si="186">AK161+AM161+AO161+AQ161+AS161+AU161+AW161</f>
        <v>3.3</v>
      </c>
      <c r="AJ161" s="144">
        <f t="shared" si="181"/>
        <v>3.3</v>
      </c>
      <c r="AK161" s="114">
        <f t="shared" si="183"/>
        <v>0</v>
      </c>
      <c r="AL161" s="114">
        <f t="shared" si="182"/>
        <v>0</v>
      </c>
      <c r="AM161" s="114">
        <f t="shared" si="182"/>
        <v>0</v>
      </c>
      <c r="AN161" s="114">
        <f t="shared" si="182"/>
        <v>0</v>
      </c>
      <c r="AO161" s="114">
        <f t="shared" si="182"/>
        <v>3.3</v>
      </c>
      <c r="AP161" s="114">
        <f t="shared" si="182"/>
        <v>3.3</v>
      </c>
      <c r="AQ161" s="114">
        <f t="shared" si="182"/>
        <v>0</v>
      </c>
      <c r="AR161" s="114">
        <f t="shared" si="182"/>
        <v>0</v>
      </c>
      <c r="AS161" s="114">
        <f t="shared" si="182"/>
        <v>0</v>
      </c>
      <c r="AT161" s="114">
        <f t="shared" si="182"/>
        <v>0</v>
      </c>
      <c r="AU161" s="114">
        <f t="shared" si="182"/>
        <v>0</v>
      </c>
      <c r="AV161" s="114">
        <f t="shared" si="182"/>
        <v>0</v>
      </c>
      <c r="AW161" s="114">
        <f t="shared" si="182"/>
        <v>0</v>
      </c>
      <c r="AX161" s="114">
        <f t="shared" si="182"/>
        <v>0</v>
      </c>
      <c r="AY161" s="162">
        <f t="shared" si="165"/>
        <v>0</v>
      </c>
      <c r="AZ161" s="162">
        <f t="shared" si="165"/>
        <v>0</v>
      </c>
      <c r="BA161" s="162">
        <f t="shared" si="165"/>
        <v>0</v>
      </c>
      <c r="BB161" s="162">
        <f t="shared" si="161"/>
        <v>0</v>
      </c>
      <c r="BC161" s="162">
        <f t="shared" si="161"/>
        <v>0</v>
      </c>
      <c r="BD161" s="162">
        <f t="shared" si="161"/>
        <v>0</v>
      </c>
      <c r="BE161" s="162">
        <f t="shared" si="161"/>
        <v>0</v>
      </c>
      <c r="BF161" s="162">
        <f t="shared" si="161"/>
        <v>0</v>
      </c>
      <c r="BG161" s="162">
        <f t="shared" si="161"/>
        <v>0</v>
      </c>
      <c r="BH161" s="162">
        <f t="shared" si="161"/>
        <v>0</v>
      </c>
      <c r="BI161" s="162">
        <f t="shared" si="161"/>
        <v>0</v>
      </c>
      <c r="BJ161" s="162">
        <f t="shared" si="161"/>
        <v>0</v>
      </c>
      <c r="BK161" s="162">
        <f t="shared" si="161"/>
        <v>0</v>
      </c>
      <c r="BL161" s="162">
        <f t="shared" si="161"/>
        <v>0</v>
      </c>
      <c r="BM161" s="162">
        <f t="shared" si="126"/>
        <v>0</v>
      </c>
      <c r="BN161" s="162">
        <f t="shared" si="126"/>
        <v>0</v>
      </c>
      <c r="BO161" s="1">
        <f t="shared" si="125"/>
        <v>0</v>
      </c>
    </row>
    <row r="162" spans="1:67" ht="39.6" x14ac:dyDescent="0.25">
      <c r="A162" s="30"/>
      <c r="B162" s="32" t="s">
        <v>420</v>
      </c>
      <c r="C162" s="155"/>
      <c r="D162" s="156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155">
        <f t="shared" si="185"/>
        <v>2.1</v>
      </c>
      <c r="T162" s="156">
        <f t="shared" si="180"/>
        <v>2.1</v>
      </c>
      <c r="U162" s="134"/>
      <c r="V162" s="134"/>
      <c r="W162" s="134"/>
      <c r="X162" s="134"/>
      <c r="Y162" s="134">
        <v>2.1</v>
      </c>
      <c r="Z162" s="134">
        <v>2.1</v>
      </c>
      <c r="AA162" s="134"/>
      <c r="AB162" s="134"/>
      <c r="AC162" s="134"/>
      <c r="AD162" s="134"/>
      <c r="AE162" s="134"/>
      <c r="AF162" s="134"/>
      <c r="AG162" s="134"/>
      <c r="AH162" s="134"/>
      <c r="AI162" s="143">
        <f t="shared" si="186"/>
        <v>2.1</v>
      </c>
      <c r="AJ162" s="144">
        <f t="shared" si="181"/>
        <v>2.1</v>
      </c>
      <c r="AK162" s="114">
        <f t="shared" si="183"/>
        <v>0</v>
      </c>
      <c r="AL162" s="114">
        <f t="shared" si="182"/>
        <v>0</v>
      </c>
      <c r="AM162" s="114">
        <f t="shared" si="182"/>
        <v>0</v>
      </c>
      <c r="AN162" s="114">
        <f t="shared" si="182"/>
        <v>0</v>
      </c>
      <c r="AO162" s="114">
        <f t="shared" si="182"/>
        <v>2.1</v>
      </c>
      <c r="AP162" s="114">
        <f t="shared" si="182"/>
        <v>2.1</v>
      </c>
      <c r="AQ162" s="114">
        <f t="shared" si="182"/>
        <v>0</v>
      </c>
      <c r="AR162" s="114">
        <f t="shared" si="182"/>
        <v>0</v>
      </c>
      <c r="AS162" s="114">
        <f t="shared" si="182"/>
        <v>0</v>
      </c>
      <c r="AT162" s="114">
        <f t="shared" si="182"/>
        <v>0</v>
      </c>
      <c r="AU162" s="114">
        <f t="shared" si="182"/>
        <v>0</v>
      </c>
      <c r="AV162" s="114">
        <f t="shared" si="182"/>
        <v>0</v>
      </c>
      <c r="AW162" s="114">
        <f t="shared" si="182"/>
        <v>0</v>
      </c>
      <c r="AX162" s="114">
        <f t="shared" si="182"/>
        <v>0</v>
      </c>
      <c r="AY162" s="162"/>
      <c r="AZ162" s="162"/>
      <c r="BA162" s="162"/>
      <c r="BB162" s="162"/>
      <c r="BC162" s="162"/>
      <c r="BD162" s="162"/>
      <c r="BE162" s="162"/>
      <c r="BF162" s="162"/>
      <c r="BG162" s="162"/>
      <c r="BH162" s="162"/>
      <c r="BI162" s="162"/>
      <c r="BJ162" s="162"/>
      <c r="BK162" s="162"/>
      <c r="BL162" s="162"/>
      <c r="BM162" s="162"/>
      <c r="BN162" s="162"/>
    </row>
    <row r="163" spans="1:67" ht="39.6" x14ac:dyDescent="0.25">
      <c r="A163" s="33"/>
      <c r="B163" s="32" t="s">
        <v>317</v>
      </c>
      <c r="C163" s="155">
        <f t="shared" si="184"/>
        <v>3.6</v>
      </c>
      <c r="D163" s="156">
        <f t="shared" si="179"/>
        <v>3.5</v>
      </c>
      <c r="E163" s="7"/>
      <c r="F163" s="7"/>
      <c r="G163" s="7"/>
      <c r="H163" s="7"/>
      <c r="I163" s="7">
        <v>3.6</v>
      </c>
      <c r="J163" s="7">
        <v>3.5</v>
      </c>
      <c r="K163" s="7"/>
      <c r="L163" s="7"/>
      <c r="M163" s="7"/>
      <c r="N163" s="7"/>
      <c r="O163" s="7"/>
      <c r="P163" s="7"/>
      <c r="Q163" s="7"/>
      <c r="R163" s="7"/>
      <c r="S163" s="155">
        <f t="shared" si="185"/>
        <v>0</v>
      </c>
      <c r="T163" s="156">
        <f t="shared" si="180"/>
        <v>0</v>
      </c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  <c r="AH163" s="134"/>
      <c r="AI163" s="143">
        <f t="shared" si="186"/>
        <v>3.6</v>
      </c>
      <c r="AJ163" s="144">
        <f t="shared" si="181"/>
        <v>3.5</v>
      </c>
      <c r="AK163" s="114">
        <f t="shared" si="183"/>
        <v>0</v>
      </c>
      <c r="AL163" s="114">
        <f t="shared" si="182"/>
        <v>0</v>
      </c>
      <c r="AM163" s="114">
        <f t="shared" si="182"/>
        <v>0</v>
      </c>
      <c r="AN163" s="114">
        <f t="shared" si="182"/>
        <v>0</v>
      </c>
      <c r="AO163" s="114">
        <f t="shared" si="182"/>
        <v>3.6</v>
      </c>
      <c r="AP163" s="114">
        <f t="shared" si="182"/>
        <v>3.5</v>
      </c>
      <c r="AQ163" s="114">
        <f t="shared" si="182"/>
        <v>0</v>
      </c>
      <c r="AR163" s="114">
        <f t="shared" si="182"/>
        <v>0</v>
      </c>
      <c r="AS163" s="114">
        <f t="shared" si="182"/>
        <v>0</v>
      </c>
      <c r="AT163" s="114">
        <f t="shared" si="182"/>
        <v>0</v>
      </c>
      <c r="AU163" s="114">
        <f t="shared" si="182"/>
        <v>0</v>
      </c>
      <c r="AV163" s="114">
        <f t="shared" si="182"/>
        <v>0</v>
      </c>
      <c r="AW163" s="114">
        <f t="shared" si="182"/>
        <v>0</v>
      </c>
      <c r="AX163" s="114">
        <f t="shared" si="182"/>
        <v>0</v>
      </c>
      <c r="AY163" s="162">
        <f t="shared" si="165"/>
        <v>0</v>
      </c>
      <c r="AZ163" s="162">
        <f t="shared" si="165"/>
        <v>0</v>
      </c>
      <c r="BA163" s="162">
        <f t="shared" si="165"/>
        <v>0</v>
      </c>
      <c r="BB163" s="162">
        <f t="shared" si="161"/>
        <v>0</v>
      </c>
      <c r="BC163" s="162">
        <f t="shared" si="161"/>
        <v>0</v>
      </c>
      <c r="BD163" s="162">
        <f t="shared" si="161"/>
        <v>0</v>
      </c>
      <c r="BE163" s="162">
        <f t="shared" si="161"/>
        <v>0</v>
      </c>
      <c r="BF163" s="162">
        <f t="shared" si="161"/>
        <v>0</v>
      </c>
      <c r="BG163" s="162">
        <f t="shared" si="161"/>
        <v>0</v>
      </c>
      <c r="BH163" s="162">
        <f t="shared" si="161"/>
        <v>0</v>
      </c>
      <c r="BI163" s="162">
        <f t="shared" si="161"/>
        <v>0</v>
      </c>
      <c r="BJ163" s="162">
        <f t="shared" si="161"/>
        <v>0</v>
      </c>
      <c r="BK163" s="162">
        <f t="shared" si="161"/>
        <v>0</v>
      </c>
      <c r="BL163" s="162">
        <f t="shared" si="161"/>
        <v>0</v>
      </c>
      <c r="BM163" s="162">
        <f t="shared" si="126"/>
        <v>0</v>
      </c>
      <c r="BN163" s="162">
        <f t="shared" si="126"/>
        <v>0</v>
      </c>
      <c r="BO163" s="1">
        <f t="shared" si="125"/>
        <v>0</v>
      </c>
    </row>
    <row r="164" spans="1:67" ht="15" customHeight="1" x14ac:dyDescent="0.25">
      <c r="A164" s="30" t="s">
        <v>26</v>
      </c>
      <c r="B164" s="119" t="s">
        <v>321</v>
      </c>
      <c r="C164" s="151">
        <f>C165</f>
        <v>972.6</v>
      </c>
      <c r="D164" s="152">
        <f t="shared" ref="D164:R164" si="187">D165</f>
        <v>862.5</v>
      </c>
      <c r="E164" s="131">
        <f t="shared" si="187"/>
        <v>211.8</v>
      </c>
      <c r="F164" s="131">
        <f t="shared" si="187"/>
        <v>149.4</v>
      </c>
      <c r="G164" s="131">
        <f t="shared" si="187"/>
        <v>0</v>
      </c>
      <c r="H164" s="131">
        <f t="shared" si="187"/>
        <v>0</v>
      </c>
      <c r="I164" s="131">
        <f t="shared" si="187"/>
        <v>1</v>
      </c>
      <c r="J164" s="131">
        <f t="shared" si="187"/>
        <v>1</v>
      </c>
      <c r="K164" s="131">
        <f t="shared" si="187"/>
        <v>752</v>
      </c>
      <c r="L164" s="131">
        <f t="shared" si="187"/>
        <v>712.1</v>
      </c>
      <c r="M164" s="131">
        <f t="shared" si="187"/>
        <v>0.1</v>
      </c>
      <c r="N164" s="131">
        <f t="shared" si="187"/>
        <v>0</v>
      </c>
      <c r="O164" s="131">
        <f t="shared" si="187"/>
        <v>0</v>
      </c>
      <c r="P164" s="131">
        <f t="shared" si="187"/>
        <v>0</v>
      </c>
      <c r="Q164" s="131">
        <f t="shared" si="187"/>
        <v>7.7</v>
      </c>
      <c r="R164" s="131">
        <f t="shared" si="187"/>
        <v>0</v>
      </c>
      <c r="S164" s="151">
        <f>S165</f>
        <v>0.5</v>
      </c>
      <c r="T164" s="152">
        <f t="shared" ref="T164:AH164" si="188">T165</f>
        <v>0.5</v>
      </c>
      <c r="U164" s="133">
        <f t="shared" si="188"/>
        <v>0</v>
      </c>
      <c r="V164" s="133">
        <f t="shared" si="188"/>
        <v>0</v>
      </c>
      <c r="W164" s="133">
        <f t="shared" si="188"/>
        <v>0</v>
      </c>
      <c r="X164" s="133">
        <f t="shared" si="188"/>
        <v>0</v>
      </c>
      <c r="Y164" s="133">
        <f t="shared" si="188"/>
        <v>0.5</v>
      </c>
      <c r="Z164" s="133">
        <f t="shared" si="188"/>
        <v>0.5</v>
      </c>
      <c r="AA164" s="133">
        <f t="shared" si="188"/>
        <v>0</v>
      </c>
      <c r="AB164" s="133">
        <f t="shared" si="188"/>
        <v>0</v>
      </c>
      <c r="AC164" s="133">
        <f t="shared" si="188"/>
        <v>0</v>
      </c>
      <c r="AD164" s="133">
        <f t="shared" si="188"/>
        <v>0</v>
      </c>
      <c r="AE164" s="133">
        <f t="shared" si="188"/>
        <v>0</v>
      </c>
      <c r="AF164" s="133">
        <f t="shared" si="188"/>
        <v>0</v>
      </c>
      <c r="AG164" s="133">
        <f t="shared" si="188"/>
        <v>0</v>
      </c>
      <c r="AH164" s="133">
        <f t="shared" si="188"/>
        <v>0</v>
      </c>
      <c r="AI164" s="14">
        <f>AI165</f>
        <v>973.1</v>
      </c>
      <c r="AJ164" s="12">
        <f t="shared" ref="AJ164:AX164" si="189">AJ165</f>
        <v>863</v>
      </c>
      <c r="AK164" s="105">
        <f t="shared" si="189"/>
        <v>211.8</v>
      </c>
      <c r="AL164" s="105">
        <f t="shared" si="189"/>
        <v>149.4</v>
      </c>
      <c r="AM164" s="105">
        <f t="shared" si="189"/>
        <v>0</v>
      </c>
      <c r="AN164" s="105">
        <f t="shared" si="189"/>
        <v>0</v>
      </c>
      <c r="AO164" s="105">
        <f t="shared" si="189"/>
        <v>1.5</v>
      </c>
      <c r="AP164" s="105">
        <f t="shared" si="189"/>
        <v>1.5</v>
      </c>
      <c r="AQ164" s="105">
        <f t="shared" si="189"/>
        <v>752</v>
      </c>
      <c r="AR164" s="105">
        <f t="shared" si="189"/>
        <v>712.1</v>
      </c>
      <c r="AS164" s="105">
        <f t="shared" si="189"/>
        <v>0.1</v>
      </c>
      <c r="AT164" s="105">
        <f t="shared" si="189"/>
        <v>0</v>
      </c>
      <c r="AU164" s="105">
        <f t="shared" si="189"/>
        <v>0</v>
      </c>
      <c r="AV164" s="105">
        <f t="shared" si="189"/>
        <v>0</v>
      </c>
      <c r="AW164" s="105">
        <f t="shared" si="189"/>
        <v>7.7</v>
      </c>
      <c r="AX164" s="105">
        <f t="shared" si="189"/>
        <v>0</v>
      </c>
      <c r="AY164" s="162">
        <f t="shared" si="165"/>
        <v>-0.5</v>
      </c>
      <c r="AZ164" s="162">
        <f t="shared" si="165"/>
        <v>-0.5</v>
      </c>
      <c r="BA164" s="162">
        <f t="shared" si="165"/>
        <v>0</v>
      </c>
      <c r="BB164" s="162">
        <f t="shared" si="161"/>
        <v>0</v>
      </c>
      <c r="BC164" s="162">
        <f t="shared" si="161"/>
        <v>0</v>
      </c>
      <c r="BD164" s="162">
        <f t="shared" si="161"/>
        <v>0</v>
      </c>
      <c r="BE164" s="162">
        <f t="shared" si="161"/>
        <v>-0.5</v>
      </c>
      <c r="BF164" s="162">
        <f t="shared" si="161"/>
        <v>-0.5</v>
      </c>
      <c r="BG164" s="162">
        <f t="shared" si="161"/>
        <v>0</v>
      </c>
      <c r="BH164" s="162">
        <f t="shared" si="161"/>
        <v>0</v>
      </c>
      <c r="BI164" s="162">
        <f t="shared" si="161"/>
        <v>0</v>
      </c>
      <c r="BJ164" s="162">
        <f t="shared" si="161"/>
        <v>0</v>
      </c>
      <c r="BK164" s="162">
        <f t="shared" si="161"/>
        <v>0</v>
      </c>
      <c r="BL164" s="162">
        <f t="shared" si="161"/>
        <v>0</v>
      </c>
      <c r="BM164" s="162">
        <f t="shared" si="126"/>
        <v>0</v>
      </c>
      <c r="BN164" s="162">
        <f t="shared" si="126"/>
        <v>0</v>
      </c>
      <c r="BO164" s="1">
        <f t="shared" si="125"/>
        <v>1</v>
      </c>
    </row>
    <row r="165" spans="1:67" x14ac:dyDescent="0.25">
      <c r="A165" s="30"/>
      <c r="B165" s="21" t="s">
        <v>316</v>
      </c>
      <c r="C165" s="154">
        <f t="shared" ref="C165:D167" si="190">E165+G165+I165+K165+M165+O165+Q165</f>
        <v>972.6</v>
      </c>
      <c r="D165" s="154">
        <f t="shared" si="190"/>
        <v>862.5</v>
      </c>
      <c r="E165" s="7">
        <v>211.8</v>
      </c>
      <c r="F165" s="7">
        <v>149.4</v>
      </c>
      <c r="G165" s="7"/>
      <c r="H165" s="7"/>
      <c r="I165" s="7">
        <f>SUM(I166:I167)</f>
        <v>1</v>
      </c>
      <c r="J165" s="7">
        <f>SUM(J166:J167)</f>
        <v>1</v>
      </c>
      <c r="K165" s="7">
        <v>752</v>
      </c>
      <c r="L165" s="7">
        <v>712.1</v>
      </c>
      <c r="M165" s="7">
        <v>0.1</v>
      </c>
      <c r="N165" s="131"/>
      <c r="O165" s="131"/>
      <c r="P165" s="131"/>
      <c r="Q165" s="7">
        <v>7.7</v>
      </c>
      <c r="R165" s="131"/>
      <c r="S165" s="154">
        <f t="shared" ref="S165:T167" si="191">U165+W165+Y165+AA165+AC165+AE165+AG165</f>
        <v>0.5</v>
      </c>
      <c r="T165" s="154">
        <f t="shared" si="191"/>
        <v>0.5</v>
      </c>
      <c r="U165" s="133"/>
      <c r="V165" s="133"/>
      <c r="W165" s="134"/>
      <c r="X165" s="134"/>
      <c r="Y165" s="134">
        <f>SUM(Y166:Y167)</f>
        <v>0.5</v>
      </c>
      <c r="Z165" s="134">
        <f>SUM(Z166:Z167)</f>
        <v>0.5</v>
      </c>
      <c r="AA165" s="133"/>
      <c r="AB165" s="133"/>
      <c r="AC165" s="133"/>
      <c r="AD165" s="133"/>
      <c r="AE165" s="133"/>
      <c r="AF165" s="133"/>
      <c r="AG165" s="133"/>
      <c r="AH165" s="133"/>
      <c r="AI165" s="113">
        <f t="shared" ref="AI165:AJ167" si="192">AK165+AM165+AO165+AQ165+AS165+AU165+AW165</f>
        <v>973.1</v>
      </c>
      <c r="AJ165" s="113">
        <f t="shared" si="192"/>
        <v>863</v>
      </c>
      <c r="AK165" s="23">
        <f>E165+U165</f>
        <v>211.8</v>
      </c>
      <c r="AL165" s="23">
        <f t="shared" ref="AL165:AX167" si="193">F165+V165</f>
        <v>149.4</v>
      </c>
      <c r="AM165" s="23">
        <f t="shared" si="193"/>
        <v>0</v>
      </c>
      <c r="AN165" s="23">
        <f t="shared" si="193"/>
        <v>0</v>
      </c>
      <c r="AO165" s="23">
        <f t="shared" si="193"/>
        <v>1.5</v>
      </c>
      <c r="AP165" s="23">
        <f t="shared" si="193"/>
        <v>1.5</v>
      </c>
      <c r="AQ165" s="23">
        <f t="shared" si="193"/>
        <v>752</v>
      </c>
      <c r="AR165" s="23">
        <f t="shared" si="193"/>
        <v>712.1</v>
      </c>
      <c r="AS165" s="23">
        <f t="shared" si="193"/>
        <v>0.1</v>
      </c>
      <c r="AT165" s="23">
        <f t="shared" si="193"/>
        <v>0</v>
      </c>
      <c r="AU165" s="23">
        <f t="shared" si="193"/>
        <v>0</v>
      </c>
      <c r="AV165" s="23">
        <f t="shared" si="193"/>
        <v>0</v>
      </c>
      <c r="AW165" s="23">
        <f t="shared" si="193"/>
        <v>7.7</v>
      </c>
      <c r="AX165" s="23">
        <f t="shared" si="193"/>
        <v>0</v>
      </c>
      <c r="AY165" s="162">
        <f t="shared" si="165"/>
        <v>-0.5</v>
      </c>
      <c r="AZ165" s="162">
        <f t="shared" si="165"/>
        <v>-0.5</v>
      </c>
      <c r="BA165" s="162">
        <f t="shared" si="165"/>
        <v>0</v>
      </c>
      <c r="BB165" s="162">
        <f t="shared" si="161"/>
        <v>0</v>
      </c>
      <c r="BC165" s="162">
        <f t="shared" si="161"/>
        <v>0</v>
      </c>
      <c r="BD165" s="162">
        <f t="shared" si="161"/>
        <v>0</v>
      </c>
      <c r="BE165" s="162">
        <f t="shared" si="161"/>
        <v>-0.5</v>
      </c>
      <c r="BF165" s="162">
        <f t="shared" si="161"/>
        <v>-0.5</v>
      </c>
      <c r="BG165" s="162">
        <f t="shared" si="161"/>
        <v>0</v>
      </c>
      <c r="BH165" s="162">
        <f t="shared" si="161"/>
        <v>0</v>
      </c>
      <c r="BI165" s="162">
        <f t="shared" si="161"/>
        <v>0</v>
      </c>
      <c r="BJ165" s="162">
        <f t="shared" si="161"/>
        <v>0</v>
      </c>
      <c r="BK165" s="162">
        <f t="shared" si="161"/>
        <v>0</v>
      </c>
      <c r="BL165" s="162">
        <f t="shared" si="161"/>
        <v>0</v>
      </c>
      <c r="BM165" s="162">
        <f t="shared" si="126"/>
        <v>0</v>
      </c>
      <c r="BN165" s="162">
        <f t="shared" si="126"/>
        <v>0</v>
      </c>
      <c r="BO165" s="1">
        <f t="shared" si="125"/>
        <v>1</v>
      </c>
    </row>
    <row r="166" spans="1:67" ht="39.6" x14ac:dyDescent="0.25">
      <c r="A166" s="30"/>
      <c r="B166" s="32" t="s">
        <v>420</v>
      </c>
      <c r="C166" s="153"/>
      <c r="D166" s="154"/>
      <c r="E166" s="7"/>
      <c r="F166" s="7"/>
      <c r="G166" s="7"/>
      <c r="H166" s="7"/>
      <c r="I166" s="7"/>
      <c r="J166" s="7"/>
      <c r="K166" s="7"/>
      <c r="L166" s="7"/>
      <c r="M166" s="7"/>
      <c r="N166" s="131"/>
      <c r="O166" s="131"/>
      <c r="P166" s="131"/>
      <c r="Q166" s="7"/>
      <c r="R166" s="131"/>
      <c r="S166" s="155">
        <f>U166+W166+Y166+AA166+AC166+AE166+AG166</f>
        <v>0.5</v>
      </c>
      <c r="T166" s="156">
        <f t="shared" si="191"/>
        <v>0.5</v>
      </c>
      <c r="U166" s="133"/>
      <c r="V166" s="133"/>
      <c r="W166" s="134"/>
      <c r="X166" s="134"/>
      <c r="Y166" s="134">
        <v>0.5</v>
      </c>
      <c r="Z166" s="134">
        <v>0.5</v>
      </c>
      <c r="AA166" s="133"/>
      <c r="AB166" s="133"/>
      <c r="AC166" s="133"/>
      <c r="AD166" s="133"/>
      <c r="AE166" s="133"/>
      <c r="AF166" s="133"/>
      <c r="AG166" s="133"/>
      <c r="AH166" s="133"/>
      <c r="AI166" s="143">
        <f>AK166+AM166+AO166+AQ166+AS166+AU166+AW166</f>
        <v>0.5</v>
      </c>
      <c r="AJ166" s="144">
        <f t="shared" si="192"/>
        <v>0.5</v>
      </c>
      <c r="AK166" s="114">
        <f t="shared" ref="AK166:AK167" si="194">E166+U166</f>
        <v>0</v>
      </c>
      <c r="AL166" s="114">
        <f t="shared" si="193"/>
        <v>0</v>
      </c>
      <c r="AM166" s="114">
        <f t="shared" si="193"/>
        <v>0</v>
      </c>
      <c r="AN166" s="114">
        <f t="shared" si="193"/>
        <v>0</v>
      </c>
      <c r="AO166" s="114">
        <f t="shared" si="193"/>
        <v>0.5</v>
      </c>
      <c r="AP166" s="114">
        <f t="shared" si="193"/>
        <v>0.5</v>
      </c>
      <c r="AQ166" s="114">
        <f t="shared" si="193"/>
        <v>0</v>
      </c>
      <c r="AR166" s="114">
        <f t="shared" si="193"/>
        <v>0</v>
      </c>
      <c r="AS166" s="114">
        <f t="shared" si="193"/>
        <v>0</v>
      </c>
      <c r="AT166" s="114">
        <f t="shared" si="193"/>
        <v>0</v>
      </c>
      <c r="AU166" s="114">
        <f t="shared" si="193"/>
        <v>0</v>
      </c>
      <c r="AV166" s="114">
        <f t="shared" si="193"/>
        <v>0</v>
      </c>
      <c r="AW166" s="114">
        <f t="shared" si="193"/>
        <v>0</v>
      </c>
      <c r="AX166" s="114">
        <f t="shared" si="193"/>
        <v>0</v>
      </c>
      <c r="AY166" s="162"/>
      <c r="AZ166" s="162"/>
      <c r="BA166" s="162"/>
      <c r="BB166" s="162"/>
      <c r="BC166" s="162"/>
      <c r="BD166" s="162"/>
      <c r="BE166" s="162"/>
      <c r="BF166" s="162"/>
      <c r="BG166" s="162"/>
      <c r="BH166" s="162"/>
      <c r="BI166" s="162"/>
      <c r="BJ166" s="162"/>
      <c r="BK166" s="162"/>
      <c r="BL166" s="162"/>
      <c r="BM166" s="162"/>
      <c r="BN166" s="162"/>
    </row>
    <row r="167" spans="1:67" ht="26.4" x14ac:dyDescent="0.25">
      <c r="A167" s="30"/>
      <c r="B167" s="32" t="s">
        <v>318</v>
      </c>
      <c r="C167" s="155">
        <f>E167+G167+I167+K167+M167+O167+Q167</f>
        <v>1</v>
      </c>
      <c r="D167" s="156">
        <f t="shared" si="190"/>
        <v>1</v>
      </c>
      <c r="E167" s="139"/>
      <c r="F167" s="139"/>
      <c r="G167" s="139"/>
      <c r="H167" s="139"/>
      <c r="I167" s="139">
        <v>1</v>
      </c>
      <c r="J167" s="139">
        <v>1</v>
      </c>
      <c r="K167" s="139"/>
      <c r="L167" s="139"/>
      <c r="M167" s="139"/>
      <c r="N167" s="139"/>
      <c r="O167" s="139"/>
      <c r="P167" s="139"/>
      <c r="Q167" s="139"/>
      <c r="R167" s="139"/>
      <c r="S167" s="155">
        <f>U167+W167+Y167+AA167+AC167+AE167+AG167</f>
        <v>0</v>
      </c>
      <c r="T167" s="156">
        <f t="shared" si="191"/>
        <v>0</v>
      </c>
      <c r="U167" s="141"/>
      <c r="V167" s="141"/>
      <c r="W167" s="141"/>
      <c r="X167" s="141"/>
      <c r="Y167" s="141"/>
      <c r="Z167" s="141"/>
      <c r="AA167" s="141"/>
      <c r="AB167" s="141"/>
      <c r="AC167" s="141"/>
      <c r="AD167" s="141"/>
      <c r="AE167" s="141"/>
      <c r="AF167" s="141"/>
      <c r="AG167" s="141"/>
      <c r="AH167" s="141"/>
      <c r="AI167" s="143">
        <f>AK167+AM167+AO167+AQ167+AS167+AU167+AW167</f>
        <v>1</v>
      </c>
      <c r="AJ167" s="144">
        <f t="shared" si="192"/>
        <v>1</v>
      </c>
      <c r="AK167" s="114">
        <f t="shared" si="194"/>
        <v>0</v>
      </c>
      <c r="AL167" s="114">
        <f t="shared" si="193"/>
        <v>0</v>
      </c>
      <c r="AM167" s="114">
        <f t="shared" si="193"/>
        <v>0</v>
      </c>
      <c r="AN167" s="114">
        <f t="shared" si="193"/>
        <v>0</v>
      </c>
      <c r="AO167" s="114">
        <f t="shared" si="193"/>
        <v>1</v>
      </c>
      <c r="AP167" s="114">
        <f t="shared" si="193"/>
        <v>1</v>
      </c>
      <c r="AQ167" s="114">
        <f t="shared" si="193"/>
        <v>0</v>
      </c>
      <c r="AR167" s="114">
        <f t="shared" si="193"/>
        <v>0</v>
      </c>
      <c r="AS167" s="114">
        <f t="shared" si="193"/>
        <v>0</v>
      </c>
      <c r="AT167" s="114">
        <f t="shared" si="193"/>
        <v>0</v>
      </c>
      <c r="AU167" s="114">
        <f t="shared" si="193"/>
        <v>0</v>
      </c>
      <c r="AV167" s="114">
        <f t="shared" si="193"/>
        <v>0</v>
      </c>
      <c r="AW167" s="114">
        <f t="shared" si="193"/>
        <v>0</v>
      </c>
      <c r="AX167" s="114">
        <f t="shared" si="193"/>
        <v>0</v>
      </c>
      <c r="AY167" s="162">
        <f t="shared" si="165"/>
        <v>0</v>
      </c>
      <c r="AZ167" s="162">
        <f t="shared" si="165"/>
        <v>0</v>
      </c>
      <c r="BA167" s="162">
        <f t="shared" si="165"/>
        <v>0</v>
      </c>
      <c r="BB167" s="162">
        <f t="shared" si="161"/>
        <v>0</v>
      </c>
      <c r="BC167" s="162">
        <f t="shared" si="161"/>
        <v>0</v>
      </c>
      <c r="BD167" s="162">
        <f t="shared" si="161"/>
        <v>0</v>
      </c>
      <c r="BE167" s="162">
        <f t="shared" si="161"/>
        <v>0</v>
      </c>
      <c r="BF167" s="162">
        <f t="shared" si="161"/>
        <v>0</v>
      </c>
      <c r="BG167" s="162">
        <f t="shared" si="161"/>
        <v>0</v>
      </c>
      <c r="BH167" s="162">
        <f t="shared" si="161"/>
        <v>0</v>
      </c>
      <c r="BI167" s="162">
        <f t="shared" si="161"/>
        <v>0</v>
      </c>
      <c r="BJ167" s="162">
        <f t="shared" si="161"/>
        <v>0</v>
      </c>
      <c r="BK167" s="162">
        <f t="shared" si="161"/>
        <v>0</v>
      </c>
      <c r="BL167" s="162">
        <f t="shared" si="161"/>
        <v>0</v>
      </c>
      <c r="BM167" s="162">
        <f t="shared" si="126"/>
        <v>0</v>
      </c>
      <c r="BN167" s="162">
        <f t="shared" si="126"/>
        <v>0</v>
      </c>
      <c r="BO167" s="1">
        <f t="shared" si="125"/>
        <v>0</v>
      </c>
    </row>
    <row r="168" spans="1:67" ht="15" customHeight="1" x14ac:dyDescent="0.25">
      <c r="A168" s="29" t="s">
        <v>27</v>
      </c>
      <c r="B168" s="119" t="s">
        <v>322</v>
      </c>
      <c r="C168" s="151">
        <f>C169</f>
        <v>2860.1</v>
      </c>
      <c r="D168" s="152">
        <f t="shared" ref="D168:R168" si="195">D169</f>
        <v>2415.1999999999998</v>
      </c>
      <c r="E168" s="131">
        <f t="shared" si="195"/>
        <v>692.6</v>
      </c>
      <c r="F168" s="131">
        <f t="shared" si="195"/>
        <v>537.20000000000005</v>
      </c>
      <c r="G168" s="131">
        <f t="shared" si="195"/>
        <v>0</v>
      </c>
      <c r="H168" s="131">
        <f t="shared" si="195"/>
        <v>0</v>
      </c>
      <c r="I168" s="131">
        <f>I169</f>
        <v>563.00000000000011</v>
      </c>
      <c r="J168" s="131">
        <f t="shared" si="195"/>
        <v>383.70000000000005</v>
      </c>
      <c r="K168" s="131">
        <f t="shared" si="195"/>
        <v>1562.4</v>
      </c>
      <c r="L168" s="131">
        <f t="shared" si="195"/>
        <v>1494.3</v>
      </c>
      <c r="M168" s="131">
        <f t="shared" si="195"/>
        <v>26</v>
      </c>
      <c r="N168" s="131">
        <f t="shared" si="195"/>
        <v>0</v>
      </c>
      <c r="O168" s="131">
        <f t="shared" si="195"/>
        <v>0</v>
      </c>
      <c r="P168" s="131">
        <f t="shared" si="195"/>
        <v>0</v>
      </c>
      <c r="Q168" s="131">
        <f t="shared" si="195"/>
        <v>16.100000000000001</v>
      </c>
      <c r="R168" s="131">
        <f t="shared" si="195"/>
        <v>0</v>
      </c>
      <c r="S168" s="151">
        <f>S169</f>
        <v>0.9</v>
      </c>
      <c r="T168" s="152">
        <f t="shared" ref="T168:AH168" si="196">T169</f>
        <v>0.9</v>
      </c>
      <c r="U168" s="133">
        <f t="shared" si="196"/>
        <v>0</v>
      </c>
      <c r="V168" s="133">
        <f t="shared" si="196"/>
        <v>0</v>
      </c>
      <c r="W168" s="133">
        <f t="shared" si="196"/>
        <v>0</v>
      </c>
      <c r="X168" s="133">
        <f t="shared" si="196"/>
        <v>0</v>
      </c>
      <c r="Y168" s="133">
        <f t="shared" si="196"/>
        <v>0.9</v>
      </c>
      <c r="Z168" s="133">
        <f t="shared" si="196"/>
        <v>0.9</v>
      </c>
      <c r="AA168" s="133">
        <f t="shared" si="196"/>
        <v>0</v>
      </c>
      <c r="AB168" s="133">
        <f t="shared" si="196"/>
        <v>0</v>
      </c>
      <c r="AC168" s="133">
        <f t="shared" si="196"/>
        <v>0</v>
      </c>
      <c r="AD168" s="133">
        <f t="shared" si="196"/>
        <v>0</v>
      </c>
      <c r="AE168" s="133">
        <f t="shared" si="196"/>
        <v>0</v>
      </c>
      <c r="AF168" s="133">
        <f t="shared" si="196"/>
        <v>0</v>
      </c>
      <c r="AG168" s="133">
        <f t="shared" si="196"/>
        <v>0</v>
      </c>
      <c r="AH168" s="133">
        <f t="shared" si="196"/>
        <v>0</v>
      </c>
      <c r="AI168" s="14">
        <f>AI169</f>
        <v>2861</v>
      </c>
      <c r="AJ168" s="12">
        <f t="shared" ref="AJ168:AX168" si="197">AJ169</f>
        <v>2416.1</v>
      </c>
      <c r="AK168" s="105">
        <f t="shared" si="197"/>
        <v>692.6</v>
      </c>
      <c r="AL168" s="105">
        <f t="shared" si="197"/>
        <v>537.20000000000005</v>
      </c>
      <c r="AM168" s="105">
        <f t="shared" si="197"/>
        <v>0</v>
      </c>
      <c r="AN168" s="105">
        <f t="shared" si="197"/>
        <v>0</v>
      </c>
      <c r="AO168" s="105">
        <f t="shared" si="197"/>
        <v>563.90000000000009</v>
      </c>
      <c r="AP168" s="105">
        <f t="shared" si="197"/>
        <v>384.6</v>
      </c>
      <c r="AQ168" s="105">
        <f t="shared" si="197"/>
        <v>1562.4</v>
      </c>
      <c r="AR168" s="105">
        <f t="shared" si="197"/>
        <v>1494.3</v>
      </c>
      <c r="AS168" s="105">
        <f t="shared" si="197"/>
        <v>26</v>
      </c>
      <c r="AT168" s="105">
        <f t="shared" si="197"/>
        <v>0</v>
      </c>
      <c r="AU168" s="105">
        <f t="shared" si="197"/>
        <v>0</v>
      </c>
      <c r="AV168" s="105">
        <f t="shared" si="197"/>
        <v>0</v>
      </c>
      <c r="AW168" s="105">
        <f t="shared" si="197"/>
        <v>16.100000000000001</v>
      </c>
      <c r="AX168" s="105">
        <f t="shared" si="197"/>
        <v>0</v>
      </c>
      <c r="AY168" s="162">
        <f t="shared" si="165"/>
        <v>-0.90000000000009095</v>
      </c>
      <c r="AZ168" s="162">
        <f t="shared" si="165"/>
        <v>-0.90000000000009095</v>
      </c>
      <c r="BA168" s="162">
        <f t="shared" si="165"/>
        <v>0</v>
      </c>
      <c r="BB168" s="162">
        <f t="shared" si="161"/>
        <v>0</v>
      </c>
      <c r="BC168" s="162">
        <f t="shared" si="161"/>
        <v>0</v>
      </c>
      <c r="BD168" s="162">
        <f t="shared" si="161"/>
        <v>0</v>
      </c>
      <c r="BE168" s="162">
        <f t="shared" si="161"/>
        <v>-0.89999999999997726</v>
      </c>
      <c r="BF168" s="162">
        <f t="shared" si="161"/>
        <v>-0.89999999999997726</v>
      </c>
      <c r="BG168" s="162">
        <f t="shared" si="161"/>
        <v>0</v>
      </c>
      <c r="BH168" s="162">
        <f t="shared" si="161"/>
        <v>0</v>
      </c>
      <c r="BI168" s="162">
        <f t="shared" si="161"/>
        <v>0</v>
      </c>
      <c r="BJ168" s="162">
        <f t="shared" si="161"/>
        <v>0</v>
      </c>
      <c r="BK168" s="162">
        <f t="shared" si="161"/>
        <v>0</v>
      </c>
      <c r="BL168" s="162">
        <f t="shared" si="161"/>
        <v>0</v>
      </c>
      <c r="BM168" s="162">
        <f t="shared" si="126"/>
        <v>0</v>
      </c>
      <c r="BN168" s="162">
        <f t="shared" si="126"/>
        <v>0</v>
      </c>
      <c r="BO168" s="1">
        <f t="shared" si="125"/>
        <v>1.8000000000000909</v>
      </c>
    </row>
    <row r="169" spans="1:67" x14ac:dyDescent="0.25">
      <c r="A169" s="30"/>
      <c r="B169" s="21" t="s">
        <v>316</v>
      </c>
      <c r="C169" s="154">
        <f t="shared" ref="C169:D174" si="198">E169+G169+I169+K169+M169+O169+Q169</f>
        <v>2860.1</v>
      </c>
      <c r="D169" s="154">
        <f t="shared" si="198"/>
        <v>2415.1999999999998</v>
      </c>
      <c r="E169" s="7">
        <v>692.6</v>
      </c>
      <c r="F169" s="7">
        <v>537.20000000000005</v>
      </c>
      <c r="G169" s="7"/>
      <c r="H169" s="7"/>
      <c r="I169" s="7">
        <f>SUM(I170:I174)</f>
        <v>563.00000000000011</v>
      </c>
      <c r="J169" s="7">
        <f>SUM(J170:J174)</f>
        <v>383.70000000000005</v>
      </c>
      <c r="K169" s="7">
        <v>1562.4</v>
      </c>
      <c r="L169" s="7">
        <v>1494.3</v>
      </c>
      <c r="M169" s="7">
        <v>26</v>
      </c>
      <c r="N169" s="131"/>
      <c r="O169" s="131"/>
      <c r="P169" s="131"/>
      <c r="Q169" s="7">
        <v>16.100000000000001</v>
      </c>
      <c r="R169" s="131"/>
      <c r="S169" s="154">
        <f t="shared" ref="S169:T174" si="199">U169+W169+Y169+AA169+AC169+AE169+AG169</f>
        <v>0.9</v>
      </c>
      <c r="T169" s="154">
        <f t="shared" si="199"/>
        <v>0.9</v>
      </c>
      <c r="U169" s="133"/>
      <c r="V169" s="133"/>
      <c r="W169" s="134"/>
      <c r="X169" s="134"/>
      <c r="Y169" s="134">
        <f>SUM(Y170:Y174)</f>
        <v>0.9</v>
      </c>
      <c r="Z169" s="134">
        <f>SUM(Z170:Z174)</f>
        <v>0.9</v>
      </c>
      <c r="AA169" s="133"/>
      <c r="AB169" s="133"/>
      <c r="AC169" s="133"/>
      <c r="AD169" s="133"/>
      <c r="AE169" s="133"/>
      <c r="AF169" s="133"/>
      <c r="AG169" s="133"/>
      <c r="AH169" s="133"/>
      <c r="AI169" s="113">
        <f t="shared" ref="AI169:AJ174" si="200">AK169+AM169+AO169+AQ169+AS169+AU169+AW169</f>
        <v>2861</v>
      </c>
      <c r="AJ169" s="113">
        <f t="shared" si="200"/>
        <v>2416.1</v>
      </c>
      <c r="AK169" s="23">
        <f>E169+U169</f>
        <v>692.6</v>
      </c>
      <c r="AL169" s="23">
        <f t="shared" ref="AL169:AX174" si="201">F169+V169</f>
        <v>537.20000000000005</v>
      </c>
      <c r="AM169" s="23">
        <f t="shared" si="201"/>
        <v>0</v>
      </c>
      <c r="AN169" s="23">
        <f t="shared" si="201"/>
        <v>0</v>
      </c>
      <c r="AO169" s="23">
        <f t="shared" si="201"/>
        <v>563.90000000000009</v>
      </c>
      <c r="AP169" s="23">
        <f t="shared" si="201"/>
        <v>384.6</v>
      </c>
      <c r="AQ169" s="23">
        <f t="shared" si="201"/>
        <v>1562.4</v>
      </c>
      <c r="AR169" s="23">
        <f t="shared" si="201"/>
        <v>1494.3</v>
      </c>
      <c r="AS169" s="23">
        <f t="shared" si="201"/>
        <v>26</v>
      </c>
      <c r="AT169" s="23">
        <f t="shared" si="201"/>
        <v>0</v>
      </c>
      <c r="AU169" s="23">
        <f t="shared" si="201"/>
        <v>0</v>
      </c>
      <c r="AV169" s="23">
        <f t="shared" si="201"/>
        <v>0</v>
      </c>
      <c r="AW169" s="23">
        <f t="shared" si="201"/>
        <v>16.100000000000001</v>
      </c>
      <c r="AX169" s="23">
        <f t="shared" si="201"/>
        <v>0</v>
      </c>
      <c r="AY169" s="162">
        <f t="shared" si="165"/>
        <v>-0.90000000000009095</v>
      </c>
      <c r="AZ169" s="162">
        <f t="shared" si="165"/>
        <v>-0.90000000000009095</v>
      </c>
      <c r="BA169" s="162">
        <f t="shared" si="165"/>
        <v>0</v>
      </c>
      <c r="BB169" s="162">
        <f t="shared" si="161"/>
        <v>0</v>
      </c>
      <c r="BC169" s="162">
        <f t="shared" si="161"/>
        <v>0</v>
      </c>
      <c r="BD169" s="162">
        <f t="shared" si="161"/>
        <v>0</v>
      </c>
      <c r="BE169" s="162">
        <f t="shared" si="161"/>
        <v>-0.89999999999997726</v>
      </c>
      <c r="BF169" s="162">
        <f t="shared" si="161"/>
        <v>-0.89999999999997726</v>
      </c>
      <c r="BG169" s="162">
        <f t="shared" si="161"/>
        <v>0</v>
      </c>
      <c r="BH169" s="162">
        <f t="shared" si="161"/>
        <v>0</v>
      </c>
      <c r="BI169" s="162">
        <f t="shared" si="161"/>
        <v>0</v>
      </c>
      <c r="BJ169" s="162">
        <f t="shared" si="161"/>
        <v>0</v>
      </c>
      <c r="BK169" s="162">
        <f t="shared" si="161"/>
        <v>0</v>
      </c>
      <c r="BL169" s="162">
        <f t="shared" si="161"/>
        <v>0</v>
      </c>
      <c r="BM169" s="162">
        <f t="shared" si="126"/>
        <v>0</v>
      </c>
      <c r="BN169" s="162">
        <f t="shared" si="126"/>
        <v>0</v>
      </c>
      <c r="BO169" s="1">
        <f t="shared" si="125"/>
        <v>1.8000000000000909</v>
      </c>
    </row>
    <row r="170" spans="1:67" ht="26.4" x14ac:dyDescent="0.25">
      <c r="A170" s="30"/>
      <c r="B170" s="32" t="s">
        <v>173</v>
      </c>
      <c r="C170" s="155">
        <f>E170+G170+I170+K170+M170+O170+Q170</f>
        <v>546.1</v>
      </c>
      <c r="D170" s="156">
        <f t="shared" si="198"/>
        <v>368.9</v>
      </c>
      <c r="E170" s="7"/>
      <c r="F170" s="7"/>
      <c r="G170" s="7"/>
      <c r="H170" s="7"/>
      <c r="I170" s="7">
        <v>546.1</v>
      </c>
      <c r="J170" s="7">
        <v>368.9</v>
      </c>
      <c r="K170" s="7"/>
      <c r="L170" s="7"/>
      <c r="M170" s="7"/>
      <c r="N170" s="7"/>
      <c r="O170" s="7"/>
      <c r="P170" s="7"/>
      <c r="Q170" s="7"/>
      <c r="R170" s="7"/>
      <c r="S170" s="155">
        <f>U170+W170+Y170+AA170+AC170+AE170+AG170</f>
        <v>0</v>
      </c>
      <c r="T170" s="156">
        <f t="shared" si="199"/>
        <v>0</v>
      </c>
      <c r="U170" s="134"/>
      <c r="V170" s="134"/>
      <c r="W170" s="134"/>
      <c r="X170" s="134"/>
      <c r="Y170" s="134"/>
      <c r="Z170" s="134"/>
      <c r="AA170" s="134"/>
      <c r="AB170" s="134"/>
      <c r="AC170" s="134"/>
      <c r="AD170" s="134"/>
      <c r="AE170" s="134"/>
      <c r="AF170" s="134"/>
      <c r="AG170" s="134"/>
      <c r="AH170" s="134"/>
      <c r="AI170" s="143">
        <f>AK170+AM170+AO170+AQ170+AS170+AU170+AW170</f>
        <v>546.1</v>
      </c>
      <c r="AJ170" s="144">
        <f t="shared" si="200"/>
        <v>368.9</v>
      </c>
      <c r="AK170" s="114">
        <f t="shared" ref="AK170:AK174" si="202">E170+U170</f>
        <v>0</v>
      </c>
      <c r="AL170" s="114">
        <f t="shared" si="201"/>
        <v>0</v>
      </c>
      <c r="AM170" s="114">
        <f t="shared" si="201"/>
        <v>0</v>
      </c>
      <c r="AN170" s="114">
        <f t="shared" si="201"/>
        <v>0</v>
      </c>
      <c r="AO170" s="114">
        <f t="shared" si="201"/>
        <v>546.1</v>
      </c>
      <c r="AP170" s="114">
        <f t="shared" si="201"/>
        <v>368.9</v>
      </c>
      <c r="AQ170" s="114">
        <f t="shared" si="201"/>
        <v>0</v>
      </c>
      <c r="AR170" s="114">
        <f t="shared" si="201"/>
        <v>0</v>
      </c>
      <c r="AS170" s="114">
        <f t="shared" si="201"/>
        <v>0</v>
      </c>
      <c r="AT170" s="114">
        <f t="shared" si="201"/>
        <v>0</v>
      </c>
      <c r="AU170" s="114">
        <f t="shared" si="201"/>
        <v>0</v>
      </c>
      <c r="AV170" s="114">
        <f t="shared" si="201"/>
        <v>0</v>
      </c>
      <c r="AW170" s="114">
        <f t="shared" si="201"/>
        <v>0</v>
      </c>
      <c r="AX170" s="114">
        <f t="shared" si="201"/>
        <v>0</v>
      </c>
      <c r="AY170" s="162">
        <f t="shared" si="165"/>
        <v>0</v>
      </c>
      <c r="AZ170" s="162">
        <f t="shared" si="165"/>
        <v>0</v>
      </c>
      <c r="BA170" s="162">
        <f t="shared" si="165"/>
        <v>0</v>
      </c>
      <c r="BB170" s="162">
        <f t="shared" si="161"/>
        <v>0</v>
      </c>
      <c r="BC170" s="162">
        <f t="shared" si="161"/>
        <v>0</v>
      </c>
      <c r="BD170" s="162">
        <f t="shared" si="161"/>
        <v>0</v>
      </c>
      <c r="BE170" s="162">
        <f t="shared" si="161"/>
        <v>0</v>
      </c>
      <c r="BF170" s="162">
        <f t="shared" si="161"/>
        <v>0</v>
      </c>
      <c r="BG170" s="162">
        <f t="shared" si="161"/>
        <v>0</v>
      </c>
      <c r="BH170" s="162">
        <f t="shared" si="161"/>
        <v>0</v>
      </c>
      <c r="BI170" s="162">
        <f t="shared" si="161"/>
        <v>0</v>
      </c>
      <c r="BJ170" s="162">
        <f t="shared" si="161"/>
        <v>0</v>
      </c>
      <c r="BK170" s="162">
        <f t="shared" si="161"/>
        <v>0</v>
      </c>
      <c r="BL170" s="162">
        <f t="shared" si="161"/>
        <v>0</v>
      </c>
      <c r="BM170" s="162">
        <f t="shared" si="126"/>
        <v>0</v>
      </c>
      <c r="BN170" s="162">
        <f t="shared" si="126"/>
        <v>0</v>
      </c>
      <c r="BO170" s="1">
        <f t="shared" si="125"/>
        <v>0</v>
      </c>
    </row>
    <row r="171" spans="1:67" ht="26.4" x14ac:dyDescent="0.25">
      <c r="A171" s="30"/>
      <c r="B171" s="32" t="s">
        <v>263</v>
      </c>
      <c r="C171" s="155">
        <f t="shared" ref="C171:C174" si="203">E171+G171+I171+K171+M171+O171+Q171</f>
        <v>6.5</v>
      </c>
      <c r="D171" s="156">
        <f t="shared" si="198"/>
        <v>4.5999999999999996</v>
      </c>
      <c r="E171" s="7"/>
      <c r="F171" s="7"/>
      <c r="G171" s="7"/>
      <c r="H171" s="7"/>
      <c r="I171" s="7">
        <v>6.5</v>
      </c>
      <c r="J171" s="7">
        <v>4.5999999999999996</v>
      </c>
      <c r="K171" s="7"/>
      <c r="L171" s="7"/>
      <c r="M171" s="7"/>
      <c r="N171" s="7"/>
      <c r="O171" s="7"/>
      <c r="P171" s="7"/>
      <c r="Q171" s="7"/>
      <c r="R171" s="7"/>
      <c r="S171" s="155">
        <f t="shared" ref="S171:S174" si="204">U171+W171+Y171+AA171+AC171+AE171+AG171</f>
        <v>0</v>
      </c>
      <c r="T171" s="156">
        <f t="shared" si="199"/>
        <v>0</v>
      </c>
      <c r="U171" s="134"/>
      <c r="V171" s="134"/>
      <c r="W171" s="134"/>
      <c r="X171" s="134"/>
      <c r="Y171" s="134"/>
      <c r="Z171" s="134"/>
      <c r="AA171" s="134"/>
      <c r="AB171" s="134"/>
      <c r="AC171" s="134"/>
      <c r="AD171" s="134"/>
      <c r="AE171" s="134"/>
      <c r="AF171" s="134"/>
      <c r="AG171" s="134"/>
      <c r="AH171" s="134"/>
      <c r="AI171" s="143">
        <f t="shared" ref="AI171:AI174" si="205">AK171+AM171+AO171+AQ171+AS171+AU171+AW171</f>
        <v>6.5</v>
      </c>
      <c r="AJ171" s="144">
        <f t="shared" si="200"/>
        <v>4.5999999999999996</v>
      </c>
      <c r="AK171" s="114">
        <f t="shared" si="202"/>
        <v>0</v>
      </c>
      <c r="AL171" s="114">
        <f t="shared" si="201"/>
        <v>0</v>
      </c>
      <c r="AM171" s="114">
        <f t="shared" si="201"/>
        <v>0</v>
      </c>
      <c r="AN171" s="114">
        <f t="shared" si="201"/>
        <v>0</v>
      </c>
      <c r="AO171" s="114">
        <f t="shared" si="201"/>
        <v>6.5</v>
      </c>
      <c r="AP171" s="114">
        <f t="shared" si="201"/>
        <v>4.5999999999999996</v>
      </c>
      <c r="AQ171" s="114">
        <f t="shared" si="201"/>
        <v>0</v>
      </c>
      <c r="AR171" s="114">
        <f t="shared" si="201"/>
        <v>0</v>
      </c>
      <c r="AS171" s="114">
        <f t="shared" si="201"/>
        <v>0</v>
      </c>
      <c r="AT171" s="114">
        <f t="shared" si="201"/>
        <v>0</v>
      </c>
      <c r="AU171" s="114">
        <f t="shared" si="201"/>
        <v>0</v>
      </c>
      <c r="AV171" s="114">
        <f t="shared" si="201"/>
        <v>0</v>
      </c>
      <c r="AW171" s="114">
        <f t="shared" si="201"/>
        <v>0</v>
      </c>
      <c r="AX171" s="114">
        <f t="shared" si="201"/>
        <v>0</v>
      </c>
      <c r="AY171" s="162">
        <f t="shared" si="165"/>
        <v>0</v>
      </c>
      <c r="AZ171" s="162">
        <f t="shared" si="165"/>
        <v>0</v>
      </c>
      <c r="BA171" s="162">
        <f t="shared" si="165"/>
        <v>0</v>
      </c>
      <c r="BB171" s="162">
        <f t="shared" si="161"/>
        <v>0</v>
      </c>
      <c r="BC171" s="162">
        <f t="shared" si="161"/>
        <v>0</v>
      </c>
      <c r="BD171" s="162">
        <f t="shared" si="161"/>
        <v>0</v>
      </c>
      <c r="BE171" s="162">
        <f t="shared" si="161"/>
        <v>0</v>
      </c>
      <c r="BF171" s="162">
        <f t="shared" si="161"/>
        <v>0</v>
      </c>
      <c r="BG171" s="162">
        <f t="shared" si="161"/>
        <v>0</v>
      </c>
      <c r="BH171" s="162">
        <f t="shared" si="161"/>
        <v>0</v>
      </c>
      <c r="BI171" s="162">
        <f t="shared" si="161"/>
        <v>0</v>
      </c>
      <c r="BJ171" s="162">
        <f t="shared" si="161"/>
        <v>0</v>
      </c>
      <c r="BK171" s="162">
        <f t="shared" si="161"/>
        <v>0</v>
      </c>
      <c r="BL171" s="162">
        <f t="shared" si="161"/>
        <v>0</v>
      </c>
      <c r="BM171" s="162">
        <f t="shared" si="126"/>
        <v>0</v>
      </c>
      <c r="BN171" s="162">
        <f t="shared" si="126"/>
        <v>0</v>
      </c>
      <c r="BO171" s="1">
        <f t="shared" si="125"/>
        <v>0</v>
      </c>
    </row>
    <row r="172" spans="1:67" ht="26.4" x14ac:dyDescent="0.25">
      <c r="A172" s="30"/>
      <c r="B172" s="32" t="s">
        <v>318</v>
      </c>
      <c r="C172" s="155">
        <f t="shared" si="203"/>
        <v>5.7</v>
      </c>
      <c r="D172" s="156">
        <f t="shared" si="198"/>
        <v>5.6</v>
      </c>
      <c r="E172" s="7"/>
      <c r="F172" s="7"/>
      <c r="G172" s="7"/>
      <c r="H172" s="7"/>
      <c r="I172" s="7">
        <v>5.7</v>
      </c>
      <c r="J172" s="7">
        <v>5.6</v>
      </c>
      <c r="K172" s="7"/>
      <c r="L172" s="7"/>
      <c r="M172" s="7"/>
      <c r="N172" s="7"/>
      <c r="O172" s="7"/>
      <c r="P172" s="7"/>
      <c r="Q172" s="7"/>
      <c r="R172" s="7"/>
      <c r="S172" s="155">
        <f t="shared" si="204"/>
        <v>0</v>
      </c>
      <c r="T172" s="156">
        <f t="shared" si="199"/>
        <v>0</v>
      </c>
      <c r="U172" s="134"/>
      <c r="V172" s="134"/>
      <c r="W172" s="134"/>
      <c r="X172" s="134"/>
      <c r="Y172" s="134"/>
      <c r="Z172" s="134"/>
      <c r="AA172" s="134"/>
      <c r="AB172" s="134"/>
      <c r="AC172" s="134"/>
      <c r="AD172" s="134"/>
      <c r="AE172" s="134"/>
      <c r="AF172" s="134"/>
      <c r="AG172" s="134"/>
      <c r="AH172" s="134"/>
      <c r="AI172" s="143">
        <f t="shared" si="205"/>
        <v>5.7</v>
      </c>
      <c r="AJ172" s="144">
        <f t="shared" si="200"/>
        <v>5.6</v>
      </c>
      <c r="AK172" s="114">
        <f t="shared" si="202"/>
        <v>0</v>
      </c>
      <c r="AL172" s="114">
        <f t="shared" si="201"/>
        <v>0</v>
      </c>
      <c r="AM172" s="114">
        <f t="shared" si="201"/>
        <v>0</v>
      </c>
      <c r="AN172" s="114">
        <f t="shared" si="201"/>
        <v>0</v>
      </c>
      <c r="AO172" s="114">
        <f t="shared" si="201"/>
        <v>5.7</v>
      </c>
      <c r="AP172" s="114">
        <f t="shared" si="201"/>
        <v>5.6</v>
      </c>
      <c r="AQ172" s="114">
        <f t="shared" si="201"/>
        <v>0</v>
      </c>
      <c r="AR172" s="114">
        <f t="shared" si="201"/>
        <v>0</v>
      </c>
      <c r="AS172" s="114">
        <f t="shared" si="201"/>
        <v>0</v>
      </c>
      <c r="AT172" s="114">
        <f t="shared" si="201"/>
        <v>0</v>
      </c>
      <c r="AU172" s="114">
        <f t="shared" si="201"/>
        <v>0</v>
      </c>
      <c r="AV172" s="114">
        <f t="shared" si="201"/>
        <v>0</v>
      </c>
      <c r="AW172" s="114">
        <f t="shared" si="201"/>
        <v>0</v>
      </c>
      <c r="AX172" s="114">
        <f t="shared" si="201"/>
        <v>0</v>
      </c>
      <c r="AY172" s="162">
        <f t="shared" si="165"/>
        <v>0</v>
      </c>
      <c r="AZ172" s="162">
        <f t="shared" si="165"/>
        <v>0</v>
      </c>
      <c r="BA172" s="162">
        <f t="shared" si="165"/>
        <v>0</v>
      </c>
      <c r="BB172" s="162">
        <f t="shared" si="161"/>
        <v>0</v>
      </c>
      <c r="BC172" s="162">
        <f t="shared" si="161"/>
        <v>0</v>
      </c>
      <c r="BD172" s="162">
        <f t="shared" si="161"/>
        <v>0</v>
      </c>
      <c r="BE172" s="162">
        <f t="shared" si="161"/>
        <v>0</v>
      </c>
      <c r="BF172" s="162">
        <f t="shared" si="161"/>
        <v>0</v>
      </c>
      <c r="BG172" s="162">
        <f t="shared" si="161"/>
        <v>0</v>
      </c>
      <c r="BH172" s="162">
        <f t="shared" si="161"/>
        <v>0</v>
      </c>
      <c r="BI172" s="162">
        <f t="shared" si="161"/>
        <v>0</v>
      </c>
      <c r="BJ172" s="162">
        <f t="shared" si="161"/>
        <v>0</v>
      </c>
      <c r="BK172" s="162">
        <f t="shared" si="161"/>
        <v>0</v>
      </c>
      <c r="BL172" s="162">
        <f t="shared" si="161"/>
        <v>0</v>
      </c>
      <c r="BM172" s="162">
        <f t="shared" si="126"/>
        <v>0</v>
      </c>
      <c r="BN172" s="162">
        <f t="shared" si="126"/>
        <v>0</v>
      </c>
      <c r="BO172" s="1">
        <f t="shared" si="125"/>
        <v>0</v>
      </c>
    </row>
    <row r="173" spans="1:67" ht="39.6" x14ac:dyDescent="0.25">
      <c r="A173" s="30"/>
      <c r="B173" s="32" t="s">
        <v>420</v>
      </c>
      <c r="C173" s="155"/>
      <c r="D173" s="156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155">
        <f t="shared" si="204"/>
        <v>0.9</v>
      </c>
      <c r="T173" s="156">
        <f t="shared" si="199"/>
        <v>0.9</v>
      </c>
      <c r="U173" s="134"/>
      <c r="V173" s="134"/>
      <c r="W173" s="134"/>
      <c r="X173" s="134"/>
      <c r="Y173" s="134">
        <v>0.9</v>
      </c>
      <c r="Z173" s="134">
        <v>0.9</v>
      </c>
      <c r="AA173" s="134"/>
      <c r="AB173" s="134"/>
      <c r="AC173" s="134"/>
      <c r="AD173" s="134"/>
      <c r="AE173" s="134"/>
      <c r="AF173" s="134"/>
      <c r="AG173" s="134"/>
      <c r="AH173" s="134"/>
      <c r="AI173" s="143">
        <f t="shared" si="205"/>
        <v>0.9</v>
      </c>
      <c r="AJ173" s="144">
        <f t="shared" si="200"/>
        <v>0.9</v>
      </c>
      <c r="AK173" s="114">
        <f t="shared" si="202"/>
        <v>0</v>
      </c>
      <c r="AL173" s="114">
        <f t="shared" si="201"/>
        <v>0</v>
      </c>
      <c r="AM173" s="114">
        <f t="shared" si="201"/>
        <v>0</v>
      </c>
      <c r="AN173" s="114">
        <f t="shared" si="201"/>
        <v>0</v>
      </c>
      <c r="AO173" s="114">
        <f t="shared" si="201"/>
        <v>0.9</v>
      </c>
      <c r="AP173" s="114">
        <f t="shared" si="201"/>
        <v>0.9</v>
      </c>
      <c r="AQ173" s="114">
        <f t="shared" si="201"/>
        <v>0</v>
      </c>
      <c r="AR173" s="114">
        <f t="shared" si="201"/>
        <v>0</v>
      </c>
      <c r="AS173" s="114">
        <f t="shared" si="201"/>
        <v>0</v>
      </c>
      <c r="AT173" s="114">
        <f t="shared" si="201"/>
        <v>0</v>
      </c>
      <c r="AU173" s="114">
        <f t="shared" si="201"/>
        <v>0</v>
      </c>
      <c r="AV173" s="114">
        <f t="shared" si="201"/>
        <v>0</v>
      </c>
      <c r="AW173" s="114">
        <f t="shared" si="201"/>
        <v>0</v>
      </c>
      <c r="AX173" s="114">
        <f t="shared" si="201"/>
        <v>0</v>
      </c>
      <c r="AY173" s="162"/>
      <c r="AZ173" s="162"/>
      <c r="BA173" s="162"/>
      <c r="BB173" s="162"/>
      <c r="BC173" s="162"/>
      <c r="BD173" s="162"/>
      <c r="BE173" s="162"/>
      <c r="BF173" s="162"/>
      <c r="BG173" s="162"/>
      <c r="BH173" s="162"/>
      <c r="BI173" s="162"/>
      <c r="BJ173" s="162"/>
      <c r="BK173" s="162"/>
      <c r="BL173" s="162"/>
      <c r="BM173" s="162"/>
      <c r="BN173" s="162"/>
    </row>
    <row r="174" spans="1:67" ht="39.6" x14ac:dyDescent="0.25">
      <c r="A174" s="30"/>
      <c r="B174" s="32" t="s">
        <v>317</v>
      </c>
      <c r="C174" s="155">
        <f t="shared" si="203"/>
        <v>4.7</v>
      </c>
      <c r="D174" s="156">
        <f t="shared" si="198"/>
        <v>4.5999999999999996</v>
      </c>
      <c r="E174" s="7"/>
      <c r="F174" s="7"/>
      <c r="G174" s="7"/>
      <c r="H174" s="7"/>
      <c r="I174" s="7">
        <v>4.7</v>
      </c>
      <c r="J174" s="7">
        <v>4.5999999999999996</v>
      </c>
      <c r="K174" s="7"/>
      <c r="L174" s="7"/>
      <c r="M174" s="7"/>
      <c r="N174" s="7"/>
      <c r="O174" s="7"/>
      <c r="P174" s="7"/>
      <c r="Q174" s="7"/>
      <c r="R174" s="7"/>
      <c r="S174" s="155">
        <f t="shared" si="204"/>
        <v>0</v>
      </c>
      <c r="T174" s="156">
        <f t="shared" si="199"/>
        <v>0</v>
      </c>
      <c r="U174" s="134"/>
      <c r="V174" s="134"/>
      <c r="W174" s="134"/>
      <c r="X174" s="134"/>
      <c r="Y174" s="134"/>
      <c r="Z174" s="134"/>
      <c r="AA174" s="134"/>
      <c r="AB174" s="134"/>
      <c r="AC174" s="134"/>
      <c r="AD174" s="134"/>
      <c r="AE174" s="134"/>
      <c r="AF174" s="134"/>
      <c r="AG174" s="134"/>
      <c r="AH174" s="134"/>
      <c r="AI174" s="143">
        <f t="shared" si="205"/>
        <v>4.7</v>
      </c>
      <c r="AJ174" s="144">
        <f t="shared" si="200"/>
        <v>4.5999999999999996</v>
      </c>
      <c r="AK174" s="114">
        <f t="shared" si="202"/>
        <v>0</v>
      </c>
      <c r="AL174" s="114">
        <f t="shared" si="201"/>
        <v>0</v>
      </c>
      <c r="AM174" s="114">
        <f t="shared" si="201"/>
        <v>0</v>
      </c>
      <c r="AN174" s="114">
        <f t="shared" si="201"/>
        <v>0</v>
      </c>
      <c r="AO174" s="114">
        <f t="shared" si="201"/>
        <v>4.7</v>
      </c>
      <c r="AP174" s="114">
        <f t="shared" si="201"/>
        <v>4.5999999999999996</v>
      </c>
      <c r="AQ174" s="114">
        <f t="shared" si="201"/>
        <v>0</v>
      </c>
      <c r="AR174" s="114">
        <f t="shared" si="201"/>
        <v>0</v>
      </c>
      <c r="AS174" s="114">
        <f t="shared" si="201"/>
        <v>0</v>
      </c>
      <c r="AT174" s="114">
        <f t="shared" si="201"/>
        <v>0</v>
      </c>
      <c r="AU174" s="114">
        <f t="shared" si="201"/>
        <v>0</v>
      </c>
      <c r="AV174" s="114">
        <f t="shared" si="201"/>
        <v>0</v>
      </c>
      <c r="AW174" s="114">
        <f t="shared" si="201"/>
        <v>0</v>
      </c>
      <c r="AX174" s="114">
        <f t="shared" si="201"/>
        <v>0</v>
      </c>
      <c r="AY174" s="162">
        <f t="shared" si="165"/>
        <v>0</v>
      </c>
      <c r="AZ174" s="162">
        <f t="shared" si="165"/>
        <v>0</v>
      </c>
      <c r="BA174" s="162">
        <f t="shared" si="165"/>
        <v>0</v>
      </c>
      <c r="BB174" s="162">
        <f t="shared" si="161"/>
        <v>0</v>
      </c>
      <c r="BC174" s="162">
        <f t="shared" si="161"/>
        <v>0</v>
      </c>
      <c r="BD174" s="162">
        <f t="shared" si="161"/>
        <v>0</v>
      </c>
      <c r="BE174" s="162">
        <f t="shared" si="161"/>
        <v>0</v>
      </c>
      <c r="BF174" s="162">
        <f t="shared" si="161"/>
        <v>0</v>
      </c>
      <c r="BG174" s="162">
        <f t="shared" si="161"/>
        <v>0</v>
      </c>
      <c r="BH174" s="162">
        <f t="shared" si="161"/>
        <v>0</v>
      </c>
      <c r="BI174" s="162">
        <f t="shared" si="161"/>
        <v>0</v>
      </c>
      <c r="BJ174" s="162">
        <f t="shared" si="161"/>
        <v>0</v>
      </c>
      <c r="BK174" s="162">
        <f t="shared" si="161"/>
        <v>0</v>
      </c>
      <c r="BL174" s="162">
        <f t="shared" si="161"/>
        <v>0</v>
      </c>
      <c r="BM174" s="162">
        <f t="shared" si="126"/>
        <v>0</v>
      </c>
      <c r="BN174" s="162">
        <f t="shared" si="126"/>
        <v>0</v>
      </c>
      <c r="BO174" s="1">
        <f t="shared" si="125"/>
        <v>0</v>
      </c>
    </row>
    <row r="175" spans="1:67" ht="15" customHeight="1" x14ac:dyDescent="0.25">
      <c r="A175" s="29" t="s">
        <v>28</v>
      </c>
      <c r="B175" s="119" t="s">
        <v>323</v>
      </c>
      <c r="C175" s="151">
        <f>C176</f>
        <v>1255.1000000000001</v>
      </c>
      <c r="D175" s="152">
        <f t="shared" ref="D175:R175" si="206">D176</f>
        <v>1129.5</v>
      </c>
      <c r="E175" s="131">
        <f t="shared" si="206"/>
        <v>202</v>
      </c>
      <c r="F175" s="131">
        <f t="shared" si="206"/>
        <v>136.69999999999999</v>
      </c>
      <c r="G175" s="131">
        <f t="shared" si="206"/>
        <v>0</v>
      </c>
      <c r="H175" s="131">
        <f t="shared" si="206"/>
        <v>0</v>
      </c>
      <c r="I175" s="131">
        <f t="shared" si="206"/>
        <v>0</v>
      </c>
      <c r="J175" s="131">
        <f t="shared" si="206"/>
        <v>0</v>
      </c>
      <c r="K175" s="131">
        <f t="shared" si="206"/>
        <v>1042.4000000000001</v>
      </c>
      <c r="L175" s="131">
        <f t="shared" si="206"/>
        <v>992.8</v>
      </c>
      <c r="M175" s="131">
        <f t="shared" si="206"/>
        <v>0.5</v>
      </c>
      <c r="N175" s="131">
        <f t="shared" si="206"/>
        <v>0</v>
      </c>
      <c r="O175" s="131">
        <f t="shared" si="206"/>
        <v>0</v>
      </c>
      <c r="P175" s="131">
        <f t="shared" si="206"/>
        <v>0</v>
      </c>
      <c r="Q175" s="131">
        <f t="shared" si="206"/>
        <v>10.199999999999999</v>
      </c>
      <c r="R175" s="131">
        <f t="shared" si="206"/>
        <v>0</v>
      </c>
      <c r="S175" s="151">
        <f>S176</f>
        <v>0</v>
      </c>
      <c r="T175" s="152">
        <f t="shared" ref="T175:AH175" si="207">T176</f>
        <v>0</v>
      </c>
      <c r="U175" s="133">
        <f t="shared" si="207"/>
        <v>0</v>
      </c>
      <c r="V175" s="133">
        <f t="shared" si="207"/>
        <v>0</v>
      </c>
      <c r="W175" s="133">
        <f t="shared" si="207"/>
        <v>0</v>
      </c>
      <c r="X175" s="133">
        <f t="shared" si="207"/>
        <v>0</v>
      </c>
      <c r="Y175" s="133">
        <f t="shared" si="207"/>
        <v>0</v>
      </c>
      <c r="Z175" s="133">
        <f t="shared" si="207"/>
        <v>0</v>
      </c>
      <c r="AA175" s="133">
        <f t="shared" si="207"/>
        <v>0</v>
      </c>
      <c r="AB175" s="133">
        <f t="shared" si="207"/>
        <v>0</v>
      </c>
      <c r="AC175" s="133">
        <f t="shared" si="207"/>
        <v>0</v>
      </c>
      <c r="AD175" s="133">
        <f t="shared" si="207"/>
        <v>0</v>
      </c>
      <c r="AE175" s="133">
        <f t="shared" si="207"/>
        <v>0</v>
      </c>
      <c r="AF175" s="133">
        <f t="shared" si="207"/>
        <v>0</v>
      </c>
      <c r="AG175" s="133">
        <f t="shared" si="207"/>
        <v>0</v>
      </c>
      <c r="AH175" s="133">
        <f t="shared" si="207"/>
        <v>0</v>
      </c>
      <c r="AI175" s="14">
        <f>AI176</f>
        <v>1255.1000000000001</v>
      </c>
      <c r="AJ175" s="12">
        <f t="shared" ref="AJ175:AX177" si="208">AJ176</f>
        <v>1129.5</v>
      </c>
      <c r="AK175" s="105">
        <f t="shared" si="208"/>
        <v>202</v>
      </c>
      <c r="AL175" s="105">
        <f t="shared" si="208"/>
        <v>136.69999999999999</v>
      </c>
      <c r="AM175" s="105">
        <f t="shared" si="208"/>
        <v>0</v>
      </c>
      <c r="AN175" s="105">
        <f t="shared" si="208"/>
        <v>0</v>
      </c>
      <c r="AO175" s="105">
        <f t="shared" si="208"/>
        <v>0</v>
      </c>
      <c r="AP175" s="105">
        <f t="shared" si="208"/>
        <v>0</v>
      </c>
      <c r="AQ175" s="105">
        <f t="shared" si="208"/>
        <v>1042.4000000000001</v>
      </c>
      <c r="AR175" s="105">
        <f t="shared" si="208"/>
        <v>992.8</v>
      </c>
      <c r="AS175" s="105">
        <f t="shared" si="208"/>
        <v>0.5</v>
      </c>
      <c r="AT175" s="105">
        <f t="shared" si="208"/>
        <v>0</v>
      </c>
      <c r="AU175" s="105">
        <f t="shared" si="208"/>
        <v>0</v>
      </c>
      <c r="AV175" s="105">
        <f t="shared" si="208"/>
        <v>0</v>
      </c>
      <c r="AW175" s="105">
        <f t="shared" si="208"/>
        <v>10.199999999999999</v>
      </c>
      <c r="AX175" s="105">
        <f t="shared" si="208"/>
        <v>0</v>
      </c>
      <c r="AY175" s="162">
        <f t="shared" si="165"/>
        <v>0</v>
      </c>
      <c r="AZ175" s="162">
        <f t="shared" si="165"/>
        <v>0</v>
      </c>
      <c r="BA175" s="162">
        <f t="shared" si="165"/>
        <v>0</v>
      </c>
      <c r="BB175" s="162">
        <f t="shared" si="161"/>
        <v>0</v>
      </c>
      <c r="BC175" s="162">
        <f t="shared" si="161"/>
        <v>0</v>
      </c>
      <c r="BD175" s="162">
        <f t="shared" si="161"/>
        <v>0</v>
      </c>
      <c r="BE175" s="162">
        <f t="shared" si="161"/>
        <v>0</v>
      </c>
      <c r="BF175" s="162">
        <f t="shared" si="161"/>
        <v>0</v>
      </c>
      <c r="BG175" s="162">
        <f t="shared" si="161"/>
        <v>0</v>
      </c>
      <c r="BH175" s="162">
        <f t="shared" si="161"/>
        <v>0</v>
      </c>
      <c r="BI175" s="162">
        <f t="shared" si="161"/>
        <v>0</v>
      </c>
      <c r="BJ175" s="162">
        <f t="shared" si="161"/>
        <v>0</v>
      </c>
      <c r="BK175" s="162">
        <f t="shared" si="161"/>
        <v>0</v>
      </c>
      <c r="BL175" s="162">
        <f t="shared" si="161"/>
        <v>0</v>
      </c>
      <c r="BM175" s="162">
        <f t="shared" si="126"/>
        <v>0</v>
      </c>
      <c r="BN175" s="162">
        <f t="shared" si="126"/>
        <v>0</v>
      </c>
      <c r="BO175" s="1">
        <f t="shared" si="125"/>
        <v>0</v>
      </c>
    </row>
    <row r="176" spans="1:67" x14ac:dyDescent="0.25">
      <c r="A176" s="30"/>
      <c r="B176" s="21" t="s">
        <v>59</v>
      </c>
      <c r="C176" s="154">
        <f t="shared" ref="C176:D176" si="209">E176+G176+I176+K176+M176+O176+Q176</f>
        <v>1255.1000000000001</v>
      </c>
      <c r="D176" s="154">
        <f t="shared" si="209"/>
        <v>1129.5</v>
      </c>
      <c r="E176" s="7">
        <v>202</v>
      </c>
      <c r="F176" s="7">
        <v>136.69999999999999</v>
      </c>
      <c r="G176" s="7"/>
      <c r="H176" s="7"/>
      <c r="I176" s="7"/>
      <c r="J176" s="7"/>
      <c r="K176" s="7">
        <v>1042.4000000000001</v>
      </c>
      <c r="L176" s="7">
        <v>992.8</v>
      </c>
      <c r="M176" s="7">
        <v>0.5</v>
      </c>
      <c r="N176" s="131"/>
      <c r="O176" s="131"/>
      <c r="P176" s="131"/>
      <c r="Q176" s="7">
        <v>10.199999999999999</v>
      </c>
      <c r="R176" s="131"/>
      <c r="S176" s="154">
        <f t="shared" ref="S176:T176" si="210">U176+W176+Y176+AA176+AC176+AE176+AG176</f>
        <v>0</v>
      </c>
      <c r="T176" s="154">
        <f t="shared" si="210"/>
        <v>0</v>
      </c>
      <c r="U176" s="133"/>
      <c r="V176" s="133"/>
      <c r="W176" s="134"/>
      <c r="X176" s="134"/>
      <c r="Y176" s="134"/>
      <c r="Z176" s="134"/>
      <c r="AA176" s="133"/>
      <c r="AB176" s="133"/>
      <c r="AC176" s="133"/>
      <c r="AD176" s="133"/>
      <c r="AE176" s="133"/>
      <c r="AF176" s="133"/>
      <c r="AG176" s="133"/>
      <c r="AH176" s="133"/>
      <c r="AI176" s="113">
        <f t="shared" ref="AI176:AJ176" si="211">AK176+AM176+AO176+AQ176+AS176+AU176+AW176</f>
        <v>1255.1000000000001</v>
      </c>
      <c r="AJ176" s="113">
        <f t="shared" si="211"/>
        <v>1129.5</v>
      </c>
      <c r="AK176" s="23">
        <f>E176+U176</f>
        <v>202</v>
      </c>
      <c r="AL176" s="23">
        <f t="shared" ref="AL176:AX176" si="212">F176+V176</f>
        <v>136.69999999999999</v>
      </c>
      <c r="AM176" s="23">
        <f t="shared" si="212"/>
        <v>0</v>
      </c>
      <c r="AN176" s="23">
        <f t="shared" si="212"/>
        <v>0</v>
      </c>
      <c r="AO176" s="23">
        <f t="shared" si="212"/>
        <v>0</v>
      </c>
      <c r="AP176" s="23">
        <f t="shared" si="212"/>
        <v>0</v>
      </c>
      <c r="AQ176" s="23">
        <f t="shared" si="212"/>
        <v>1042.4000000000001</v>
      </c>
      <c r="AR176" s="23">
        <f t="shared" si="212"/>
        <v>992.8</v>
      </c>
      <c r="AS176" s="23">
        <f t="shared" si="212"/>
        <v>0.5</v>
      </c>
      <c r="AT176" s="23">
        <f t="shared" si="212"/>
        <v>0</v>
      </c>
      <c r="AU176" s="23">
        <f t="shared" si="212"/>
        <v>0</v>
      </c>
      <c r="AV176" s="23">
        <f t="shared" si="212"/>
        <v>0</v>
      </c>
      <c r="AW176" s="23">
        <f t="shared" si="212"/>
        <v>10.199999999999999</v>
      </c>
      <c r="AX176" s="23">
        <f t="shared" si="212"/>
        <v>0</v>
      </c>
      <c r="AY176" s="162">
        <f t="shared" si="165"/>
        <v>0</v>
      </c>
      <c r="AZ176" s="162">
        <f t="shared" si="165"/>
        <v>0</v>
      </c>
      <c r="BA176" s="162">
        <f t="shared" si="165"/>
        <v>0</v>
      </c>
      <c r="BB176" s="162">
        <f t="shared" si="161"/>
        <v>0</v>
      </c>
      <c r="BC176" s="162">
        <f t="shared" si="161"/>
        <v>0</v>
      </c>
      <c r="BD176" s="162">
        <f t="shared" ref="BD176:BO246" si="213">H176-AN176</f>
        <v>0</v>
      </c>
      <c r="BE176" s="162">
        <f t="shared" si="213"/>
        <v>0</v>
      </c>
      <c r="BF176" s="162">
        <f t="shared" si="213"/>
        <v>0</v>
      </c>
      <c r="BG176" s="162">
        <f t="shared" si="213"/>
        <v>0</v>
      </c>
      <c r="BH176" s="162">
        <f t="shared" si="213"/>
        <v>0</v>
      </c>
      <c r="BI176" s="162">
        <f t="shared" si="213"/>
        <v>0</v>
      </c>
      <c r="BJ176" s="162">
        <f t="shared" si="213"/>
        <v>0</v>
      </c>
      <c r="BK176" s="162">
        <f t="shared" si="213"/>
        <v>0</v>
      </c>
      <c r="BL176" s="162">
        <f t="shared" si="213"/>
        <v>0</v>
      </c>
      <c r="BM176" s="162">
        <f t="shared" si="126"/>
        <v>0</v>
      </c>
      <c r="BN176" s="162">
        <f t="shared" si="126"/>
        <v>0</v>
      </c>
      <c r="BO176" s="1">
        <f t="shared" si="125"/>
        <v>0</v>
      </c>
    </row>
    <row r="177" spans="1:67" ht="15" customHeight="1" x14ac:dyDescent="0.25">
      <c r="A177" s="3" t="s">
        <v>29</v>
      </c>
      <c r="B177" s="119" t="s">
        <v>369</v>
      </c>
      <c r="C177" s="151">
        <f>C178</f>
        <v>1272.7</v>
      </c>
      <c r="D177" s="152">
        <f t="shared" ref="D177:R177" si="214">D178</f>
        <v>1134.8</v>
      </c>
      <c r="E177" s="131">
        <f t="shared" si="214"/>
        <v>217.4</v>
      </c>
      <c r="F177" s="131">
        <f t="shared" si="214"/>
        <v>152</v>
      </c>
      <c r="G177" s="131">
        <f t="shared" si="214"/>
        <v>0</v>
      </c>
      <c r="H177" s="131">
        <f t="shared" si="214"/>
        <v>0</v>
      </c>
      <c r="I177" s="131">
        <f t="shared" si="214"/>
        <v>4.3000000000000007</v>
      </c>
      <c r="J177" s="131">
        <f t="shared" si="214"/>
        <v>4.2</v>
      </c>
      <c r="K177" s="131">
        <f t="shared" si="214"/>
        <v>1036.8</v>
      </c>
      <c r="L177" s="131">
        <f t="shared" si="214"/>
        <v>978.6</v>
      </c>
      <c r="M177" s="131">
        <f t="shared" si="214"/>
        <v>2.8</v>
      </c>
      <c r="N177" s="131">
        <f t="shared" si="214"/>
        <v>0</v>
      </c>
      <c r="O177" s="131">
        <f t="shared" si="214"/>
        <v>0</v>
      </c>
      <c r="P177" s="131">
        <f t="shared" si="214"/>
        <v>0</v>
      </c>
      <c r="Q177" s="131">
        <f t="shared" si="214"/>
        <v>11.4</v>
      </c>
      <c r="R177" s="131">
        <f t="shared" si="214"/>
        <v>0</v>
      </c>
      <c r="S177" s="151">
        <f>S178</f>
        <v>0.2</v>
      </c>
      <c r="T177" s="152">
        <f t="shared" ref="T177:AH177" si="215">T178</f>
        <v>0.2</v>
      </c>
      <c r="U177" s="133">
        <f t="shared" si="215"/>
        <v>0</v>
      </c>
      <c r="V177" s="133">
        <f t="shared" si="215"/>
        <v>0</v>
      </c>
      <c r="W177" s="133">
        <f t="shared" si="215"/>
        <v>0</v>
      </c>
      <c r="X177" s="133">
        <f t="shared" si="215"/>
        <v>0</v>
      </c>
      <c r="Y177" s="133">
        <f t="shared" si="215"/>
        <v>0.2</v>
      </c>
      <c r="Z177" s="133">
        <f t="shared" si="215"/>
        <v>0.2</v>
      </c>
      <c r="AA177" s="133">
        <f t="shared" si="215"/>
        <v>0</v>
      </c>
      <c r="AB177" s="133">
        <f t="shared" si="215"/>
        <v>0</v>
      </c>
      <c r="AC177" s="133">
        <f t="shared" si="215"/>
        <v>0</v>
      </c>
      <c r="AD177" s="133">
        <f t="shared" si="215"/>
        <v>0</v>
      </c>
      <c r="AE177" s="133">
        <f t="shared" si="215"/>
        <v>0</v>
      </c>
      <c r="AF177" s="133">
        <f t="shared" si="215"/>
        <v>0</v>
      </c>
      <c r="AG177" s="133">
        <f t="shared" si="215"/>
        <v>0</v>
      </c>
      <c r="AH177" s="133">
        <f t="shared" si="215"/>
        <v>0</v>
      </c>
      <c r="AI177" s="14">
        <f>AI178</f>
        <v>1272.9000000000001</v>
      </c>
      <c r="AJ177" s="12">
        <f t="shared" si="208"/>
        <v>1135</v>
      </c>
      <c r="AK177" s="105">
        <f t="shared" si="208"/>
        <v>217.4</v>
      </c>
      <c r="AL177" s="105">
        <f t="shared" si="208"/>
        <v>152</v>
      </c>
      <c r="AM177" s="105">
        <f t="shared" si="208"/>
        <v>0</v>
      </c>
      <c r="AN177" s="105">
        <f t="shared" si="208"/>
        <v>0</v>
      </c>
      <c r="AO177" s="105">
        <f t="shared" si="208"/>
        <v>4.5000000000000009</v>
      </c>
      <c r="AP177" s="105">
        <f t="shared" si="208"/>
        <v>4.4000000000000004</v>
      </c>
      <c r="AQ177" s="105">
        <f t="shared" si="208"/>
        <v>1036.8</v>
      </c>
      <c r="AR177" s="105">
        <f t="shared" si="208"/>
        <v>978.6</v>
      </c>
      <c r="AS177" s="105">
        <f t="shared" si="208"/>
        <v>2.8</v>
      </c>
      <c r="AT177" s="105">
        <f t="shared" si="208"/>
        <v>0</v>
      </c>
      <c r="AU177" s="105">
        <f t="shared" si="208"/>
        <v>0</v>
      </c>
      <c r="AV177" s="105">
        <f t="shared" si="208"/>
        <v>0</v>
      </c>
      <c r="AW177" s="105">
        <f t="shared" si="208"/>
        <v>11.4</v>
      </c>
      <c r="AX177" s="105">
        <f t="shared" si="208"/>
        <v>0</v>
      </c>
      <c r="AY177" s="162">
        <f t="shared" si="165"/>
        <v>-0.20000000000004547</v>
      </c>
      <c r="AZ177" s="162">
        <f t="shared" si="165"/>
        <v>-0.20000000000004547</v>
      </c>
      <c r="BA177" s="162">
        <f t="shared" si="165"/>
        <v>0</v>
      </c>
      <c r="BB177" s="162">
        <f t="shared" si="165"/>
        <v>0</v>
      </c>
      <c r="BC177" s="162">
        <f t="shared" si="165"/>
        <v>0</v>
      </c>
      <c r="BD177" s="162">
        <f t="shared" si="213"/>
        <v>0</v>
      </c>
      <c r="BE177" s="162">
        <f t="shared" si="213"/>
        <v>-0.20000000000000018</v>
      </c>
      <c r="BF177" s="162">
        <f t="shared" si="213"/>
        <v>-0.20000000000000018</v>
      </c>
      <c r="BG177" s="162">
        <f t="shared" si="213"/>
        <v>0</v>
      </c>
      <c r="BH177" s="162">
        <f t="shared" si="213"/>
        <v>0</v>
      </c>
      <c r="BI177" s="162">
        <f t="shared" si="213"/>
        <v>0</v>
      </c>
      <c r="BJ177" s="162">
        <f t="shared" si="213"/>
        <v>0</v>
      </c>
      <c r="BK177" s="162">
        <f t="shared" si="213"/>
        <v>0</v>
      </c>
      <c r="BL177" s="162">
        <f t="shared" si="213"/>
        <v>0</v>
      </c>
      <c r="BM177" s="162">
        <f t="shared" si="126"/>
        <v>0</v>
      </c>
      <c r="BN177" s="162">
        <f t="shared" si="126"/>
        <v>0</v>
      </c>
      <c r="BO177" s="1">
        <f t="shared" si="125"/>
        <v>0.40000000000004549</v>
      </c>
    </row>
    <row r="178" spans="1:67" x14ac:dyDescent="0.25">
      <c r="A178" s="30"/>
      <c r="B178" s="21" t="s">
        <v>316</v>
      </c>
      <c r="C178" s="154">
        <f t="shared" ref="C178:D181" si="216">E178+G178+I178+K178+M178+O178+Q178</f>
        <v>1272.7</v>
      </c>
      <c r="D178" s="154">
        <f t="shared" si="216"/>
        <v>1134.8</v>
      </c>
      <c r="E178" s="7">
        <v>217.4</v>
      </c>
      <c r="F178" s="7">
        <v>152</v>
      </c>
      <c r="G178" s="7"/>
      <c r="H178" s="7"/>
      <c r="I178" s="7">
        <f>SUM(I179:I181)</f>
        <v>4.3000000000000007</v>
      </c>
      <c r="J178" s="7">
        <f>SUM(J179:J181)</f>
        <v>4.2</v>
      </c>
      <c r="K178" s="7">
        <v>1036.8</v>
      </c>
      <c r="L178" s="7">
        <v>978.6</v>
      </c>
      <c r="M178" s="7">
        <v>2.8</v>
      </c>
      <c r="N178" s="131"/>
      <c r="O178" s="131"/>
      <c r="P178" s="131"/>
      <c r="Q178" s="7">
        <v>11.4</v>
      </c>
      <c r="R178" s="131"/>
      <c r="S178" s="154">
        <f t="shared" ref="S178:T181" si="217">U178+W178+Y178+AA178+AC178+AE178+AG178</f>
        <v>0.2</v>
      </c>
      <c r="T178" s="154">
        <f t="shared" si="217"/>
        <v>0.2</v>
      </c>
      <c r="U178" s="133"/>
      <c r="V178" s="133"/>
      <c r="W178" s="134"/>
      <c r="X178" s="134"/>
      <c r="Y178" s="134">
        <f>SUM(Y179:Y181)</f>
        <v>0.2</v>
      </c>
      <c r="Z178" s="134">
        <f>SUM(Z179:Z181)</f>
        <v>0.2</v>
      </c>
      <c r="AA178" s="133"/>
      <c r="AB178" s="133"/>
      <c r="AC178" s="133"/>
      <c r="AD178" s="133"/>
      <c r="AE178" s="133"/>
      <c r="AF178" s="133"/>
      <c r="AG178" s="133"/>
      <c r="AH178" s="133"/>
      <c r="AI178" s="113">
        <f t="shared" ref="AI178:AJ181" si="218">AK178+AM178+AO178+AQ178+AS178+AU178+AW178</f>
        <v>1272.9000000000001</v>
      </c>
      <c r="AJ178" s="113">
        <f t="shared" si="218"/>
        <v>1135</v>
      </c>
      <c r="AK178" s="23">
        <f>E178+U178</f>
        <v>217.4</v>
      </c>
      <c r="AL178" s="23">
        <f t="shared" ref="AL178:AX181" si="219">F178+V178</f>
        <v>152</v>
      </c>
      <c r="AM178" s="23">
        <f t="shared" si="219"/>
        <v>0</v>
      </c>
      <c r="AN178" s="23">
        <f t="shared" si="219"/>
        <v>0</v>
      </c>
      <c r="AO178" s="23">
        <f t="shared" si="219"/>
        <v>4.5000000000000009</v>
      </c>
      <c r="AP178" s="23">
        <f t="shared" si="219"/>
        <v>4.4000000000000004</v>
      </c>
      <c r="AQ178" s="23">
        <f t="shared" si="219"/>
        <v>1036.8</v>
      </c>
      <c r="AR178" s="23">
        <f t="shared" si="219"/>
        <v>978.6</v>
      </c>
      <c r="AS178" s="23">
        <f t="shared" si="219"/>
        <v>2.8</v>
      </c>
      <c r="AT178" s="23">
        <f t="shared" si="219"/>
        <v>0</v>
      </c>
      <c r="AU178" s="23">
        <f t="shared" si="219"/>
        <v>0</v>
      </c>
      <c r="AV178" s="23">
        <f t="shared" si="219"/>
        <v>0</v>
      </c>
      <c r="AW178" s="23">
        <f t="shared" si="219"/>
        <v>11.4</v>
      </c>
      <c r="AX178" s="23">
        <f t="shared" si="219"/>
        <v>0</v>
      </c>
      <c r="AY178" s="162">
        <f t="shared" si="165"/>
        <v>-0.20000000000004547</v>
      </c>
      <c r="AZ178" s="162">
        <f t="shared" si="165"/>
        <v>-0.20000000000004547</v>
      </c>
      <c r="BA178" s="162">
        <f t="shared" si="165"/>
        <v>0</v>
      </c>
      <c r="BB178" s="162">
        <f t="shared" si="165"/>
        <v>0</v>
      </c>
      <c r="BC178" s="162">
        <f t="shared" si="165"/>
        <v>0</v>
      </c>
      <c r="BD178" s="162">
        <f t="shared" si="213"/>
        <v>0</v>
      </c>
      <c r="BE178" s="162">
        <f t="shared" si="213"/>
        <v>-0.20000000000000018</v>
      </c>
      <c r="BF178" s="162">
        <f t="shared" si="213"/>
        <v>-0.20000000000000018</v>
      </c>
      <c r="BG178" s="162">
        <f t="shared" si="213"/>
        <v>0</v>
      </c>
      <c r="BH178" s="162">
        <f t="shared" si="213"/>
        <v>0</v>
      </c>
      <c r="BI178" s="162">
        <f t="shared" si="213"/>
        <v>0</v>
      </c>
      <c r="BJ178" s="162">
        <f t="shared" si="213"/>
        <v>0</v>
      </c>
      <c r="BK178" s="162">
        <f t="shared" si="213"/>
        <v>0</v>
      </c>
      <c r="BL178" s="162">
        <f t="shared" si="213"/>
        <v>0</v>
      </c>
      <c r="BM178" s="162">
        <f t="shared" si="126"/>
        <v>0</v>
      </c>
      <c r="BN178" s="162">
        <f t="shared" si="126"/>
        <v>0</v>
      </c>
      <c r="BO178" s="1">
        <f t="shared" si="125"/>
        <v>0.40000000000004549</v>
      </c>
    </row>
    <row r="179" spans="1:67" ht="27" x14ac:dyDescent="0.3">
      <c r="A179" s="30"/>
      <c r="B179" s="32" t="s">
        <v>318</v>
      </c>
      <c r="C179" s="155">
        <f>E179+G179+I179+K179+M179+O179+Q179</f>
        <v>1.1000000000000001</v>
      </c>
      <c r="D179" s="156">
        <f t="shared" si="216"/>
        <v>1</v>
      </c>
      <c r="E179" s="140"/>
      <c r="F179" s="140"/>
      <c r="G179" s="140"/>
      <c r="H179" s="140"/>
      <c r="I179" s="136">
        <v>1.1000000000000001</v>
      </c>
      <c r="J179" s="136">
        <v>1</v>
      </c>
      <c r="K179" s="140"/>
      <c r="L179" s="140"/>
      <c r="M179" s="140"/>
      <c r="N179" s="140"/>
      <c r="O179" s="140"/>
      <c r="P179" s="140"/>
      <c r="Q179" s="140"/>
      <c r="R179" s="140"/>
      <c r="S179" s="155">
        <f>U179+W179+Y179+AA179+AC179+AE179+AG179</f>
        <v>0</v>
      </c>
      <c r="T179" s="156">
        <f t="shared" si="217"/>
        <v>0</v>
      </c>
      <c r="U179" s="142"/>
      <c r="V179" s="142"/>
      <c r="W179" s="142"/>
      <c r="X179" s="142"/>
      <c r="Y179" s="142"/>
      <c r="Z179" s="142"/>
      <c r="AA179" s="142"/>
      <c r="AB179" s="142"/>
      <c r="AC179" s="142"/>
      <c r="AD179" s="142"/>
      <c r="AE179" s="142"/>
      <c r="AF179" s="142"/>
      <c r="AG179" s="142"/>
      <c r="AH179" s="142"/>
      <c r="AI179" s="143">
        <f>AK179+AM179+AO179+AQ179+AS179+AU179+AW179</f>
        <v>1.1000000000000001</v>
      </c>
      <c r="AJ179" s="144">
        <f t="shared" si="218"/>
        <v>1</v>
      </c>
      <c r="AK179" s="114">
        <f t="shared" ref="AK179:AK181" si="220">E179+U179</f>
        <v>0</v>
      </c>
      <c r="AL179" s="114">
        <f t="shared" si="219"/>
        <v>0</v>
      </c>
      <c r="AM179" s="114">
        <f t="shared" si="219"/>
        <v>0</v>
      </c>
      <c r="AN179" s="114">
        <f t="shared" si="219"/>
        <v>0</v>
      </c>
      <c r="AO179" s="114">
        <f t="shared" si="219"/>
        <v>1.1000000000000001</v>
      </c>
      <c r="AP179" s="114">
        <f t="shared" si="219"/>
        <v>1</v>
      </c>
      <c r="AQ179" s="114">
        <f t="shared" si="219"/>
        <v>0</v>
      </c>
      <c r="AR179" s="114">
        <f t="shared" si="219"/>
        <v>0</v>
      </c>
      <c r="AS179" s="114">
        <f t="shared" si="219"/>
        <v>0</v>
      </c>
      <c r="AT179" s="114">
        <f t="shared" si="219"/>
        <v>0</v>
      </c>
      <c r="AU179" s="114">
        <f t="shared" si="219"/>
        <v>0</v>
      </c>
      <c r="AV179" s="114">
        <f t="shared" si="219"/>
        <v>0</v>
      </c>
      <c r="AW179" s="114">
        <f t="shared" si="219"/>
        <v>0</v>
      </c>
      <c r="AX179" s="114">
        <f t="shared" si="219"/>
        <v>0</v>
      </c>
      <c r="AY179" s="162">
        <f t="shared" si="165"/>
        <v>0</v>
      </c>
      <c r="AZ179" s="162">
        <f t="shared" si="165"/>
        <v>0</v>
      </c>
      <c r="BA179" s="162">
        <f t="shared" si="165"/>
        <v>0</v>
      </c>
      <c r="BB179" s="162">
        <f t="shared" si="165"/>
        <v>0</v>
      </c>
      <c r="BC179" s="162">
        <f t="shared" si="165"/>
        <v>0</v>
      </c>
      <c r="BD179" s="162">
        <f t="shared" si="213"/>
        <v>0</v>
      </c>
      <c r="BE179" s="162">
        <f t="shared" si="213"/>
        <v>0</v>
      </c>
      <c r="BF179" s="162">
        <f t="shared" si="213"/>
        <v>0</v>
      </c>
      <c r="BG179" s="162">
        <f t="shared" si="213"/>
        <v>0</v>
      </c>
      <c r="BH179" s="162">
        <f t="shared" si="213"/>
        <v>0</v>
      </c>
      <c r="BI179" s="162">
        <f t="shared" si="213"/>
        <v>0</v>
      </c>
      <c r="BJ179" s="162">
        <f t="shared" si="213"/>
        <v>0</v>
      </c>
      <c r="BK179" s="162">
        <f t="shared" si="213"/>
        <v>0</v>
      </c>
      <c r="BL179" s="162">
        <f t="shared" si="213"/>
        <v>0</v>
      </c>
      <c r="BM179" s="162">
        <f t="shared" si="126"/>
        <v>0</v>
      </c>
      <c r="BN179" s="162">
        <f t="shared" si="126"/>
        <v>0</v>
      </c>
      <c r="BO179" s="1">
        <f t="shared" si="125"/>
        <v>0</v>
      </c>
    </row>
    <row r="180" spans="1:67" ht="40.200000000000003" x14ac:dyDescent="0.3">
      <c r="A180" s="30"/>
      <c r="B180" s="32" t="s">
        <v>420</v>
      </c>
      <c r="C180" s="155"/>
      <c r="D180" s="156"/>
      <c r="E180" s="140"/>
      <c r="F180" s="140"/>
      <c r="G180" s="140"/>
      <c r="H180" s="140"/>
      <c r="I180" s="136"/>
      <c r="J180" s="136"/>
      <c r="K180" s="140"/>
      <c r="L180" s="140"/>
      <c r="M180" s="140"/>
      <c r="N180" s="140"/>
      <c r="O180" s="140"/>
      <c r="P180" s="140"/>
      <c r="Q180" s="140"/>
      <c r="R180" s="140"/>
      <c r="S180" s="155">
        <f>U180+W180+Y180+AA180+AC180+AE180+AG180</f>
        <v>0.2</v>
      </c>
      <c r="T180" s="156">
        <f t="shared" si="217"/>
        <v>0.2</v>
      </c>
      <c r="U180" s="142"/>
      <c r="V180" s="142"/>
      <c r="W180" s="142"/>
      <c r="X180" s="142"/>
      <c r="Y180" s="134">
        <v>0.2</v>
      </c>
      <c r="Z180" s="134">
        <v>0.2</v>
      </c>
      <c r="AA180" s="142"/>
      <c r="AB180" s="142"/>
      <c r="AC180" s="142"/>
      <c r="AD180" s="142"/>
      <c r="AE180" s="142"/>
      <c r="AF180" s="142"/>
      <c r="AG180" s="142"/>
      <c r="AH180" s="142"/>
      <c r="AI180" s="143">
        <f>AK180+AM180+AO180+AQ180+AS180+AU180+AW180</f>
        <v>0.2</v>
      </c>
      <c r="AJ180" s="144">
        <f t="shared" si="218"/>
        <v>0.2</v>
      </c>
      <c r="AK180" s="114">
        <f t="shared" si="220"/>
        <v>0</v>
      </c>
      <c r="AL180" s="114">
        <f t="shared" si="219"/>
        <v>0</v>
      </c>
      <c r="AM180" s="114">
        <f t="shared" si="219"/>
        <v>0</v>
      </c>
      <c r="AN180" s="114">
        <f t="shared" si="219"/>
        <v>0</v>
      </c>
      <c r="AO180" s="114">
        <f t="shared" si="219"/>
        <v>0.2</v>
      </c>
      <c r="AP180" s="114">
        <f t="shared" si="219"/>
        <v>0.2</v>
      </c>
      <c r="AQ180" s="114">
        <f t="shared" si="219"/>
        <v>0</v>
      </c>
      <c r="AR180" s="114">
        <f t="shared" si="219"/>
        <v>0</v>
      </c>
      <c r="AS180" s="114">
        <f t="shared" si="219"/>
        <v>0</v>
      </c>
      <c r="AT180" s="114">
        <f t="shared" si="219"/>
        <v>0</v>
      </c>
      <c r="AU180" s="114">
        <f t="shared" si="219"/>
        <v>0</v>
      </c>
      <c r="AV180" s="114">
        <f t="shared" si="219"/>
        <v>0</v>
      </c>
      <c r="AW180" s="114">
        <f t="shared" si="219"/>
        <v>0</v>
      </c>
      <c r="AX180" s="114">
        <f t="shared" si="219"/>
        <v>0</v>
      </c>
      <c r="AY180" s="162"/>
      <c r="AZ180" s="162"/>
      <c r="BA180" s="162"/>
      <c r="BB180" s="162"/>
      <c r="BC180" s="162"/>
      <c r="BD180" s="162"/>
      <c r="BE180" s="162"/>
      <c r="BF180" s="162"/>
      <c r="BG180" s="162"/>
      <c r="BH180" s="162"/>
      <c r="BI180" s="162"/>
      <c r="BJ180" s="162"/>
      <c r="BK180" s="162"/>
      <c r="BL180" s="162"/>
      <c r="BM180" s="162"/>
      <c r="BN180" s="162"/>
    </row>
    <row r="181" spans="1:67" ht="39.6" x14ac:dyDescent="0.25">
      <c r="A181" s="33"/>
      <c r="B181" s="32" t="s">
        <v>317</v>
      </c>
      <c r="C181" s="155">
        <f>E181+G181+I181+K181+M181+O181+Q181</f>
        <v>3.2</v>
      </c>
      <c r="D181" s="156">
        <f t="shared" si="216"/>
        <v>3.2</v>
      </c>
      <c r="E181" s="136"/>
      <c r="F181" s="136"/>
      <c r="G181" s="136"/>
      <c r="H181" s="136"/>
      <c r="I181" s="136">
        <v>3.2</v>
      </c>
      <c r="J181" s="136">
        <v>3.2</v>
      </c>
      <c r="K181" s="136"/>
      <c r="L181" s="136"/>
      <c r="M181" s="136"/>
      <c r="N181" s="136"/>
      <c r="O181" s="136"/>
      <c r="P181" s="136"/>
      <c r="Q181" s="136"/>
      <c r="R181" s="136"/>
      <c r="S181" s="155">
        <f>U181+W181+Y181+AA181+AC181+AE181+AG181</f>
        <v>0</v>
      </c>
      <c r="T181" s="156">
        <f t="shared" si="217"/>
        <v>0</v>
      </c>
      <c r="U181" s="137"/>
      <c r="V181" s="137"/>
      <c r="W181" s="137"/>
      <c r="X181" s="137"/>
      <c r="Y181" s="137"/>
      <c r="Z181" s="137"/>
      <c r="AA181" s="137"/>
      <c r="AB181" s="137"/>
      <c r="AC181" s="137"/>
      <c r="AD181" s="137"/>
      <c r="AE181" s="137"/>
      <c r="AF181" s="137"/>
      <c r="AG181" s="137"/>
      <c r="AH181" s="137"/>
      <c r="AI181" s="143">
        <f>AK181+AM181+AO181+AQ181+AS181+AU181+AW181</f>
        <v>3.2</v>
      </c>
      <c r="AJ181" s="144">
        <f t="shared" si="218"/>
        <v>3.2</v>
      </c>
      <c r="AK181" s="114">
        <f t="shared" si="220"/>
        <v>0</v>
      </c>
      <c r="AL181" s="114">
        <f t="shared" si="219"/>
        <v>0</v>
      </c>
      <c r="AM181" s="114">
        <f t="shared" si="219"/>
        <v>0</v>
      </c>
      <c r="AN181" s="114">
        <f t="shared" si="219"/>
        <v>0</v>
      </c>
      <c r="AO181" s="114">
        <f t="shared" si="219"/>
        <v>3.2</v>
      </c>
      <c r="AP181" s="114">
        <f t="shared" si="219"/>
        <v>3.2</v>
      </c>
      <c r="AQ181" s="114">
        <f t="shared" si="219"/>
        <v>0</v>
      </c>
      <c r="AR181" s="114">
        <f t="shared" si="219"/>
        <v>0</v>
      </c>
      <c r="AS181" s="114">
        <f t="shared" si="219"/>
        <v>0</v>
      </c>
      <c r="AT181" s="114">
        <f t="shared" si="219"/>
        <v>0</v>
      </c>
      <c r="AU181" s="114">
        <f t="shared" si="219"/>
        <v>0</v>
      </c>
      <c r="AV181" s="114">
        <f t="shared" si="219"/>
        <v>0</v>
      </c>
      <c r="AW181" s="114">
        <f t="shared" si="219"/>
        <v>0</v>
      </c>
      <c r="AX181" s="114">
        <f t="shared" si="219"/>
        <v>0</v>
      </c>
      <c r="AY181" s="162">
        <f t="shared" si="165"/>
        <v>0</v>
      </c>
      <c r="AZ181" s="162">
        <f t="shared" si="165"/>
        <v>0</v>
      </c>
      <c r="BA181" s="162">
        <f t="shared" si="165"/>
        <v>0</v>
      </c>
      <c r="BB181" s="162">
        <f t="shared" si="165"/>
        <v>0</v>
      </c>
      <c r="BC181" s="162">
        <f t="shared" si="165"/>
        <v>0</v>
      </c>
      <c r="BD181" s="162">
        <f t="shared" si="213"/>
        <v>0</v>
      </c>
      <c r="BE181" s="162">
        <f t="shared" si="213"/>
        <v>0</v>
      </c>
      <c r="BF181" s="162">
        <f t="shared" si="213"/>
        <v>0</v>
      </c>
      <c r="BG181" s="162">
        <f t="shared" si="213"/>
        <v>0</v>
      </c>
      <c r="BH181" s="162">
        <f t="shared" si="213"/>
        <v>0</v>
      </c>
      <c r="BI181" s="162">
        <f t="shared" si="213"/>
        <v>0</v>
      </c>
      <c r="BJ181" s="162">
        <f t="shared" si="213"/>
        <v>0</v>
      </c>
      <c r="BK181" s="162">
        <f t="shared" si="213"/>
        <v>0</v>
      </c>
      <c r="BL181" s="162">
        <f t="shared" si="213"/>
        <v>0</v>
      </c>
      <c r="BM181" s="162">
        <f t="shared" si="126"/>
        <v>0</v>
      </c>
      <c r="BN181" s="162">
        <f t="shared" si="126"/>
        <v>0</v>
      </c>
      <c r="BO181" s="1">
        <f t="shared" si="125"/>
        <v>0</v>
      </c>
    </row>
    <row r="182" spans="1:67" ht="15" customHeight="1" x14ac:dyDescent="0.25">
      <c r="A182" s="29" t="s">
        <v>324</v>
      </c>
      <c r="B182" s="119" t="s">
        <v>325</v>
      </c>
      <c r="C182" s="151">
        <f>C183</f>
        <v>1762.6000000000001</v>
      </c>
      <c r="D182" s="152">
        <f t="shared" ref="D182:R182" si="221">D183</f>
        <v>1504.3999999999999</v>
      </c>
      <c r="E182" s="131">
        <f t="shared" si="221"/>
        <v>552.6</v>
      </c>
      <c r="F182" s="131">
        <f t="shared" si="221"/>
        <v>411.1</v>
      </c>
      <c r="G182" s="131">
        <f t="shared" si="221"/>
        <v>0</v>
      </c>
      <c r="H182" s="131">
        <f t="shared" si="221"/>
        <v>0</v>
      </c>
      <c r="I182" s="131">
        <f t="shared" si="221"/>
        <v>14.4</v>
      </c>
      <c r="J182" s="131">
        <f t="shared" si="221"/>
        <v>12.7</v>
      </c>
      <c r="K182" s="131">
        <f t="shared" si="221"/>
        <v>1141.4000000000001</v>
      </c>
      <c r="L182" s="131">
        <f t="shared" si="221"/>
        <v>1080.5999999999999</v>
      </c>
      <c r="M182" s="131">
        <f t="shared" si="221"/>
        <v>38.200000000000003</v>
      </c>
      <c r="N182" s="131">
        <f t="shared" si="221"/>
        <v>0</v>
      </c>
      <c r="O182" s="131">
        <f t="shared" si="221"/>
        <v>0</v>
      </c>
      <c r="P182" s="131">
        <f t="shared" si="221"/>
        <v>0</v>
      </c>
      <c r="Q182" s="131">
        <f t="shared" si="221"/>
        <v>16</v>
      </c>
      <c r="R182" s="131">
        <f t="shared" si="221"/>
        <v>0</v>
      </c>
      <c r="S182" s="151">
        <f>S183</f>
        <v>1.6</v>
      </c>
      <c r="T182" s="152">
        <f t="shared" ref="T182:AH182" si="222">T183</f>
        <v>1.6</v>
      </c>
      <c r="U182" s="133">
        <f t="shared" si="222"/>
        <v>0</v>
      </c>
      <c r="V182" s="133">
        <f t="shared" si="222"/>
        <v>0</v>
      </c>
      <c r="W182" s="133">
        <f t="shared" si="222"/>
        <v>0</v>
      </c>
      <c r="X182" s="133">
        <f t="shared" si="222"/>
        <v>0</v>
      </c>
      <c r="Y182" s="133">
        <f t="shared" si="222"/>
        <v>1.6</v>
      </c>
      <c r="Z182" s="133">
        <f t="shared" si="222"/>
        <v>1.6</v>
      </c>
      <c r="AA182" s="133">
        <f t="shared" si="222"/>
        <v>0</v>
      </c>
      <c r="AB182" s="133">
        <f t="shared" si="222"/>
        <v>0</v>
      </c>
      <c r="AC182" s="133">
        <f t="shared" si="222"/>
        <v>0</v>
      </c>
      <c r="AD182" s="133">
        <f t="shared" si="222"/>
        <v>0</v>
      </c>
      <c r="AE182" s="133">
        <f t="shared" si="222"/>
        <v>0</v>
      </c>
      <c r="AF182" s="133">
        <f t="shared" si="222"/>
        <v>0</v>
      </c>
      <c r="AG182" s="133">
        <f t="shared" si="222"/>
        <v>0</v>
      </c>
      <c r="AH182" s="133">
        <f t="shared" si="222"/>
        <v>0</v>
      </c>
      <c r="AI182" s="14">
        <f>AI183</f>
        <v>1764.2</v>
      </c>
      <c r="AJ182" s="12">
        <f t="shared" ref="AJ182:AX182" si="223">AJ183</f>
        <v>1506</v>
      </c>
      <c r="AK182" s="105">
        <f t="shared" si="223"/>
        <v>552.6</v>
      </c>
      <c r="AL182" s="105">
        <f t="shared" si="223"/>
        <v>411.1</v>
      </c>
      <c r="AM182" s="105">
        <f t="shared" si="223"/>
        <v>0</v>
      </c>
      <c r="AN182" s="105">
        <f t="shared" si="223"/>
        <v>0</v>
      </c>
      <c r="AO182" s="105">
        <f t="shared" si="223"/>
        <v>16</v>
      </c>
      <c r="AP182" s="105">
        <f t="shared" si="223"/>
        <v>14.299999999999999</v>
      </c>
      <c r="AQ182" s="105">
        <f t="shared" si="223"/>
        <v>1141.4000000000001</v>
      </c>
      <c r="AR182" s="105">
        <f t="shared" si="223"/>
        <v>1080.5999999999999</v>
      </c>
      <c r="AS182" s="105">
        <f t="shared" si="223"/>
        <v>38.200000000000003</v>
      </c>
      <c r="AT182" s="105">
        <f t="shared" si="223"/>
        <v>0</v>
      </c>
      <c r="AU182" s="105">
        <f t="shared" si="223"/>
        <v>0</v>
      </c>
      <c r="AV182" s="105">
        <f t="shared" si="223"/>
        <v>0</v>
      </c>
      <c r="AW182" s="105">
        <f t="shared" si="223"/>
        <v>16</v>
      </c>
      <c r="AX182" s="105">
        <f t="shared" si="223"/>
        <v>0</v>
      </c>
      <c r="AY182" s="162">
        <f t="shared" si="165"/>
        <v>-1.5999999999999091</v>
      </c>
      <c r="AZ182" s="162">
        <f t="shared" si="165"/>
        <v>-1.6000000000001364</v>
      </c>
      <c r="BA182" s="162">
        <f t="shared" si="165"/>
        <v>0</v>
      </c>
      <c r="BB182" s="162">
        <f t="shared" si="165"/>
        <v>0</v>
      </c>
      <c r="BC182" s="162">
        <f t="shared" si="165"/>
        <v>0</v>
      </c>
      <c r="BD182" s="162">
        <f t="shared" si="213"/>
        <v>0</v>
      </c>
      <c r="BE182" s="162">
        <f t="shared" si="213"/>
        <v>-1.5999999999999996</v>
      </c>
      <c r="BF182" s="162">
        <f t="shared" si="213"/>
        <v>-1.5999999999999996</v>
      </c>
      <c r="BG182" s="162">
        <f t="shared" si="213"/>
        <v>0</v>
      </c>
      <c r="BH182" s="162">
        <f t="shared" si="213"/>
        <v>0</v>
      </c>
      <c r="BI182" s="162">
        <f t="shared" si="213"/>
        <v>0</v>
      </c>
      <c r="BJ182" s="162">
        <f t="shared" si="213"/>
        <v>0</v>
      </c>
      <c r="BK182" s="162">
        <f t="shared" si="213"/>
        <v>0</v>
      </c>
      <c r="BL182" s="162">
        <f t="shared" si="213"/>
        <v>0</v>
      </c>
      <c r="BM182" s="162">
        <f t="shared" si="126"/>
        <v>0</v>
      </c>
      <c r="BN182" s="162">
        <f t="shared" si="126"/>
        <v>0</v>
      </c>
      <c r="BO182" s="1">
        <f t="shared" si="125"/>
        <v>3.1999999999999091</v>
      </c>
    </row>
    <row r="183" spans="1:67" x14ac:dyDescent="0.25">
      <c r="A183" s="30"/>
      <c r="B183" s="21" t="s">
        <v>316</v>
      </c>
      <c r="C183" s="154">
        <f t="shared" ref="C183:D187" si="224">E183+G183+I183+K183+M183+O183+Q183</f>
        <v>1762.6000000000001</v>
      </c>
      <c r="D183" s="154">
        <f t="shared" si="224"/>
        <v>1504.3999999999999</v>
      </c>
      <c r="E183" s="7">
        <v>552.6</v>
      </c>
      <c r="F183" s="7">
        <v>411.1</v>
      </c>
      <c r="G183" s="7"/>
      <c r="H183" s="7"/>
      <c r="I183" s="7">
        <f>SUM(I184:I187)</f>
        <v>14.4</v>
      </c>
      <c r="J183" s="7">
        <f>SUM(J184:J187)</f>
        <v>12.7</v>
      </c>
      <c r="K183" s="7">
        <v>1141.4000000000001</v>
      </c>
      <c r="L183" s="7">
        <v>1080.5999999999999</v>
      </c>
      <c r="M183" s="7">
        <v>38.200000000000003</v>
      </c>
      <c r="N183" s="131"/>
      <c r="O183" s="131"/>
      <c r="P183" s="131"/>
      <c r="Q183" s="7">
        <v>16</v>
      </c>
      <c r="R183" s="131"/>
      <c r="S183" s="154">
        <f t="shared" ref="S183:T187" si="225">U183+W183+Y183+AA183+AC183+AE183+AG183</f>
        <v>1.6</v>
      </c>
      <c r="T183" s="154">
        <f t="shared" si="225"/>
        <v>1.6</v>
      </c>
      <c r="U183" s="133"/>
      <c r="V183" s="133"/>
      <c r="W183" s="134"/>
      <c r="X183" s="134"/>
      <c r="Y183" s="134">
        <f>SUM(Y184:Y187)</f>
        <v>1.6</v>
      </c>
      <c r="Z183" s="134">
        <f>SUM(Z184:Z187)</f>
        <v>1.6</v>
      </c>
      <c r="AA183" s="133"/>
      <c r="AB183" s="133"/>
      <c r="AC183" s="133"/>
      <c r="AD183" s="133"/>
      <c r="AE183" s="133"/>
      <c r="AF183" s="133"/>
      <c r="AG183" s="133"/>
      <c r="AH183" s="133"/>
      <c r="AI183" s="113">
        <f t="shared" ref="AI183:AJ187" si="226">AK183+AM183+AO183+AQ183+AS183+AU183+AW183</f>
        <v>1764.2</v>
      </c>
      <c r="AJ183" s="113">
        <f t="shared" si="226"/>
        <v>1506</v>
      </c>
      <c r="AK183" s="23">
        <f>E183+U183</f>
        <v>552.6</v>
      </c>
      <c r="AL183" s="23">
        <f t="shared" ref="AL183:AX187" si="227">F183+V183</f>
        <v>411.1</v>
      </c>
      <c r="AM183" s="23">
        <f t="shared" si="227"/>
        <v>0</v>
      </c>
      <c r="AN183" s="23">
        <f t="shared" si="227"/>
        <v>0</v>
      </c>
      <c r="AO183" s="23">
        <f t="shared" si="227"/>
        <v>16</v>
      </c>
      <c r="AP183" s="23">
        <f t="shared" si="227"/>
        <v>14.299999999999999</v>
      </c>
      <c r="AQ183" s="23">
        <f t="shared" si="227"/>
        <v>1141.4000000000001</v>
      </c>
      <c r="AR183" s="23">
        <f t="shared" si="227"/>
        <v>1080.5999999999999</v>
      </c>
      <c r="AS183" s="23">
        <f t="shared" si="227"/>
        <v>38.200000000000003</v>
      </c>
      <c r="AT183" s="23">
        <f t="shared" si="227"/>
        <v>0</v>
      </c>
      <c r="AU183" s="23">
        <f t="shared" si="227"/>
        <v>0</v>
      </c>
      <c r="AV183" s="23">
        <f t="shared" si="227"/>
        <v>0</v>
      </c>
      <c r="AW183" s="23">
        <f t="shared" si="227"/>
        <v>16</v>
      </c>
      <c r="AX183" s="23">
        <f t="shared" si="227"/>
        <v>0</v>
      </c>
      <c r="AY183" s="162">
        <f t="shared" si="165"/>
        <v>-1.5999999999999091</v>
      </c>
      <c r="AZ183" s="162">
        <f t="shared" si="165"/>
        <v>-1.6000000000001364</v>
      </c>
      <c r="BA183" s="162">
        <f t="shared" si="165"/>
        <v>0</v>
      </c>
      <c r="BB183" s="162">
        <f t="shared" si="165"/>
        <v>0</v>
      </c>
      <c r="BC183" s="162">
        <f t="shared" si="165"/>
        <v>0</v>
      </c>
      <c r="BD183" s="162">
        <f t="shared" si="213"/>
        <v>0</v>
      </c>
      <c r="BE183" s="162">
        <f t="shared" si="213"/>
        <v>-1.5999999999999996</v>
      </c>
      <c r="BF183" s="162">
        <f t="shared" si="213"/>
        <v>-1.5999999999999996</v>
      </c>
      <c r="BG183" s="162">
        <f t="shared" si="213"/>
        <v>0</v>
      </c>
      <c r="BH183" s="162">
        <f t="shared" si="213"/>
        <v>0</v>
      </c>
      <c r="BI183" s="162">
        <f t="shared" si="213"/>
        <v>0</v>
      </c>
      <c r="BJ183" s="162">
        <f t="shared" si="213"/>
        <v>0</v>
      </c>
      <c r="BK183" s="162">
        <f t="shared" si="213"/>
        <v>0</v>
      </c>
      <c r="BL183" s="162">
        <f t="shared" si="213"/>
        <v>0</v>
      </c>
      <c r="BM183" s="162">
        <f t="shared" si="126"/>
        <v>0</v>
      </c>
      <c r="BN183" s="162">
        <f t="shared" si="126"/>
        <v>0</v>
      </c>
      <c r="BO183" s="1">
        <f t="shared" si="125"/>
        <v>3.1999999999999091</v>
      </c>
    </row>
    <row r="184" spans="1:67" ht="26.4" x14ac:dyDescent="0.25">
      <c r="A184" s="30"/>
      <c r="B184" s="32" t="s">
        <v>263</v>
      </c>
      <c r="C184" s="155">
        <f>E184+G184+I184+K184+M184+O184+Q184</f>
        <v>3.2</v>
      </c>
      <c r="D184" s="156">
        <f t="shared" si="224"/>
        <v>1.7</v>
      </c>
      <c r="E184" s="7"/>
      <c r="F184" s="7"/>
      <c r="G184" s="7"/>
      <c r="H184" s="7"/>
      <c r="I184" s="7">
        <v>3.2</v>
      </c>
      <c r="J184" s="7">
        <v>1.7</v>
      </c>
      <c r="K184" s="7"/>
      <c r="L184" s="7"/>
      <c r="M184" s="7"/>
      <c r="N184" s="7"/>
      <c r="O184" s="7"/>
      <c r="P184" s="7"/>
      <c r="Q184" s="7"/>
      <c r="R184" s="7"/>
      <c r="S184" s="155">
        <f>U184+W184+Y184+AA184+AC184+AE184+AG184</f>
        <v>0</v>
      </c>
      <c r="T184" s="156">
        <f t="shared" si="225"/>
        <v>0</v>
      </c>
      <c r="U184" s="134"/>
      <c r="V184" s="134"/>
      <c r="W184" s="134"/>
      <c r="X184" s="134"/>
      <c r="Y184" s="134"/>
      <c r="Z184" s="134"/>
      <c r="AA184" s="134"/>
      <c r="AB184" s="134"/>
      <c r="AC184" s="134"/>
      <c r="AD184" s="134"/>
      <c r="AE184" s="134"/>
      <c r="AF184" s="134"/>
      <c r="AG184" s="134"/>
      <c r="AH184" s="134"/>
      <c r="AI184" s="143">
        <f>AK184+AM184+AO184+AQ184+AS184+AU184+AW184</f>
        <v>3.2</v>
      </c>
      <c r="AJ184" s="144">
        <f t="shared" si="226"/>
        <v>1.7</v>
      </c>
      <c r="AK184" s="114">
        <f t="shared" ref="AK184:AK187" si="228">E184+U184</f>
        <v>0</v>
      </c>
      <c r="AL184" s="114">
        <f t="shared" si="227"/>
        <v>0</v>
      </c>
      <c r="AM184" s="114">
        <f t="shared" si="227"/>
        <v>0</v>
      </c>
      <c r="AN184" s="114">
        <f t="shared" si="227"/>
        <v>0</v>
      </c>
      <c r="AO184" s="114">
        <f t="shared" si="227"/>
        <v>3.2</v>
      </c>
      <c r="AP184" s="114">
        <f t="shared" si="227"/>
        <v>1.7</v>
      </c>
      <c r="AQ184" s="114">
        <f t="shared" si="227"/>
        <v>0</v>
      </c>
      <c r="AR184" s="114">
        <f t="shared" si="227"/>
        <v>0</v>
      </c>
      <c r="AS184" s="114">
        <f t="shared" si="227"/>
        <v>0</v>
      </c>
      <c r="AT184" s="114">
        <f t="shared" si="227"/>
        <v>0</v>
      </c>
      <c r="AU184" s="114">
        <f t="shared" si="227"/>
        <v>0</v>
      </c>
      <c r="AV184" s="114">
        <f t="shared" si="227"/>
        <v>0</v>
      </c>
      <c r="AW184" s="114">
        <f t="shared" si="227"/>
        <v>0</v>
      </c>
      <c r="AX184" s="114">
        <f t="shared" si="227"/>
        <v>0</v>
      </c>
      <c r="AY184" s="162">
        <f t="shared" si="165"/>
        <v>0</v>
      </c>
      <c r="AZ184" s="162">
        <f t="shared" si="165"/>
        <v>0</v>
      </c>
      <c r="BA184" s="162">
        <f t="shared" si="165"/>
        <v>0</v>
      </c>
      <c r="BB184" s="162">
        <f t="shared" si="165"/>
        <v>0</v>
      </c>
      <c r="BC184" s="162">
        <f t="shared" si="165"/>
        <v>0</v>
      </c>
      <c r="BD184" s="162">
        <f t="shared" si="213"/>
        <v>0</v>
      </c>
      <c r="BE184" s="162">
        <f t="shared" si="213"/>
        <v>0</v>
      </c>
      <c r="BF184" s="162">
        <f t="shared" si="213"/>
        <v>0</v>
      </c>
      <c r="BG184" s="162">
        <f t="shared" si="213"/>
        <v>0</v>
      </c>
      <c r="BH184" s="162">
        <f t="shared" si="213"/>
        <v>0</v>
      </c>
      <c r="BI184" s="162">
        <f t="shared" si="213"/>
        <v>0</v>
      </c>
      <c r="BJ184" s="162">
        <f t="shared" si="213"/>
        <v>0</v>
      </c>
      <c r="BK184" s="162">
        <f t="shared" si="213"/>
        <v>0</v>
      </c>
      <c r="BL184" s="162">
        <f t="shared" si="213"/>
        <v>0</v>
      </c>
      <c r="BM184" s="162">
        <f t="shared" si="126"/>
        <v>0</v>
      </c>
      <c r="BN184" s="162">
        <f t="shared" si="126"/>
        <v>0</v>
      </c>
      <c r="BO184" s="1">
        <f t="shared" si="125"/>
        <v>0</v>
      </c>
    </row>
    <row r="185" spans="1:67" ht="26.4" x14ac:dyDescent="0.25">
      <c r="A185" s="30"/>
      <c r="B185" s="32" t="s">
        <v>318</v>
      </c>
      <c r="C185" s="155">
        <f t="shared" ref="C185:C187" si="229">E185+G185+I185+K185+M185+O185+Q185</f>
        <v>7.6</v>
      </c>
      <c r="D185" s="156">
        <f t="shared" si="224"/>
        <v>7.5</v>
      </c>
      <c r="E185" s="7"/>
      <c r="F185" s="7"/>
      <c r="G185" s="7"/>
      <c r="H185" s="7"/>
      <c r="I185" s="7">
        <v>7.6</v>
      </c>
      <c r="J185" s="7">
        <v>7.5</v>
      </c>
      <c r="K185" s="7"/>
      <c r="L185" s="7"/>
      <c r="M185" s="7"/>
      <c r="N185" s="7"/>
      <c r="O185" s="7"/>
      <c r="P185" s="7"/>
      <c r="Q185" s="7"/>
      <c r="R185" s="7"/>
      <c r="S185" s="155">
        <f t="shared" ref="S185:S187" si="230">U185+W185+Y185+AA185+AC185+AE185+AG185</f>
        <v>0</v>
      </c>
      <c r="T185" s="156">
        <f t="shared" si="225"/>
        <v>0</v>
      </c>
      <c r="U185" s="134"/>
      <c r="V185" s="134"/>
      <c r="W185" s="134"/>
      <c r="X185" s="134"/>
      <c r="Y185" s="134"/>
      <c r="Z185" s="134"/>
      <c r="AA185" s="134"/>
      <c r="AB185" s="134"/>
      <c r="AC185" s="134"/>
      <c r="AD185" s="134"/>
      <c r="AE185" s="134"/>
      <c r="AF185" s="134"/>
      <c r="AG185" s="134"/>
      <c r="AH185" s="134"/>
      <c r="AI185" s="143">
        <f t="shared" ref="AI185:AI187" si="231">AK185+AM185+AO185+AQ185+AS185+AU185+AW185</f>
        <v>7.6</v>
      </c>
      <c r="AJ185" s="144">
        <f t="shared" si="226"/>
        <v>7.5</v>
      </c>
      <c r="AK185" s="114">
        <f t="shared" si="228"/>
        <v>0</v>
      </c>
      <c r="AL185" s="114">
        <f t="shared" si="227"/>
        <v>0</v>
      </c>
      <c r="AM185" s="114">
        <f t="shared" si="227"/>
        <v>0</v>
      </c>
      <c r="AN185" s="114">
        <f t="shared" si="227"/>
        <v>0</v>
      </c>
      <c r="AO185" s="114">
        <f t="shared" si="227"/>
        <v>7.6</v>
      </c>
      <c r="AP185" s="114">
        <f t="shared" si="227"/>
        <v>7.5</v>
      </c>
      <c r="AQ185" s="114">
        <f t="shared" si="227"/>
        <v>0</v>
      </c>
      <c r="AR185" s="114">
        <f t="shared" si="227"/>
        <v>0</v>
      </c>
      <c r="AS185" s="114">
        <f t="shared" si="227"/>
        <v>0</v>
      </c>
      <c r="AT185" s="114">
        <f t="shared" si="227"/>
        <v>0</v>
      </c>
      <c r="AU185" s="114">
        <f t="shared" si="227"/>
        <v>0</v>
      </c>
      <c r="AV185" s="114">
        <f t="shared" si="227"/>
        <v>0</v>
      </c>
      <c r="AW185" s="114">
        <f t="shared" si="227"/>
        <v>0</v>
      </c>
      <c r="AX185" s="114">
        <f t="shared" si="227"/>
        <v>0</v>
      </c>
      <c r="AY185" s="162">
        <f t="shared" si="165"/>
        <v>0</v>
      </c>
      <c r="AZ185" s="162">
        <f t="shared" si="165"/>
        <v>0</v>
      </c>
      <c r="BA185" s="162">
        <f t="shared" si="165"/>
        <v>0</v>
      </c>
      <c r="BB185" s="162">
        <f t="shared" si="165"/>
        <v>0</v>
      </c>
      <c r="BC185" s="162">
        <f t="shared" si="165"/>
        <v>0</v>
      </c>
      <c r="BD185" s="162">
        <f t="shared" si="213"/>
        <v>0</v>
      </c>
      <c r="BE185" s="162">
        <f t="shared" si="213"/>
        <v>0</v>
      </c>
      <c r="BF185" s="162">
        <f t="shared" si="213"/>
        <v>0</v>
      </c>
      <c r="BG185" s="162">
        <f t="shared" si="213"/>
        <v>0</v>
      </c>
      <c r="BH185" s="162">
        <f t="shared" si="213"/>
        <v>0</v>
      </c>
      <c r="BI185" s="162">
        <f t="shared" si="213"/>
        <v>0</v>
      </c>
      <c r="BJ185" s="162">
        <f t="shared" si="213"/>
        <v>0</v>
      </c>
      <c r="BK185" s="162">
        <f t="shared" si="213"/>
        <v>0</v>
      </c>
      <c r="BL185" s="162">
        <f t="shared" si="213"/>
        <v>0</v>
      </c>
      <c r="BM185" s="162">
        <f t="shared" si="126"/>
        <v>0</v>
      </c>
      <c r="BN185" s="162">
        <f t="shared" si="126"/>
        <v>0</v>
      </c>
      <c r="BO185" s="1">
        <f t="shared" si="125"/>
        <v>0</v>
      </c>
    </row>
    <row r="186" spans="1:67" ht="39.6" x14ac:dyDescent="0.25">
      <c r="A186" s="30"/>
      <c r="B186" s="32" t="s">
        <v>420</v>
      </c>
      <c r="C186" s="155"/>
      <c r="D186" s="156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155">
        <f t="shared" si="230"/>
        <v>1.6</v>
      </c>
      <c r="T186" s="156">
        <f t="shared" si="225"/>
        <v>1.6</v>
      </c>
      <c r="U186" s="134"/>
      <c r="V186" s="134"/>
      <c r="W186" s="134"/>
      <c r="X186" s="134"/>
      <c r="Y186" s="134">
        <v>1.6</v>
      </c>
      <c r="Z186" s="134">
        <v>1.6</v>
      </c>
      <c r="AA186" s="134"/>
      <c r="AB186" s="134"/>
      <c r="AC186" s="134"/>
      <c r="AD186" s="134"/>
      <c r="AE186" s="134"/>
      <c r="AF186" s="134"/>
      <c r="AG186" s="134"/>
      <c r="AH186" s="134"/>
      <c r="AI186" s="143">
        <f t="shared" si="231"/>
        <v>1.6</v>
      </c>
      <c r="AJ186" s="144">
        <f t="shared" si="226"/>
        <v>1.6</v>
      </c>
      <c r="AK186" s="114">
        <f t="shared" si="228"/>
        <v>0</v>
      </c>
      <c r="AL186" s="114">
        <f t="shared" si="227"/>
        <v>0</v>
      </c>
      <c r="AM186" s="114">
        <f t="shared" si="227"/>
        <v>0</v>
      </c>
      <c r="AN186" s="114">
        <f t="shared" si="227"/>
        <v>0</v>
      </c>
      <c r="AO186" s="114">
        <f t="shared" si="227"/>
        <v>1.6</v>
      </c>
      <c r="AP186" s="114">
        <f t="shared" si="227"/>
        <v>1.6</v>
      </c>
      <c r="AQ186" s="114">
        <f t="shared" si="227"/>
        <v>0</v>
      </c>
      <c r="AR186" s="114">
        <f t="shared" si="227"/>
        <v>0</v>
      </c>
      <c r="AS186" s="114">
        <f t="shared" si="227"/>
        <v>0</v>
      </c>
      <c r="AT186" s="114">
        <f t="shared" si="227"/>
        <v>0</v>
      </c>
      <c r="AU186" s="114">
        <f t="shared" si="227"/>
        <v>0</v>
      </c>
      <c r="AV186" s="114">
        <f t="shared" si="227"/>
        <v>0</v>
      </c>
      <c r="AW186" s="114">
        <f t="shared" si="227"/>
        <v>0</v>
      </c>
      <c r="AX186" s="114">
        <f t="shared" si="227"/>
        <v>0</v>
      </c>
      <c r="AY186" s="162"/>
      <c r="AZ186" s="162"/>
      <c r="BA186" s="162"/>
      <c r="BB186" s="162"/>
      <c r="BC186" s="162"/>
      <c r="BD186" s="162"/>
      <c r="BE186" s="162"/>
      <c r="BF186" s="162"/>
      <c r="BG186" s="162"/>
      <c r="BH186" s="162"/>
      <c r="BI186" s="162"/>
      <c r="BJ186" s="162"/>
      <c r="BK186" s="162"/>
      <c r="BL186" s="162"/>
      <c r="BM186" s="162"/>
      <c r="BN186" s="162"/>
    </row>
    <row r="187" spans="1:67" ht="39.6" x14ac:dyDescent="0.25">
      <c r="A187" s="33"/>
      <c r="B187" s="32" t="s">
        <v>317</v>
      </c>
      <c r="C187" s="155">
        <f t="shared" si="229"/>
        <v>3.6</v>
      </c>
      <c r="D187" s="156">
        <f t="shared" si="224"/>
        <v>3.5</v>
      </c>
      <c r="E187" s="7"/>
      <c r="F187" s="7"/>
      <c r="G187" s="7"/>
      <c r="H187" s="7"/>
      <c r="I187" s="7">
        <v>3.6</v>
      </c>
      <c r="J187" s="7">
        <v>3.5</v>
      </c>
      <c r="K187" s="7"/>
      <c r="L187" s="7"/>
      <c r="M187" s="7"/>
      <c r="N187" s="7"/>
      <c r="O187" s="7"/>
      <c r="P187" s="7"/>
      <c r="Q187" s="7"/>
      <c r="R187" s="7"/>
      <c r="S187" s="155">
        <f t="shared" si="230"/>
        <v>0</v>
      </c>
      <c r="T187" s="156">
        <f t="shared" si="225"/>
        <v>0</v>
      </c>
      <c r="U187" s="134"/>
      <c r="V187" s="134"/>
      <c r="W187" s="134"/>
      <c r="X187" s="134"/>
      <c r="Y187" s="134"/>
      <c r="Z187" s="134"/>
      <c r="AA187" s="134"/>
      <c r="AB187" s="134"/>
      <c r="AC187" s="134"/>
      <c r="AD187" s="134"/>
      <c r="AE187" s="134"/>
      <c r="AF187" s="134"/>
      <c r="AG187" s="134"/>
      <c r="AH187" s="134"/>
      <c r="AI187" s="143">
        <f t="shared" si="231"/>
        <v>3.6</v>
      </c>
      <c r="AJ187" s="144">
        <f t="shared" si="226"/>
        <v>3.5</v>
      </c>
      <c r="AK187" s="114">
        <f t="shared" si="228"/>
        <v>0</v>
      </c>
      <c r="AL187" s="114">
        <f t="shared" si="227"/>
        <v>0</v>
      </c>
      <c r="AM187" s="114">
        <f t="shared" si="227"/>
        <v>0</v>
      </c>
      <c r="AN187" s="114">
        <f t="shared" si="227"/>
        <v>0</v>
      </c>
      <c r="AO187" s="114">
        <f t="shared" si="227"/>
        <v>3.6</v>
      </c>
      <c r="AP187" s="114">
        <f t="shared" si="227"/>
        <v>3.5</v>
      </c>
      <c r="AQ187" s="114">
        <f t="shared" si="227"/>
        <v>0</v>
      </c>
      <c r="AR187" s="114">
        <f t="shared" si="227"/>
        <v>0</v>
      </c>
      <c r="AS187" s="114">
        <f t="shared" si="227"/>
        <v>0</v>
      </c>
      <c r="AT187" s="114">
        <f t="shared" si="227"/>
        <v>0</v>
      </c>
      <c r="AU187" s="114">
        <f t="shared" si="227"/>
        <v>0</v>
      </c>
      <c r="AV187" s="114">
        <f t="shared" si="227"/>
        <v>0</v>
      </c>
      <c r="AW187" s="114">
        <f t="shared" si="227"/>
        <v>0</v>
      </c>
      <c r="AX187" s="114">
        <f t="shared" si="227"/>
        <v>0</v>
      </c>
      <c r="AY187" s="162">
        <f t="shared" si="165"/>
        <v>0</v>
      </c>
      <c r="AZ187" s="162">
        <f t="shared" si="165"/>
        <v>0</v>
      </c>
      <c r="BA187" s="162">
        <f t="shared" si="165"/>
        <v>0</v>
      </c>
      <c r="BB187" s="162">
        <f t="shared" si="165"/>
        <v>0</v>
      </c>
      <c r="BC187" s="162">
        <f t="shared" si="165"/>
        <v>0</v>
      </c>
      <c r="BD187" s="162">
        <f t="shared" si="213"/>
        <v>0</v>
      </c>
      <c r="BE187" s="162">
        <f t="shared" si="213"/>
        <v>0</v>
      </c>
      <c r="BF187" s="162">
        <f t="shared" si="213"/>
        <v>0</v>
      </c>
      <c r="BG187" s="162">
        <f t="shared" si="213"/>
        <v>0</v>
      </c>
      <c r="BH187" s="162">
        <f t="shared" si="213"/>
        <v>0</v>
      </c>
      <c r="BI187" s="162">
        <f t="shared" si="213"/>
        <v>0</v>
      </c>
      <c r="BJ187" s="162">
        <f t="shared" si="213"/>
        <v>0</v>
      </c>
      <c r="BK187" s="162">
        <f t="shared" si="213"/>
        <v>0</v>
      </c>
      <c r="BL187" s="162">
        <f t="shared" si="213"/>
        <v>0</v>
      </c>
      <c r="BM187" s="162">
        <f t="shared" si="126"/>
        <v>0</v>
      </c>
      <c r="BN187" s="162">
        <f t="shared" si="126"/>
        <v>0</v>
      </c>
      <c r="BO187" s="1">
        <f t="shared" si="125"/>
        <v>0</v>
      </c>
    </row>
    <row r="188" spans="1:67" ht="15" customHeight="1" x14ac:dyDescent="0.25">
      <c r="A188" s="29" t="s">
        <v>326</v>
      </c>
      <c r="B188" s="119" t="s">
        <v>327</v>
      </c>
      <c r="C188" s="151">
        <f>C189</f>
        <v>1294.1999999999998</v>
      </c>
      <c r="D188" s="152">
        <f t="shared" ref="D188:R188" si="232">D189</f>
        <v>1123.8000000000002</v>
      </c>
      <c r="E188" s="131">
        <f t="shared" si="232"/>
        <v>464.3</v>
      </c>
      <c r="F188" s="131">
        <f t="shared" si="232"/>
        <v>364.3</v>
      </c>
      <c r="G188" s="131">
        <f t="shared" si="232"/>
        <v>0</v>
      </c>
      <c r="H188" s="131">
        <f t="shared" si="232"/>
        <v>0</v>
      </c>
      <c r="I188" s="131">
        <f t="shared" si="232"/>
        <v>13.7</v>
      </c>
      <c r="J188" s="131">
        <f t="shared" si="232"/>
        <v>4.3</v>
      </c>
      <c r="K188" s="131">
        <f t="shared" si="232"/>
        <v>799</v>
      </c>
      <c r="L188" s="131">
        <f t="shared" si="232"/>
        <v>755.2</v>
      </c>
      <c r="M188" s="131">
        <f t="shared" si="232"/>
        <v>13.6</v>
      </c>
      <c r="N188" s="131">
        <f t="shared" si="232"/>
        <v>0</v>
      </c>
      <c r="O188" s="131">
        <f t="shared" si="232"/>
        <v>0</v>
      </c>
      <c r="P188" s="131">
        <f t="shared" si="232"/>
        <v>0</v>
      </c>
      <c r="Q188" s="131">
        <f t="shared" si="232"/>
        <v>3.6</v>
      </c>
      <c r="R188" s="131">
        <f t="shared" si="232"/>
        <v>0</v>
      </c>
      <c r="S188" s="151">
        <f>S189</f>
        <v>0</v>
      </c>
      <c r="T188" s="152">
        <f t="shared" ref="T188:AH188" si="233">T189</f>
        <v>0</v>
      </c>
      <c r="U188" s="133">
        <f t="shared" si="233"/>
        <v>0</v>
      </c>
      <c r="V188" s="133">
        <f t="shared" si="233"/>
        <v>0</v>
      </c>
      <c r="W188" s="133">
        <f t="shared" si="233"/>
        <v>0</v>
      </c>
      <c r="X188" s="133">
        <f t="shared" si="233"/>
        <v>0</v>
      </c>
      <c r="Y188" s="133">
        <f t="shared" si="233"/>
        <v>0</v>
      </c>
      <c r="Z188" s="133">
        <f t="shared" si="233"/>
        <v>0</v>
      </c>
      <c r="AA188" s="133">
        <f t="shared" si="233"/>
        <v>0</v>
      </c>
      <c r="AB188" s="133">
        <f t="shared" si="233"/>
        <v>0</v>
      </c>
      <c r="AC188" s="133">
        <f t="shared" si="233"/>
        <v>0</v>
      </c>
      <c r="AD188" s="133">
        <f t="shared" si="233"/>
        <v>0</v>
      </c>
      <c r="AE188" s="133">
        <f t="shared" si="233"/>
        <v>0</v>
      </c>
      <c r="AF188" s="133">
        <f t="shared" si="233"/>
        <v>0</v>
      </c>
      <c r="AG188" s="133">
        <f t="shared" si="233"/>
        <v>0</v>
      </c>
      <c r="AH188" s="133">
        <f t="shared" si="233"/>
        <v>0</v>
      </c>
      <c r="AI188" s="14">
        <f>AI189</f>
        <v>1294.1999999999998</v>
      </c>
      <c r="AJ188" s="12">
        <f t="shared" ref="AJ188:AX188" si="234">AJ189</f>
        <v>1123.8000000000002</v>
      </c>
      <c r="AK188" s="105">
        <f t="shared" si="234"/>
        <v>464.3</v>
      </c>
      <c r="AL188" s="105">
        <f t="shared" si="234"/>
        <v>364.3</v>
      </c>
      <c r="AM188" s="105">
        <f t="shared" si="234"/>
        <v>0</v>
      </c>
      <c r="AN188" s="105">
        <f t="shared" si="234"/>
        <v>0</v>
      </c>
      <c r="AO188" s="105">
        <f t="shared" si="234"/>
        <v>13.7</v>
      </c>
      <c r="AP188" s="105">
        <f t="shared" si="234"/>
        <v>4.3</v>
      </c>
      <c r="AQ188" s="105">
        <f t="shared" si="234"/>
        <v>799</v>
      </c>
      <c r="AR188" s="105">
        <f t="shared" si="234"/>
        <v>755.2</v>
      </c>
      <c r="AS188" s="105">
        <f t="shared" si="234"/>
        <v>13.6</v>
      </c>
      <c r="AT188" s="105">
        <f t="shared" si="234"/>
        <v>0</v>
      </c>
      <c r="AU188" s="105">
        <f t="shared" si="234"/>
        <v>0</v>
      </c>
      <c r="AV188" s="105">
        <f t="shared" si="234"/>
        <v>0</v>
      </c>
      <c r="AW188" s="105">
        <f t="shared" si="234"/>
        <v>3.6</v>
      </c>
      <c r="AX188" s="105">
        <f t="shared" si="234"/>
        <v>0</v>
      </c>
      <c r="AY188" s="162">
        <f t="shared" si="165"/>
        <v>0</v>
      </c>
      <c r="AZ188" s="162">
        <f t="shared" si="165"/>
        <v>0</v>
      </c>
      <c r="BA188" s="162">
        <f t="shared" si="165"/>
        <v>0</v>
      </c>
      <c r="BB188" s="162">
        <f t="shared" si="165"/>
        <v>0</v>
      </c>
      <c r="BC188" s="162">
        <f t="shared" si="165"/>
        <v>0</v>
      </c>
      <c r="BD188" s="162">
        <f t="shared" si="213"/>
        <v>0</v>
      </c>
      <c r="BE188" s="162">
        <f t="shared" si="213"/>
        <v>0</v>
      </c>
      <c r="BF188" s="162">
        <f t="shared" si="213"/>
        <v>0</v>
      </c>
      <c r="BG188" s="162">
        <f t="shared" si="213"/>
        <v>0</v>
      </c>
      <c r="BH188" s="162">
        <f t="shared" si="213"/>
        <v>0</v>
      </c>
      <c r="BI188" s="162">
        <f t="shared" si="213"/>
        <v>0</v>
      </c>
      <c r="BJ188" s="162">
        <f t="shared" si="213"/>
        <v>0</v>
      </c>
      <c r="BK188" s="162">
        <f t="shared" si="213"/>
        <v>0</v>
      </c>
      <c r="BL188" s="162">
        <f t="shared" si="213"/>
        <v>0</v>
      </c>
      <c r="BM188" s="162">
        <f t="shared" si="126"/>
        <v>0</v>
      </c>
      <c r="BN188" s="162">
        <f t="shared" si="126"/>
        <v>0</v>
      </c>
      <c r="BO188" s="1">
        <f t="shared" si="125"/>
        <v>0</v>
      </c>
    </row>
    <row r="189" spans="1:67" x14ac:dyDescent="0.25">
      <c r="A189" s="30"/>
      <c r="B189" s="21" t="s">
        <v>316</v>
      </c>
      <c r="C189" s="154">
        <f t="shared" ref="C189:D191" si="235">E189+G189+I189+K189+M189+O189+Q189</f>
        <v>1294.1999999999998</v>
      </c>
      <c r="D189" s="154">
        <f t="shared" si="235"/>
        <v>1123.8000000000002</v>
      </c>
      <c r="E189" s="7">
        <v>464.3</v>
      </c>
      <c r="F189" s="7">
        <v>364.3</v>
      </c>
      <c r="G189" s="7"/>
      <c r="H189" s="7"/>
      <c r="I189" s="7">
        <f>I190+I191</f>
        <v>13.7</v>
      </c>
      <c r="J189" s="7">
        <f>J190+J191</f>
        <v>4.3</v>
      </c>
      <c r="K189" s="7">
        <v>799</v>
      </c>
      <c r="L189" s="7">
        <v>755.2</v>
      </c>
      <c r="M189" s="7">
        <v>13.6</v>
      </c>
      <c r="N189" s="131"/>
      <c r="O189" s="131"/>
      <c r="P189" s="131"/>
      <c r="Q189" s="7">
        <v>3.6</v>
      </c>
      <c r="R189" s="131"/>
      <c r="S189" s="154">
        <f t="shared" ref="S189:T191" si="236">U189+W189+Y189+AA189+AC189+AE189+AG189</f>
        <v>0</v>
      </c>
      <c r="T189" s="154">
        <f t="shared" si="236"/>
        <v>0</v>
      </c>
      <c r="U189" s="133"/>
      <c r="V189" s="133"/>
      <c r="W189" s="134"/>
      <c r="X189" s="134"/>
      <c r="Y189" s="134">
        <f>Y190+Y191</f>
        <v>0</v>
      </c>
      <c r="Z189" s="134">
        <f>Z190+Z191</f>
        <v>0</v>
      </c>
      <c r="AA189" s="133"/>
      <c r="AB189" s="133"/>
      <c r="AC189" s="133"/>
      <c r="AD189" s="133"/>
      <c r="AE189" s="133"/>
      <c r="AF189" s="133"/>
      <c r="AG189" s="133"/>
      <c r="AH189" s="133"/>
      <c r="AI189" s="113">
        <f t="shared" ref="AI189:AJ191" si="237">AK189+AM189+AO189+AQ189+AS189+AU189+AW189</f>
        <v>1294.1999999999998</v>
      </c>
      <c r="AJ189" s="113">
        <f t="shared" si="237"/>
        <v>1123.8000000000002</v>
      </c>
      <c r="AK189" s="23">
        <f>E189+U189</f>
        <v>464.3</v>
      </c>
      <c r="AL189" s="23">
        <f t="shared" ref="AL189:AX191" si="238">F189+V189</f>
        <v>364.3</v>
      </c>
      <c r="AM189" s="23">
        <f t="shared" si="238"/>
        <v>0</v>
      </c>
      <c r="AN189" s="23">
        <f t="shared" si="238"/>
        <v>0</v>
      </c>
      <c r="AO189" s="23">
        <f t="shared" si="238"/>
        <v>13.7</v>
      </c>
      <c r="AP189" s="23">
        <f t="shared" si="238"/>
        <v>4.3</v>
      </c>
      <c r="AQ189" s="23">
        <f t="shared" si="238"/>
        <v>799</v>
      </c>
      <c r="AR189" s="23">
        <f t="shared" si="238"/>
        <v>755.2</v>
      </c>
      <c r="AS189" s="23">
        <f t="shared" si="238"/>
        <v>13.6</v>
      </c>
      <c r="AT189" s="23">
        <f t="shared" si="238"/>
        <v>0</v>
      </c>
      <c r="AU189" s="23">
        <f t="shared" si="238"/>
        <v>0</v>
      </c>
      <c r="AV189" s="23">
        <f t="shared" si="238"/>
        <v>0</v>
      </c>
      <c r="AW189" s="23">
        <f t="shared" si="238"/>
        <v>3.6</v>
      </c>
      <c r="AX189" s="23">
        <f t="shared" si="238"/>
        <v>0</v>
      </c>
      <c r="AY189" s="162">
        <f t="shared" si="165"/>
        <v>0</v>
      </c>
      <c r="AZ189" s="162">
        <f t="shared" si="165"/>
        <v>0</v>
      </c>
      <c r="BA189" s="162">
        <f t="shared" si="165"/>
        <v>0</v>
      </c>
      <c r="BB189" s="162">
        <f t="shared" si="165"/>
        <v>0</v>
      </c>
      <c r="BC189" s="162">
        <f t="shared" si="165"/>
        <v>0</v>
      </c>
      <c r="BD189" s="162">
        <f t="shared" si="213"/>
        <v>0</v>
      </c>
      <c r="BE189" s="162">
        <f t="shared" si="213"/>
        <v>0</v>
      </c>
      <c r="BF189" s="162">
        <f t="shared" si="213"/>
        <v>0</v>
      </c>
      <c r="BG189" s="162">
        <f t="shared" si="213"/>
        <v>0</v>
      </c>
      <c r="BH189" s="162">
        <f t="shared" si="213"/>
        <v>0</v>
      </c>
      <c r="BI189" s="162">
        <f t="shared" si="213"/>
        <v>0</v>
      </c>
      <c r="BJ189" s="162">
        <f t="shared" si="213"/>
        <v>0</v>
      </c>
      <c r="BK189" s="162">
        <f t="shared" si="213"/>
        <v>0</v>
      </c>
      <c r="BL189" s="162">
        <f t="shared" si="213"/>
        <v>0</v>
      </c>
      <c r="BM189" s="162">
        <f t="shared" si="126"/>
        <v>0</v>
      </c>
      <c r="BN189" s="162">
        <f t="shared" si="126"/>
        <v>0</v>
      </c>
      <c r="BO189" s="1">
        <f t="shared" si="125"/>
        <v>0</v>
      </c>
    </row>
    <row r="190" spans="1:67" ht="27" x14ac:dyDescent="0.3">
      <c r="A190" s="30"/>
      <c r="B190" s="32" t="s">
        <v>263</v>
      </c>
      <c r="C190" s="155">
        <f>E190+G190+I190+K190+M190+O190+Q190</f>
        <v>9.6999999999999993</v>
      </c>
      <c r="D190" s="156">
        <f t="shared" si="235"/>
        <v>0.4</v>
      </c>
      <c r="E190" s="140"/>
      <c r="F190" s="140"/>
      <c r="G190" s="140"/>
      <c r="H190" s="140"/>
      <c r="I190" s="136">
        <v>9.6999999999999993</v>
      </c>
      <c r="J190" s="136">
        <v>0.4</v>
      </c>
      <c r="K190" s="140"/>
      <c r="L190" s="140"/>
      <c r="M190" s="140"/>
      <c r="N190" s="140"/>
      <c r="O190" s="140"/>
      <c r="P190" s="140"/>
      <c r="Q190" s="140"/>
      <c r="R190" s="140"/>
      <c r="S190" s="155">
        <f>U190+W190+Y190+AA190+AC190+AE190+AG190</f>
        <v>0</v>
      </c>
      <c r="T190" s="156">
        <f t="shared" si="236"/>
        <v>0</v>
      </c>
      <c r="U190" s="142"/>
      <c r="V190" s="142"/>
      <c r="W190" s="142"/>
      <c r="X190" s="142"/>
      <c r="Y190" s="142"/>
      <c r="Z190" s="142"/>
      <c r="AA190" s="142"/>
      <c r="AB190" s="142"/>
      <c r="AC190" s="142"/>
      <c r="AD190" s="142"/>
      <c r="AE190" s="142"/>
      <c r="AF190" s="142"/>
      <c r="AG190" s="142"/>
      <c r="AH190" s="142"/>
      <c r="AI190" s="143">
        <f>AK190+AM190+AO190+AQ190+AS190+AU190+AW190</f>
        <v>9.6999999999999993</v>
      </c>
      <c r="AJ190" s="144">
        <f t="shared" si="237"/>
        <v>0.4</v>
      </c>
      <c r="AK190" s="114">
        <f t="shared" ref="AK190:AK191" si="239">E190+U190</f>
        <v>0</v>
      </c>
      <c r="AL190" s="114">
        <f t="shared" si="238"/>
        <v>0</v>
      </c>
      <c r="AM190" s="114">
        <f t="shared" si="238"/>
        <v>0</v>
      </c>
      <c r="AN190" s="114">
        <f t="shared" si="238"/>
        <v>0</v>
      </c>
      <c r="AO190" s="114">
        <f t="shared" si="238"/>
        <v>9.6999999999999993</v>
      </c>
      <c r="AP190" s="114">
        <f t="shared" si="238"/>
        <v>0.4</v>
      </c>
      <c r="AQ190" s="114">
        <f t="shared" si="238"/>
        <v>0</v>
      </c>
      <c r="AR190" s="114">
        <f t="shared" si="238"/>
        <v>0</v>
      </c>
      <c r="AS190" s="114">
        <f t="shared" si="238"/>
        <v>0</v>
      </c>
      <c r="AT190" s="114">
        <f t="shared" si="238"/>
        <v>0</v>
      </c>
      <c r="AU190" s="114">
        <f t="shared" si="238"/>
        <v>0</v>
      </c>
      <c r="AV190" s="114">
        <f t="shared" si="238"/>
        <v>0</v>
      </c>
      <c r="AW190" s="114">
        <f t="shared" si="238"/>
        <v>0</v>
      </c>
      <c r="AX190" s="114">
        <f t="shared" si="238"/>
        <v>0</v>
      </c>
      <c r="AY190" s="162">
        <f t="shared" si="165"/>
        <v>0</v>
      </c>
      <c r="AZ190" s="162">
        <f t="shared" si="165"/>
        <v>0</v>
      </c>
      <c r="BA190" s="162">
        <f t="shared" si="165"/>
        <v>0</v>
      </c>
      <c r="BB190" s="162">
        <f t="shared" si="165"/>
        <v>0</v>
      </c>
      <c r="BC190" s="162">
        <f t="shared" si="165"/>
        <v>0</v>
      </c>
      <c r="BD190" s="162">
        <f t="shared" si="213"/>
        <v>0</v>
      </c>
      <c r="BE190" s="162">
        <f t="shared" si="213"/>
        <v>0</v>
      </c>
      <c r="BF190" s="162">
        <f t="shared" si="213"/>
        <v>0</v>
      </c>
      <c r="BG190" s="162">
        <f t="shared" si="213"/>
        <v>0</v>
      </c>
      <c r="BH190" s="162">
        <f t="shared" si="213"/>
        <v>0</v>
      </c>
      <c r="BI190" s="162">
        <f t="shared" si="213"/>
        <v>0</v>
      </c>
      <c r="BJ190" s="162">
        <f t="shared" si="213"/>
        <v>0</v>
      </c>
      <c r="BK190" s="162">
        <f t="shared" si="213"/>
        <v>0</v>
      </c>
      <c r="BL190" s="162">
        <f t="shared" si="213"/>
        <v>0</v>
      </c>
      <c r="BM190" s="162">
        <f t="shared" si="126"/>
        <v>0</v>
      </c>
      <c r="BN190" s="162">
        <f t="shared" si="126"/>
        <v>0</v>
      </c>
      <c r="BO190" s="1">
        <f t="shared" si="125"/>
        <v>0</v>
      </c>
    </row>
    <row r="191" spans="1:67" ht="26.4" x14ac:dyDescent="0.25">
      <c r="A191" s="30"/>
      <c r="B191" s="32" t="s">
        <v>318</v>
      </c>
      <c r="C191" s="155">
        <f>E191+G191+I191+K191+M191+O191+Q191</f>
        <v>4</v>
      </c>
      <c r="D191" s="156">
        <f t="shared" si="235"/>
        <v>3.9</v>
      </c>
      <c r="E191" s="136"/>
      <c r="F191" s="136"/>
      <c r="G191" s="136"/>
      <c r="H191" s="136"/>
      <c r="I191" s="136">
        <v>4</v>
      </c>
      <c r="J191" s="136">
        <v>3.9</v>
      </c>
      <c r="K191" s="136"/>
      <c r="L191" s="136"/>
      <c r="M191" s="136"/>
      <c r="N191" s="136"/>
      <c r="O191" s="136"/>
      <c r="P191" s="136"/>
      <c r="Q191" s="136"/>
      <c r="R191" s="136"/>
      <c r="S191" s="155">
        <f>U191+W191+Y191+AA191+AC191+AE191+AG191</f>
        <v>0</v>
      </c>
      <c r="T191" s="156">
        <f t="shared" si="236"/>
        <v>0</v>
      </c>
      <c r="U191" s="137"/>
      <c r="V191" s="137"/>
      <c r="W191" s="137"/>
      <c r="X191" s="137"/>
      <c r="Y191" s="137"/>
      <c r="Z191" s="137"/>
      <c r="AA191" s="137"/>
      <c r="AB191" s="137"/>
      <c r="AC191" s="137"/>
      <c r="AD191" s="137"/>
      <c r="AE191" s="137"/>
      <c r="AF191" s="137"/>
      <c r="AG191" s="137"/>
      <c r="AH191" s="137"/>
      <c r="AI191" s="143">
        <f>AK191+AM191+AO191+AQ191+AS191+AU191+AW191</f>
        <v>4</v>
      </c>
      <c r="AJ191" s="144">
        <f t="shared" si="237"/>
        <v>3.9</v>
      </c>
      <c r="AK191" s="114">
        <f t="shared" si="239"/>
        <v>0</v>
      </c>
      <c r="AL191" s="114">
        <f t="shared" si="238"/>
        <v>0</v>
      </c>
      <c r="AM191" s="114">
        <f t="shared" si="238"/>
        <v>0</v>
      </c>
      <c r="AN191" s="114">
        <f t="shared" si="238"/>
        <v>0</v>
      </c>
      <c r="AO191" s="114">
        <f t="shared" si="238"/>
        <v>4</v>
      </c>
      <c r="AP191" s="114">
        <f t="shared" si="238"/>
        <v>3.9</v>
      </c>
      <c r="AQ191" s="114">
        <f t="shared" si="238"/>
        <v>0</v>
      </c>
      <c r="AR191" s="114">
        <f t="shared" si="238"/>
        <v>0</v>
      </c>
      <c r="AS191" s="114">
        <f t="shared" si="238"/>
        <v>0</v>
      </c>
      <c r="AT191" s="114">
        <f t="shared" si="238"/>
        <v>0</v>
      </c>
      <c r="AU191" s="114">
        <f t="shared" si="238"/>
        <v>0</v>
      </c>
      <c r="AV191" s="114">
        <f t="shared" si="238"/>
        <v>0</v>
      </c>
      <c r="AW191" s="114">
        <f t="shared" si="238"/>
        <v>0</v>
      </c>
      <c r="AX191" s="114">
        <f t="shared" si="238"/>
        <v>0</v>
      </c>
      <c r="AY191" s="162">
        <f t="shared" si="165"/>
        <v>0</v>
      </c>
      <c r="AZ191" s="162">
        <f t="shared" si="165"/>
        <v>0</v>
      </c>
      <c r="BA191" s="162">
        <f t="shared" si="165"/>
        <v>0</v>
      </c>
      <c r="BB191" s="162">
        <f t="shared" si="165"/>
        <v>0</v>
      </c>
      <c r="BC191" s="162">
        <f t="shared" si="165"/>
        <v>0</v>
      </c>
      <c r="BD191" s="162">
        <f t="shared" si="213"/>
        <v>0</v>
      </c>
      <c r="BE191" s="162">
        <f t="shared" si="213"/>
        <v>0</v>
      </c>
      <c r="BF191" s="162">
        <f t="shared" si="213"/>
        <v>0</v>
      </c>
      <c r="BG191" s="162">
        <f t="shared" si="213"/>
        <v>0</v>
      </c>
      <c r="BH191" s="162">
        <f t="shared" si="213"/>
        <v>0</v>
      </c>
      <c r="BI191" s="162">
        <f t="shared" si="213"/>
        <v>0</v>
      </c>
      <c r="BJ191" s="162">
        <f t="shared" si="213"/>
        <v>0</v>
      </c>
      <c r="BK191" s="162">
        <f t="shared" si="213"/>
        <v>0</v>
      </c>
      <c r="BL191" s="162">
        <f t="shared" si="213"/>
        <v>0</v>
      </c>
      <c r="BM191" s="162">
        <f t="shared" si="126"/>
        <v>0</v>
      </c>
      <c r="BN191" s="162">
        <f t="shared" si="126"/>
        <v>0</v>
      </c>
      <c r="BO191" s="1">
        <f t="shared" si="125"/>
        <v>0</v>
      </c>
    </row>
    <row r="192" spans="1:67" ht="15" customHeight="1" x14ac:dyDescent="0.25">
      <c r="A192" s="29" t="s">
        <v>31</v>
      </c>
      <c r="B192" s="119" t="s">
        <v>328</v>
      </c>
      <c r="C192" s="151">
        <f>C193</f>
        <v>726.69999999999993</v>
      </c>
      <c r="D192" s="152">
        <f t="shared" ref="D192:R192" si="240">D193</f>
        <v>641</v>
      </c>
      <c r="E192" s="131">
        <f t="shared" si="240"/>
        <v>257.5</v>
      </c>
      <c r="F192" s="131">
        <f t="shared" si="240"/>
        <v>198</v>
      </c>
      <c r="G192" s="131">
        <f t="shared" si="240"/>
        <v>0</v>
      </c>
      <c r="H192" s="131">
        <f t="shared" si="240"/>
        <v>0</v>
      </c>
      <c r="I192" s="131">
        <f t="shared" si="240"/>
        <v>12.799999999999999</v>
      </c>
      <c r="J192" s="131">
        <f t="shared" si="240"/>
        <v>10</v>
      </c>
      <c r="K192" s="131">
        <f t="shared" si="240"/>
        <v>448.3</v>
      </c>
      <c r="L192" s="131">
        <f t="shared" si="240"/>
        <v>433</v>
      </c>
      <c r="M192" s="131">
        <f t="shared" si="240"/>
        <v>5.8</v>
      </c>
      <c r="N192" s="131">
        <f t="shared" si="240"/>
        <v>0</v>
      </c>
      <c r="O192" s="131">
        <f t="shared" si="240"/>
        <v>0</v>
      </c>
      <c r="P192" s="131">
        <f t="shared" si="240"/>
        <v>0</v>
      </c>
      <c r="Q192" s="131">
        <f t="shared" si="240"/>
        <v>2.2999999999999998</v>
      </c>
      <c r="R192" s="131">
        <f t="shared" si="240"/>
        <v>0</v>
      </c>
      <c r="S192" s="151">
        <f>S193</f>
        <v>0</v>
      </c>
      <c r="T192" s="152">
        <f t="shared" ref="T192:AH192" si="241">T193</f>
        <v>0</v>
      </c>
      <c r="U192" s="133">
        <f t="shared" si="241"/>
        <v>0</v>
      </c>
      <c r="V192" s="133">
        <f t="shared" si="241"/>
        <v>0</v>
      </c>
      <c r="W192" s="133">
        <f t="shared" si="241"/>
        <v>0</v>
      </c>
      <c r="X192" s="133">
        <f t="shared" si="241"/>
        <v>0</v>
      </c>
      <c r="Y192" s="133">
        <f t="shared" si="241"/>
        <v>0</v>
      </c>
      <c r="Z192" s="133">
        <f t="shared" si="241"/>
        <v>0</v>
      </c>
      <c r="AA192" s="133">
        <f t="shared" si="241"/>
        <v>0</v>
      </c>
      <c r="AB192" s="133">
        <f t="shared" si="241"/>
        <v>0</v>
      </c>
      <c r="AC192" s="133">
        <f t="shared" si="241"/>
        <v>0</v>
      </c>
      <c r="AD192" s="133">
        <f t="shared" si="241"/>
        <v>0</v>
      </c>
      <c r="AE192" s="133">
        <f t="shared" si="241"/>
        <v>0</v>
      </c>
      <c r="AF192" s="133">
        <f t="shared" si="241"/>
        <v>0</v>
      </c>
      <c r="AG192" s="133">
        <f t="shared" si="241"/>
        <v>0</v>
      </c>
      <c r="AH192" s="133">
        <f t="shared" si="241"/>
        <v>0</v>
      </c>
      <c r="AI192" s="14">
        <f>AI193</f>
        <v>726.69999999999993</v>
      </c>
      <c r="AJ192" s="12">
        <f t="shared" ref="AJ192:AX192" si="242">AJ193</f>
        <v>641</v>
      </c>
      <c r="AK192" s="105">
        <f t="shared" si="242"/>
        <v>257.5</v>
      </c>
      <c r="AL192" s="105">
        <f t="shared" si="242"/>
        <v>198</v>
      </c>
      <c r="AM192" s="105">
        <f t="shared" si="242"/>
        <v>0</v>
      </c>
      <c r="AN192" s="105">
        <f t="shared" si="242"/>
        <v>0</v>
      </c>
      <c r="AO192" s="105">
        <f t="shared" si="242"/>
        <v>12.799999999999999</v>
      </c>
      <c r="AP192" s="105">
        <f t="shared" si="242"/>
        <v>10</v>
      </c>
      <c r="AQ192" s="105">
        <f t="shared" si="242"/>
        <v>448.3</v>
      </c>
      <c r="AR192" s="105">
        <f t="shared" si="242"/>
        <v>433</v>
      </c>
      <c r="AS192" s="105">
        <f t="shared" si="242"/>
        <v>5.8</v>
      </c>
      <c r="AT192" s="105">
        <f t="shared" si="242"/>
        <v>0</v>
      </c>
      <c r="AU192" s="105">
        <f t="shared" si="242"/>
        <v>0</v>
      </c>
      <c r="AV192" s="105">
        <f t="shared" si="242"/>
        <v>0</v>
      </c>
      <c r="AW192" s="105">
        <f t="shared" si="242"/>
        <v>2.2999999999999998</v>
      </c>
      <c r="AX192" s="105">
        <f t="shared" si="242"/>
        <v>0</v>
      </c>
      <c r="AY192" s="162">
        <f t="shared" si="165"/>
        <v>0</v>
      </c>
      <c r="AZ192" s="162">
        <f t="shared" si="165"/>
        <v>0</v>
      </c>
      <c r="BA192" s="162">
        <f t="shared" si="165"/>
        <v>0</v>
      </c>
      <c r="BB192" s="162">
        <f t="shared" si="165"/>
        <v>0</v>
      </c>
      <c r="BC192" s="162">
        <f t="shared" si="165"/>
        <v>0</v>
      </c>
      <c r="BD192" s="162">
        <f t="shared" si="213"/>
        <v>0</v>
      </c>
      <c r="BE192" s="162">
        <f t="shared" si="213"/>
        <v>0</v>
      </c>
      <c r="BF192" s="162">
        <f t="shared" si="213"/>
        <v>0</v>
      </c>
      <c r="BG192" s="162">
        <f t="shared" si="213"/>
        <v>0</v>
      </c>
      <c r="BH192" s="162">
        <f t="shared" si="213"/>
        <v>0</v>
      </c>
      <c r="BI192" s="162">
        <f t="shared" si="213"/>
        <v>0</v>
      </c>
      <c r="BJ192" s="162">
        <f t="shared" si="213"/>
        <v>0</v>
      </c>
      <c r="BK192" s="162">
        <f t="shared" si="213"/>
        <v>0</v>
      </c>
      <c r="BL192" s="162">
        <f t="shared" si="213"/>
        <v>0</v>
      </c>
      <c r="BM192" s="162">
        <f t="shared" si="126"/>
        <v>0</v>
      </c>
      <c r="BN192" s="162">
        <f t="shared" si="126"/>
        <v>0</v>
      </c>
      <c r="BO192" s="1">
        <f t="shared" si="125"/>
        <v>0</v>
      </c>
    </row>
    <row r="193" spans="1:67" x14ac:dyDescent="0.25">
      <c r="A193" s="30"/>
      <c r="B193" s="21" t="s">
        <v>316</v>
      </c>
      <c r="C193" s="154">
        <f t="shared" ref="C193:D196" si="243">E193+G193+I193+K193+M193+O193+Q193</f>
        <v>726.69999999999993</v>
      </c>
      <c r="D193" s="154">
        <f t="shared" si="243"/>
        <v>641</v>
      </c>
      <c r="E193" s="7">
        <v>257.5</v>
      </c>
      <c r="F193" s="7">
        <v>198</v>
      </c>
      <c r="G193" s="7"/>
      <c r="H193" s="7"/>
      <c r="I193" s="7">
        <f>I194+I195+I196</f>
        <v>12.799999999999999</v>
      </c>
      <c r="J193" s="7">
        <f>J194+J195+J196</f>
        <v>10</v>
      </c>
      <c r="K193" s="7">
        <v>448.3</v>
      </c>
      <c r="L193" s="7">
        <v>433</v>
      </c>
      <c r="M193" s="7">
        <v>5.8</v>
      </c>
      <c r="N193" s="131"/>
      <c r="O193" s="131"/>
      <c r="P193" s="131"/>
      <c r="Q193" s="7">
        <v>2.2999999999999998</v>
      </c>
      <c r="R193" s="131"/>
      <c r="S193" s="154">
        <f t="shared" ref="S193:T196" si="244">U193+W193+Y193+AA193+AC193+AE193+AG193</f>
        <v>0</v>
      </c>
      <c r="T193" s="154">
        <f t="shared" si="244"/>
        <v>0</v>
      </c>
      <c r="U193" s="133"/>
      <c r="V193" s="133"/>
      <c r="W193" s="134"/>
      <c r="X193" s="134"/>
      <c r="Y193" s="134">
        <f>Y194+Y195+Y196</f>
        <v>0</v>
      </c>
      <c r="Z193" s="134">
        <f>Z194+Z195+Z196</f>
        <v>0</v>
      </c>
      <c r="AA193" s="133"/>
      <c r="AB193" s="133"/>
      <c r="AC193" s="133"/>
      <c r="AD193" s="133"/>
      <c r="AE193" s="133"/>
      <c r="AF193" s="133"/>
      <c r="AG193" s="133"/>
      <c r="AH193" s="133"/>
      <c r="AI193" s="113">
        <f t="shared" ref="AI193:AJ196" si="245">AK193+AM193+AO193+AQ193+AS193+AU193+AW193</f>
        <v>726.69999999999993</v>
      </c>
      <c r="AJ193" s="113">
        <f t="shared" si="245"/>
        <v>641</v>
      </c>
      <c r="AK193" s="23">
        <f>E193+U193</f>
        <v>257.5</v>
      </c>
      <c r="AL193" s="23">
        <f t="shared" ref="AL193:AX196" si="246">F193+V193</f>
        <v>198</v>
      </c>
      <c r="AM193" s="23">
        <f t="shared" si="246"/>
        <v>0</v>
      </c>
      <c r="AN193" s="23">
        <f t="shared" si="246"/>
        <v>0</v>
      </c>
      <c r="AO193" s="23">
        <f t="shared" si="246"/>
        <v>12.799999999999999</v>
      </c>
      <c r="AP193" s="23">
        <f t="shared" si="246"/>
        <v>10</v>
      </c>
      <c r="AQ193" s="23">
        <f t="shared" si="246"/>
        <v>448.3</v>
      </c>
      <c r="AR193" s="23">
        <f t="shared" si="246"/>
        <v>433</v>
      </c>
      <c r="AS193" s="23">
        <f t="shared" si="246"/>
        <v>5.8</v>
      </c>
      <c r="AT193" s="23">
        <f t="shared" si="246"/>
        <v>0</v>
      </c>
      <c r="AU193" s="23">
        <f t="shared" si="246"/>
        <v>0</v>
      </c>
      <c r="AV193" s="23">
        <f t="shared" si="246"/>
        <v>0</v>
      </c>
      <c r="AW193" s="23">
        <f t="shared" si="246"/>
        <v>2.2999999999999998</v>
      </c>
      <c r="AX193" s="23">
        <f t="shared" si="246"/>
        <v>0</v>
      </c>
      <c r="AY193" s="162">
        <f t="shared" si="165"/>
        <v>0</v>
      </c>
      <c r="AZ193" s="162">
        <f t="shared" si="165"/>
        <v>0</v>
      </c>
      <c r="BA193" s="162">
        <f t="shared" si="165"/>
        <v>0</v>
      </c>
      <c r="BB193" s="162">
        <f t="shared" si="165"/>
        <v>0</v>
      </c>
      <c r="BC193" s="162">
        <f t="shared" si="165"/>
        <v>0</v>
      </c>
      <c r="BD193" s="162">
        <f t="shared" si="213"/>
        <v>0</v>
      </c>
      <c r="BE193" s="162">
        <f t="shared" si="213"/>
        <v>0</v>
      </c>
      <c r="BF193" s="162">
        <f t="shared" si="213"/>
        <v>0</v>
      </c>
      <c r="BG193" s="162">
        <f t="shared" si="213"/>
        <v>0</v>
      </c>
      <c r="BH193" s="162">
        <f t="shared" si="213"/>
        <v>0</v>
      </c>
      <c r="BI193" s="162">
        <f t="shared" si="213"/>
        <v>0</v>
      </c>
      <c r="BJ193" s="162">
        <f t="shared" si="213"/>
        <v>0</v>
      </c>
      <c r="BK193" s="162">
        <f t="shared" si="213"/>
        <v>0</v>
      </c>
      <c r="BL193" s="162">
        <f t="shared" si="213"/>
        <v>0</v>
      </c>
      <c r="BM193" s="162">
        <f t="shared" si="126"/>
        <v>0</v>
      </c>
      <c r="BN193" s="162">
        <f t="shared" si="126"/>
        <v>0</v>
      </c>
      <c r="BO193" s="1">
        <f t="shared" si="126"/>
        <v>0</v>
      </c>
    </row>
    <row r="194" spans="1:67" ht="26.4" x14ac:dyDescent="0.25">
      <c r="A194" s="30"/>
      <c r="B194" s="32" t="s">
        <v>263</v>
      </c>
      <c r="C194" s="155">
        <f>E194+G194+I194+K194+M194+O194+Q194</f>
        <v>6.5</v>
      </c>
      <c r="D194" s="156">
        <f t="shared" si="243"/>
        <v>3.8</v>
      </c>
      <c r="E194" s="7"/>
      <c r="F194" s="7"/>
      <c r="G194" s="7"/>
      <c r="H194" s="7"/>
      <c r="I194" s="7">
        <v>6.5</v>
      </c>
      <c r="J194" s="7">
        <v>3.8</v>
      </c>
      <c r="K194" s="7"/>
      <c r="L194" s="7"/>
      <c r="M194" s="7"/>
      <c r="N194" s="7"/>
      <c r="O194" s="7"/>
      <c r="P194" s="7"/>
      <c r="Q194" s="7"/>
      <c r="R194" s="7"/>
      <c r="S194" s="155">
        <f>U194+W194+Y194+AA194+AC194+AE194+AG194</f>
        <v>0</v>
      </c>
      <c r="T194" s="156">
        <f t="shared" si="244"/>
        <v>0</v>
      </c>
      <c r="U194" s="134"/>
      <c r="V194" s="134"/>
      <c r="W194" s="134"/>
      <c r="X194" s="134"/>
      <c r="Y194" s="134"/>
      <c r="Z194" s="134"/>
      <c r="AA194" s="134"/>
      <c r="AB194" s="134"/>
      <c r="AC194" s="134"/>
      <c r="AD194" s="134"/>
      <c r="AE194" s="134"/>
      <c r="AF194" s="134"/>
      <c r="AG194" s="134"/>
      <c r="AH194" s="134"/>
      <c r="AI194" s="143">
        <f>AK194+AM194+AO194+AQ194+AS194+AU194+AW194</f>
        <v>6.5</v>
      </c>
      <c r="AJ194" s="144">
        <f t="shared" si="245"/>
        <v>3.8</v>
      </c>
      <c r="AK194" s="114">
        <f t="shared" ref="AK194:AK196" si="247">E194+U194</f>
        <v>0</v>
      </c>
      <c r="AL194" s="114">
        <f t="shared" si="246"/>
        <v>0</v>
      </c>
      <c r="AM194" s="114">
        <f t="shared" si="246"/>
        <v>0</v>
      </c>
      <c r="AN194" s="114">
        <f t="shared" si="246"/>
        <v>0</v>
      </c>
      <c r="AO194" s="114">
        <f t="shared" si="246"/>
        <v>6.5</v>
      </c>
      <c r="AP194" s="114">
        <f t="shared" si="246"/>
        <v>3.8</v>
      </c>
      <c r="AQ194" s="114">
        <f t="shared" si="246"/>
        <v>0</v>
      </c>
      <c r="AR194" s="114">
        <f t="shared" si="246"/>
        <v>0</v>
      </c>
      <c r="AS194" s="114">
        <f t="shared" si="246"/>
        <v>0</v>
      </c>
      <c r="AT194" s="114">
        <f t="shared" si="246"/>
        <v>0</v>
      </c>
      <c r="AU194" s="114">
        <f t="shared" si="246"/>
        <v>0</v>
      </c>
      <c r="AV194" s="114">
        <f t="shared" si="246"/>
        <v>0</v>
      </c>
      <c r="AW194" s="114">
        <f t="shared" si="246"/>
        <v>0</v>
      </c>
      <c r="AX194" s="114">
        <f t="shared" si="246"/>
        <v>0</v>
      </c>
      <c r="AY194" s="162">
        <f t="shared" si="165"/>
        <v>0</v>
      </c>
      <c r="AZ194" s="162">
        <f t="shared" si="165"/>
        <v>0</v>
      </c>
      <c r="BA194" s="162">
        <f t="shared" si="165"/>
        <v>0</v>
      </c>
      <c r="BB194" s="162">
        <f t="shared" si="165"/>
        <v>0</v>
      </c>
      <c r="BC194" s="162">
        <f t="shared" si="165"/>
        <v>0</v>
      </c>
      <c r="BD194" s="162">
        <f t="shared" si="213"/>
        <v>0</v>
      </c>
      <c r="BE194" s="162">
        <f t="shared" si="213"/>
        <v>0</v>
      </c>
      <c r="BF194" s="162">
        <f t="shared" si="213"/>
        <v>0</v>
      </c>
      <c r="BG194" s="162">
        <f t="shared" si="213"/>
        <v>0</v>
      </c>
      <c r="BH194" s="162">
        <f t="shared" si="213"/>
        <v>0</v>
      </c>
      <c r="BI194" s="162">
        <f t="shared" si="213"/>
        <v>0</v>
      </c>
      <c r="BJ194" s="162">
        <f t="shared" si="213"/>
        <v>0</v>
      </c>
      <c r="BK194" s="162">
        <f t="shared" si="213"/>
        <v>0</v>
      </c>
      <c r="BL194" s="162">
        <f t="shared" si="213"/>
        <v>0</v>
      </c>
      <c r="BM194" s="162">
        <f t="shared" si="213"/>
        <v>0</v>
      </c>
      <c r="BN194" s="162">
        <f t="shared" si="213"/>
        <v>0</v>
      </c>
      <c r="BO194" s="1">
        <f t="shared" si="213"/>
        <v>0</v>
      </c>
    </row>
    <row r="195" spans="1:67" ht="26.4" x14ac:dyDescent="0.25">
      <c r="A195" s="30"/>
      <c r="B195" s="32" t="s">
        <v>318</v>
      </c>
      <c r="C195" s="155">
        <f t="shared" ref="C195:C196" si="248">E195+G195+I195+K195+M195+O195+Q195</f>
        <v>2.7</v>
      </c>
      <c r="D195" s="156">
        <f t="shared" si="243"/>
        <v>2.7</v>
      </c>
      <c r="E195" s="7"/>
      <c r="F195" s="7"/>
      <c r="G195" s="7"/>
      <c r="H195" s="7"/>
      <c r="I195" s="7">
        <v>2.7</v>
      </c>
      <c r="J195" s="7">
        <v>2.7</v>
      </c>
      <c r="K195" s="7"/>
      <c r="L195" s="7"/>
      <c r="M195" s="7"/>
      <c r="N195" s="7"/>
      <c r="O195" s="7"/>
      <c r="P195" s="7"/>
      <c r="Q195" s="7"/>
      <c r="R195" s="7"/>
      <c r="S195" s="155">
        <f t="shared" ref="S195:S196" si="249">U195+W195+Y195+AA195+AC195+AE195+AG195</f>
        <v>0</v>
      </c>
      <c r="T195" s="156">
        <f t="shared" si="244"/>
        <v>0</v>
      </c>
      <c r="U195" s="134"/>
      <c r="V195" s="134"/>
      <c r="W195" s="134"/>
      <c r="X195" s="134"/>
      <c r="Y195" s="134"/>
      <c r="Z195" s="134"/>
      <c r="AA195" s="134"/>
      <c r="AB195" s="134"/>
      <c r="AC195" s="134"/>
      <c r="AD195" s="134"/>
      <c r="AE195" s="134"/>
      <c r="AF195" s="134"/>
      <c r="AG195" s="134"/>
      <c r="AH195" s="134"/>
      <c r="AI195" s="143">
        <f t="shared" ref="AI195:AI196" si="250">AK195+AM195+AO195+AQ195+AS195+AU195+AW195</f>
        <v>2.7</v>
      </c>
      <c r="AJ195" s="144">
        <f t="shared" si="245"/>
        <v>2.7</v>
      </c>
      <c r="AK195" s="114">
        <f t="shared" si="247"/>
        <v>0</v>
      </c>
      <c r="AL195" s="114">
        <f t="shared" si="246"/>
        <v>0</v>
      </c>
      <c r="AM195" s="114">
        <f t="shared" si="246"/>
        <v>0</v>
      </c>
      <c r="AN195" s="114">
        <f t="shared" si="246"/>
        <v>0</v>
      </c>
      <c r="AO195" s="114">
        <f t="shared" si="246"/>
        <v>2.7</v>
      </c>
      <c r="AP195" s="114">
        <f t="shared" si="246"/>
        <v>2.7</v>
      </c>
      <c r="AQ195" s="114">
        <f t="shared" si="246"/>
        <v>0</v>
      </c>
      <c r="AR195" s="114">
        <f t="shared" si="246"/>
        <v>0</v>
      </c>
      <c r="AS195" s="114">
        <f t="shared" si="246"/>
        <v>0</v>
      </c>
      <c r="AT195" s="114">
        <f t="shared" si="246"/>
        <v>0</v>
      </c>
      <c r="AU195" s="114">
        <f t="shared" si="246"/>
        <v>0</v>
      </c>
      <c r="AV195" s="114">
        <f t="shared" si="246"/>
        <v>0</v>
      </c>
      <c r="AW195" s="114">
        <f t="shared" si="246"/>
        <v>0</v>
      </c>
      <c r="AX195" s="114">
        <f t="shared" si="246"/>
        <v>0</v>
      </c>
      <c r="AY195" s="162">
        <f t="shared" si="165"/>
        <v>0</v>
      </c>
      <c r="AZ195" s="162">
        <f t="shared" si="165"/>
        <v>0</v>
      </c>
      <c r="BA195" s="162">
        <f t="shared" si="165"/>
        <v>0</v>
      </c>
      <c r="BB195" s="162">
        <f t="shared" si="165"/>
        <v>0</v>
      </c>
      <c r="BC195" s="162">
        <f t="shared" si="165"/>
        <v>0</v>
      </c>
      <c r="BD195" s="162">
        <f t="shared" si="213"/>
        <v>0</v>
      </c>
      <c r="BE195" s="162">
        <f t="shared" si="213"/>
        <v>0</v>
      </c>
      <c r="BF195" s="162">
        <f t="shared" si="213"/>
        <v>0</v>
      </c>
      <c r="BG195" s="162">
        <f t="shared" si="213"/>
        <v>0</v>
      </c>
      <c r="BH195" s="162">
        <f t="shared" si="213"/>
        <v>0</v>
      </c>
      <c r="BI195" s="162">
        <f t="shared" si="213"/>
        <v>0</v>
      </c>
      <c r="BJ195" s="162">
        <f t="shared" si="213"/>
        <v>0</v>
      </c>
      <c r="BK195" s="162">
        <f t="shared" si="213"/>
        <v>0</v>
      </c>
      <c r="BL195" s="162">
        <f t="shared" si="213"/>
        <v>0</v>
      </c>
      <c r="BM195" s="162">
        <f t="shared" si="213"/>
        <v>0</v>
      </c>
      <c r="BN195" s="162">
        <f t="shared" si="213"/>
        <v>0</v>
      </c>
      <c r="BO195" s="1">
        <f t="shared" si="213"/>
        <v>0</v>
      </c>
    </row>
    <row r="196" spans="1:67" ht="39.6" x14ac:dyDescent="0.25">
      <c r="A196" s="33"/>
      <c r="B196" s="32" t="s">
        <v>317</v>
      </c>
      <c r="C196" s="155">
        <f t="shared" si="248"/>
        <v>3.6</v>
      </c>
      <c r="D196" s="156">
        <f t="shared" si="243"/>
        <v>3.5</v>
      </c>
      <c r="E196" s="7"/>
      <c r="F196" s="7"/>
      <c r="G196" s="7"/>
      <c r="H196" s="7"/>
      <c r="I196" s="7">
        <v>3.6</v>
      </c>
      <c r="J196" s="7">
        <v>3.5</v>
      </c>
      <c r="K196" s="7"/>
      <c r="L196" s="7"/>
      <c r="M196" s="7"/>
      <c r="N196" s="7"/>
      <c r="O196" s="7"/>
      <c r="P196" s="7"/>
      <c r="Q196" s="7"/>
      <c r="R196" s="7"/>
      <c r="S196" s="155">
        <f t="shared" si="249"/>
        <v>0</v>
      </c>
      <c r="T196" s="156">
        <f t="shared" si="244"/>
        <v>0</v>
      </c>
      <c r="U196" s="134"/>
      <c r="V196" s="134"/>
      <c r="W196" s="134"/>
      <c r="X196" s="134"/>
      <c r="Y196" s="134"/>
      <c r="Z196" s="134"/>
      <c r="AA196" s="134"/>
      <c r="AB196" s="134"/>
      <c r="AC196" s="134"/>
      <c r="AD196" s="134"/>
      <c r="AE196" s="134"/>
      <c r="AF196" s="134"/>
      <c r="AG196" s="134"/>
      <c r="AH196" s="134"/>
      <c r="AI196" s="143">
        <f t="shared" si="250"/>
        <v>3.6</v>
      </c>
      <c r="AJ196" s="144">
        <f t="shared" si="245"/>
        <v>3.5</v>
      </c>
      <c r="AK196" s="114">
        <f t="shared" si="247"/>
        <v>0</v>
      </c>
      <c r="AL196" s="114">
        <f t="shared" si="246"/>
        <v>0</v>
      </c>
      <c r="AM196" s="114">
        <f t="shared" si="246"/>
        <v>0</v>
      </c>
      <c r="AN196" s="114">
        <f t="shared" si="246"/>
        <v>0</v>
      </c>
      <c r="AO196" s="114">
        <f t="shared" si="246"/>
        <v>3.6</v>
      </c>
      <c r="AP196" s="114">
        <f t="shared" si="246"/>
        <v>3.5</v>
      </c>
      <c r="AQ196" s="114">
        <f t="shared" si="246"/>
        <v>0</v>
      </c>
      <c r="AR196" s="114">
        <f t="shared" si="246"/>
        <v>0</v>
      </c>
      <c r="AS196" s="114">
        <f t="shared" si="246"/>
        <v>0</v>
      </c>
      <c r="AT196" s="114">
        <f t="shared" si="246"/>
        <v>0</v>
      </c>
      <c r="AU196" s="114">
        <f t="shared" si="246"/>
        <v>0</v>
      </c>
      <c r="AV196" s="114">
        <f t="shared" si="246"/>
        <v>0</v>
      </c>
      <c r="AW196" s="114">
        <f t="shared" si="246"/>
        <v>0</v>
      </c>
      <c r="AX196" s="114">
        <f t="shared" si="246"/>
        <v>0</v>
      </c>
      <c r="AY196" s="162">
        <f t="shared" si="165"/>
        <v>0</v>
      </c>
      <c r="AZ196" s="162">
        <f t="shared" si="165"/>
        <v>0</v>
      </c>
      <c r="BA196" s="162">
        <f t="shared" si="165"/>
        <v>0</v>
      </c>
      <c r="BB196" s="162">
        <f t="shared" si="165"/>
        <v>0</v>
      </c>
      <c r="BC196" s="162">
        <f t="shared" si="165"/>
        <v>0</v>
      </c>
      <c r="BD196" s="162">
        <f t="shared" si="213"/>
        <v>0</v>
      </c>
      <c r="BE196" s="162">
        <f t="shared" si="213"/>
        <v>0</v>
      </c>
      <c r="BF196" s="162">
        <f t="shared" si="213"/>
        <v>0</v>
      </c>
      <c r="BG196" s="162">
        <f t="shared" si="213"/>
        <v>0</v>
      </c>
      <c r="BH196" s="162">
        <f t="shared" si="213"/>
        <v>0</v>
      </c>
      <c r="BI196" s="162">
        <f t="shared" si="213"/>
        <v>0</v>
      </c>
      <c r="BJ196" s="162">
        <f t="shared" si="213"/>
        <v>0</v>
      </c>
      <c r="BK196" s="162">
        <f t="shared" si="213"/>
        <v>0</v>
      </c>
      <c r="BL196" s="162">
        <f t="shared" si="213"/>
        <v>0</v>
      </c>
      <c r="BM196" s="162">
        <f t="shared" si="213"/>
        <v>0</v>
      </c>
      <c r="BN196" s="162">
        <f t="shared" si="213"/>
        <v>0</v>
      </c>
      <c r="BO196" s="1">
        <f t="shared" si="213"/>
        <v>0</v>
      </c>
    </row>
    <row r="197" spans="1:67" ht="15" customHeight="1" x14ac:dyDescent="0.25">
      <c r="A197" s="29" t="s">
        <v>329</v>
      </c>
      <c r="B197" s="119" t="s">
        <v>330</v>
      </c>
      <c r="C197" s="151">
        <f>C198</f>
        <v>1234.5</v>
      </c>
      <c r="D197" s="152">
        <f t="shared" ref="D197:R197" si="251">D198</f>
        <v>1081.5</v>
      </c>
      <c r="E197" s="131">
        <f t="shared" si="251"/>
        <v>427.9</v>
      </c>
      <c r="F197" s="131">
        <f t="shared" si="251"/>
        <v>328.7</v>
      </c>
      <c r="G197" s="131">
        <f t="shared" si="251"/>
        <v>0</v>
      </c>
      <c r="H197" s="131">
        <f t="shared" si="251"/>
        <v>0</v>
      </c>
      <c r="I197" s="131">
        <f t="shared" si="251"/>
        <v>11.799999999999999</v>
      </c>
      <c r="J197" s="131">
        <f t="shared" si="251"/>
        <v>9</v>
      </c>
      <c r="K197" s="131">
        <f t="shared" si="251"/>
        <v>773.4</v>
      </c>
      <c r="L197" s="131">
        <f t="shared" si="251"/>
        <v>743.8</v>
      </c>
      <c r="M197" s="131">
        <f t="shared" si="251"/>
        <v>16.2</v>
      </c>
      <c r="N197" s="131">
        <f t="shared" si="251"/>
        <v>0</v>
      </c>
      <c r="O197" s="131">
        <f t="shared" si="251"/>
        <v>0</v>
      </c>
      <c r="P197" s="131">
        <f t="shared" si="251"/>
        <v>0</v>
      </c>
      <c r="Q197" s="131">
        <f t="shared" si="251"/>
        <v>5.2</v>
      </c>
      <c r="R197" s="131">
        <f t="shared" si="251"/>
        <v>0</v>
      </c>
      <c r="S197" s="151">
        <f>S198</f>
        <v>0.3</v>
      </c>
      <c r="T197" s="152">
        <f t="shared" ref="T197:AH197" si="252">T198</f>
        <v>0.3</v>
      </c>
      <c r="U197" s="133">
        <f t="shared" si="252"/>
        <v>0</v>
      </c>
      <c r="V197" s="133">
        <f t="shared" si="252"/>
        <v>0</v>
      </c>
      <c r="W197" s="133">
        <f t="shared" si="252"/>
        <v>0</v>
      </c>
      <c r="X197" s="133">
        <f t="shared" si="252"/>
        <v>0</v>
      </c>
      <c r="Y197" s="133">
        <f t="shared" si="252"/>
        <v>0.3</v>
      </c>
      <c r="Z197" s="133">
        <f t="shared" si="252"/>
        <v>0.3</v>
      </c>
      <c r="AA197" s="133">
        <f t="shared" si="252"/>
        <v>0</v>
      </c>
      <c r="AB197" s="133">
        <f t="shared" si="252"/>
        <v>0</v>
      </c>
      <c r="AC197" s="133">
        <f t="shared" si="252"/>
        <v>0</v>
      </c>
      <c r="AD197" s="133">
        <f t="shared" si="252"/>
        <v>0</v>
      </c>
      <c r="AE197" s="133">
        <f t="shared" si="252"/>
        <v>0</v>
      </c>
      <c r="AF197" s="133">
        <f t="shared" si="252"/>
        <v>0</v>
      </c>
      <c r="AG197" s="133">
        <f t="shared" si="252"/>
        <v>0</v>
      </c>
      <c r="AH197" s="133">
        <f t="shared" si="252"/>
        <v>0</v>
      </c>
      <c r="AI197" s="14">
        <f>AI198</f>
        <v>1234.8000000000002</v>
      </c>
      <c r="AJ197" s="12">
        <f t="shared" ref="AJ197:AX197" si="253">AJ198</f>
        <v>1081.8</v>
      </c>
      <c r="AK197" s="105">
        <f t="shared" si="253"/>
        <v>427.9</v>
      </c>
      <c r="AL197" s="105">
        <f t="shared" si="253"/>
        <v>328.7</v>
      </c>
      <c r="AM197" s="105">
        <f t="shared" si="253"/>
        <v>0</v>
      </c>
      <c r="AN197" s="105">
        <f t="shared" si="253"/>
        <v>0</v>
      </c>
      <c r="AO197" s="105">
        <f t="shared" si="253"/>
        <v>12.1</v>
      </c>
      <c r="AP197" s="105">
        <f t="shared" si="253"/>
        <v>9.3000000000000007</v>
      </c>
      <c r="AQ197" s="105">
        <f t="shared" si="253"/>
        <v>773.4</v>
      </c>
      <c r="AR197" s="105">
        <f t="shared" si="253"/>
        <v>743.8</v>
      </c>
      <c r="AS197" s="105">
        <f t="shared" si="253"/>
        <v>16.2</v>
      </c>
      <c r="AT197" s="105">
        <f t="shared" si="253"/>
        <v>0</v>
      </c>
      <c r="AU197" s="105">
        <f t="shared" si="253"/>
        <v>0</v>
      </c>
      <c r="AV197" s="105">
        <f t="shared" si="253"/>
        <v>0</v>
      </c>
      <c r="AW197" s="105">
        <f t="shared" si="253"/>
        <v>5.2</v>
      </c>
      <c r="AX197" s="105">
        <f t="shared" si="253"/>
        <v>0</v>
      </c>
      <c r="AY197" s="162">
        <f t="shared" si="165"/>
        <v>-0.3000000000001819</v>
      </c>
      <c r="AZ197" s="162">
        <f t="shared" si="165"/>
        <v>-0.29999999999995453</v>
      </c>
      <c r="BA197" s="162">
        <f t="shared" si="165"/>
        <v>0</v>
      </c>
      <c r="BB197" s="162">
        <f t="shared" si="165"/>
        <v>0</v>
      </c>
      <c r="BC197" s="162">
        <f t="shared" si="165"/>
        <v>0</v>
      </c>
      <c r="BD197" s="162">
        <f t="shared" si="213"/>
        <v>0</v>
      </c>
      <c r="BE197" s="162">
        <f t="shared" si="213"/>
        <v>-0.30000000000000071</v>
      </c>
      <c r="BF197" s="162">
        <f t="shared" si="213"/>
        <v>-0.30000000000000071</v>
      </c>
      <c r="BG197" s="162">
        <f t="shared" si="213"/>
        <v>0</v>
      </c>
      <c r="BH197" s="162">
        <f t="shared" si="213"/>
        <v>0</v>
      </c>
      <c r="BI197" s="162">
        <f t="shared" si="213"/>
        <v>0</v>
      </c>
      <c r="BJ197" s="162">
        <f t="shared" si="213"/>
        <v>0</v>
      </c>
      <c r="BK197" s="162">
        <f t="shared" si="213"/>
        <v>0</v>
      </c>
      <c r="BL197" s="162">
        <f t="shared" si="213"/>
        <v>0</v>
      </c>
      <c r="BM197" s="162">
        <f t="shared" si="213"/>
        <v>0</v>
      </c>
      <c r="BN197" s="162">
        <f t="shared" si="213"/>
        <v>0</v>
      </c>
      <c r="BO197" s="1">
        <f t="shared" si="213"/>
        <v>0.60000000000018194</v>
      </c>
    </row>
    <row r="198" spans="1:67" x14ac:dyDescent="0.25">
      <c r="A198" s="30"/>
      <c r="B198" s="21" t="s">
        <v>316</v>
      </c>
      <c r="C198" s="154">
        <f t="shared" ref="C198:D202" si="254">E198+G198+I198+K198+M198+O198+Q198</f>
        <v>1234.5</v>
      </c>
      <c r="D198" s="154">
        <f t="shared" si="254"/>
        <v>1081.5</v>
      </c>
      <c r="E198" s="7">
        <v>427.9</v>
      </c>
      <c r="F198" s="7">
        <v>328.7</v>
      </c>
      <c r="G198" s="7"/>
      <c r="H198" s="7"/>
      <c r="I198" s="7">
        <f>SUM(I199:I202)</f>
        <v>11.799999999999999</v>
      </c>
      <c r="J198" s="7">
        <f>SUM(J199:J202)</f>
        <v>9</v>
      </c>
      <c r="K198" s="7">
        <v>773.4</v>
      </c>
      <c r="L198" s="7">
        <v>743.8</v>
      </c>
      <c r="M198" s="7">
        <v>16.2</v>
      </c>
      <c r="N198" s="131"/>
      <c r="O198" s="131"/>
      <c r="P198" s="131"/>
      <c r="Q198" s="7">
        <v>5.2</v>
      </c>
      <c r="R198" s="131"/>
      <c r="S198" s="154">
        <f t="shared" ref="S198:T202" si="255">U198+W198+Y198+AA198+AC198+AE198+AG198</f>
        <v>0.3</v>
      </c>
      <c r="T198" s="154">
        <f t="shared" si="255"/>
        <v>0.3</v>
      </c>
      <c r="U198" s="133"/>
      <c r="V198" s="133"/>
      <c r="W198" s="134"/>
      <c r="X198" s="134"/>
      <c r="Y198" s="134">
        <f>SUM(Y199:Y202)</f>
        <v>0.3</v>
      </c>
      <c r="Z198" s="134">
        <f>SUM(Z199:Z202)</f>
        <v>0.3</v>
      </c>
      <c r="AA198" s="133"/>
      <c r="AB198" s="133"/>
      <c r="AC198" s="133"/>
      <c r="AD198" s="133"/>
      <c r="AE198" s="133"/>
      <c r="AF198" s="133"/>
      <c r="AG198" s="133"/>
      <c r="AH198" s="133"/>
      <c r="AI198" s="113">
        <f t="shared" ref="AI198:AJ202" si="256">AK198+AM198+AO198+AQ198+AS198+AU198+AW198</f>
        <v>1234.8000000000002</v>
      </c>
      <c r="AJ198" s="113">
        <f t="shared" si="256"/>
        <v>1081.8</v>
      </c>
      <c r="AK198" s="23">
        <f>E198+U198</f>
        <v>427.9</v>
      </c>
      <c r="AL198" s="23">
        <f t="shared" ref="AL198:AX202" si="257">F198+V198</f>
        <v>328.7</v>
      </c>
      <c r="AM198" s="23">
        <f t="shared" si="257"/>
        <v>0</v>
      </c>
      <c r="AN198" s="23">
        <f t="shared" si="257"/>
        <v>0</v>
      </c>
      <c r="AO198" s="23">
        <f t="shared" si="257"/>
        <v>12.1</v>
      </c>
      <c r="AP198" s="23">
        <f t="shared" si="257"/>
        <v>9.3000000000000007</v>
      </c>
      <c r="AQ198" s="23">
        <f t="shared" si="257"/>
        <v>773.4</v>
      </c>
      <c r="AR198" s="23">
        <f t="shared" si="257"/>
        <v>743.8</v>
      </c>
      <c r="AS198" s="23">
        <f t="shared" si="257"/>
        <v>16.2</v>
      </c>
      <c r="AT198" s="23">
        <f t="shared" si="257"/>
        <v>0</v>
      </c>
      <c r="AU198" s="23">
        <f t="shared" si="257"/>
        <v>0</v>
      </c>
      <c r="AV198" s="23">
        <f t="shared" si="257"/>
        <v>0</v>
      </c>
      <c r="AW198" s="23">
        <f t="shared" si="257"/>
        <v>5.2</v>
      </c>
      <c r="AX198" s="23">
        <f t="shared" si="257"/>
        <v>0</v>
      </c>
      <c r="AY198" s="162">
        <f t="shared" si="165"/>
        <v>-0.3000000000001819</v>
      </c>
      <c r="AZ198" s="162">
        <f t="shared" si="165"/>
        <v>-0.29999999999995453</v>
      </c>
      <c r="BA198" s="162">
        <f t="shared" si="165"/>
        <v>0</v>
      </c>
      <c r="BB198" s="162">
        <f t="shared" si="165"/>
        <v>0</v>
      </c>
      <c r="BC198" s="162">
        <f t="shared" si="165"/>
        <v>0</v>
      </c>
      <c r="BD198" s="162">
        <f t="shared" si="213"/>
        <v>0</v>
      </c>
      <c r="BE198" s="162">
        <f t="shared" si="213"/>
        <v>-0.30000000000000071</v>
      </c>
      <c r="BF198" s="162">
        <f t="shared" si="213"/>
        <v>-0.30000000000000071</v>
      </c>
      <c r="BG198" s="162">
        <f t="shared" si="213"/>
        <v>0</v>
      </c>
      <c r="BH198" s="162">
        <f t="shared" si="213"/>
        <v>0</v>
      </c>
      <c r="BI198" s="162">
        <f t="shared" si="213"/>
        <v>0</v>
      </c>
      <c r="BJ198" s="162">
        <f t="shared" si="213"/>
        <v>0</v>
      </c>
      <c r="BK198" s="162">
        <f t="shared" si="213"/>
        <v>0</v>
      </c>
      <c r="BL198" s="162">
        <f t="shared" si="213"/>
        <v>0</v>
      </c>
      <c r="BM198" s="162">
        <f t="shared" si="213"/>
        <v>0</v>
      </c>
      <c r="BN198" s="162">
        <f t="shared" si="213"/>
        <v>0</v>
      </c>
      <c r="BO198" s="1">
        <f t="shared" si="213"/>
        <v>0.60000000000018194</v>
      </c>
    </row>
    <row r="199" spans="1:67" ht="26.4" x14ac:dyDescent="0.25">
      <c r="A199" s="30"/>
      <c r="B199" s="32" t="s">
        <v>263</v>
      </c>
      <c r="C199" s="155">
        <f>E199+G199+I199+K199+M199+O199+Q199</f>
        <v>3.2</v>
      </c>
      <c r="D199" s="156">
        <f t="shared" si="254"/>
        <v>0.6</v>
      </c>
      <c r="E199" s="7"/>
      <c r="F199" s="7"/>
      <c r="G199" s="7"/>
      <c r="H199" s="7"/>
      <c r="I199" s="7">
        <v>3.2</v>
      </c>
      <c r="J199" s="7">
        <v>0.6</v>
      </c>
      <c r="K199" s="7"/>
      <c r="L199" s="7"/>
      <c r="M199" s="7"/>
      <c r="N199" s="7"/>
      <c r="O199" s="7"/>
      <c r="P199" s="7"/>
      <c r="Q199" s="7"/>
      <c r="R199" s="7"/>
      <c r="S199" s="155">
        <f>U199+W199+Y199+AA199+AC199+AE199+AG199</f>
        <v>0</v>
      </c>
      <c r="T199" s="156">
        <f t="shared" si="255"/>
        <v>0</v>
      </c>
      <c r="U199" s="134"/>
      <c r="V199" s="134"/>
      <c r="W199" s="134"/>
      <c r="X199" s="134"/>
      <c r="Y199" s="134"/>
      <c r="Z199" s="134"/>
      <c r="AA199" s="134"/>
      <c r="AB199" s="134"/>
      <c r="AC199" s="134"/>
      <c r="AD199" s="134"/>
      <c r="AE199" s="134"/>
      <c r="AF199" s="134"/>
      <c r="AG199" s="134"/>
      <c r="AH199" s="134"/>
      <c r="AI199" s="143">
        <f>AK199+AM199+AO199+AQ199+AS199+AU199+AW199</f>
        <v>3.2</v>
      </c>
      <c r="AJ199" s="144">
        <f t="shared" si="256"/>
        <v>0.6</v>
      </c>
      <c r="AK199" s="114">
        <f t="shared" ref="AK199:AK202" si="258">E199+U199</f>
        <v>0</v>
      </c>
      <c r="AL199" s="114">
        <f t="shared" si="257"/>
        <v>0</v>
      </c>
      <c r="AM199" s="114">
        <f t="shared" si="257"/>
        <v>0</v>
      </c>
      <c r="AN199" s="114">
        <f t="shared" si="257"/>
        <v>0</v>
      </c>
      <c r="AO199" s="114">
        <f t="shared" si="257"/>
        <v>3.2</v>
      </c>
      <c r="AP199" s="114">
        <f t="shared" si="257"/>
        <v>0.6</v>
      </c>
      <c r="AQ199" s="114">
        <f t="shared" si="257"/>
        <v>0</v>
      </c>
      <c r="AR199" s="114">
        <f t="shared" si="257"/>
        <v>0</v>
      </c>
      <c r="AS199" s="114">
        <f t="shared" si="257"/>
        <v>0</v>
      </c>
      <c r="AT199" s="114">
        <f t="shared" si="257"/>
        <v>0</v>
      </c>
      <c r="AU199" s="114">
        <f t="shared" si="257"/>
        <v>0</v>
      </c>
      <c r="AV199" s="114">
        <f t="shared" si="257"/>
        <v>0</v>
      </c>
      <c r="AW199" s="114">
        <f t="shared" si="257"/>
        <v>0</v>
      </c>
      <c r="AX199" s="114">
        <f t="shared" si="257"/>
        <v>0</v>
      </c>
      <c r="AY199" s="162">
        <f t="shared" si="165"/>
        <v>0</v>
      </c>
      <c r="AZ199" s="162">
        <f t="shared" si="165"/>
        <v>0</v>
      </c>
      <c r="BA199" s="162">
        <f t="shared" si="165"/>
        <v>0</v>
      </c>
      <c r="BB199" s="162">
        <f t="shared" si="165"/>
        <v>0</v>
      </c>
      <c r="BC199" s="162">
        <f t="shared" si="165"/>
        <v>0</v>
      </c>
      <c r="BD199" s="162">
        <f t="shared" si="213"/>
        <v>0</v>
      </c>
      <c r="BE199" s="162">
        <f t="shared" si="213"/>
        <v>0</v>
      </c>
      <c r="BF199" s="162">
        <f t="shared" si="213"/>
        <v>0</v>
      </c>
      <c r="BG199" s="162">
        <f t="shared" si="213"/>
        <v>0</v>
      </c>
      <c r="BH199" s="162">
        <f t="shared" si="213"/>
        <v>0</v>
      </c>
      <c r="BI199" s="162">
        <f t="shared" si="213"/>
        <v>0</v>
      </c>
      <c r="BJ199" s="162">
        <f t="shared" si="213"/>
        <v>0</v>
      </c>
      <c r="BK199" s="162">
        <f t="shared" si="213"/>
        <v>0</v>
      </c>
      <c r="BL199" s="162">
        <f t="shared" si="213"/>
        <v>0</v>
      </c>
      <c r="BM199" s="162">
        <f t="shared" si="213"/>
        <v>0</v>
      </c>
      <c r="BN199" s="162">
        <f t="shared" si="213"/>
        <v>0</v>
      </c>
      <c r="BO199" s="1">
        <f t="shared" si="213"/>
        <v>0</v>
      </c>
    </row>
    <row r="200" spans="1:67" ht="26.4" x14ac:dyDescent="0.25">
      <c r="A200" s="30"/>
      <c r="B200" s="32" t="s">
        <v>318</v>
      </c>
      <c r="C200" s="155">
        <f t="shared" ref="C200:C202" si="259">E200+G200+I200+K200+M200+O200+Q200</f>
        <v>5</v>
      </c>
      <c r="D200" s="156">
        <f t="shared" si="254"/>
        <v>4.9000000000000004</v>
      </c>
      <c r="E200" s="7"/>
      <c r="F200" s="7"/>
      <c r="G200" s="7"/>
      <c r="H200" s="7"/>
      <c r="I200" s="7">
        <v>5</v>
      </c>
      <c r="J200" s="7">
        <v>4.9000000000000004</v>
      </c>
      <c r="K200" s="7"/>
      <c r="L200" s="7"/>
      <c r="M200" s="7"/>
      <c r="N200" s="7"/>
      <c r="O200" s="7"/>
      <c r="P200" s="7"/>
      <c r="Q200" s="7"/>
      <c r="R200" s="7"/>
      <c r="S200" s="155">
        <f t="shared" ref="S200:S202" si="260">U200+W200+Y200+AA200+AC200+AE200+AG200</f>
        <v>0</v>
      </c>
      <c r="T200" s="156">
        <f t="shared" si="255"/>
        <v>0</v>
      </c>
      <c r="U200" s="134"/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43">
        <f t="shared" ref="AI200:AI202" si="261">AK200+AM200+AO200+AQ200+AS200+AU200+AW200</f>
        <v>5</v>
      </c>
      <c r="AJ200" s="144">
        <f t="shared" si="256"/>
        <v>4.9000000000000004</v>
      </c>
      <c r="AK200" s="114">
        <f t="shared" si="258"/>
        <v>0</v>
      </c>
      <c r="AL200" s="114">
        <f t="shared" si="257"/>
        <v>0</v>
      </c>
      <c r="AM200" s="114">
        <f t="shared" si="257"/>
        <v>0</v>
      </c>
      <c r="AN200" s="114">
        <f t="shared" si="257"/>
        <v>0</v>
      </c>
      <c r="AO200" s="114">
        <f t="shared" si="257"/>
        <v>5</v>
      </c>
      <c r="AP200" s="114">
        <f t="shared" si="257"/>
        <v>4.9000000000000004</v>
      </c>
      <c r="AQ200" s="114">
        <f t="shared" si="257"/>
        <v>0</v>
      </c>
      <c r="AR200" s="114">
        <f t="shared" si="257"/>
        <v>0</v>
      </c>
      <c r="AS200" s="114">
        <f t="shared" si="257"/>
        <v>0</v>
      </c>
      <c r="AT200" s="114">
        <f t="shared" si="257"/>
        <v>0</v>
      </c>
      <c r="AU200" s="114">
        <f t="shared" si="257"/>
        <v>0</v>
      </c>
      <c r="AV200" s="114">
        <f t="shared" si="257"/>
        <v>0</v>
      </c>
      <c r="AW200" s="114">
        <f t="shared" si="257"/>
        <v>0</v>
      </c>
      <c r="AX200" s="114">
        <f t="shared" si="257"/>
        <v>0</v>
      </c>
      <c r="AY200" s="162">
        <f t="shared" si="165"/>
        <v>0</v>
      </c>
      <c r="AZ200" s="162">
        <f t="shared" si="165"/>
        <v>0</v>
      </c>
      <c r="BA200" s="162">
        <f t="shared" si="165"/>
        <v>0</v>
      </c>
      <c r="BB200" s="162">
        <f t="shared" si="165"/>
        <v>0</v>
      </c>
      <c r="BC200" s="162">
        <f t="shared" si="165"/>
        <v>0</v>
      </c>
      <c r="BD200" s="162">
        <f t="shared" si="213"/>
        <v>0</v>
      </c>
      <c r="BE200" s="162">
        <f t="shared" si="213"/>
        <v>0</v>
      </c>
      <c r="BF200" s="162">
        <f t="shared" si="213"/>
        <v>0</v>
      </c>
      <c r="BG200" s="162">
        <f t="shared" si="213"/>
        <v>0</v>
      </c>
      <c r="BH200" s="162">
        <f t="shared" si="213"/>
        <v>0</v>
      </c>
      <c r="BI200" s="162">
        <f t="shared" si="213"/>
        <v>0</v>
      </c>
      <c r="BJ200" s="162">
        <f t="shared" si="213"/>
        <v>0</v>
      </c>
      <c r="BK200" s="162">
        <f t="shared" si="213"/>
        <v>0</v>
      </c>
      <c r="BL200" s="162">
        <f t="shared" si="213"/>
        <v>0</v>
      </c>
      <c r="BM200" s="162">
        <f t="shared" si="213"/>
        <v>0</v>
      </c>
      <c r="BN200" s="162">
        <f t="shared" si="213"/>
        <v>0</v>
      </c>
      <c r="BO200" s="1">
        <f t="shared" si="213"/>
        <v>0</v>
      </c>
    </row>
    <row r="201" spans="1:67" ht="39.6" x14ac:dyDescent="0.25">
      <c r="A201" s="30"/>
      <c r="B201" s="32" t="s">
        <v>420</v>
      </c>
      <c r="C201" s="155"/>
      <c r="D201" s="156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155">
        <f t="shared" si="260"/>
        <v>0.3</v>
      </c>
      <c r="T201" s="156">
        <f t="shared" si="255"/>
        <v>0.3</v>
      </c>
      <c r="U201" s="134"/>
      <c r="V201" s="134"/>
      <c r="W201" s="134"/>
      <c r="X201" s="134"/>
      <c r="Y201" s="134">
        <v>0.3</v>
      </c>
      <c r="Z201" s="134">
        <v>0.3</v>
      </c>
      <c r="AA201" s="134"/>
      <c r="AB201" s="134"/>
      <c r="AC201" s="134"/>
      <c r="AD201" s="134"/>
      <c r="AE201" s="134"/>
      <c r="AF201" s="134"/>
      <c r="AG201" s="134"/>
      <c r="AH201" s="134"/>
      <c r="AI201" s="143">
        <f t="shared" si="261"/>
        <v>0.3</v>
      </c>
      <c r="AJ201" s="144">
        <f t="shared" si="256"/>
        <v>0.3</v>
      </c>
      <c r="AK201" s="114">
        <f t="shared" si="258"/>
        <v>0</v>
      </c>
      <c r="AL201" s="114">
        <f t="shared" si="257"/>
        <v>0</v>
      </c>
      <c r="AM201" s="114">
        <f t="shared" si="257"/>
        <v>0</v>
      </c>
      <c r="AN201" s="114">
        <f t="shared" si="257"/>
        <v>0</v>
      </c>
      <c r="AO201" s="114">
        <f t="shared" si="257"/>
        <v>0.3</v>
      </c>
      <c r="AP201" s="114">
        <f t="shared" si="257"/>
        <v>0.3</v>
      </c>
      <c r="AQ201" s="114">
        <f t="shared" si="257"/>
        <v>0</v>
      </c>
      <c r="AR201" s="114">
        <f t="shared" si="257"/>
        <v>0</v>
      </c>
      <c r="AS201" s="114">
        <f t="shared" si="257"/>
        <v>0</v>
      </c>
      <c r="AT201" s="114">
        <f t="shared" si="257"/>
        <v>0</v>
      </c>
      <c r="AU201" s="114">
        <f t="shared" si="257"/>
        <v>0</v>
      </c>
      <c r="AV201" s="114">
        <f t="shared" si="257"/>
        <v>0</v>
      </c>
      <c r="AW201" s="114">
        <f t="shared" si="257"/>
        <v>0</v>
      </c>
      <c r="AX201" s="114">
        <f t="shared" si="257"/>
        <v>0</v>
      </c>
      <c r="AY201" s="162"/>
      <c r="AZ201" s="162"/>
      <c r="BA201" s="162"/>
      <c r="BB201" s="162"/>
      <c r="BC201" s="162"/>
      <c r="BD201" s="162"/>
      <c r="BE201" s="162"/>
      <c r="BF201" s="162"/>
      <c r="BG201" s="162"/>
      <c r="BH201" s="162"/>
      <c r="BI201" s="162"/>
      <c r="BJ201" s="162"/>
      <c r="BK201" s="162"/>
      <c r="BL201" s="162"/>
      <c r="BM201" s="162"/>
      <c r="BN201" s="162"/>
    </row>
    <row r="202" spans="1:67" ht="39.6" x14ac:dyDescent="0.25">
      <c r="A202" s="33"/>
      <c r="B202" s="32" t="s">
        <v>317</v>
      </c>
      <c r="C202" s="155">
        <f t="shared" si="259"/>
        <v>3.6</v>
      </c>
      <c r="D202" s="156">
        <f t="shared" si="254"/>
        <v>3.5</v>
      </c>
      <c r="E202" s="7"/>
      <c r="F202" s="7"/>
      <c r="G202" s="7"/>
      <c r="H202" s="7"/>
      <c r="I202" s="7">
        <v>3.6</v>
      </c>
      <c r="J202" s="7">
        <v>3.5</v>
      </c>
      <c r="K202" s="7"/>
      <c r="L202" s="7"/>
      <c r="M202" s="7"/>
      <c r="N202" s="7"/>
      <c r="O202" s="7"/>
      <c r="P202" s="7"/>
      <c r="Q202" s="7"/>
      <c r="R202" s="7"/>
      <c r="S202" s="155">
        <f t="shared" si="260"/>
        <v>0</v>
      </c>
      <c r="T202" s="156">
        <f t="shared" si="255"/>
        <v>0</v>
      </c>
      <c r="U202" s="134"/>
      <c r="V202" s="134"/>
      <c r="W202" s="134"/>
      <c r="X202" s="134"/>
      <c r="Y202" s="134"/>
      <c r="Z202" s="134"/>
      <c r="AA202" s="134"/>
      <c r="AB202" s="134"/>
      <c r="AC202" s="134"/>
      <c r="AD202" s="134"/>
      <c r="AE202" s="134"/>
      <c r="AF202" s="134"/>
      <c r="AG202" s="134"/>
      <c r="AH202" s="134"/>
      <c r="AI202" s="143">
        <f t="shared" si="261"/>
        <v>3.6</v>
      </c>
      <c r="AJ202" s="144">
        <f t="shared" si="256"/>
        <v>3.5</v>
      </c>
      <c r="AK202" s="114">
        <f t="shared" si="258"/>
        <v>0</v>
      </c>
      <c r="AL202" s="114">
        <f t="shared" si="257"/>
        <v>0</v>
      </c>
      <c r="AM202" s="114">
        <f t="shared" si="257"/>
        <v>0</v>
      </c>
      <c r="AN202" s="114">
        <f t="shared" si="257"/>
        <v>0</v>
      </c>
      <c r="AO202" s="114">
        <f t="shared" si="257"/>
        <v>3.6</v>
      </c>
      <c r="AP202" s="114">
        <f t="shared" si="257"/>
        <v>3.5</v>
      </c>
      <c r="AQ202" s="114">
        <f t="shared" si="257"/>
        <v>0</v>
      </c>
      <c r="AR202" s="114">
        <f t="shared" si="257"/>
        <v>0</v>
      </c>
      <c r="AS202" s="114">
        <f t="shared" si="257"/>
        <v>0</v>
      </c>
      <c r="AT202" s="114">
        <f t="shared" si="257"/>
        <v>0</v>
      </c>
      <c r="AU202" s="114">
        <f t="shared" si="257"/>
        <v>0</v>
      </c>
      <c r="AV202" s="114">
        <f t="shared" si="257"/>
        <v>0</v>
      </c>
      <c r="AW202" s="114">
        <f t="shared" si="257"/>
        <v>0</v>
      </c>
      <c r="AX202" s="114">
        <f t="shared" si="257"/>
        <v>0</v>
      </c>
      <c r="AY202" s="162">
        <f t="shared" si="165"/>
        <v>0</v>
      </c>
      <c r="AZ202" s="162">
        <f t="shared" si="165"/>
        <v>0</v>
      </c>
      <c r="BA202" s="162">
        <f t="shared" si="165"/>
        <v>0</v>
      </c>
      <c r="BB202" s="162">
        <f t="shared" si="165"/>
        <v>0</v>
      </c>
      <c r="BC202" s="162">
        <f t="shared" si="165"/>
        <v>0</v>
      </c>
      <c r="BD202" s="162">
        <f t="shared" si="213"/>
        <v>0</v>
      </c>
      <c r="BE202" s="162">
        <f t="shared" si="213"/>
        <v>0</v>
      </c>
      <c r="BF202" s="162">
        <f t="shared" si="213"/>
        <v>0</v>
      </c>
      <c r="BG202" s="162">
        <f t="shared" si="213"/>
        <v>0</v>
      </c>
      <c r="BH202" s="162">
        <f t="shared" si="213"/>
        <v>0</v>
      </c>
      <c r="BI202" s="162">
        <f t="shared" si="213"/>
        <v>0</v>
      </c>
      <c r="BJ202" s="162">
        <f t="shared" si="213"/>
        <v>0</v>
      </c>
      <c r="BK202" s="162">
        <f t="shared" si="213"/>
        <v>0</v>
      </c>
      <c r="BL202" s="162">
        <f t="shared" si="213"/>
        <v>0</v>
      </c>
      <c r="BM202" s="162">
        <f t="shared" si="213"/>
        <v>0</v>
      </c>
      <c r="BN202" s="162">
        <f t="shared" si="213"/>
        <v>0</v>
      </c>
      <c r="BO202" s="1">
        <f t="shared" si="213"/>
        <v>0</v>
      </c>
    </row>
    <row r="203" spans="1:67" ht="15" customHeight="1" x14ac:dyDescent="0.25">
      <c r="A203" s="29" t="s">
        <v>33</v>
      </c>
      <c r="B203" s="119" t="s">
        <v>331</v>
      </c>
      <c r="C203" s="151">
        <f>C204</f>
        <v>293.90000000000003</v>
      </c>
      <c r="D203" s="152">
        <f t="shared" ref="D203:R203" si="262">D204</f>
        <v>245.09999999999997</v>
      </c>
      <c r="E203" s="131">
        <f t="shared" si="262"/>
        <v>195.9</v>
      </c>
      <c r="F203" s="131">
        <f t="shared" si="262"/>
        <v>163.6</v>
      </c>
      <c r="G203" s="131">
        <f t="shared" si="262"/>
        <v>0</v>
      </c>
      <c r="H203" s="131">
        <f t="shared" si="262"/>
        <v>0</v>
      </c>
      <c r="I203" s="131">
        <f t="shared" si="262"/>
        <v>6.6999999999999993</v>
      </c>
      <c r="J203" s="131">
        <f t="shared" si="262"/>
        <v>6.6999999999999993</v>
      </c>
      <c r="K203" s="131">
        <f t="shared" si="262"/>
        <v>77.900000000000006</v>
      </c>
      <c r="L203" s="131">
        <f t="shared" si="262"/>
        <v>74.8</v>
      </c>
      <c r="M203" s="131">
        <f t="shared" si="262"/>
        <v>11.8</v>
      </c>
      <c r="N203" s="131">
        <f t="shared" si="262"/>
        <v>0</v>
      </c>
      <c r="O203" s="131">
        <f t="shared" si="262"/>
        <v>0</v>
      </c>
      <c r="P203" s="131">
        <f t="shared" si="262"/>
        <v>0</v>
      </c>
      <c r="Q203" s="131">
        <f t="shared" si="262"/>
        <v>1.6</v>
      </c>
      <c r="R203" s="131">
        <f t="shared" si="262"/>
        <v>0</v>
      </c>
      <c r="S203" s="151">
        <f>S204</f>
        <v>0</v>
      </c>
      <c r="T203" s="152">
        <f t="shared" ref="T203:AH203" si="263">T204</f>
        <v>0</v>
      </c>
      <c r="U203" s="133">
        <f t="shared" si="263"/>
        <v>0</v>
      </c>
      <c r="V203" s="133">
        <f t="shared" si="263"/>
        <v>0</v>
      </c>
      <c r="W203" s="133">
        <f t="shared" si="263"/>
        <v>0</v>
      </c>
      <c r="X203" s="133">
        <f t="shared" si="263"/>
        <v>0</v>
      </c>
      <c r="Y203" s="133">
        <f t="shared" si="263"/>
        <v>0</v>
      </c>
      <c r="Z203" s="133">
        <f t="shared" si="263"/>
        <v>0</v>
      </c>
      <c r="AA203" s="133">
        <f t="shared" si="263"/>
        <v>0</v>
      </c>
      <c r="AB203" s="133">
        <f t="shared" si="263"/>
        <v>0</v>
      </c>
      <c r="AC203" s="133">
        <f t="shared" si="263"/>
        <v>0</v>
      </c>
      <c r="AD203" s="133">
        <f t="shared" si="263"/>
        <v>0</v>
      </c>
      <c r="AE203" s="133">
        <f t="shared" si="263"/>
        <v>0</v>
      </c>
      <c r="AF203" s="133">
        <f t="shared" si="263"/>
        <v>0</v>
      </c>
      <c r="AG203" s="133">
        <f t="shared" si="263"/>
        <v>0</v>
      </c>
      <c r="AH203" s="133">
        <f t="shared" si="263"/>
        <v>0</v>
      </c>
      <c r="AI203" s="14">
        <f>AI204</f>
        <v>293.90000000000003</v>
      </c>
      <c r="AJ203" s="12">
        <f t="shared" ref="AJ203:AX203" si="264">AJ204</f>
        <v>245.09999999999997</v>
      </c>
      <c r="AK203" s="105">
        <f t="shared" si="264"/>
        <v>195.9</v>
      </c>
      <c r="AL203" s="105">
        <f t="shared" si="264"/>
        <v>163.6</v>
      </c>
      <c r="AM203" s="105">
        <f t="shared" si="264"/>
        <v>0</v>
      </c>
      <c r="AN203" s="105">
        <f t="shared" si="264"/>
        <v>0</v>
      </c>
      <c r="AO203" s="105">
        <f t="shared" si="264"/>
        <v>6.6999999999999993</v>
      </c>
      <c r="AP203" s="105">
        <f t="shared" si="264"/>
        <v>6.6999999999999993</v>
      </c>
      <c r="AQ203" s="105">
        <f t="shared" si="264"/>
        <v>77.900000000000006</v>
      </c>
      <c r="AR203" s="105">
        <f t="shared" si="264"/>
        <v>74.8</v>
      </c>
      <c r="AS203" s="105">
        <f t="shared" si="264"/>
        <v>11.8</v>
      </c>
      <c r="AT203" s="105">
        <f t="shared" si="264"/>
        <v>0</v>
      </c>
      <c r="AU203" s="105">
        <f t="shared" si="264"/>
        <v>0</v>
      </c>
      <c r="AV203" s="105">
        <f t="shared" si="264"/>
        <v>0</v>
      </c>
      <c r="AW203" s="105">
        <f t="shared" si="264"/>
        <v>1.6</v>
      </c>
      <c r="AX203" s="105">
        <f t="shared" si="264"/>
        <v>0</v>
      </c>
      <c r="AY203" s="162">
        <f t="shared" si="165"/>
        <v>0</v>
      </c>
      <c r="AZ203" s="162">
        <f t="shared" si="165"/>
        <v>0</v>
      </c>
      <c r="BA203" s="162">
        <f t="shared" si="165"/>
        <v>0</v>
      </c>
      <c r="BB203" s="162">
        <f t="shared" si="165"/>
        <v>0</v>
      </c>
      <c r="BC203" s="162">
        <f t="shared" si="165"/>
        <v>0</v>
      </c>
      <c r="BD203" s="162">
        <f t="shared" si="213"/>
        <v>0</v>
      </c>
      <c r="BE203" s="162">
        <f t="shared" si="213"/>
        <v>0</v>
      </c>
      <c r="BF203" s="162">
        <f t="shared" si="213"/>
        <v>0</v>
      </c>
      <c r="BG203" s="162">
        <f t="shared" si="213"/>
        <v>0</v>
      </c>
      <c r="BH203" s="162">
        <f t="shared" si="213"/>
        <v>0</v>
      </c>
      <c r="BI203" s="162">
        <f t="shared" si="213"/>
        <v>0</v>
      </c>
      <c r="BJ203" s="162">
        <f t="shared" si="213"/>
        <v>0</v>
      </c>
      <c r="BK203" s="162">
        <f t="shared" si="213"/>
        <v>0</v>
      </c>
      <c r="BL203" s="162">
        <f t="shared" si="213"/>
        <v>0</v>
      </c>
      <c r="BM203" s="162">
        <f t="shared" si="213"/>
        <v>0</v>
      </c>
      <c r="BN203" s="162">
        <f t="shared" si="213"/>
        <v>0</v>
      </c>
      <c r="BO203" s="1">
        <f t="shared" si="213"/>
        <v>0</v>
      </c>
    </row>
    <row r="204" spans="1:67" x14ac:dyDescent="0.25">
      <c r="A204" s="30"/>
      <c r="B204" s="21" t="s">
        <v>316</v>
      </c>
      <c r="C204" s="154">
        <f t="shared" ref="C204:D206" si="265">E204+G204+I204+K204+M204+O204+Q204</f>
        <v>293.90000000000003</v>
      </c>
      <c r="D204" s="154">
        <f t="shared" si="265"/>
        <v>245.09999999999997</v>
      </c>
      <c r="E204" s="7">
        <v>195.9</v>
      </c>
      <c r="F204" s="7">
        <v>163.6</v>
      </c>
      <c r="G204" s="7"/>
      <c r="H204" s="7"/>
      <c r="I204" s="7">
        <f>I205+I206</f>
        <v>6.6999999999999993</v>
      </c>
      <c r="J204" s="7">
        <f>J205+J206</f>
        <v>6.6999999999999993</v>
      </c>
      <c r="K204" s="7">
        <v>77.900000000000006</v>
      </c>
      <c r="L204" s="7">
        <v>74.8</v>
      </c>
      <c r="M204" s="7">
        <v>11.8</v>
      </c>
      <c r="N204" s="131"/>
      <c r="O204" s="131"/>
      <c r="P204" s="131"/>
      <c r="Q204" s="7">
        <v>1.6</v>
      </c>
      <c r="R204" s="131"/>
      <c r="S204" s="154">
        <f t="shared" ref="S204:T206" si="266">U204+W204+Y204+AA204+AC204+AE204+AG204</f>
        <v>0</v>
      </c>
      <c r="T204" s="154">
        <f t="shared" si="266"/>
        <v>0</v>
      </c>
      <c r="U204" s="133"/>
      <c r="V204" s="133"/>
      <c r="W204" s="134"/>
      <c r="X204" s="134"/>
      <c r="Y204" s="134">
        <f>Y205+Y206</f>
        <v>0</v>
      </c>
      <c r="Z204" s="134">
        <f>Z205+Z206</f>
        <v>0</v>
      </c>
      <c r="AA204" s="133"/>
      <c r="AB204" s="133"/>
      <c r="AC204" s="133"/>
      <c r="AD204" s="133"/>
      <c r="AE204" s="133"/>
      <c r="AF204" s="133"/>
      <c r="AG204" s="133"/>
      <c r="AH204" s="133"/>
      <c r="AI204" s="113">
        <f t="shared" ref="AI204:AJ206" si="267">AK204+AM204+AO204+AQ204+AS204+AU204+AW204</f>
        <v>293.90000000000003</v>
      </c>
      <c r="AJ204" s="113">
        <f t="shared" si="267"/>
        <v>245.09999999999997</v>
      </c>
      <c r="AK204" s="23">
        <f>E204+U204</f>
        <v>195.9</v>
      </c>
      <c r="AL204" s="23">
        <f t="shared" ref="AL204:AX206" si="268">F204+V204</f>
        <v>163.6</v>
      </c>
      <c r="AM204" s="23">
        <f t="shared" si="268"/>
        <v>0</v>
      </c>
      <c r="AN204" s="23">
        <f t="shared" si="268"/>
        <v>0</v>
      </c>
      <c r="AO204" s="23">
        <f t="shared" si="268"/>
        <v>6.6999999999999993</v>
      </c>
      <c r="AP204" s="23">
        <f t="shared" si="268"/>
        <v>6.6999999999999993</v>
      </c>
      <c r="AQ204" s="23">
        <f t="shared" si="268"/>
        <v>77.900000000000006</v>
      </c>
      <c r="AR204" s="23">
        <f t="shared" si="268"/>
        <v>74.8</v>
      </c>
      <c r="AS204" s="23">
        <f t="shared" si="268"/>
        <v>11.8</v>
      </c>
      <c r="AT204" s="23">
        <f t="shared" si="268"/>
        <v>0</v>
      </c>
      <c r="AU204" s="23">
        <f t="shared" si="268"/>
        <v>0</v>
      </c>
      <c r="AV204" s="23">
        <f t="shared" si="268"/>
        <v>0</v>
      </c>
      <c r="AW204" s="23">
        <f t="shared" si="268"/>
        <v>1.6</v>
      </c>
      <c r="AX204" s="23">
        <f t="shared" si="268"/>
        <v>0</v>
      </c>
      <c r="AY204" s="162">
        <f t="shared" si="165"/>
        <v>0</v>
      </c>
      <c r="AZ204" s="162">
        <f t="shared" si="165"/>
        <v>0</v>
      </c>
      <c r="BA204" s="162">
        <f t="shared" si="165"/>
        <v>0</v>
      </c>
      <c r="BB204" s="162">
        <f t="shared" si="165"/>
        <v>0</v>
      </c>
      <c r="BC204" s="162">
        <f t="shared" si="165"/>
        <v>0</v>
      </c>
      <c r="BD204" s="162">
        <f t="shared" si="213"/>
        <v>0</v>
      </c>
      <c r="BE204" s="162">
        <f t="shared" si="213"/>
        <v>0</v>
      </c>
      <c r="BF204" s="162">
        <f t="shared" si="213"/>
        <v>0</v>
      </c>
      <c r="BG204" s="162">
        <f t="shared" ref="BG204:BO274" si="269">K204-AQ204</f>
        <v>0</v>
      </c>
      <c r="BH204" s="162">
        <f t="shared" si="269"/>
        <v>0</v>
      </c>
      <c r="BI204" s="162">
        <f t="shared" si="269"/>
        <v>0</v>
      </c>
      <c r="BJ204" s="162">
        <f t="shared" si="269"/>
        <v>0</v>
      </c>
      <c r="BK204" s="162">
        <f t="shared" si="269"/>
        <v>0</v>
      </c>
      <c r="BL204" s="162">
        <f t="shared" si="269"/>
        <v>0</v>
      </c>
      <c r="BM204" s="162">
        <f t="shared" si="269"/>
        <v>0</v>
      </c>
      <c r="BN204" s="162">
        <f t="shared" si="269"/>
        <v>0</v>
      </c>
      <c r="BO204" s="1">
        <f t="shared" si="269"/>
        <v>0</v>
      </c>
    </row>
    <row r="205" spans="1:67" ht="27" x14ac:dyDescent="0.3">
      <c r="A205" s="30"/>
      <c r="B205" s="32" t="s">
        <v>318</v>
      </c>
      <c r="C205" s="155">
        <f>E205+G205+I205+K205+M205+O205+Q205</f>
        <v>3.9</v>
      </c>
      <c r="D205" s="156">
        <f t="shared" si="265"/>
        <v>3.9</v>
      </c>
      <c r="E205" s="136"/>
      <c r="F205" s="136"/>
      <c r="G205" s="136"/>
      <c r="H205" s="136"/>
      <c r="I205" s="136">
        <v>3.9</v>
      </c>
      <c r="J205" s="136">
        <v>3.9</v>
      </c>
      <c r="K205" s="140"/>
      <c r="L205" s="140"/>
      <c r="M205" s="140"/>
      <c r="N205" s="140"/>
      <c r="O205" s="140"/>
      <c r="P205" s="140"/>
      <c r="Q205" s="140"/>
      <c r="R205" s="140"/>
      <c r="S205" s="155">
        <f>U205+W205+Y205+AA205+AC205+AE205+AG205</f>
        <v>0</v>
      </c>
      <c r="T205" s="156">
        <f t="shared" si="266"/>
        <v>0</v>
      </c>
      <c r="U205" s="142"/>
      <c r="V205" s="142"/>
      <c r="W205" s="142"/>
      <c r="X205" s="142"/>
      <c r="Y205" s="142"/>
      <c r="Z205" s="142"/>
      <c r="AA205" s="142"/>
      <c r="AB205" s="142"/>
      <c r="AC205" s="142"/>
      <c r="AD205" s="142"/>
      <c r="AE205" s="142"/>
      <c r="AF205" s="142"/>
      <c r="AG205" s="142"/>
      <c r="AH205" s="142"/>
      <c r="AI205" s="143">
        <f>AK205+AM205+AO205+AQ205+AS205+AU205+AW205</f>
        <v>3.9</v>
      </c>
      <c r="AJ205" s="144">
        <f t="shared" si="267"/>
        <v>3.9</v>
      </c>
      <c r="AK205" s="114">
        <f t="shared" ref="AK205:AK206" si="270">E205+U205</f>
        <v>0</v>
      </c>
      <c r="AL205" s="114">
        <f t="shared" si="268"/>
        <v>0</v>
      </c>
      <c r="AM205" s="114">
        <f t="shared" si="268"/>
        <v>0</v>
      </c>
      <c r="AN205" s="114">
        <f t="shared" si="268"/>
        <v>0</v>
      </c>
      <c r="AO205" s="114">
        <f t="shared" si="268"/>
        <v>3.9</v>
      </c>
      <c r="AP205" s="114">
        <f t="shared" si="268"/>
        <v>3.9</v>
      </c>
      <c r="AQ205" s="114">
        <f t="shared" si="268"/>
        <v>0</v>
      </c>
      <c r="AR205" s="114">
        <f t="shared" si="268"/>
        <v>0</v>
      </c>
      <c r="AS205" s="114">
        <f t="shared" si="268"/>
        <v>0</v>
      </c>
      <c r="AT205" s="114">
        <f t="shared" si="268"/>
        <v>0</v>
      </c>
      <c r="AU205" s="114">
        <f t="shared" si="268"/>
        <v>0</v>
      </c>
      <c r="AV205" s="114">
        <f t="shared" si="268"/>
        <v>0</v>
      </c>
      <c r="AW205" s="114">
        <f t="shared" si="268"/>
        <v>0</v>
      </c>
      <c r="AX205" s="114">
        <f t="shared" si="268"/>
        <v>0</v>
      </c>
      <c r="AY205" s="162">
        <f t="shared" si="165"/>
        <v>0</v>
      </c>
      <c r="AZ205" s="162">
        <f t="shared" si="165"/>
        <v>0</v>
      </c>
      <c r="BA205" s="162">
        <f t="shared" si="165"/>
        <v>0</v>
      </c>
      <c r="BB205" s="162">
        <f t="shared" si="165"/>
        <v>0</v>
      </c>
      <c r="BC205" s="162">
        <f t="shared" si="165"/>
        <v>0</v>
      </c>
      <c r="BD205" s="162">
        <f t="shared" si="165"/>
        <v>0</v>
      </c>
      <c r="BE205" s="162">
        <f t="shared" si="165"/>
        <v>0</v>
      </c>
      <c r="BF205" s="162">
        <f t="shared" si="165"/>
        <v>0</v>
      </c>
      <c r="BG205" s="162">
        <f t="shared" si="269"/>
        <v>0</v>
      </c>
      <c r="BH205" s="162">
        <f t="shared" si="269"/>
        <v>0</v>
      </c>
      <c r="BI205" s="162">
        <f t="shared" si="269"/>
        <v>0</v>
      </c>
      <c r="BJ205" s="162">
        <f t="shared" si="269"/>
        <v>0</v>
      </c>
      <c r="BK205" s="162">
        <f t="shared" si="269"/>
        <v>0</v>
      </c>
      <c r="BL205" s="162">
        <f t="shared" si="269"/>
        <v>0</v>
      </c>
      <c r="BM205" s="162">
        <f t="shared" si="269"/>
        <v>0</v>
      </c>
      <c r="BN205" s="162">
        <f t="shared" si="269"/>
        <v>0</v>
      </c>
      <c r="BO205" s="1">
        <f t="shared" si="269"/>
        <v>0</v>
      </c>
    </row>
    <row r="206" spans="1:67" ht="39.6" x14ac:dyDescent="0.25">
      <c r="A206" s="33"/>
      <c r="B206" s="32" t="s">
        <v>317</v>
      </c>
      <c r="C206" s="155">
        <f>E206+G206+I206+K206+M206+O206+Q206</f>
        <v>2.8</v>
      </c>
      <c r="D206" s="156">
        <f t="shared" si="265"/>
        <v>2.8</v>
      </c>
      <c r="E206" s="136"/>
      <c r="F206" s="136"/>
      <c r="G206" s="136"/>
      <c r="H206" s="136"/>
      <c r="I206" s="136">
        <v>2.8</v>
      </c>
      <c r="J206" s="136">
        <v>2.8</v>
      </c>
      <c r="K206" s="136"/>
      <c r="L206" s="136"/>
      <c r="M206" s="136"/>
      <c r="N206" s="136"/>
      <c r="O206" s="136"/>
      <c r="P206" s="136"/>
      <c r="Q206" s="136"/>
      <c r="R206" s="136"/>
      <c r="S206" s="155">
        <f>U206+W206+Y206+AA206+AC206+AE206+AG206</f>
        <v>0</v>
      </c>
      <c r="T206" s="156">
        <f t="shared" si="266"/>
        <v>0</v>
      </c>
      <c r="U206" s="137"/>
      <c r="V206" s="137"/>
      <c r="W206" s="137"/>
      <c r="X206" s="137"/>
      <c r="Y206" s="137"/>
      <c r="Z206" s="137"/>
      <c r="AA206" s="137"/>
      <c r="AB206" s="137"/>
      <c r="AC206" s="137"/>
      <c r="AD206" s="137"/>
      <c r="AE206" s="137"/>
      <c r="AF206" s="137"/>
      <c r="AG206" s="137"/>
      <c r="AH206" s="137"/>
      <c r="AI206" s="143">
        <f>AK206+AM206+AO206+AQ206+AS206+AU206+AW206</f>
        <v>2.8</v>
      </c>
      <c r="AJ206" s="144">
        <f t="shared" si="267"/>
        <v>2.8</v>
      </c>
      <c r="AK206" s="114">
        <f t="shared" si="270"/>
        <v>0</v>
      </c>
      <c r="AL206" s="114">
        <f t="shared" si="268"/>
        <v>0</v>
      </c>
      <c r="AM206" s="114">
        <f t="shared" si="268"/>
        <v>0</v>
      </c>
      <c r="AN206" s="114">
        <f t="shared" si="268"/>
        <v>0</v>
      </c>
      <c r="AO206" s="114">
        <f t="shared" si="268"/>
        <v>2.8</v>
      </c>
      <c r="AP206" s="114">
        <f t="shared" si="268"/>
        <v>2.8</v>
      </c>
      <c r="AQ206" s="114">
        <f t="shared" si="268"/>
        <v>0</v>
      </c>
      <c r="AR206" s="114">
        <f t="shared" si="268"/>
        <v>0</v>
      </c>
      <c r="AS206" s="114">
        <f t="shared" si="268"/>
        <v>0</v>
      </c>
      <c r="AT206" s="114">
        <f t="shared" si="268"/>
        <v>0</v>
      </c>
      <c r="AU206" s="114">
        <f t="shared" si="268"/>
        <v>0</v>
      </c>
      <c r="AV206" s="114">
        <f t="shared" si="268"/>
        <v>0</v>
      </c>
      <c r="AW206" s="114">
        <f t="shared" si="268"/>
        <v>0</v>
      </c>
      <c r="AX206" s="114">
        <f t="shared" si="268"/>
        <v>0</v>
      </c>
      <c r="AY206" s="162">
        <f t="shared" si="165"/>
        <v>0</v>
      </c>
      <c r="AZ206" s="162">
        <f t="shared" si="165"/>
        <v>0</v>
      </c>
      <c r="BA206" s="162">
        <f t="shared" si="165"/>
        <v>0</v>
      </c>
      <c r="BB206" s="162">
        <f t="shared" si="165"/>
        <v>0</v>
      </c>
      <c r="BC206" s="162">
        <f t="shared" si="165"/>
        <v>0</v>
      </c>
      <c r="BD206" s="162">
        <f t="shared" si="165"/>
        <v>0</v>
      </c>
      <c r="BE206" s="162">
        <f t="shared" si="165"/>
        <v>0</v>
      </c>
      <c r="BF206" s="162">
        <f t="shared" si="165"/>
        <v>0</v>
      </c>
      <c r="BG206" s="162">
        <f t="shared" si="269"/>
        <v>0</v>
      </c>
      <c r="BH206" s="162">
        <f t="shared" si="269"/>
        <v>0</v>
      </c>
      <c r="BI206" s="162">
        <f t="shared" si="269"/>
        <v>0</v>
      </c>
      <c r="BJ206" s="162">
        <f t="shared" si="269"/>
        <v>0</v>
      </c>
      <c r="BK206" s="162">
        <f t="shared" si="269"/>
        <v>0</v>
      </c>
      <c r="BL206" s="162">
        <f t="shared" si="269"/>
        <v>0</v>
      </c>
      <c r="BM206" s="162">
        <f t="shared" si="269"/>
        <v>0</v>
      </c>
      <c r="BN206" s="162">
        <f t="shared" si="269"/>
        <v>0</v>
      </c>
      <c r="BO206" s="1">
        <f t="shared" si="269"/>
        <v>0</v>
      </c>
    </row>
    <row r="207" spans="1:67" ht="15" customHeight="1" x14ac:dyDescent="0.25">
      <c r="A207" s="29" t="s">
        <v>34</v>
      </c>
      <c r="B207" s="119" t="s">
        <v>334</v>
      </c>
      <c r="C207" s="151">
        <f>C208</f>
        <v>415.3</v>
      </c>
      <c r="D207" s="152">
        <f t="shared" ref="D207:R207" si="271">D208</f>
        <v>347.1</v>
      </c>
      <c r="E207" s="131">
        <f t="shared" si="271"/>
        <v>181.7</v>
      </c>
      <c r="F207" s="131">
        <f t="shared" si="271"/>
        <v>142.1</v>
      </c>
      <c r="G207" s="131">
        <f t="shared" si="271"/>
        <v>0</v>
      </c>
      <c r="H207" s="131">
        <f t="shared" si="271"/>
        <v>0</v>
      </c>
      <c r="I207" s="131">
        <f t="shared" si="271"/>
        <v>6.8999999999999995</v>
      </c>
      <c r="J207" s="131">
        <f t="shared" si="271"/>
        <v>6.8</v>
      </c>
      <c r="K207" s="131">
        <f t="shared" si="271"/>
        <v>207.4</v>
      </c>
      <c r="L207" s="131">
        <f t="shared" si="271"/>
        <v>198.2</v>
      </c>
      <c r="M207" s="131">
        <f t="shared" si="271"/>
        <v>15.7</v>
      </c>
      <c r="N207" s="131">
        <f t="shared" si="271"/>
        <v>0</v>
      </c>
      <c r="O207" s="131">
        <f t="shared" si="271"/>
        <v>0</v>
      </c>
      <c r="P207" s="131">
        <f t="shared" si="271"/>
        <v>0</v>
      </c>
      <c r="Q207" s="131">
        <f t="shared" si="271"/>
        <v>3.6</v>
      </c>
      <c r="R207" s="131">
        <f t="shared" si="271"/>
        <v>0</v>
      </c>
      <c r="S207" s="151">
        <f>S208</f>
        <v>0</v>
      </c>
      <c r="T207" s="152">
        <f t="shared" ref="T207:AH207" si="272">T208</f>
        <v>0</v>
      </c>
      <c r="U207" s="133">
        <f t="shared" si="272"/>
        <v>0</v>
      </c>
      <c r="V207" s="133">
        <f t="shared" si="272"/>
        <v>0</v>
      </c>
      <c r="W207" s="133">
        <f t="shared" si="272"/>
        <v>0</v>
      </c>
      <c r="X207" s="133">
        <f t="shared" si="272"/>
        <v>0</v>
      </c>
      <c r="Y207" s="133">
        <f t="shared" si="272"/>
        <v>0</v>
      </c>
      <c r="Z207" s="133">
        <f t="shared" si="272"/>
        <v>0</v>
      </c>
      <c r="AA207" s="133">
        <f t="shared" si="272"/>
        <v>0</v>
      </c>
      <c r="AB207" s="133">
        <f t="shared" si="272"/>
        <v>0</v>
      </c>
      <c r="AC207" s="133">
        <f t="shared" si="272"/>
        <v>0</v>
      </c>
      <c r="AD207" s="133">
        <f t="shared" si="272"/>
        <v>0</v>
      </c>
      <c r="AE207" s="133">
        <f t="shared" si="272"/>
        <v>0</v>
      </c>
      <c r="AF207" s="133">
        <f t="shared" si="272"/>
        <v>0</v>
      </c>
      <c r="AG207" s="133">
        <f t="shared" si="272"/>
        <v>0</v>
      </c>
      <c r="AH207" s="133">
        <f t="shared" si="272"/>
        <v>0</v>
      </c>
      <c r="AI207" s="14">
        <f>AI208</f>
        <v>415.3</v>
      </c>
      <c r="AJ207" s="12">
        <f t="shared" ref="AJ207:AX207" si="273">AJ208</f>
        <v>347.1</v>
      </c>
      <c r="AK207" s="105">
        <f t="shared" si="273"/>
        <v>181.7</v>
      </c>
      <c r="AL207" s="105">
        <f t="shared" si="273"/>
        <v>142.1</v>
      </c>
      <c r="AM207" s="105">
        <f t="shared" si="273"/>
        <v>0</v>
      </c>
      <c r="AN207" s="105">
        <f t="shared" si="273"/>
        <v>0</v>
      </c>
      <c r="AO207" s="105">
        <f t="shared" si="273"/>
        <v>6.8999999999999995</v>
      </c>
      <c r="AP207" s="105">
        <f t="shared" si="273"/>
        <v>6.8</v>
      </c>
      <c r="AQ207" s="105">
        <f t="shared" si="273"/>
        <v>207.4</v>
      </c>
      <c r="AR207" s="105">
        <f t="shared" si="273"/>
        <v>198.2</v>
      </c>
      <c r="AS207" s="105">
        <f t="shared" si="273"/>
        <v>15.7</v>
      </c>
      <c r="AT207" s="105">
        <f t="shared" si="273"/>
        <v>0</v>
      </c>
      <c r="AU207" s="105">
        <f t="shared" si="273"/>
        <v>0</v>
      </c>
      <c r="AV207" s="105">
        <f t="shared" si="273"/>
        <v>0</v>
      </c>
      <c r="AW207" s="105">
        <f t="shared" si="273"/>
        <v>3.6</v>
      </c>
      <c r="AX207" s="105">
        <f t="shared" si="273"/>
        <v>0</v>
      </c>
      <c r="AY207" s="162">
        <f t="shared" si="165"/>
        <v>0</v>
      </c>
      <c r="AZ207" s="162">
        <f t="shared" si="165"/>
        <v>0</v>
      </c>
      <c r="BA207" s="162">
        <f t="shared" si="165"/>
        <v>0</v>
      </c>
      <c r="BB207" s="162">
        <f t="shared" si="165"/>
        <v>0</v>
      </c>
      <c r="BC207" s="162">
        <f t="shared" si="165"/>
        <v>0</v>
      </c>
      <c r="BD207" s="162">
        <f t="shared" si="165"/>
        <v>0</v>
      </c>
      <c r="BE207" s="162">
        <f t="shared" si="165"/>
        <v>0</v>
      </c>
      <c r="BF207" s="162">
        <f t="shared" si="165"/>
        <v>0</v>
      </c>
      <c r="BG207" s="162">
        <f t="shared" si="269"/>
        <v>0</v>
      </c>
      <c r="BH207" s="162">
        <f t="shared" si="269"/>
        <v>0</v>
      </c>
      <c r="BI207" s="162">
        <f t="shared" si="269"/>
        <v>0</v>
      </c>
      <c r="BJ207" s="162">
        <f t="shared" si="269"/>
        <v>0</v>
      </c>
      <c r="BK207" s="162">
        <f t="shared" si="269"/>
        <v>0</v>
      </c>
      <c r="BL207" s="162">
        <f t="shared" si="269"/>
        <v>0</v>
      </c>
      <c r="BM207" s="162">
        <f t="shared" si="269"/>
        <v>0</v>
      </c>
      <c r="BN207" s="162">
        <f t="shared" si="269"/>
        <v>0</v>
      </c>
      <c r="BO207" s="1">
        <f t="shared" si="269"/>
        <v>0</v>
      </c>
    </row>
    <row r="208" spans="1:67" x14ac:dyDescent="0.25">
      <c r="A208" s="30"/>
      <c r="B208" s="21" t="s">
        <v>316</v>
      </c>
      <c r="C208" s="154">
        <f t="shared" ref="C208:D210" si="274">E208+G208+I208+K208+M208+O208+Q208</f>
        <v>415.3</v>
      </c>
      <c r="D208" s="154">
        <f t="shared" si="274"/>
        <v>347.1</v>
      </c>
      <c r="E208" s="7">
        <v>181.7</v>
      </c>
      <c r="F208" s="7">
        <v>142.1</v>
      </c>
      <c r="G208" s="7"/>
      <c r="H208" s="7"/>
      <c r="I208" s="7">
        <f>I209+I210</f>
        <v>6.8999999999999995</v>
      </c>
      <c r="J208" s="7">
        <f>J209+J210</f>
        <v>6.8</v>
      </c>
      <c r="K208" s="7">
        <v>207.4</v>
      </c>
      <c r="L208" s="7">
        <v>198.2</v>
      </c>
      <c r="M208" s="7">
        <v>15.7</v>
      </c>
      <c r="N208" s="131"/>
      <c r="O208" s="131"/>
      <c r="P208" s="131"/>
      <c r="Q208" s="7">
        <v>3.6</v>
      </c>
      <c r="R208" s="131"/>
      <c r="S208" s="154">
        <f t="shared" ref="S208:T210" si="275">U208+W208+Y208+AA208+AC208+AE208+AG208</f>
        <v>0</v>
      </c>
      <c r="T208" s="154">
        <f t="shared" si="275"/>
        <v>0</v>
      </c>
      <c r="U208" s="133"/>
      <c r="V208" s="133"/>
      <c r="W208" s="134"/>
      <c r="X208" s="134"/>
      <c r="Y208" s="134">
        <f>Y209+Y210</f>
        <v>0</v>
      </c>
      <c r="Z208" s="134">
        <f>Z209+Z210</f>
        <v>0</v>
      </c>
      <c r="AA208" s="133"/>
      <c r="AB208" s="133"/>
      <c r="AC208" s="133"/>
      <c r="AD208" s="133"/>
      <c r="AE208" s="133"/>
      <c r="AF208" s="133"/>
      <c r="AG208" s="133"/>
      <c r="AH208" s="133"/>
      <c r="AI208" s="113">
        <f t="shared" ref="AI208:AJ210" si="276">AK208+AM208+AO208+AQ208+AS208+AU208+AW208</f>
        <v>415.3</v>
      </c>
      <c r="AJ208" s="113">
        <f t="shared" si="276"/>
        <v>347.1</v>
      </c>
      <c r="AK208" s="23">
        <f>E208+U208</f>
        <v>181.7</v>
      </c>
      <c r="AL208" s="23">
        <f t="shared" ref="AL208:AX210" si="277">F208+V208</f>
        <v>142.1</v>
      </c>
      <c r="AM208" s="23">
        <f t="shared" si="277"/>
        <v>0</v>
      </c>
      <c r="AN208" s="23">
        <f t="shared" si="277"/>
        <v>0</v>
      </c>
      <c r="AO208" s="23">
        <f t="shared" si="277"/>
        <v>6.8999999999999995</v>
      </c>
      <c r="AP208" s="23">
        <f t="shared" si="277"/>
        <v>6.8</v>
      </c>
      <c r="AQ208" s="23">
        <f t="shared" si="277"/>
        <v>207.4</v>
      </c>
      <c r="AR208" s="23">
        <f t="shared" si="277"/>
        <v>198.2</v>
      </c>
      <c r="AS208" s="23">
        <f t="shared" si="277"/>
        <v>15.7</v>
      </c>
      <c r="AT208" s="23">
        <f t="shared" si="277"/>
        <v>0</v>
      </c>
      <c r="AU208" s="23">
        <f t="shared" si="277"/>
        <v>0</v>
      </c>
      <c r="AV208" s="23">
        <f t="shared" si="277"/>
        <v>0</v>
      </c>
      <c r="AW208" s="23">
        <f t="shared" si="277"/>
        <v>3.6</v>
      </c>
      <c r="AX208" s="23">
        <f t="shared" si="277"/>
        <v>0</v>
      </c>
      <c r="AY208" s="162">
        <f t="shared" si="165"/>
        <v>0</v>
      </c>
      <c r="AZ208" s="162">
        <f t="shared" si="165"/>
        <v>0</v>
      </c>
      <c r="BA208" s="162">
        <f t="shared" si="165"/>
        <v>0</v>
      </c>
      <c r="BB208" s="162">
        <f t="shared" si="165"/>
        <v>0</v>
      </c>
      <c r="BC208" s="162">
        <f t="shared" si="165"/>
        <v>0</v>
      </c>
      <c r="BD208" s="162">
        <f t="shared" si="165"/>
        <v>0</v>
      </c>
      <c r="BE208" s="162">
        <f t="shared" si="165"/>
        <v>0</v>
      </c>
      <c r="BF208" s="162">
        <f t="shared" si="165"/>
        <v>0</v>
      </c>
      <c r="BG208" s="162">
        <f t="shared" si="269"/>
        <v>0</v>
      </c>
      <c r="BH208" s="162">
        <f t="shared" si="269"/>
        <v>0</v>
      </c>
      <c r="BI208" s="162">
        <f t="shared" si="269"/>
        <v>0</v>
      </c>
      <c r="BJ208" s="162">
        <f t="shared" si="269"/>
        <v>0</v>
      </c>
      <c r="BK208" s="162">
        <f t="shared" si="269"/>
        <v>0</v>
      </c>
      <c r="BL208" s="162">
        <f t="shared" si="269"/>
        <v>0</v>
      </c>
      <c r="BM208" s="162">
        <f t="shared" si="269"/>
        <v>0</v>
      </c>
      <c r="BN208" s="162">
        <f t="shared" si="269"/>
        <v>0</v>
      </c>
      <c r="BO208" s="1">
        <f t="shared" si="269"/>
        <v>0</v>
      </c>
    </row>
    <row r="209" spans="1:67" ht="27" x14ac:dyDescent="0.3">
      <c r="A209" s="30"/>
      <c r="B209" s="32" t="s">
        <v>318</v>
      </c>
      <c r="C209" s="155">
        <f>E209+G209+I209+K209+M209+O209+Q209</f>
        <v>5.0999999999999996</v>
      </c>
      <c r="D209" s="156">
        <f t="shared" si="274"/>
        <v>5</v>
      </c>
      <c r="E209" s="140"/>
      <c r="F209" s="140"/>
      <c r="G209" s="140"/>
      <c r="H209" s="140"/>
      <c r="I209" s="136">
        <v>5.0999999999999996</v>
      </c>
      <c r="J209" s="136">
        <v>5</v>
      </c>
      <c r="K209" s="140"/>
      <c r="L209" s="140"/>
      <c r="M209" s="140"/>
      <c r="N209" s="140"/>
      <c r="O209" s="140"/>
      <c r="P209" s="140"/>
      <c r="Q209" s="140"/>
      <c r="R209" s="140"/>
      <c r="S209" s="155">
        <f>U209+W209+Y209+AA209+AC209+AE209+AG209</f>
        <v>0</v>
      </c>
      <c r="T209" s="156">
        <f t="shared" si="275"/>
        <v>0</v>
      </c>
      <c r="U209" s="142"/>
      <c r="V209" s="142"/>
      <c r="W209" s="142"/>
      <c r="X209" s="142"/>
      <c r="Y209" s="142"/>
      <c r="Z209" s="142"/>
      <c r="AA209" s="142"/>
      <c r="AB209" s="142"/>
      <c r="AC209" s="142"/>
      <c r="AD209" s="142"/>
      <c r="AE209" s="142"/>
      <c r="AF209" s="142"/>
      <c r="AG209" s="142"/>
      <c r="AH209" s="142"/>
      <c r="AI209" s="143">
        <f>AK209+AM209+AO209+AQ209+AS209+AU209+AW209</f>
        <v>5.0999999999999996</v>
      </c>
      <c r="AJ209" s="144">
        <f t="shared" si="276"/>
        <v>5</v>
      </c>
      <c r="AK209" s="114">
        <f t="shared" ref="AK209:AK210" si="278">E209+U209</f>
        <v>0</v>
      </c>
      <c r="AL209" s="114">
        <f t="shared" si="277"/>
        <v>0</v>
      </c>
      <c r="AM209" s="114">
        <f t="shared" si="277"/>
        <v>0</v>
      </c>
      <c r="AN209" s="114">
        <f t="shared" si="277"/>
        <v>0</v>
      </c>
      <c r="AO209" s="114">
        <f t="shared" si="277"/>
        <v>5.0999999999999996</v>
      </c>
      <c r="AP209" s="114">
        <f t="shared" si="277"/>
        <v>5</v>
      </c>
      <c r="AQ209" s="114">
        <f t="shared" si="277"/>
        <v>0</v>
      </c>
      <c r="AR209" s="114">
        <f t="shared" si="277"/>
        <v>0</v>
      </c>
      <c r="AS209" s="114">
        <f t="shared" si="277"/>
        <v>0</v>
      </c>
      <c r="AT209" s="114">
        <f t="shared" si="277"/>
        <v>0</v>
      </c>
      <c r="AU209" s="114">
        <f t="shared" si="277"/>
        <v>0</v>
      </c>
      <c r="AV209" s="114">
        <f t="shared" si="277"/>
        <v>0</v>
      </c>
      <c r="AW209" s="114">
        <f t="shared" si="277"/>
        <v>0</v>
      </c>
      <c r="AX209" s="114">
        <f t="shared" si="277"/>
        <v>0</v>
      </c>
      <c r="AY209" s="162">
        <f t="shared" si="165"/>
        <v>0</v>
      </c>
      <c r="AZ209" s="162">
        <f t="shared" si="165"/>
        <v>0</v>
      </c>
      <c r="BA209" s="162">
        <f t="shared" si="165"/>
        <v>0</v>
      </c>
      <c r="BB209" s="162">
        <f t="shared" si="165"/>
        <v>0</v>
      </c>
      <c r="BC209" s="162">
        <f t="shared" si="165"/>
        <v>0</v>
      </c>
      <c r="BD209" s="162">
        <f t="shared" si="165"/>
        <v>0</v>
      </c>
      <c r="BE209" s="162">
        <f t="shared" si="165"/>
        <v>0</v>
      </c>
      <c r="BF209" s="162">
        <f t="shared" si="165"/>
        <v>0</v>
      </c>
      <c r="BG209" s="162">
        <f t="shared" si="269"/>
        <v>0</v>
      </c>
      <c r="BH209" s="162">
        <f t="shared" si="269"/>
        <v>0</v>
      </c>
      <c r="BI209" s="162">
        <f t="shared" si="269"/>
        <v>0</v>
      </c>
      <c r="BJ209" s="162">
        <f t="shared" si="269"/>
        <v>0</v>
      </c>
      <c r="BK209" s="162">
        <f t="shared" si="269"/>
        <v>0</v>
      </c>
      <c r="BL209" s="162">
        <f t="shared" si="269"/>
        <v>0</v>
      </c>
      <c r="BM209" s="162">
        <f t="shared" si="269"/>
        <v>0</v>
      </c>
      <c r="BN209" s="162">
        <f t="shared" si="269"/>
        <v>0</v>
      </c>
      <c r="BO209" s="1">
        <f t="shared" si="269"/>
        <v>0</v>
      </c>
    </row>
    <row r="210" spans="1:67" ht="39.6" x14ac:dyDescent="0.25">
      <c r="A210" s="33"/>
      <c r="B210" s="32" t="s">
        <v>317</v>
      </c>
      <c r="C210" s="155">
        <f>E210+G210+I210+K210+M210+O210+Q210</f>
        <v>1.8</v>
      </c>
      <c r="D210" s="156">
        <f t="shared" si="274"/>
        <v>1.8</v>
      </c>
      <c r="E210" s="136"/>
      <c r="F210" s="136"/>
      <c r="G210" s="136"/>
      <c r="H210" s="136"/>
      <c r="I210" s="136">
        <v>1.8</v>
      </c>
      <c r="J210" s="136">
        <v>1.8</v>
      </c>
      <c r="K210" s="136"/>
      <c r="L210" s="136"/>
      <c r="M210" s="136"/>
      <c r="N210" s="136"/>
      <c r="O210" s="136"/>
      <c r="P210" s="136"/>
      <c r="Q210" s="136"/>
      <c r="R210" s="136"/>
      <c r="S210" s="155">
        <f>U210+W210+Y210+AA210+AC210+AE210+AG210</f>
        <v>0</v>
      </c>
      <c r="T210" s="156">
        <f t="shared" si="275"/>
        <v>0</v>
      </c>
      <c r="U210" s="137"/>
      <c r="V210" s="137"/>
      <c r="W210" s="137"/>
      <c r="X210" s="137"/>
      <c r="Y210" s="137"/>
      <c r="Z210" s="137"/>
      <c r="AA210" s="137"/>
      <c r="AB210" s="137"/>
      <c r="AC210" s="137"/>
      <c r="AD210" s="137"/>
      <c r="AE210" s="137"/>
      <c r="AF210" s="137"/>
      <c r="AG210" s="137"/>
      <c r="AH210" s="137"/>
      <c r="AI210" s="143">
        <f>AK210+AM210+AO210+AQ210+AS210+AU210+AW210</f>
        <v>1.8</v>
      </c>
      <c r="AJ210" s="144">
        <f t="shared" si="276"/>
        <v>1.8</v>
      </c>
      <c r="AK210" s="114">
        <f t="shared" si="278"/>
        <v>0</v>
      </c>
      <c r="AL210" s="114">
        <f t="shared" si="277"/>
        <v>0</v>
      </c>
      <c r="AM210" s="114">
        <f t="shared" si="277"/>
        <v>0</v>
      </c>
      <c r="AN210" s="114">
        <f t="shared" si="277"/>
        <v>0</v>
      </c>
      <c r="AO210" s="114">
        <f t="shared" si="277"/>
        <v>1.8</v>
      </c>
      <c r="AP210" s="114">
        <f t="shared" si="277"/>
        <v>1.8</v>
      </c>
      <c r="AQ210" s="114">
        <f t="shared" si="277"/>
        <v>0</v>
      </c>
      <c r="AR210" s="114">
        <f t="shared" si="277"/>
        <v>0</v>
      </c>
      <c r="AS210" s="114">
        <f t="shared" si="277"/>
        <v>0</v>
      </c>
      <c r="AT210" s="114">
        <f t="shared" si="277"/>
        <v>0</v>
      </c>
      <c r="AU210" s="114">
        <f t="shared" si="277"/>
        <v>0</v>
      </c>
      <c r="AV210" s="114">
        <f t="shared" si="277"/>
        <v>0</v>
      </c>
      <c r="AW210" s="114">
        <f t="shared" si="277"/>
        <v>0</v>
      </c>
      <c r="AX210" s="114">
        <f t="shared" si="277"/>
        <v>0</v>
      </c>
      <c r="AY210" s="162">
        <f t="shared" si="165"/>
        <v>0</v>
      </c>
      <c r="AZ210" s="162">
        <f t="shared" si="165"/>
        <v>0</v>
      </c>
      <c r="BA210" s="162">
        <f t="shared" si="165"/>
        <v>0</v>
      </c>
      <c r="BB210" s="162">
        <f t="shared" si="165"/>
        <v>0</v>
      </c>
      <c r="BC210" s="162">
        <f t="shared" si="165"/>
        <v>0</v>
      </c>
      <c r="BD210" s="162">
        <f t="shared" si="165"/>
        <v>0</v>
      </c>
      <c r="BE210" s="162">
        <f t="shared" si="165"/>
        <v>0</v>
      </c>
      <c r="BF210" s="162">
        <f t="shared" si="165"/>
        <v>0</v>
      </c>
      <c r="BG210" s="162">
        <f t="shared" si="269"/>
        <v>0</v>
      </c>
      <c r="BH210" s="162">
        <f t="shared" si="269"/>
        <v>0</v>
      </c>
      <c r="BI210" s="162">
        <f t="shared" si="269"/>
        <v>0</v>
      </c>
      <c r="BJ210" s="162">
        <f t="shared" si="269"/>
        <v>0</v>
      </c>
      <c r="BK210" s="162">
        <f t="shared" si="269"/>
        <v>0</v>
      </c>
      <c r="BL210" s="162">
        <f t="shared" si="269"/>
        <v>0</v>
      </c>
      <c r="BM210" s="162">
        <f t="shared" si="269"/>
        <v>0</v>
      </c>
      <c r="BN210" s="162">
        <f t="shared" si="269"/>
        <v>0</v>
      </c>
      <c r="BO210" s="1">
        <f t="shared" si="269"/>
        <v>0</v>
      </c>
    </row>
    <row r="211" spans="1:67" ht="15" customHeight="1" x14ac:dyDescent="0.25">
      <c r="A211" s="29" t="s">
        <v>35</v>
      </c>
      <c r="B211" s="119" t="s">
        <v>333</v>
      </c>
      <c r="C211" s="151">
        <f>C212</f>
        <v>485.50000000000006</v>
      </c>
      <c r="D211" s="152">
        <f t="shared" ref="D211:R211" si="279">D212</f>
        <v>435</v>
      </c>
      <c r="E211" s="131">
        <f t="shared" si="279"/>
        <v>127.9</v>
      </c>
      <c r="F211" s="131">
        <f t="shared" si="279"/>
        <v>90.6</v>
      </c>
      <c r="G211" s="131">
        <f t="shared" si="279"/>
        <v>0</v>
      </c>
      <c r="H211" s="131">
        <f t="shared" si="279"/>
        <v>0</v>
      </c>
      <c r="I211" s="131">
        <f t="shared" si="279"/>
        <v>1.7</v>
      </c>
      <c r="J211" s="131">
        <f t="shared" si="279"/>
        <v>1.7</v>
      </c>
      <c r="K211" s="131">
        <f t="shared" si="279"/>
        <v>355</v>
      </c>
      <c r="L211" s="131">
        <f t="shared" si="279"/>
        <v>342.7</v>
      </c>
      <c r="M211" s="131">
        <f t="shared" si="279"/>
        <v>0.1</v>
      </c>
      <c r="N211" s="131">
        <f t="shared" si="279"/>
        <v>0</v>
      </c>
      <c r="O211" s="131">
        <f t="shared" si="279"/>
        <v>0</v>
      </c>
      <c r="P211" s="131">
        <f t="shared" si="279"/>
        <v>0</v>
      </c>
      <c r="Q211" s="131">
        <f t="shared" si="279"/>
        <v>0.8</v>
      </c>
      <c r="R211" s="131">
        <f t="shared" si="279"/>
        <v>0</v>
      </c>
      <c r="S211" s="151">
        <f>S212</f>
        <v>0</v>
      </c>
      <c r="T211" s="152">
        <f t="shared" ref="T211:AH211" si="280">T212</f>
        <v>0</v>
      </c>
      <c r="U211" s="133">
        <f t="shared" si="280"/>
        <v>0</v>
      </c>
      <c r="V211" s="133">
        <f t="shared" si="280"/>
        <v>0</v>
      </c>
      <c r="W211" s="133">
        <f t="shared" si="280"/>
        <v>0</v>
      </c>
      <c r="X211" s="133">
        <f t="shared" si="280"/>
        <v>0</v>
      </c>
      <c r="Y211" s="133">
        <f t="shared" si="280"/>
        <v>0</v>
      </c>
      <c r="Z211" s="133">
        <f t="shared" si="280"/>
        <v>0</v>
      </c>
      <c r="AA211" s="133">
        <f t="shared" si="280"/>
        <v>0</v>
      </c>
      <c r="AB211" s="133">
        <f t="shared" si="280"/>
        <v>0</v>
      </c>
      <c r="AC211" s="133">
        <f t="shared" si="280"/>
        <v>0</v>
      </c>
      <c r="AD211" s="133">
        <f t="shared" si="280"/>
        <v>0</v>
      </c>
      <c r="AE211" s="133">
        <f t="shared" si="280"/>
        <v>0</v>
      </c>
      <c r="AF211" s="133">
        <f t="shared" si="280"/>
        <v>0</v>
      </c>
      <c r="AG211" s="133">
        <f t="shared" si="280"/>
        <v>0</v>
      </c>
      <c r="AH211" s="133">
        <f t="shared" si="280"/>
        <v>0</v>
      </c>
      <c r="AI211" s="14">
        <f>AI212</f>
        <v>485.50000000000006</v>
      </c>
      <c r="AJ211" s="12">
        <f t="shared" ref="AJ211:AX211" si="281">AJ212</f>
        <v>435</v>
      </c>
      <c r="AK211" s="105">
        <f t="shared" si="281"/>
        <v>127.9</v>
      </c>
      <c r="AL211" s="105">
        <f t="shared" si="281"/>
        <v>90.6</v>
      </c>
      <c r="AM211" s="105">
        <f t="shared" si="281"/>
        <v>0</v>
      </c>
      <c r="AN211" s="105">
        <f t="shared" si="281"/>
        <v>0</v>
      </c>
      <c r="AO211" s="105">
        <f t="shared" si="281"/>
        <v>1.7</v>
      </c>
      <c r="AP211" s="105">
        <f t="shared" si="281"/>
        <v>1.7</v>
      </c>
      <c r="AQ211" s="105">
        <f t="shared" si="281"/>
        <v>355</v>
      </c>
      <c r="AR211" s="105">
        <f t="shared" si="281"/>
        <v>342.7</v>
      </c>
      <c r="AS211" s="105">
        <f t="shared" si="281"/>
        <v>0.1</v>
      </c>
      <c r="AT211" s="105">
        <f t="shared" si="281"/>
        <v>0</v>
      </c>
      <c r="AU211" s="105">
        <f t="shared" si="281"/>
        <v>0</v>
      </c>
      <c r="AV211" s="105">
        <f t="shared" si="281"/>
        <v>0</v>
      </c>
      <c r="AW211" s="105">
        <f t="shared" si="281"/>
        <v>0.8</v>
      </c>
      <c r="AX211" s="105">
        <f t="shared" si="281"/>
        <v>0</v>
      </c>
      <c r="AY211" s="162">
        <f t="shared" si="165"/>
        <v>0</v>
      </c>
      <c r="AZ211" s="162">
        <f t="shared" si="165"/>
        <v>0</v>
      </c>
      <c r="BA211" s="162">
        <f t="shared" si="165"/>
        <v>0</v>
      </c>
      <c r="BB211" s="162">
        <f t="shared" si="165"/>
        <v>0</v>
      </c>
      <c r="BC211" s="162">
        <f t="shared" si="165"/>
        <v>0</v>
      </c>
      <c r="BD211" s="162">
        <f t="shared" si="165"/>
        <v>0</v>
      </c>
      <c r="BE211" s="162">
        <f t="shared" si="165"/>
        <v>0</v>
      </c>
      <c r="BF211" s="162">
        <f t="shared" si="165"/>
        <v>0</v>
      </c>
      <c r="BG211" s="162">
        <f t="shared" si="269"/>
        <v>0</v>
      </c>
      <c r="BH211" s="162">
        <f t="shared" si="269"/>
        <v>0</v>
      </c>
      <c r="BI211" s="162">
        <f t="shared" si="269"/>
        <v>0</v>
      </c>
      <c r="BJ211" s="162">
        <f t="shared" si="269"/>
        <v>0</v>
      </c>
      <c r="BK211" s="162">
        <f t="shared" si="269"/>
        <v>0</v>
      </c>
      <c r="BL211" s="162">
        <f t="shared" si="269"/>
        <v>0</v>
      </c>
      <c r="BM211" s="162">
        <f t="shared" si="269"/>
        <v>0</v>
      </c>
      <c r="BN211" s="162">
        <f t="shared" si="269"/>
        <v>0</v>
      </c>
      <c r="BO211" s="1">
        <f t="shared" si="269"/>
        <v>0</v>
      </c>
    </row>
    <row r="212" spans="1:67" x14ac:dyDescent="0.25">
      <c r="A212" s="30"/>
      <c r="B212" s="21" t="s">
        <v>316</v>
      </c>
      <c r="C212" s="154">
        <f t="shared" ref="C212:D214" si="282">E212+G212+I212+K212+M212+O212+Q212</f>
        <v>485.50000000000006</v>
      </c>
      <c r="D212" s="154">
        <f t="shared" si="282"/>
        <v>435</v>
      </c>
      <c r="E212" s="7">
        <v>127.9</v>
      </c>
      <c r="F212" s="7">
        <v>90.6</v>
      </c>
      <c r="G212" s="7"/>
      <c r="H212" s="7"/>
      <c r="I212" s="7">
        <f>I213+I214</f>
        <v>1.7</v>
      </c>
      <c r="J212" s="7">
        <f>J213+J214</f>
        <v>1.7</v>
      </c>
      <c r="K212" s="7">
        <v>355</v>
      </c>
      <c r="L212" s="7">
        <v>342.7</v>
      </c>
      <c r="M212" s="131">
        <v>0.1</v>
      </c>
      <c r="N212" s="131"/>
      <c r="O212" s="131"/>
      <c r="P212" s="131"/>
      <c r="Q212" s="7">
        <v>0.8</v>
      </c>
      <c r="R212" s="131"/>
      <c r="S212" s="154">
        <f t="shared" ref="S212:T214" si="283">U212+W212+Y212+AA212+AC212+AE212+AG212</f>
        <v>0</v>
      </c>
      <c r="T212" s="154">
        <f t="shared" si="283"/>
        <v>0</v>
      </c>
      <c r="U212" s="133"/>
      <c r="V212" s="133"/>
      <c r="W212" s="134"/>
      <c r="X212" s="134"/>
      <c r="Y212" s="134">
        <f>Y213+Y214</f>
        <v>0</v>
      </c>
      <c r="Z212" s="134">
        <f>Z213+Z214</f>
        <v>0</v>
      </c>
      <c r="AA212" s="133"/>
      <c r="AB212" s="133"/>
      <c r="AC212" s="133"/>
      <c r="AD212" s="133"/>
      <c r="AE212" s="133"/>
      <c r="AF212" s="133"/>
      <c r="AG212" s="133"/>
      <c r="AH212" s="133"/>
      <c r="AI212" s="113">
        <f t="shared" ref="AI212:AJ214" si="284">AK212+AM212+AO212+AQ212+AS212+AU212+AW212</f>
        <v>485.50000000000006</v>
      </c>
      <c r="AJ212" s="113">
        <f t="shared" si="284"/>
        <v>435</v>
      </c>
      <c r="AK212" s="23">
        <f>E212+U212</f>
        <v>127.9</v>
      </c>
      <c r="AL212" s="23">
        <f t="shared" ref="AL212:AX214" si="285">F212+V212</f>
        <v>90.6</v>
      </c>
      <c r="AM212" s="23">
        <f t="shared" si="285"/>
        <v>0</v>
      </c>
      <c r="AN212" s="23">
        <f t="shared" si="285"/>
        <v>0</v>
      </c>
      <c r="AO212" s="23">
        <f t="shared" si="285"/>
        <v>1.7</v>
      </c>
      <c r="AP212" s="23">
        <f t="shared" si="285"/>
        <v>1.7</v>
      </c>
      <c r="AQ212" s="23">
        <f t="shared" si="285"/>
        <v>355</v>
      </c>
      <c r="AR212" s="23">
        <f t="shared" si="285"/>
        <v>342.7</v>
      </c>
      <c r="AS212" s="23">
        <f t="shared" si="285"/>
        <v>0.1</v>
      </c>
      <c r="AT212" s="23">
        <f t="shared" si="285"/>
        <v>0</v>
      </c>
      <c r="AU212" s="23">
        <f t="shared" si="285"/>
        <v>0</v>
      </c>
      <c r="AV212" s="23">
        <f t="shared" si="285"/>
        <v>0</v>
      </c>
      <c r="AW212" s="23">
        <f t="shared" si="285"/>
        <v>0.8</v>
      </c>
      <c r="AX212" s="23">
        <f t="shared" si="285"/>
        <v>0</v>
      </c>
      <c r="AY212" s="162">
        <f t="shared" si="165"/>
        <v>0</v>
      </c>
      <c r="AZ212" s="162">
        <f t="shared" si="165"/>
        <v>0</v>
      </c>
      <c r="BA212" s="162">
        <f t="shared" si="165"/>
        <v>0</v>
      </c>
      <c r="BB212" s="162">
        <f t="shared" si="165"/>
        <v>0</v>
      </c>
      <c r="BC212" s="162">
        <f t="shared" si="165"/>
        <v>0</v>
      </c>
      <c r="BD212" s="162">
        <f t="shared" ref="BD212:BI282" si="286">H212-AN212</f>
        <v>0</v>
      </c>
      <c r="BE212" s="162">
        <f t="shared" si="286"/>
        <v>0</v>
      </c>
      <c r="BF212" s="162">
        <f t="shared" si="286"/>
        <v>0</v>
      </c>
      <c r="BG212" s="162">
        <f t="shared" si="269"/>
        <v>0</v>
      </c>
      <c r="BH212" s="162">
        <f t="shared" si="269"/>
        <v>0</v>
      </c>
      <c r="BI212" s="162">
        <f t="shared" si="269"/>
        <v>0</v>
      </c>
      <c r="BJ212" s="162">
        <f t="shared" si="269"/>
        <v>0</v>
      </c>
      <c r="BK212" s="162">
        <f t="shared" si="269"/>
        <v>0</v>
      </c>
      <c r="BL212" s="162">
        <f t="shared" si="269"/>
        <v>0</v>
      </c>
      <c r="BM212" s="162">
        <f t="shared" si="269"/>
        <v>0</v>
      </c>
      <c r="BN212" s="162">
        <f t="shared" si="269"/>
        <v>0</v>
      </c>
      <c r="BO212" s="1">
        <f t="shared" si="269"/>
        <v>0</v>
      </c>
    </row>
    <row r="213" spans="1:67" ht="27" x14ac:dyDescent="0.3">
      <c r="A213" s="30"/>
      <c r="B213" s="32" t="s">
        <v>318</v>
      </c>
      <c r="C213" s="155">
        <f>E213+G213+I213+K213+M213+O213+Q213</f>
        <v>0.5</v>
      </c>
      <c r="D213" s="156">
        <f t="shared" si="282"/>
        <v>0.5</v>
      </c>
      <c r="E213" s="140"/>
      <c r="F213" s="140"/>
      <c r="G213" s="140"/>
      <c r="H213" s="140"/>
      <c r="I213" s="136">
        <v>0.5</v>
      </c>
      <c r="J213" s="136">
        <v>0.5</v>
      </c>
      <c r="K213" s="140"/>
      <c r="L213" s="140"/>
      <c r="M213" s="140"/>
      <c r="N213" s="140"/>
      <c r="O213" s="140"/>
      <c r="P213" s="140"/>
      <c r="Q213" s="140"/>
      <c r="R213" s="140"/>
      <c r="S213" s="155">
        <f>U213+W213+Y213+AA213+AC213+AE213+AG213</f>
        <v>0</v>
      </c>
      <c r="T213" s="156">
        <f t="shared" si="283"/>
        <v>0</v>
      </c>
      <c r="U213" s="142"/>
      <c r="V213" s="142"/>
      <c r="W213" s="142"/>
      <c r="X213" s="142"/>
      <c r="Y213" s="142"/>
      <c r="Z213" s="142"/>
      <c r="AA213" s="142"/>
      <c r="AB213" s="142"/>
      <c r="AC213" s="142"/>
      <c r="AD213" s="142"/>
      <c r="AE213" s="142"/>
      <c r="AF213" s="142"/>
      <c r="AG213" s="142"/>
      <c r="AH213" s="142"/>
      <c r="AI213" s="143">
        <f>AK213+AM213+AO213+AQ213+AS213+AU213+AW213</f>
        <v>0.5</v>
      </c>
      <c r="AJ213" s="144">
        <f t="shared" si="284"/>
        <v>0.5</v>
      </c>
      <c r="AK213" s="114">
        <f t="shared" ref="AK213:AK214" si="287">E213+U213</f>
        <v>0</v>
      </c>
      <c r="AL213" s="114">
        <f t="shared" si="285"/>
        <v>0</v>
      </c>
      <c r="AM213" s="114">
        <f t="shared" si="285"/>
        <v>0</v>
      </c>
      <c r="AN213" s="114">
        <f t="shared" si="285"/>
        <v>0</v>
      </c>
      <c r="AO213" s="114">
        <f t="shared" si="285"/>
        <v>0.5</v>
      </c>
      <c r="AP213" s="114">
        <f t="shared" si="285"/>
        <v>0.5</v>
      </c>
      <c r="AQ213" s="114">
        <f t="shared" si="285"/>
        <v>0</v>
      </c>
      <c r="AR213" s="114">
        <f t="shared" si="285"/>
        <v>0</v>
      </c>
      <c r="AS213" s="114">
        <f t="shared" si="285"/>
        <v>0</v>
      </c>
      <c r="AT213" s="114">
        <f t="shared" si="285"/>
        <v>0</v>
      </c>
      <c r="AU213" s="114">
        <f t="shared" si="285"/>
        <v>0</v>
      </c>
      <c r="AV213" s="114">
        <f t="shared" si="285"/>
        <v>0</v>
      </c>
      <c r="AW213" s="114">
        <f t="shared" si="285"/>
        <v>0</v>
      </c>
      <c r="AX213" s="114">
        <f t="shared" si="285"/>
        <v>0</v>
      </c>
      <c r="AY213" s="162">
        <f t="shared" ref="AY213:BC283" si="288">C213-AI213</f>
        <v>0</v>
      </c>
      <c r="AZ213" s="162">
        <f t="shared" si="288"/>
        <v>0</v>
      </c>
      <c r="BA213" s="162">
        <f t="shared" si="288"/>
        <v>0</v>
      </c>
      <c r="BB213" s="162">
        <f t="shared" si="288"/>
        <v>0</v>
      </c>
      <c r="BC213" s="162">
        <f t="shared" si="288"/>
        <v>0</v>
      </c>
      <c r="BD213" s="162">
        <f t="shared" si="286"/>
        <v>0</v>
      </c>
      <c r="BE213" s="162">
        <f t="shared" si="286"/>
        <v>0</v>
      </c>
      <c r="BF213" s="162">
        <f t="shared" si="286"/>
        <v>0</v>
      </c>
      <c r="BG213" s="162">
        <f t="shared" si="269"/>
        <v>0</v>
      </c>
      <c r="BH213" s="162">
        <f t="shared" si="269"/>
        <v>0</v>
      </c>
      <c r="BI213" s="162">
        <f t="shared" si="269"/>
        <v>0</v>
      </c>
      <c r="BJ213" s="162">
        <f t="shared" si="269"/>
        <v>0</v>
      </c>
      <c r="BK213" s="162">
        <f t="shared" si="269"/>
        <v>0</v>
      </c>
      <c r="BL213" s="162">
        <f t="shared" si="269"/>
        <v>0</v>
      </c>
      <c r="BM213" s="162">
        <f t="shared" si="269"/>
        <v>0</v>
      </c>
      <c r="BN213" s="162">
        <f t="shared" si="269"/>
        <v>0</v>
      </c>
      <c r="BO213" s="1">
        <f t="shared" si="269"/>
        <v>0</v>
      </c>
    </row>
    <row r="214" spans="1:67" ht="39.6" x14ac:dyDescent="0.25">
      <c r="A214" s="33"/>
      <c r="B214" s="32" t="s">
        <v>317</v>
      </c>
      <c r="C214" s="155">
        <f>E214+G214+I214+K214+M214+O214+Q214</f>
        <v>1.2</v>
      </c>
      <c r="D214" s="156">
        <f t="shared" si="282"/>
        <v>1.2</v>
      </c>
      <c r="E214" s="136"/>
      <c r="F214" s="136"/>
      <c r="G214" s="136"/>
      <c r="H214" s="136"/>
      <c r="I214" s="136">
        <v>1.2</v>
      </c>
      <c r="J214" s="136">
        <v>1.2</v>
      </c>
      <c r="K214" s="136"/>
      <c r="L214" s="136"/>
      <c r="M214" s="136"/>
      <c r="N214" s="136"/>
      <c r="O214" s="136"/>
      <c r="P214" s="136"/>
      <c r="Q214" s="136"/>
      <c r="R214" s="136"/>
      <c r="S214" s="155">
        <f>U214+W214+Y214+AA214+AC214+AE214+AG214</f>
        <v>0</v>
      </c>
      <c r="T214" s="156">
        <f t="shared" si="283"/>
        <v>0</v>
      </c>
      <c r="U214" s="137"/>
      <c r="V214" s="137"/>
      <c r="W214" s="137"/>
      <c r="X214" s="137"/>
      <c r="Y214" s="137"/>
      <c r="Z214" s="137"/>
      <c r="AA214" s="137"/>
      <c r="AB214" s="137"/>
      <c r="AC214" s="137"/>
      <c r="AD214" s="137"/>
      <c r="AE214" s="137"/>
      <c r="AF214" s="137"/>
      <c r="AG214" s="137"/>
      <c r="AH214" s="137"/>
      <c r="AI214" s="143">
        <f>AK214+AM214+AO214+AQ214+AS214+AU214+AW214</f>
        <v>1.2</v>
      </c>
      <c r="AJ214" s="144">
        <f t="shared" si="284"/>
        <v>1.2</v>
      </c>
      <c r="AK214" s="114">
        <f t="shared" si="287"/>
        <v>0</v>
      </c>
      <c r="AL214" s="114">
        <f t="shared" si="285"/>
        <v>0</v>
      </c>
      <c r="AM214" s="114">
        <f t="shared" si="285"/>
        <v>0</v>
      </c>
      <c r="AN214" s="114">
        <f t="shared" si="285"/>
        <v>0</v>
      </c>
      <c r="AO214" s="114">
        <f t="shared" si="285"/>
        <v>1.2</v>
      </c>
      <c r="AP214" s="114">
        <f t="shared" si="285"/>
        <v>1.2</v>
      </c>
      <c r="AQ214" s="114">
        <f t="shared" si="285"/>
        <v>0</v>
      </c>
      <c r="AR214" s="114">
        <f t="shared" si="285"/>
        <v>0</v>
      </c>
      <c r="AS214" s="114">
        <f t="shared" si="285"/>
        <v>0</v>
      </c>
      <c r="AT214" s="114">
        <f t="shared" si="285"/>
        <v>0</v>
      </c>
      <c r="AU214" s="114">
        <f t="shared" si="285"/>
        <v>0</v>
      </c>
      <c r="AV214" s="114">
        <f t="shared" si="285"/>
        <v>0</v>
      </c>
      <c r="AW214" s="114">
        <f t="shared" si="285"/>
        <v>0</v>
      </c>
      <c r="AX214" s="114">
        <f t="shared" si="285"/>
        <v>0</v>
      </c>
      <c r="AY214" s="162">
        <f t="shared" si="288"/>
        <v>0</v>
      </c>
      <c r="AZ214" s="162">
        <f t="shared" si="288"/>
        <v>0</v>
      </c>
      <c r="BA214" s="162">
        <f t="shared" si="288"/>
        <v>0</v>
      </c>
      <c r="BB214" s="162">
        <f t="shared" si="288"/>
        <v>0</v>
      </c>
      <c r="BC214" s="162">
        <f t="shared" si="288"/>
        <v>0</v>
      </c>
      <c r="BD214" s="162">
        <f t="shared" si="286"/>
        <v>0</v>
      </c>
      <c r="BE214" s="162">
        <f t="shared" si="286"/>
        <v>0</v>
      </c>
      <c r="BF214" s="162">
        <f t="shared" si="286"/>
        <v>0</v>
      </c>
      <c r="BG214" s="162">
        <f t="shared" si="269"/>
        <v>0</v>
      </c>
      <c r="BH214" s="162">
        <f t="shared" si="269"/>
        <v>0</v>
      </c>
      <c r="BI214" s="162">
        <f t="shared" si="269"/>
        <v>0</v>
      </c>
      <c r="BJ214" s="162">
        <f t="shared" si="269"/>
        <v>0</v>
      </c>
      <c r="BK214" s="162">
        <f t="shared" si="269"/>
        <v>0</v>
      </c>
      <c r="BL214" s="162">
        <f t="shared" si="269"/>
        <v>0</v>
      </c>
      <c r="BM214" s="162">
        <f t="shared" si="269"/>
        <v>0</v>
      </c>
      <c r="BN214" s="162">
        <f t="shared" si="269"/>
        <v>0</v>
      </c>
      <c r="BO214" s="1">
        <f t="shared" si="269"/>
        <v>0</v>
      </c>
    </row>
    <row r="215" spans="1:67" ht="15" customHeight="1" x14ac:dyDescent="0.25">
      <c r="A215" s="29" t="s">
        <v>36</v>
      </c>
      <c r="B215" s="119" t="s">
        <v>332</v>
      </c>
      <c r="C215" s="151">
        <f>C216</f>
        <v>1142.8</v>
      </c>
      <c r="D215" s="152">
        <f t="shared" ref="D215:R215" si="289">D216</f>
        <v>927.8</v>
      </c>
      <c r="E215" s="131">
        <f t="shared" si="289"/>
        <v>516.29999999999995</v>
      </c>
      <c r="F215" s="131">
        <f t="shared" si="289"/>
        <v>423</v>
      </c>
      <c r="G215" s="131">
        <f t="shared" si="289"/>
        <v>0</v>
      </c>
      <c r="H215" s="131">
        <f t="shared" si="289"/>
        <v>0</v>
      </c>
      <c r="I215" s="131">
        <f t="shared" si="289"/>
        <v>30.6</v>
      </c>
      <c r="J215" s="131">
        <f t="shared" si="289"/>
        <v>26</v>
      </c>
      <c r="K215" s="131">
        <f t="shared" si="289"/>
        <v>502.4</v>
      </c>
      <c r="L215" s="131">
        <f t="shared" si="289"/>
        <v>478.8</v>
      </c>
      <c r="M215" s="131">
        <f t="shared" si="289"/>
        <v>87.6</v>
      </c>
      <c r="N215" s="131">
        <f t="shared" si="289"/>
        <v>0</v>
      </c>
      <c r="O215" s="131">
        <f t="shared" si="289"/>
        <v>0</v>
      </c>
      <c r="P215" s="131">
        <f t="shared" si="289"/>
        <v>0</v>
      </c>
      <c r="Q215" s="131">
        <f t="shared" si="289"/>
        <v>5.9</v>
      </c>
      <c r="R215" s="131">
        <f t="shared" si="289"/>
        <v>0</v>
      </c>
      <c r="S215" s="151">
        <f>S216</f>
        <v>0</v>
      </c>
      <c r="T215" s="152">
        <f t="shared" ref="T215:AH215" si="290">T216</f>
        <v>0</v>
      </c>
      <c r="U215" s="133">
        <f t="shared" si="290"/>
        <v>0</v>
      </c>
      <c r="V215" s="133">
        <f t="shared" si="290"/>
        <v>0</v>
      </c>
      <c r="W215" s="133">
        <f t="shared" si="290"/>
        <v>0</v>
      </c>
      <c r="X215" s="133">
        <f t="shared" si="290"/>
        <v>0</v>
      </c>
      <c r="Y215" s="133">
        <f t="shared" si="290"/>
        <v>0</v>
      </c>
      <c r="Z215" s="133">
        <f t="shared" si="290"/>
        <v>0</v>
      </c>
      <c r="AA215" s="133">
        <f t="shared" si="290"/>
        <v>0</v>
      </c>
      <c r="AB215" s="133">
        <f t="shared" si="290"/>
        <v>0</v>
      </c>
      <c r="AC215" s="133">
        <f t="shared" si="290"/>
        <v>0</v>
      </c>
      <c r="AD215" s="133">
        <f t="shared" si="290"/>
        <v>0</v>
      </c>
      <c r="AE215" s="133">
        <f t="shared" si="290"/>
        <v>0</v>
      </c>
      <c r="AF215" s="133">
        <f t="shared" si="290"/>
        <v>0</v>
      </c>
      <c r="AG215" s="133">
        <f t="shared" si="290"/>
        <v>0</v>
      </c>
      <c r="AH215" s="133">
        <f t="shared" si="290"/>
        <v>0</v>
      </c>
      <c r="AI215" s="14">
        <f>AI216</f>
        <v>1142.8</v>
      </c>
      <c r="AJ215" s="12">
        <f t="shared" ref="AJ215:AX215" si="291">AJ216</f>
        <v>927.8</v>
      </c>
      <c r="AK215" s="105">
        <f t="shared" si="291"/>
        <v>516.29999999999995</v>
      </c>
      <c r="AL215" s="105">
        <f t="shared" si="291"/>
        <v>423</v>
      </c>
      <c r="AM215" s="105">
        <f t="shared" si="291"/>
        <v>0</v>
      </c>
      <c r="AN215" s="105">
        <f t="shared" si="291"/>
        <v>0</v>
      </c>
      <c r="AO215" s="105">
        <f t="shared" si="291"/>
        <v>30.6</v>
      </c>
      <c r="AP215" s="105">
        <f t="shared" si="291"/>
        <v>26</v>
      </c>
      <c r="AQ215" s="105">
        <f t="shared" si="291"/>
        <v>502.4</v>
      </c>
      <c r="AR215" s="105">
        <f t="shared" si="291"/>
        <v>478.8</v>
      </c>
      <c r="AS215" s="105">
        <f t="shared" si="291"/>
        <v>87.6</v>
      </c>
      <c r="AT215" s="105">
        <f t="shared" si="291"/>
        <v>0</v>
      </c>
      <c r="AU215" s="105">
        <f t="shared" si="291"/>
        <v>0</v>
      </c>
      <c r="AV215" s="105">
        <f t="shared" si="291"/>
        <v>0</v>
      </c>
      <c r="AW215" s="105">
        <f t="shared" si="291"/>
        <v>5.9</v>
      </c>
      <c r="AX215" s="105">
        <f t="shared" si="291"/>
        <v>0</v>
      </c>
      <c r="AY215" s="162">
        <f t="shared" si="288"/>
        <v>0</v>
      </c>
      <c r="AZ215" s="162">
        <f t="shared" si="288"/>
        <v>0</v>
      </c>
      <c r="BA215" s="162">
        <f t="shared" si="288"/>
        <v>0</v>
      </c>
      <c r="BB215" s="162">
        <f t="shared" si="288"/>
        <v>0</v>
      </c>
      <c r="BC215" s="162">
        <f t="shared" si="288"/>
        <v>0</v>
      </c>
      <c r="BD215" s="162">
        <f t="shared" si="286"/>
        <v>0</v>
      </c>
      <c r="BE215" s="162">
        <f t="shared" si="286"/>
        <v>0</v>
      </c>
      <c r="BF215" s="162">
        <f t="shared" si="286"/>
        <v>0</v>
      </c>
      <c r="BG215" s="162">
        <f t="shared" si="269"/>
        <v>0</v>
      </c>
      <c r="BH215" s="162">
        <f t="shared" si="269"/>
        <v>0</v>
      </c>
      <c r="BI215" s="162">
        <f t="shared" si="269"/>
        <v>0</v>
      </c>
      <c r="BJ215" s="162">
        <f t="shared" si="269"/>
        <v>0</v>
      </c>
      <c r="BK215" s="162">
        <f t="shared" si="269"/>
        <v>0</v>
      </c>
      <c r="BL215" s="162">
        <f t="shared" si="269"/>
        <v>0</v>
      </c>
      <c r="BM215" s="162">
        <f t="shared" si="269"/>
        <v>0</v>
      </c>
      <c r="BN215" s="162">
        <f t="shared" si="269"/>
        <v>0</v>
      </c>
      <c r="BO215" s="1">
        <f t="shared" si="269"/>
        <v>0</v>
      </c>
    </row>
    <row r="216" spans="1:67" x14ac:dyDescent="0.25">
      <c r="A216" s="30"/>
      <c r="B216" s="21" t="s">
        <v>316</v>
      </c>
      <c r="C216" s="154">
        <f t="shared" ref="C216:D219" si="292">E216+G216+I216+K216+M216+O216+Q216</f>
        <v>1142.8</v>
      </c>
      <c r="D216" s="154">
        <f t="shared" si="292"/>
        <v>927.8</v>
      </c>
      <c r="E216" s="7">
        <v>516.29999999999995</v>
      </c>
      <c r="F216" s="7">
        <v>423</v>
      </c>
      <c r="G216" s="7"/>
      <c r="H216" s="7"/>
      <c r="I216" s="7">
        <f>I217+I218+I219</f>
        <v>30.6</v>
      </c>
      <c r="J216" s="7">
        <f>J217+J218+J219</f>
        <v>26</v>
      </c>
      <c r="K216" s="7">
        <v>502.4</v>
      </c>
      <c r="L216" s="7">
        <v>478.8</v>
      </c>
      <c r="M216" s="7">
        <v>87.6</v>
      </c>
      <c r="N216" s="131"/>
      <c r="O216" s="131"/>
      <c r="P216" s="131"/>
      <c r="Q216" s="7">
        <v>5.9</v>
      </c>
      <c r="R216" s="131"/>
      <c r="S216" s="154">
        <f t="shared" ref="S216:T219" si="293">U216+W216+Y216+AA216+AC216+AE216+AG216</f>
        <v>0</v>
      </c>
      <c r="T216" s="154">
        <f t="shared" si="293"/>
        <v>0</v>
      </c>
      <c r="U216" s="133"/>
      <c r="V216" s="133"/>
      <c r="W216" s="134"/>
      <c r="X216" s="134"/>
      <c r="Y216" s="134">
        <f>Y217+Y218+Y219</f>
        <v>0</v>
      </c>
      <c r="Z216" s="134">
        <f>Z217+Z218+Z219</f>
        <v>0</v>
      </c>
      <c r="AA216" s="133"/>
      <c r="AB216" s="133"/>
      <c r="AC216" s="133"/>
      <c r="AD216" s="133"/>
      <c r="AE216" s="133"/>
      <c r="AF216" s="133"/>
      <c r="AG216" s="133"/>
      <c r="AH216" s="133"/>
      <c r="AI216" s="113">
        <f t="shared" ref="AI216:AJ219" si="294">AK216+AM216+AO216+AQ216+AS216+AU216+AW216</f>
        <v>1142.8</v>
      </c>
      <c r="AJ216" s="113">
        <f t="shared" si="294"/>
        <v>927.8</v>
      </c>
      <c r="AK216" s="23">
        <f>E216+U216</f>
        <v>516.29999999999995</v>
      </c>
      <c r="AL216" s="23">
        <f t="shared" ref="AL216:AX219" si="295">F216+V216</f>
        <v>423</v>
      </c>
      <c r="AM216" s="23">
        <f t="shared" si="295"/>
        <v>0</v>
      </c>
      <c r="AN216" s="23">
        <f t="shared" si="295"/>
        <v>0</v>
      </c>
      <c r="AO216" s="23">
        <f t="shared" si="295"/>
        <v>30.6</v>
      </c>
      <c r="AP216" s="23">
        <f t="shared" si="295"/>
        <v>26</v>
      </c>
      <c r="AQ216" s="23">
        <f t="shared" si="295"/>
        <v>502.4</v>
      </c>
      <c r="AR216" s="23">
        <f t="shared" si="295"/>
        <v>478.8</v>
      </c>
      <c r="AS216" s="23">
        <f t="shared" si="295"/>
        <v>87.6</v>
      </c>
      <c r="AT216" s="23">
        <f t="shared" si="295"/>
        <v>0</v>
      </c>
      <c r="AU216" s="23">
        <f t="shared" si="295"/>
        <v>0</v>
      </c>
      <c r="AV216" s="23">
        <f t="shared" si="295"/>
        <v>0</v>
      </c>
      <c r="AW216" s="23">
        <f t="shared" si="295"/>
        <v>5.9</v>
      </c>
      <c r="AX216" s="23">
        <f t="shared" si="295"/>
        <v>0</v>
      </c>
      <c r="AY216" s="162">
        <f t="shared" si="288"/>
        <v>0</v>
      </c>
      <c r="AZ216" s="162">
        <f t="shared" si="288"/>
        <v>0</v>
      </c>
      <c r="BA216" s="162">
        <f t="shared" si="288"/>
        <v>0</v>
      </c>
      <c r="BB216" s="162">
        <f t="shared" si="288"/>
        <v>0</v>
      </c>
      <c r="BC216" s="162">
        <f t="shared" si="288"/>
        <v>0</v>
      </c>
      <c r="BD216" s="162">
        <f t="shared" si="286"/>
        <v>0</v>
      </c>
      <c r="BE216" s="162">
        <f t="shared" si="286"/>
        <v>0</v>
      </c>
      <c r="BF216" s="162">
        <f t="shared" si="286"/>
        <v>0</v>
      </c>
      <c r="BG216" s="162">
        <f t="shared" si="269"/>
        <v>0</v>
      </c>
      <c r="BH216" s="162">
        <f t="shared" si="269"/>
        <v>0</v>
      </c>
      <c r="BI216" s="162">
        <f t="shared" si="269"/>
        <v>0</v>
      </c>
      <c r="BJ216" s="162">
        <f t="shared" si="269"/>
        <v>0</v>
      </c>
      <c r="BK216" s="162">
        <f t="shared" si="269"/>
        <v>0</v>
      </c>
      <c r="BL216" s="162">
        <f t="shared" si="269"/>
        <v>0</v>
      </c>
      <c r="BM216" s="162">
        <f t="shared" si="269"/>
        <v>0</v>
      </c>
      <c r="BN216" s="162">
        <f t="shared" si="269"/>
        <v>0</v>
      </c>
      <c r="BO216" s="1">
        <f t="shared" si="269"/>
        <v>0</v>
      </c>
    </row>
    <row r="217" spans="1:67" ht="26.4" x14ac:dyDescent="0.25">
      <c r="A217" s="30"/>
      <c r="B217" s="32" t="s">
        <v>263</v>
      </c>
      <c r="C217" s="155">
        <f>E217+G217+I217+K217+M217+O217+Q217</f>
        <v>9.6999999999999993</v>
      </c>
      <c r="D217" s="156">
        <f t="shared" si="292"/>
        <v>5.4</v>
      </c>
      <c r="E217" s="7"/>
      <c r="F217" s="7"/>
      <c r="G217" s="7"/>
      <c r="H217" s="7"/>
      <c r="I217" s="7">
        <v>9.6999999999999993</v>
      </c>
      <c r="J217" s="7">
        <v>5.4</v>
      </c>
      <c r="K217" s="7"/>
      <c r="L217" s="7"/>
      <c r="M217" s="7"/>
      <c r="N217" s="7"/>
      <c r="O217" s="7"/>
      <c r="P217" s="7"/>
      <c r="Q217" s="7"/>
      <c r="R217" s="7"/>
      <c r="S217" s="155">
        <f>U217+W217+Y217+AA217+AC217+AE217+AG217</f>
        <v>0</v>
      </c>
      <c r="T217" s="156">
        <f t="shared" si="293"/>
        <v>0</v>
      </c>
      <c r="U217" s="134"/>
      <c r="V217" s="134"/>
      <c r="W217" s="134"/>
      <c r="X217" s="134"/>
      <c r="Y217" s="134"/>
      <c r="Z217" s="134"/>
      <c r="AA217" s="134"/>
      <c r="AB217" s="134"/>
      <c r="AC217" s="134"/>
      <c r="AD217" s="134"/>
      <c r="AE217" s="134"/>
      <c r="AF217" s="134"/>
      <c r="AG217" s="134"/>
      <c r="AH217" s="134"/>
      <c r="AI217" s="143">
        <f>AK217+AM217+AO217+AQ217+AS217+AU217+AW217</f>
        <v>9.6999999999999993</v>
      </c>
      <c r="AJ217" s="144">
        <f t="shared" si="294"/>
        <v>5.4</v>
      </c>
      <c r="AK217" s="114">
        <f t="shared" ref="AK217:AK219" si="296">E217+U217</f>
        <v>0</v>
      </c>
      <c r="AL217" s="114">
        <f t="shared" si="295"/>
        <v>0</v>
      </c>
      <c r="AM217" s="114">
        <f t="shared" si="295"/>
        <v>0</v>
      </c>
      <c r="AN217" s="114">
        <f t="shared" si="295"/>
        <v>0</v>
      </c>
      <c r="AO217" s="114">
        <f t="shared" si="295"/>
        <v>9.6999999999999993</v>
      </c>
      <c r="AP217" s="114">
        <f t="shared" si="295"/>
        <v>5.4</v>
      </c>
      <c r="AQ217" s="114">
        <f t="shared" si="295"/>
        <v>0</v>
      </c>
      <c r="AR217" s="114">
        <f t="shared" si="295"/>
        <v>0</v>
      </c>
      <c r="AS217" s="114">
        <f t="shared" si="295"/>
        <v>0</v>
      </c>
      <c r="AT217" s="114">
        <f t="shared" si="295"/>
        <v>0</v>
      </c>
      <c r="AU217" s="114">
        <f t="shared" si="295"/>
        <v>0</v>
      </c>
      <c r="AV217" s="114">
        <f t="shared" si="295"/>
        <v>0</v>
      </c>
      <c r="AW217" s="114">
        <f t="shared" si="295"/>
        <v>0</v>
      </c>
      <c r="AX217" s="114">
        <f t="shared" si="295"/>
        <v>0</v>
      </c>
      <c r="AY217" s="162">
        <f t="shared" si="288"/>
        <v>0</v>
      </c>
      <c r="AZ217" s="162">
        <f t="shared" si="288"/>
        <v>0</v>
      </c>
      <c r="BA217" s="162">
        <f t="shared" si="288"/>
        <v>0</v>
      </c>
      <c r="BB217" s="162">
        <f t="shared" si="288"/>
        <v>0</v>
      </c>
      <c r="BC217" s="162">
        <f t="shared" si="288"/>
        <v>0</v>
      </c>
      <c r="BD217" s="162">
        <f t="shared" si="286"/>
        <v>0</v>
      </c>
      <c r="BE217" s="162">
        <f t="shared" si="286"/>
        <v>0</v>
      </c>
      <c r="BF217" s="162">
        <f t="shared" si="286"/>
        <v>0</v>
      </c>
      <c r="BG217" s="162">
        <f t="shared" si="269"/>
        <v>0</v>
      </c>
      <c r="BH217" s="162">
        <f t="shared" si="269"/>
        <v>0</v>
      </c>
      <c r="BI217" s="162">
        <f t="shared" si="269"/>
        <v>0</v>
      </c>
      <c r="BJ217" s="162">
        <f t="shared" si="269"/>
        <v>0</v>
      </c>
      <c r="BK217" s="162">
        <f t="shared" si="269"/>
        <v>0</v>
      </c>
      <c r="BL217" s="162">
        <f t="shared" si="269"/>
        <v>0</v>
      </c>
      <c r="BM217" s="162">
        <f t="shared" si="269"/>
        <v>0</v>
      </c>
      <c r="BN217" s="162">
        <f t="shared" si="269"/>
        <v>0</v>
      </c>
      <c r="BO217" s="1">
        <f t="shared" si="269"/>
        <v>0</v>
      </c>
    </row>
    <row r="218" spans="1:67" ht="26.4" x14ac:dyDescent="0.25">
      <c r="A218" s="30"/>
      <c r="B218" s="32" t="s">
        <v>318</v>
      </c>
      <c r="C218" s="155">
        <f t="shared" ref="C218:C219" si="297">E218+G218+I218+K218+M218+O218+Q218</f>
        <v>17.3</v>
      </c>
      <c r="D218" s="156">
        <f t="shared" si="292"/>
        <v>17</v>
      </c>
      <c r="E218" s="7"/>
      <c r="F218" s="7"/>
      <c r="G218" s="7"/>
      <c r="H218" s="7"/>
      <c r="I218" s="7">
        <v>17.3</v>
      </c>
      <c r="J218" s="7">
        <v>17</v>
      </c>
      <c r="K218" s="7"/>
      <c r="L218" s="7"/>
      <c r="M218" s="7"/>
      <c r="N218" s="7"/>
      <c r="O218" s="7"/>
      <c r="P218" s="7"/>
      <c r="Q218" s="7"/>
      <c r="R218" s="7"/>
      <c r="S218" s="155">
        <f t="shared" ref="S218:S219" si="298">U218+W218+Y218+AA218+AC218+AE218+AG218</f>
        <v>0</v>
      </c>
      <c r="T218" s="156">
        <f t="shared" si="293"/>
        <v>0</v>
      </c>
      <c r="U218" s="134"/>
      <c r="V218" s="134"/>
      <c r="W218" s="134"/>
      <c r="X218" s="134"/>
      <c r="Y218" s="134"/>
      <c r="Z218" s="134"/>
      <c r="AA218" s="134"/>
      <c r="AB218" s="134"/>
      <c r="AC218" s="134"/>
      <c r="AD218" s="134"/>
      <c r="AE218" s="134"/>
      <c r="AF218" s="134"/>
      <c r="AG218" s="134"/>
      <c r="AH218" s="134"/>
      <c r="AI218" s="143">
        <f t="shared" ref="AI218:AI219" si="299">AK218+AM218+AO218+AQ218+AS218+AU218+AW218</f>
        <v>17.3</v>
      </c>
      <c r="AJ218" s="144">
        <f t="shared" si="294"/>
        <v>17</v>
      </c>
      <c r="AK218" s="114">
        <f t="shared" si="296"/>
        <v>0</v>
      </c>
      <c r="AL218" s="114">
        <f t="shared" si="295"/>
        <v>0</v>
      </c>
      <c r="AM218" s="114">
        <f t="shared" si="295"/>
        <v>0</v>
      </c>
      <c r="AN218" s="114">
        <f t="shared" si="295"/>
        <v>0</v>
      </c>
      <c r="AO218" s="114">
        <f t="shared" si="295"/>
        <v>17.3</v>
      </c>
      <c r="AP218" s="114">
        <f t="shared" si="295"/>
        <v>17</v>
      </c>
      <c r="AQ218" s="114">
        <f t="shared" si="295"/>
        <v>0</v>
      </c>
      <c r="AR218" s="114">
        <f t="shared" si="295"/>
        <v>0</v>
      </c>
      <c r="AS218" s="114">
        <f t="shared" si="295"/>
        <v>0</v>
      </c>
      <c r="AT218" s="114">
        <f t="shared" si="295"/>
        <v>0</v>
      </c>
      <c r="AU218" s="114">
        <f t="shared" si="295"/>
        <v>0</v>
      </c>
      <c r="AV218" s="114">
        <f t="shared" si="295"/>
        <v>0</v>
      </c>
      <c r="AW218" s="114">
        <f t="shared" si="295"/>
        <v>0</v>
      </c>
      <c r="AX218" s="114">
        <f t="shared" si="295"/>
        <v>0</v>
      </c>
      <c r="AY218" s="162">
        <f t="shared" si="288"/>
        <v>0</v>
      </c>
      <c r="AZ218" s="162">
        <f t="shared" si="288"/>
        <v>0</v>
      </c>
      <c r="BA218" s="162">
        <f t="shared" si="288"/>
        <v>0</v>
      </c>
      <c r="BB218" s="162">
        <f t="shared" si="288"/>
        <v>0</v>
      </c>
      <c r="BC218" s="162">
        <f t="shared" si="288"/>
        <v>0</v>
      </c>
      <c r="BD218" s="162">
        <f t="shared" si="286"/>
        <v>0</v>
      </c>
      <c r="BE218" s="162">
        <f t="shared" si="286"/>
        <v>0</v>
      </c>
      <c r="BF218" s="162">
        <f t="shared" si="286"/>
        <v>0</v>
      </c>
      <c r="BG218" s="162">
        <f t="shared" si="269"/>
        <v>0</v>
      </c>
      <c r="BH218" s="162">
        <f t="shared" si="269"/>
        <v>0</v>
      </c>
      <c r="BI218" s="162">
        <f t="shared" si="269"/>
        <v>0</v>
      </c>
      <c r="BJ218" s="162">
        <f t="shared" si="269"/>
        <v>0</v>
      </c>
      <c r="BK218" s="162">
        <f t="shared" si="269"/>
        <v>0</v>
      </c>
      <c r="BL218" s="162">
        <f t="shared" si="269"/>
        <v>0</v>
      </c>
      <c r="BM218" s="162">
        <f t="shared" si="269"/>
        <v>0</v>
      </c>
      <c r="BN218" s="162">
        <f t="shared" si="269"/>
        <v>0</v>
      </c>
      <c r="BO218" s="1">
        <f t="shared" si="269"/>
        <v>0</v>
      </c>
    </row>
    <row r="219" spans="1:67" ht="39.6" x14ac:dyDescent="0.25">
      <c r="A219" s="33"/>
      <c r="B219" s="32" t="s">
        <v>317</v>
      </c>
      <c r="C219" s="155">
        <f t="shared" si="297"/>
        <v>3.6</v>
      </c>
      <c r="D219" s="156">
        <f t="shared" si="292"/>
        <v>3.6</v>
      </c>
      <c r="E219" s="7"/>
      <c r="F219" s="7"/>
      <c r="G219" s="7"/>
      <c r="H219" s="7"/>
      <c r="I219" s="7">
        <v>3.6</v>
      </c>
      <c r="J219" s="7">
        <v>3.6</v>
      </c>
      <c r="K219" s="7"/>
      <c r="L219" s="7"/>
      <c r="M219" s="7"/>
      <c r="N219" s="7"/>
      <c r="O219" s="7"/>
      <c r="P219" s="7"/>
      <c r="Q219" s="7"/>
      <c r="R219" s="7"/>
      <c r="S219" s="155">
        <f t="shared" si="298"/>
        <v>0</v>
      </c>
      <c r="T219" s="156">
        <f t="shared" si="293"/>
        <v>0</v>
      </c>
      <c r="U219" s="134"/>
      <c r="V219" s="134"/>
      <c r="W219" s="134"/>
      <c r="X219" s="134"/>
      <c r="Y219" s="134"/>
      <c r="Z219" s="134"/>
      <c r="AA219" s="134"/>
      <c r="AB219" s="134"/>
      <c r="AC219" s="134"/>
      <c r="AD219" s="134"/>
      <c r="AE219" s="134"/>
      <c r="AF219" s="134"/>
      <c r="AG219" s="134"/>
      <c r="AH219" s="134"/>
      <c r="AI219" s="143">
        <f t="shared" si="299"/>
        <v>3.6</v>
      </c>
      <c r="AJ219" s="144">
        <f t="shared" si="294"/>
        <v>3.6</v>
      </c>
      <c r="AK219" s="114">
        <f t="shared" si="296"/>
        <v>0</v>
      </c>
      <c r="AL219" s="114">
        <f t="shared" si="295"/>
        <v>0</v>
      </c>
      <c r="AM219" s="114">
        <f t="shared" si="295"/>
        <v>0</v>
      </c>
      <c r="AN219" s="114">
        <f t="shared" si="295"/>
        <v>0</v>
      </c>
      <c r="AO219" s="114">
        <f t="shared" si="295"/>
        <v>3.6</v>
      </c>
      <c r="AP219" s="114">
        <f t="shared" si="295"/>
        <v>3.6</v>
      </c>
      <c r="AQ219" s="114">
        <f t="shared" si="295"/>
        <v>0</v>
      </c>
      <c r="AR219" s="114">
        <f t="shared" si="295"/>
        <v>0</v>
      </c>
      <c r="AS219" s="114">
        <f t="shared" si="295"/>
        <v>0</v>
      </c>
      <c r="AT219" s="114">
        <f t="shared" si="295"/>
        <v>0</v>
      </c>
      <c r="AU219" s="114">
        <f t="shared" si="295"/>
        <v>0</v>
      </c>
      <c r="AV219" s="114">
        <f t="shared" si="295"/>
        <v>0</v>
      </c>
      <c r="AW219" s="114">
        <f t="shared" si="295"/>
        <v>0</v>
      </c>
      <c r="AX219" s="114">
        <f t="shared" si="295"/>
        <v>0</v>
      </c>
      <c r="AY219" s="162">
        <f t="shared" si="288"/>
        <v>0</v>
      </c>
      <c r="AZ219" s="162">
        <f t="shared" si="288"/>
        <v>0</v>
      </c>
      <c r="BA219" s="162">
        <f t="shared" si="288"/>
        <v>0</v>
      </c>
      <c r="BB219" s="162">
        <f t="shared" si="288"/>
        <v>0</v>
      </c>
      <c r="BC219" s="162">
        <f t="shared" si="288"/>
        <v>0</v>
      </c>
      <c r="BD219" s="162">
        <f t="shared" si="286"/>
        <v>0</v>
      </c>
      <c r="BE219" s="162">
        <f t="shared" si="286"/>
        <v>0</v>
      </c>
      <c r="BF219" s="162">
        <f t="shared" si="286"/>
        <v>0</v>
      </c>
      <c r="BG219" s="162">
        <f t="shared" si="269"/>
        <v>0</v>
      </c>
      <c r="BH219" s="162">
        <f t="shared" si="269"/>
        <v>0</v>
      </c>
      <c r="BI219" s="162">
        <f t="shared" si="269"/>
        <v>0</v>
      </c>
      <c r="BJ219" s="162">
        <f t="shared" si="269"/>
        <v>0</v>
      </c>
      <c r="BK219" s="162">
        <f t="shared" si="269"/>
        <v>0</v>
      </c>
      <c r="BL219" s="162">
        <f t="shared" si="269"/>
        <v>0</v>
      </c>
      <c r="BM219" s="162">
        <f t="shared" si="269"/>
        <v>0</v>
      </c>
      <c r="BN219" s="162">
        <f t="shared" si="269"/>
        <v>0</v>
      </c>
      <c r="BO219" s="1">
        <f t="shared" si="269"/>
        <v>0</v>
      </c>
    </row>
    <row r="220" spans="1:67" ht="15" customHeight="1" x14ac:dyDescent="0.25">
      <c r="A220" s="29" t="s">
        <v>37</v>
      </c>
      <c r="B220" s="119" t="s">
        <v>335</v>
      </c>
      <c r="C220" s="151">
        <f>C221</f>
        <v>508.40000000000003</v>
      </c>
      <c r="D220" s="152">
        <f t="shared" ref="D220:R220" si="300">D221</f>
        <v>418</v>
      </c>
      <c r="E220" s="131">
        <f t="shared" si="300"/>
        <v>243.5</v>
      </c>
      <c r="F220" s="131">
        <f t="shared" si="300"/>
        <v>203</v>
      </c>
      <c r="G220" s="131">
        <f t="shared" si="300"/>
        <v>0</v>
      </c>
      <c r="H220" s="131">
        <f t="shared" si="300"/>
        <v>0</v>
      </c>
      <c r="I220" s="131">
        <f t="shared" si="300"/>
        <v>11.9</v>
      </c>
      <c r="J220" s="131">
        <f t="shared" si="300"/>
        <v>11.799999999999999</v>
      </c>
      <c r="K220" s="131">
        <f t="shared" si="300"/>
        <v>211.8</v>
      </c>
      <c r="L220" s="131">
        <f t="shared" si="300"/>
        <v>203.2</v>
      </c>
      <c r="M220" s="131">
        <f t="shared" si="300"/>
        <v>39.9</v>
      </c>
      <c r="N220" s="131">
        <f t="shared" si="300"/>
        <v>0</v>
      </c>
      <c r="O220" s="131">
        <f t="shared" si="300"/>
        <v>0</v>
      </c>
      <c r="P220" s="131">
        <f t="shared" si="300"/>
        <v>0</v>
      </c>
      <c r="Q220" s="131">
        <f t="shared" si="300"/>
        <v>1.3</v>
      </c>
      <c r="R220" s="131">
        <f t="shared" si="300"/>
        <v>0</v>
      </c>
      <c r="S220" s="151">
        <f>S221</f>
        <v>0</v>
      </c>
      <c r="T220" s="152">
        <f t="shared" ref="T220:AH220" si="301">T221</f>
        <v>0</v>
      </c>
      <c r="U220" s="133">
        <f t="shared" si="301"/>
        <v>0</v>
      </c>
      <c r="V220" s="133">
        <f t="shared" si="301"/>
        <v>0</v>
      </c>
      <c r="W220" s="133">
        <f t="shared" si="301"/>
        <v>0</v>
      </c>
      <c r="X220" s="133">
        <f t="shared" si="301"/>
        <v>0</v>
      </c>
      <c r="Y220" s="133">
        <f t="shared" si="301"/>
        <v>0</v>
      </c>
      <c r="Z220" s="133">
        <f t="shared" si="301"/>
        <v>0</v>
      </c>
      <c r="AA220" s="133">
        <f t="shared" si="301"/>
        <v>0</v>
      </c>
      <c r="AB220" s="133">
        <f t="shared" si="301"/>
        <v>0</v>
      </c>
      <c r="AC220" s="133">
        <f t="shared" si="301"/>
        <v>0</v>
      </c>
      <c r="AD220" s="133">
        <f t="shared" si="301"/>
        <v>0</v>
      </c>
      <c r="AE220" s="133">
        <f t="shared" si="301"/>
        <v>0</v>
      </c>
      <c r="AF220" s="133">
        <f t="shared" si="301"/>
        <v>0</v>
      </c>
      <c r="AG220" s="133">
        <f t="shared" si="301"/>
        <v>0</v>
      </c>
      <c r="AH220" s="133">
        <f t="shared" si="301"/>
        <v>0</v>
      </c>
      <c r="AI220" s="14">
        <f>AI221</f>
        <v>508.40000000000003</v>
      </c>
      <c r="AJ220" s="12">
        <f t="shared" ref="AJ220:AX220" si="302">AJ221</f>
        <v>418</v>
      </c>
      <c r="AK220" s="105">
        <f t="shared" si="302"/>
        <v>243.5</v>
      </c>
      <c r="AL220" s="105">
        <f t="shared" si="302"/>
        <v>203</v>
      </c>
      <c r="AM220" s="105">
        <f t="shared" si="302"/>
        <v>0</v>
      </c>
      <c r="AN220" s="105">
        <f t="shared" si="302"/>
        <v>0</v>
      </c>
      <c r="AO220" s="105">
        <f t="shared" si="302"/>
        <v>11.9</v>
      </c>
      <c r="AP220" s="105">
        <f t="shared" si="302"/>
        <v>11.799999999999999</v>
      </c>
      <c r="AQ220" s="105">
        <f t="shared" si="302"/>
        <v>211.8</v>
      </c>
      <c r="AR220" s="105">
        <f t="shared" si="302"/>
        <v>203.2</v>
      </c>
      <c r="AS220" s="105">
        <f t="shared" si="302"/>
        <v>39.9</v>
      </c>
      <c r="AT220" s="105">
        <f t="shared" si="302"/>
        <v>0</v>
      </c>
      <c r="AU220" s="105">
        <f t="shared" si="302"/>
        <v>0</v>
      </c>
      <c r="AV220" s="105">
        <f t="shared" si="302"/>
        <v>0</v>
      </c>
      <c r="AW220" s="105">
        <f t="shared" si="302"/>
        <v>1.3</v>
      </c>
      <c r="AX220" s="105">
        <f t="shared" si="302"/>
        <v>0</v>
      </c>
      <c r="AY220" s="162">
        <f t="shared" si="288"/>
        <v>0</v>
      </c>
      <c r="AZ220" s="162">
        <f t="shared" si="288"/>
        <v>0</v>
      </c>
      <c r="BA220" s="162">
        <f t="shared" si="288"/>
        <v>0</v>
      </c>
      <c r="BB220" s="162">
        <f t="shared" si="288"/>
        <v>0</v>
      </c>
      <c r="BC220" s="162">
        <f t="shared" si="288"/>
        <v>0</v>
      </c>
      <c r="BD220" s="162">
        <f t="shared" si="286"/>
        <v>0</v>
      </c>
      <c r="BE220" s="162">
        <f t="shared" si="286"/>
        <v>0</v>
      </c>
      <c r="BF220" s="162">
        <f t="shared" si="286"/>
        <v>0</v>
      </c>
      <c r="BG220" s="162">
        <f t="shared" si="269"/>
        <v>0</v>
      </c>
      <c r="BH220" s="162">
        <f t="shared" si="269"/>
        <v>0</v>
      </c>
      <c r="BI220" s="162">
        <f t="shared" si="269"/>
        <v>0</v>
      </c>
      <c r="BJ220" s="162">
        <f t="shared" si="269"/>
        <v>0</v>
      </c>
      <c r="BK220" s="162">
        <f t="shared" si="269"/>
        <v>0</v>
      </c>
      <c r="BL220" s="162">
        <f t="shared" si="269"/>
        <v>0</v>
      </c>
      <c r="BM220" s="162">
        <f t="shared" si="269"/>
        <v>0</v>
      </c>
      <c r="BN220" s="162">
        <f t="shared" si="269"/>
        <v>0</v>
      </c>
      <c r="BO220" s="1">
        <f t="shared" si="269"/>
        <v>0</v>
      </c>
    </row>
    <row r="221" spans="1:67" x14ac:dyDescent="0.25">
      <c r="A221" s="30"/>
      <c r="B221" s="21" t="s">
        <v>316</v>
      </c>
      <c r="C221" s="154">
        <f t="shared" ref="C221:D223" si="303">E221+G221+I221+K221+M221+O221+Q221</f>
        <v>508.40000000000003</v>
      </c>
      <c r="D221" s="154">
        <f t="shared" si="303"/>
        <v>418</v>
      </c>
      <c r="E221" s="7">
        <v>243.5</v>
      </c>
      <c r="F221" s="7">
        <v>203</v>
      </c>
      <c r="G221" s="7"/>
      <c r="H221" s="7"/>
      <c r="I221" s="7">
        <f>I222+I223</f>
        <v>11.9</v>
      </c>
      <c r="J221" s="7">
        <f>J222+J223</f>
        <v>11.799999999999999</v>
      </c>
      <c r="K221" s="7">
        <v>211.8</v>
      </c>
      <c r="L221" s="7">
        <v>203.2</v>
      </c>
      <c r="M221" s="7">
        <v>39.9</v>
      </c>
      <c r="N221" s="131"/>
      <c r="O221" s="131"/>
      <c r="P221" s="131"/>
      <c r="Q221" s="7">
        <v>1.3</v>
      </c>
      <c r="R221" s="131"/>
      <c r="S221" s="154">
        <f t="shared" ref="S221:T223" si="304">U221+W221+Y221+AA221+AC221+AE221+AG221</f>
        <v>0</v>
      </c>
      <c r="T221" s="154">
        <f t="shared" si="304"/>
        <v>0</v>
      </c>
      <c r="U221" s="133"/>
      <c r="V221" s="133"/>
      <c r="W221" s="134"/>
      <c r="X221" s="134"/>
      <c r="Y221" s="134">
        <f>Y222+Y223</f>
        <v>0</v>
      </c>
      <c r="Z221" s="134">
        <f>Z222+Z223</f>
        <v>0</v>
      </c>
      <c r="AA221" s="133"/>
      <c r="AB221" s="133"/>
      <c r="AC221" s="133"/>
      <c r="AD221" s="133"/>
      <c r="AE221" s="133"/>
      <c r="AF221" s="133"/>
      <c r="AG221" s="133"/>
      <c r="AH221" s="133"/>
      <c r="AI221" s="113">
        <f t="shared" ref="AI221:AJ223" si="305">AK221+AM221+AO221+AQ221+AS221+AU221+AW221</f>
        <v>508.40000000000003</v>
      </c>
      <c r="AJ221" s="113">
        <f t="shared" si="305"/>
        <v>418</v>
      </c>
      <c r="AK221" s="23">
        <f>E221+U221</f>
        <v>243.5</v>
      </c>
      <c r="AL221" s="23">
        <f t="shared" ref="AL221:AX223" si="306">F221+V221</f>
        <v>203</v>
      </c>
      <c r="AM221" s="23">
        <f t="shared" si="306"/>
        <v>0</v>
      </c>
      <c r="AN221" s="23">
        <f t="shared" si="306"/>
        <v>0</v>
      </c>
      <c r="AO221" s="23">
        <f t="shared" si="306"/>
        <v>11.9</v>
      </c>
      <c r="AP221" s="23">
        <f t="shared" si="306"/>
        <v>11.799999999999999</v>
      </c>
      <c r="AQ221" s="23">
        <f t="shared" si="306"/>
        <v>211.8</v>
      </c>
      <c r="AR221" s="23">
        <f t="shared" si="306"/>
        <v>203.2</v>
      </c>
      <c r="AS221" s="23">
        <f t="shared" si="306"/>
        <v>39.9</v>
      </c>
      <c r="AT221" s="23">
        <f t="shared" si="306"/>
        <v>0</v>
      </c>
      <c r="AU221" s="23">
        <f t="shared" si="306"/>
        <v>0</v>
      </c>
      <c r="AV221" s="23">
        <f t="shared" si="306"/>
        <v>0</v>
      </c>
      <c r="AW221" s="23">
        <f t="shared" si="306"/>
        <v>1.3</v>
      </c>
      <c r="AX221" s="23">
        <f t="shared" si="306"/>
        <v>0</v>
      </c>
      <c r="AY221" s="162">
        <f t="shared" si="288"/>
        <v>0</v>
      </c>
      <c r="AZ221" s="162">
        <f t="shared" si="288"/>
        <v>0</v>
      </c>
      <c r="BA221" s="162">
        <f t="shared" si="288"/>
        <v>0</v>
      </c>
      <c r="BB221" s="162">
        <f t="shared" si="288"/>
        <v>0</v>
      </c>
      <c r="BC221" s="162">
        <f t="shared" si="288"/>
        <v>0</v>
      </c>
      <c r="BD221" s="162">
        <f t="shared" si="286"/>
        <v>0</v>
      </c>
      <c r="BE221" s="162">
        <f t="shared" si="286"/>
        <v>0</v>
      </c>
      <c r="BF221" s="162">
        <f t="shared" si="286"/>
        <v>0</v>
      </c>
      <c r="BG221" s="162">
        <f t="shared" si="269"/>
        <v>0</v>
      </c>
      <c r="BH221" s="162">
        <f t="shared" si="269"/>
        <v>0</v>
      </c>
      <c r="BI221" s="162">
        <f t="shared" si="269"/>
        <v>0</v>
      </c>
      <c r="BJ221" s="162">
        <f t="shared" si="269"/>
        <v>0</v>
      </c>
      <c r="BK221" s="162">
        <f t="shared" si="269"/>
        <v>0</v>
      </c>
      <c r="BL221" s="162">
        <f t="shared" si="269"/>
        <v>0</v>
      </c>
      <c r="BM221" s="162">
        <f t="shared" si="269"/>
        <v>0</v>
      </c>
      <c r="BN221" s="162">
        <f t="shared" si="269"/>
        <v>0</v>
      </c>
      <c r="BO221" s="1">
        <f t="shared" si="269"/>
        <v>0</v>
      </c>
    </row>
    <row r="222" spans="1:67" ht="27" x14ac:dyDescent="0.3">
      <c r="A222" s="30"/>
      <c r="B222" s="32" t="s">
        <v>318</v>
      </c>
      <c r="C222" s="155">
        <f>E222+G222+I222+K222+M222+O222+Q222</f>
        <v>8.8000000000000007</v>
      </c>
      <c r="D222" s="156">
        <f t="shared" si="303"/>
        <v>8.6999999999999993</v>
      </c>
      <c r="E222" s="136"/>
      <c r="F222" s="136"/>
      <c r="G222" s="140"/>
      <c r="H222" s="140"/>
      <c r="I222" s="136">
        <v>8.8000000000000007</v>
      </c>
      <c r="J222" s="136">
        <v>8.6999999999999993</v>
      </c>
      <c r="K222" s="140"/>
      <c r="L222" s="140"/>
      <c r="M222" s="140"/>
      <c r="N222" s="140"/>
      <c r="O222" s="140"/>
      <c r="P222" s="140"/>
      <c r="Q222" s="140"/>
      <c r="R222" s="140"/>
      <c r="S222" s="155">
        <f>U222+W222+Y222+AA222+AC222+AE222+AG222</f>
        <v>0</v>
      </c>
      <c r="T222" s="156">
        <f t="shared" si="304"/>
        <v>0</v>
      </c>
      <c r="U222" s="142"/>
      <c r="V222" s="142"/>
      <c r="W222" s="142"/>
      <c r="X222" s="142"/>
      <c r="Y222" s="142"/>
      <c r="Z222" s="142"/>
      <c r="AA222" s="142"/>
      <c r="AB222" s="142"/>
      <c r="AC222" s="142"/>
      <c r="AD222" s="142"/>
      <c r="AE222" s="142"/>
      <c r="AF222" s="142"/>
      <c r="AG222" s="142"/>
      <c r="AH222" s="142"/>
      <c r="AI222" s="143">
        <f>AK222+AM222+AO222+AQ222+AS222+AU222+AW222</f>
        <v>8.8000000000000007</v>
      </c>
      <c r="AJ222" s="144">
        <f t="shared" si="305"/>
        <v>8.6999999999999993</v>
      </c>
      <c r="AK222" s="114">
        <f t="shared" ref="AK222:AK223" si="307">E222+U222</f>
        <v>0</v>
      </c>
      <c r="AL222" s="114">
        <f t="shared" si="306"/>
        <v>0</v>
      </c>
      <c r="AM222" s="114">
        <f t="shared" si="306"/>
        <v>0</v>
      </c>
      <c r="AN222" s="114">
        <f t="shared" si="306"/>
        <v>0</v>
      </c>
      <c r="AO222" s="114">
        <f t="shared" si="306"/>
        <v>8.8000000000000007</v>
      </c>
      <c r="AP222" s="114">
        <f t="shared" si="306"/>
        <v>8.6999999999999993</v>
      </c>
      <c r="AQ222" s="114">
        <f t="shared" si="306"/>
        <v>0</v>
      </c>
      <c r="AR222" s="114">
        <f t="shared" si="306"/>
        <v>0</v>
      </c>
      <c r="AS222" s="114">
        <f t="shared" si="306"/>
        <v>0</v>
      </c>
      <c r="AT222" s="114">
        <f t="shared" si="306"/>
        <v>0</v>
      </c>
      <c r="AU222" s="114">
        <f t="shared" si="306"/>
        <v>0</v>
      </c>
      <c r="AV222" s="114">
        <f t="shared" si="306"/>
        <v>0</v>
      </c>
      <c r="AW222" s="114">
        <f t="shared" si="306"/>
        <v>0</v>
      </c>
      <c r="AX222" s="114">
        <f t="shared" si="306"/>
        <v>0</v>
      </c>
      <c r="AY222" s="162">
        <f t="shared" si="288"/>
        <v>0</v>
      </c>
      <c r="AZ222" s="162">
        <f t="shared" si="288"/>
        <v>0</v>
      </c>
      <c r="BA222" s="162">
        <f t="shared" si="288"/>
        <v>0</v>
      </c>
      <c r="BB222" s="162">
        <f t="shared" si="288"/>
        <v>0</v>
      </c>
      <c r="BC222" s="162">
        <f t="shared" si="288"/>
        <v>0</v>
      </c>
      <c r="BD222" s="162">
        <f t="shared" si="286"/>
        <v>0</v>
      </c>
      <c r="BE222" s="162">
        <f t="shared" si="286"/>
        <v>0</v>
      </c>
      <c r="BF222" s="162">
        <f t="shared" si="286"/>
        <v>0</v>
      </c>
      <c r="BG222" s="162">
        <f t="shared" si="269"/>
        <v>0</v>
      </c>
      <c r="BH222" s="162">
        <f t="shared" si="269"/>
        <v>0</v>
      </c>
      <c r="BI222" s="162">
        <f t="shared" si="269"/>
        <v>0</v>
      </c>
      <c r="BJ222" s="162">
        <f t="shared" si="269"/>
        <v>0</v>
      </c>
      <c r="BK222" s="162">
        <f t="shared" si="269"/>
        <v>0</v>
      </c>
      <c r="BL222" s="162">
        <f t="shared" si="269"/>
        <v>0</v>
      </c>
      <c r="BM222" s="162">
        <f t="shared" si="269"/>
        <v>0</v>
      </c>
      <c r="BN222" s="162">
        <f t="shared" si="269"/>
        <v>0</v>
      </c>
      <c r="BO222" s="1">
        <f t="shared" si="269"/>
        <v>0</v>
      </c>
    </row>
    <row r="223" spans="1:67" ht="39.6" x14ac:dyDescent="0.25">
      <c r="A223" s="33"/>
      <c r="B223" s="32" t="s">
        <v>317</v>
      </c>
      <c r="C223" s="155">
        <f>E223+G223+I223+K223+M223+O223+Q223</f>
        <v>3.1</v>
      </c>
      <c r="D223" s="156">
        <f t="shared" si="303"/>
        <v>3.1</v>
      </c>
      <c r="E223" s="136"/>
      <c r="F223" s="136"/>
      <c r="G223" s="136"/>
      <c r="H223" s="136"/>
      <c r="I223" s="136">
        <v>3.1</v>
      </c>
      <c r="J223" s="136">
        <v>3.1</v>
      </c>
      <c r="K223" s="136"/>
      <c r="L223" s="136"/>
      <c r="M223" s="136"/>
      <c r="N223" s="136"/>
      <c r="O223" s="136"/>
      <c r="P223" s="136"/>
      <c r="Q223" s="136"/>
      <c r="R223" s="136"/>
      <c r="S223" s="155">
        <f>U223+W223+Y223+AA223+AC223+AE223+AG223</f>
        <v>0</v>
      </c>
      <c r="T223" s="156">
        <f t="shared" si="304"/>
        <v>0</v>
      </c>
      <c r="U223" s="137"/>
      <c r="V223" s="137"/>
      <c r="W223" s="137"/>
      <c r="X223" s="137"/>
      <c r="Y223" s="137"/>
      <c r="Z223" s="137"/>
      <c r="AA223" s="137"/>
      <c r="AB223" s="137"/>
      <c r="AC223" s="137"/>
      <c r="AD223" s="137"/>
      <c r="AE223" s="137"/>
      <c r="AF223" s="137"/>
      <c r="AG223" s="137"/>
      <c r="AH223" s="137"/>
      <c r="AI223" s="143">
        <f>AK223+AM223+AO223+AQ223+AS223+AU223+AW223</f>
        <v>3.1</v>
      </c>
      <c r="AJ223" s="144">
        <f t="shared" si="305"/>
        <v>3.1</v>
      </c>
      <c r="AK223" s="114">
        <f t="shared" si="307"/>
        <v>0</v>
      </c>
      <c r="AL223" s="114">
        <f t="shared" si="306"/>
        <v>0</v>
      </c>
      <c r="AM223" s="114">
        <f t="shared" si="306"/>
        <v>0</v>
      </c>
      <c r="AN223" s="114">
        <f t="shared" si="306"/>
        <v>0</v>
      </c>
      <c r="AO223" s="114">
        <f t="shared" si="306"/>
        <v>3.1</v>
      </c>
      <c r="AP223" s="114">
        <f t="shared" si="306"/>
        <v>3.1</v>
      </c>
      <c r="AQ223" s="114">
        <f t="shared" si="306"/>
        <v>0</v>
      </c>
      <c r="AR223" s="114">
        <f t="shared" si="306"/>
        <v>0</v>
      </c>
      <c r="AS223" s="114">
        <f t="shared" si="306"/>
        <v>0</v>
      </c>
      <c r="AT223" s="114">
        <f t="shared" si="306"/>
        <v>0</v>
      </c>
      <c r="AU223" s="114">
        <f t="shared" si="306"/>
        <v>0</v>
      </c>
      <c r="AV223" s="114">
        <f t="shared" si="306"/>
        <v>0</v>
      </c>
      <c r="AW223" s="114">
        <f t="shared" si="306"/>
        <v>0</v>
      </c>
      <c r="AX223" s="114">
        <f t="shared" si="306"/>
        <v>0</v>
      </c>
      <c r="AY223" s="162">
        <f t="shared" si="288"/>
        <v>0</v>
      </c>
      <c r="AZ223" s="162">
        <f t="shared" si="288"/>
        <v>0</v>
      </c>
      <c r="BA223" s="162">
        <f t="shared" si="288"/>
        <v>0</v>
      </c>
      <c r="BB223" s="162">
        <f t="shared" si="288"/>
        <v>0</v>
      </c>
      <c r="BC223" s="162">
        <f t="shared" si="288"/>
        <v>0</v>
      </c>
      <c r="BD223" s="162">
        <f t="shared" si="286"/>
        <v>0</v>
      </c>
      <c r="BE223" s="162">
        <f t="shared" si="286"/>
        <v>0</v>
      </c>
      <c r="BF223" s="162">
        <f t="shared" si="286"/>
        <v>0</v>
      </c>
      <c r="BG223" s="162">
        <f t="shared" si="269"/>
        <v>0</v>
      </c>
      <c r="BH223" s="162">
        <f t="shared" si="269"/>
        <v>0</v>
      </c>
      <c r="BI223" s="162">
        <f t="shared" si="269"/>
        <v>0</v>
      </c>
      <c r="BJ223" s="162">
        <f t="shared" si="269"/>
        <v>0</v>
      </c>
      <c r="BK223" s="162">
        <f t="shared" si="269"/>
        <v>0</v>
      </c>
      <c r="BL223" s="162">
        <f t="shared" si="269"/>
        <v>0</v>
      </c>
      <c r="BM223" s="162">
        <f t="shared" si="269"/>
        <v>0</v>
      </c>
      <c r="BN223" s="162">
        <f t="shared" si="269"/>
        <v>0</v>
      </c>
      <c r="BO223" s="1">
        <f t="shared" si="269"/>
        <v>0</v>
      </c>
    </row>
    <row r="224" spans="1:67" ht="15" customHeight="1" x14ac:dyDescent="0.25">
      <c r="A224" s="29" t="s">
        <v>38</v>
      </c>
      <c r="B224" s="119" t="s">
        <v>336</v>
      </c>
      <c r="C224" s="151">
        <f>C225</f>
        <v>942.90000000000009</v>
      </c>
      <c r="D224" s="152">
        <f t="shared" ref="D224:R224" si="308">D225</f>
        <v>778.40000000000009</v>
      </c>
      <c r="E224" s="131">
        <f t="shared" si="308"/>
        <v>439.9</v>
      </c>
      <c r="F224" s="131">
        <f t="shared" si="308"/>
        <v>367.6</v>
      </c>
      <c r="G224" s="131">
        <f t="shared" si="308"/>
        <v>0</v>
      </c>
      <c r="H224" s="131">
        <f t="shared" si="308"/>
        <v>0</v>
      </c>
      <c r="I224" s="131">
        <f t="shared" si="308"/>
        <v>17.3</v>
      </c>
      <c r="J224" s="131">
        <f t="shared" si="308"/>
        <v>17</v>
      </c>
      <c r="K224" s="131">
        <f t="shared" si="308"/>
        <v>409.5</v>
      </c>
      <c r="L224" s="131">
        <f t="shared" si="308"/>
        <v>393.8</v>
      </c>
      <c r="M224" s="131">
        <f t="shared" si="308"/>
        <v>70.599999999999994</v>
      </c>
      <c r="N224" s="131">
        <f t="shared" si="308"/>
        <v>0</v>
      </c>
      <c r="O224" s="131">
        <f t="shared" si="308"/>
        <v>0</v>
      </c>
      <c r="P224" s="131">
        <f t="shared" si="308"/>
        <v>0</v>
      </c>
      <c r="Q224" s="131">
        <f t="shared" si="308"/>
        <v>5.6</v>
      </c>
      <c r="R224" s="131">
        <f t="shared" si="308"/>
        <v>0</v>
      </c>
      <c r="S224" s="151">
        <f>S225</f>
        <v>0</v>
      </c>
      <c r="T224" s="152">
        <f t="shared" ref="T224:AH224" si="309">T225</f>
        <v>0</v>
      </c>
      <c r="U224" s="133">
        <f t="shared" si="309"/>
        <v>0</v>
      </c>
      <c r="V224" s="133">
        <f t="shared" si="309"/>
        <v>0</v>
      </c>
      <c r="W224" s="133">
        <f t="shared" si="309"/>
        <v>0</v>
      </c>
      <c r="X224" s="133">
        <f t="shared" si="309"/>
        <v>0</v>
      </c>
      <c r="Y224" s="133">
        <f t="shared" si="309"/>
        <v>0</v>
      </c>
      <c r="Z224" s="133">
        <f t="shared" si="309"/>
        <v>0</v>
      </c>
      <c r="AA224" s="133">
        <f t="shared" si="309"/>
        <v>0</v>
      </c>
      <c r="AB224" s="133">
        <f t="shared" si="309"/>
        <v>0</v>
      </c>
      <c r="AC224" s="133">
        <f t="shared" si="309"/>
        <v>0</v>
      </c>
      <c r="AD224" s="133">
        <f t="shared" si="309"/>
        <v>0</v>
      </c>
      <c r="AE224" s="133">
        <f t="shared" si="309"/>
        <v>0</v>
      </c>
      <c r="AF224" s="133">
        <f t="shared" si="309"/>
        <v>0</v>
      </c>
      <c r="AG224" s="133">
        <f t="shared" si="309"/>
        <v>0</v>
      </c>
      <c r="AH224" s="133">
        <f t="shared" si="309"/>
        <v>0</v>
      </c>
      <c r="AI224" s="14">
        <f>AI225</f>
        <v>942.90000000000009</v>
      </c>
      <c r="AJ224" s="12">
        <f t="shared" ref="AJ224:AX224" si="310">AJ225</f>
        <v>778.40000000000009</v>
      </c>
      <c r="AK224" s="105">
        <f t="shared" si="310"/>
        <v>439.9</v>
      </c>
      <c r="AL224" s="105">
        <f t="shared" si="310"/>
        <v>367.6</v>
      </c>
      <c r="AM224" s="105">
        <f t="shared" si="310"/>
        <v>0</v>
      </c>
      <c r="AN224" s="105">
        <f t="shared" si="310"/>
        <v>0</v>
      </c>
      <c r="AO224" s="105">
        <f t="shared" si="310"/>
        <v>17.3</v>
      </c>
      <c r="AP224" s="105">
        <f t="shared" si="310"/>
        <v>17</v>
      </c>
      <c r="AQ224" s="105">
        <f t="shared" si="310"/>
        <v>409.5</v>
      </c>
      <c r="AR224" s="105">
        <f t="shared" si="310"/>
        <v>393.8</v>
      </c>
      <c r="AS224" s="105">
        <f t="shared" si="310"/>
        <v>70.599999999999994</v>
      </c>
      <c r="AT224" s="105">
        <f t="shared" si="310"/>
        <v>0</v>
      </c>
      <c r="AU224" s="105">
        <f t="shared" si="310"/>
        <v>0</v>
      </c>
      <c r="AV224" s="105">
        <f t="shared" si="310"/>
        <v>0</v>
      </c>
      <c r="AW224" s="105">
        <f t="shared" si="310"/>
        <v>5.6</v>
      </c>
      <c r="AX224" s="105">
        <f t="shared" si="310"/>
        <v>0</v>
      </c>
      <c r="AY224" s="162">
        <f t="shared" si="288"/>
        <v>0</v>
      </c>
      <c r="AZ224" s="162">
        <f t="shared" si="288"/>
        <v>0</v>
      </c>
      <c r="BA224" s="162">
        <f t="shared" si="288"/>
        <v>0</v>
      </c>
      <c r="BB224" s="162">
        <f t="shared" si="288"/>
        <v>0</v>
      </c>
      <c r="BC224" s="162">
        <f t="shared" si="288"/>
        <v>0</v>
      </c>
      <c r="BD224" s="162">
        <f t="shared" si="286"/>
        <v>0</v>
      </c>
      <c r="BE224" s="162">
        <f t="shared" si="286"/>
        <v>0</v>
      </c>
      <c r="BF224" s="162">
        <f t="shared" si="286"/>
        <v>0</v>
      </c>
      <c r="BG224" s="162">
        <f t="shared" si="269"/>
        <v>0</v>
      </c>
      <c r="BH224" s="162">
        <f t="shared" si="269"/>
        <v>0</v>
      </c>
      <c r="BI224" s="162">
        <f t="shared" si="269"/>
        <v>0</v>
      </c>
      <c r="BJ224" s="162">
        <f t="shared" si="269"/>
        <v>0</v>
      </c>
      <c r="BK224" s="162">
        <f t="shared" si="269"/>
        <v>0</v>
      </c>
      <c r="BL224" s="162">
        <f t="shared" si="269"/>
        <v>0</v>
      </c>
      <c r="BM224" s="162">
        <f t="shared" si="269"/>
        <v>0</v>
      </c>
      <c r="BN224" s="162">
        <f t="shared" si="269"/>
        <v>0</v>
      </c>
      <c r="BO224" s="1">
        <f t="shared" si="269"/>
        <v>0</v>
      </c>
    </row>
    <row r="225" spans="1:67" x14ac:dyDescent="0.25">
      <c r="A225" s="30"/>
      <c r="B225" s="21" t="s">
        <v>316</v>
      </c>
      <c r="C225" s="154">
        <f t="shared" ref="C225:D227" si="311">E225+G225+I225+K225+M225+O225+Q225</f>
        <v>942.90000000000009</v>
      </c>
      <c r="D225" s="154">
        <f t="shared" si="311"/>
        <v>778.40000000000009</v>
      </c>
      <c r="E225" s="7">
        <v>439.9</v>
      </c>
      <c r="F225" s="7">
        <v>367.6</v>
      </c>
      <c r="G225" s="7"/>
      <c r="H225" s="7"/>
      <c r="I225" s="7">
        <f>I226+I227</f>
        <v>17.3</v>
      </c>
      <c r="J225" s="7">
        <f>J226+J227</f>
        <v>17</v>
      </c>
      <c r="K225" s="7">
        <v>409.5</v>
      </c>
      <c r="L225" s="7">
        <v>393.8</v>
      </c>
      <c r="M225" s="7">
        <v>70.599999999999994</v>
      </c>
      <c r="N225" s="131"/>
      <c r="O225" s="131"/>
      <c r="P225" s="131"/>
      <c r="Q225" s="7">
        <v>5.6</v>
      </c>
      <c r="R225" s="131"/>
      <c r="S225" s="154">
        <f t="shared" ref="S225:T227" si="312">U225+W225+Y225+AA225+AC225+AE225+AG225</f>
        <v>0</v>
      </c>
      <c r="T225" s="154">
        <f t="shared" si="312"/>
        <v>0</v>
      </c>
      <c r="U225" s="133"/>
      <c r="V225" s="133"/>
      <c r="W225" s="134"/>
      <c r="X225" s="134"/>
      <c r="Y225" s="134">
        <f>Y226+Y227</f>
        <v>0</v>
      </c>
      <c r="Z225" s="134">
        <f>Z226+Z227</f>
        <v>0</v>
      </c>
      <c r="AA225" s="133"/>
      <c r="AB225" s="133"/>
      <c r="AC225" s="133"/>
      <c r="AD225" s="133"/>
      <c r="AE225" s="133"/>
      <c r="AF225" s="133"/>
      <c r="AG225" s="133"/>
      <c r="AH225" s="133"/>
      <c r="AI225" s="113">
        <f t="shared" ref="AI225:AJ227" si="313">AK225+AM225+AO225+AQ225+AS225+AU225+AW225</f>
        <v>942.90000000000009</v>
      </c>
      <c r="AJ225" s="113">
        <f t="shared" si="313"/>
        <v>778.40000000000009</v>
      </c>
      <c r="AK225" s="23">
        <f>E225+U225</f>
        <v>439.9</v>
      </c>
      <c r="AL225" s="23">
        <f t="shared" ref="AL225:AX227" si="314">F225+V225</f>
        <v>367.6</v>
      </c>
      <c r="AM225" s="23">
        <f t="shared" si="314"/>
        <v>0</v>
      </c>
      <c r="AN225" s="23">
        <f t="shared" si="314"/>
        <v>0</v>
      </c>
      <c r="AO225" s="23">
        <f t="shared" si="314"/>
        <v>17.3</v>
      </c>
      <c r="AP225" s="23">
        <f t="shared" si="314"/>
        <v>17</v>
      </c>
      <c r="AQ225" s="23">
        <f t="shared" si="314"/>
        <v>409.5</v>
      </c>
      <c r="AR225" s="23">
        <f t="shared" si="314"/>
        <v>393.8</v>
      </c>
      <c r="AS225" s="23">
        <f t="shared" si="314"/>
        <v>70.599999999999994</v>
      </c>
      <c r="AT225" s="23">
        <f t="shared" si="314"/>
        <v>0</v>
      </c>
      <c r="AU225" s="23">
        <f t="shared" si="314"/>
        <v>0</v>
      </c>
      <c r="AV225" s="23">
        <f t="shared" si="314"/>
        <v>0</v>
      </c>
      <c r="AW225" s="23">
        <f t="shared" si="314"/>
        <v>5.6</v>
      </c>
      <c r="AX225" s="23">
        <f t="shared" si="314"/>
        <v>0</v>
      </c>
      <c r="AY225" s="162">
        <f t="shared" si="288"/>
        <v>0</v>
      </c>
      <c r="AZ225" s="162">
        <f t="shared" si="288"/>
        <v>0</v>
      </c>
      <c r="BA225" s="162">
        <f t="shared" si="288"/>
        <v>0</v>
      </c>
      <c r="BB225" s="162">
        <f t="shared" si="288"/>
        <v>0</v>
      </c>
      <c r="BC225" s="162">
        <f t="shared" si="288"/>
        <v>0</v>
      </c>
      <c r="BD225" s="162">
        <f t="shared" si="286"/>
        <v>0</v>
      </c>
      <c r="BE225" s="162">
        <f t="shared" si="286"/>
        <v>0</v>
      </c>
      <c r="BF225" s="162">
        <f t="shared" si="286"/>
        <v>0</v>
      </c>
      <c r="BG225" s="162">
        <f t="shared" si="269"/>
        <v>0</v>
      </c>
      <c r="BH225" s="162">
        <f t="shared" si="269"/>
        <v>0</v>
      </c>
      <c r="BI225" s="162">
        <f t="shared" si="269"/>
        <v>0</v>
      </c>
      <c r="BJ225" s="162">
        <f t="shared" si="269"/>
        <v>0</v>
      </c>
      <c r="BK225" s="162">
        <f t="shared" si="269"/>
        <v>0</v>
      </c>
      <c r="BL225" s="162">
        <f t="shared" si="269"/>
        <v>0</v>
      </c>
      <c r="BM225" s="162">
        <f t="shared" si="269"/>
        <v>0</v>
      </c>
      <c r="BN225" s="162">
        <f t="shared" si="269"/>
        <v>0</v>
      </c>
      <c r="BO225" s="1">
        <f t="shared" si="269"/>
        <v>0</v>
      </c>
    </row>
    <row r="226" spans="1:67" ht="27" x14ac:dyDescent="0.3">
      <c r="A226" s="30"/>
      <c r="B226" s="32" t="s">
        <v>318</v>
      </c>
      <c r="C226" s="155">
        <f>E226+G226+I226+K226+M226+O226+Q226</f>
        <v>13.7</v>
      </c>
      <c r="D226" s="156">
        <f t="shared" si="311"/>
        <v>13.5</v>
      </c>
      <c r="E226" s="140"/>
      <c r="F226" s="140"/>
      <c r="G226" s="140"/>
      <c r="H226" s="140"/>
      <c r="I226" s="136">
        <v>13.7</v>
      </c>
      <c r="J226" s="136">
        <v>13.5</v>
      </c>
      <c r="K226" s="140"/>
      <c r="L226" s="140"/>
      <c r="M226" s="140"/>
      <c r="N226" s="140"/>
      <c r="O226" s="140"/>
      <c r="P226" s="140"/>
      <c r="Q226" s="140"/>
      <c r="R226" s="140"/>
      <c r="S226" s="155">
        <f>U226+W226+Y226+AA226+AC226+AE226+AG226</f>
        <v>0</v>
      </c>
      <c r="T226" s="156">
        <f t="shared" si="312"/>
        <v>0</v>
      </c>
      <c r="U226" s="142"/>
      <c r="V226" s="142"/>
      <c r="W226" s="142"/>
      <c r="X226" s="142"/>
      <c r="Y226" s="142"/>
      <c r="Z226" s="142"/>
      <c r="AA226" s="142"/>
      <c r="AB226" s="142"/>
      <c r="AC226" s="142"/>
      <c r="AD226" s="142"/>
      <c r="AE226" s="142"/>
      <c r="AF226" s="142"/>
      <c r="AG226" s="142"/>
      <c r="AH226" s="142"/>
      <c r="AI226" s="143">
        <f>AK226+AM226+AO226+AQ226+AS226+AU226+AW226</f>
        <v>13.7</v>
      </c>
      <c r="AJ226" s="144">
        <f t="shared" si="313"/>
        <v>13.5</v>
      </c>
      <c r="AK226" s="114">
        <f t="shared" ref="AK226:AK227" si="315">E226+U226</f>
        <v>0</v>
      </c>
      <c r="AL226" s="114">
        <f t="shared" si="314"/>
        <v>0</v>
      </c>
      <c r="AM226" s="114">
        <f t="shared" si="314"/>
        <v>0</v>
      </c>
      <c r="AN226" s="114">
        <f t="shared" si="314"/>
        <v>0</v>
      </c>
      <c r="AO226" s="114">
        <f t="shared" si="314"/>
        <v>13.7</v>
      </c>
      <c r="AP226" s="114">
        <f t="shared" si="314"/>
        <v>13.5</v>
      </c>
      <c r="AQ226" s="114">
        <f t="shared" si="314"/>
        <v>0</v>
      </c>
      <c r="AR226" s="114">
        <f t="shared" si="314"/>
        <v>0</v>
      </c>
      <c r="AS226" s="114">
        <f t="shared" si="314"/>
        <v>0</v>
      </c>
      <c r="AT226" s="114">
        <f t="shared" si="314"/>
        <v>0</v>
      </c>
      <c r="AU226" s="114">
        <f t="shared" si="314"/>
        <v>0</v>
      </c>
      <c r="AV226" s="114">
        <f t="shared" si="314"/>
        <v>0</v>
      </c>
      <c r="AW226" s="114">
        <f t="shared" si="314"/>
        <v>0</v>
      </c>
      <c r="AX226" s="114">
        <f t="shared" si="314"/>
        <v>0</v>
      </c>
      <c r="AY226" s="162">
        <f t="shared" si="288"/>
        <v>0</v>
      </c>
      <c r="AZ226" s="162">
        <f t="shared" si="288"/>
        <v>0</v>
      </c>
      <c r="BA226" s="162">
        <f t="shared" si="288"/>
        <v>0</v>
      </c>
      <c r="BB226" s="162">
        <f t="shared" si="288"/>
        <v>0</v>
      </c>
      <c r="BC226" s="162">
        <f t="shared" si="288"/>
        <v>0</v>
      </c>
      <c r="BD226" s="162">
        <f t="shared" si="286"/>
        <v>0</v>
      </c>
      <c r="BE226" s="162">
        <f t="shared" si="286"/>
        <v>0</v>
      </c>
      <c r="BF226" s="162">
        <f t="shared" si="286"/>
        <v>0</v>
      </c>
      <c r="BG226" s="162">
        <f t="shared" si="269"/>
        <v>0</v>
      </c>
      <c r="BH226" s="162">
        <f t="shared" si="269"/>
        <v>0</v>
      </c>
      <c r="BI226" s="162">
        <f t="shared" si="269"/>
        <v>0</v>
      </c>
      <c r="BJ226" s="162">
        <f t="shared" si="269"/>
        <v>0</v>
      </c>
      <c r="BK226" s="162">
        <f t="shared" si="269"/>
        <v>0</v>
      </c>
      <c r="BL226" s="162">
        <f t="shared" si="269"/>
        <v>0</v>
      </c>
      <c r="BM226" s="162">
        <f t="shared" si="269"/>
        <v>0</v>
      </c>
      <c r="BN226" s="162">
        <f t="shared" si="269"/>
        <v>0</v>
      </c>
      <c r="BO226" s="1">
        <f t="shared" si="269"/>
        <v>0</v>
      </c>
    </row>
    <row r="227" spans="1:67" ht="39.6" x14ac:dyDescent="0.25">
      <c r="A227" s="33"/>
      <c r="B227" s="32" t="s">
        <v>317</v>
      </c>
      <c r="C227" s="155">
        <f>E227+G227+I227+K227+M227+O227+Q227</f>
        <v>3.6</v>
      </c>
      <c r="D227" s="156">
        <f t="shared" si="311"/>
        <v>3.5</v>
      </c>
      <c r="E227" s="136"/>
      <c r="F227" s="136"/>
      <c r="G227" s="136"/>
      <c r="H227" s="136"/>
      <c r="I227" s="136">
        <v>3.6</v>
      </c>
      <c r="J227" s="136">
        <v>3.5</v>
      </c>
      <c r="K227" s="136"/>
      <c r="L227" s="136"/>
      <c r="M227" s="136"/>
      <c r="N227" s="136"/>
      <c r="O227" s="136"/>
      <c r="P227" s="136"/>
      <c r="Q227" s="136"/>
      <c r="R227" s="136"/>
      <c r="S227" s="155">
        <f>U227+W227+Y227+AA227+AC227+AE227+AG227</f>
        <v>0</v>
      </c>
      <c r="T227" s="156">
        <f t="shared" si="312"/>
        <v>0</v>
      </c>
      <c r="U227" s="137"/>
      <c r="V227" s="137"/>
      <c r="W227" s="137"/>
      <c r="X227" s="137"/>
      <c r="Y227" s="137"/>
      <c r="Z227" s="137"/>
      <c r="AA227" s="137"/>
      <c r="AB227" s="137"/>
      <c r="AC227" s="137"/>
      <c r="AD227" s="137"/>
      <c r="AE227" s="137"/>
      <c r="AF227" s="137"/>
      <c r="AG227" s="137"/>
      <c r="AH227" s="137"/>
      <c r="AI227" s="143">
        <f>AK227+AM227+AO227+AQ227+AS227+AU227+AW227</f>
        <v>3.6</v>
      </c>
      <c r="AJ227" s="144">
        <f t="shared" si="313"/>
        <v>3.5</v>
      </c>
      <c r="AK227" s="114">
        <f t="shared" si="315"/>
        <v>0</v>
      </c>
      <c r="AL227" s="114">
        <f t="shared" si="314"/>
        <v>0</v>
      </c>
      <c r="AM227" s="114">
        <f t="shared" si="314"/>
        <v>0</v>
      </c>
      <c r="AN227" s="114">
        <f t="shared" si="314"/>
        <v>0</v>
      </c>
      <c r="AO227" s="114">
        <f t="shared" si="314"/>
        <v>3.6</v>
      </c>
      <c r="AP227" s="114">
        <f t="shared" si="314"/>
        <v>3.5</v>
      </c>
      <c r="AQ227" s="114">
        <f t="shared" si="314"/>
        <v>0</v>
      </c>
      <c r="AR227" s="114">
        <f t="shared" si="314"/>
        <v>0</v>
      </c>
      <c r="AS227" s="114">
        <f t="shared" si="314"/>
        <v>0</v>
      </c>
      <c r="AT227" s="114">
        <f t="shared" si="314"/>
        <v>0</v>
      </c>
      <c r="AU227" s="114">
        <f t="shared" si="314"/>
        <v>0</v>
      </c>
      <c r="AV227" s="114">
        <f t="shared" si="314"/>
        <v>0</v>
      </c>
      <c r="AW227" s="114">
        <f t="shared" si="314"/>
        <v>0</v>
      </c>
      <c r="AX227" s="114">
        <f t="shared" si="314"/>
        <v>0</v>
      </c>
      <c r="AY227" s="162">
        <f t="shared" si="288"/>
        <v>0</v>
      </c>
      <c r="AZ227" s="162">
        <f t="shared" si="288"/>
        <v>0</v>
      </c>
      <c r="BA227" s="162">
        <f t="shared" si="288"/>
        <v>0</v>
      </c>
      <c r="BB227" s="162">
        <f t="shared" si="288"/>
        <v>0</v>
      </c>
      <c r="BC227" s="162">
        <f t="shared" si="288"/>
        <v>0</v>
      </c>
      <c r="BD227" s="162">
        <f t="shared" si="286"/>
        <v>0</v>
      </c>
      <c r="BE227" s="162">
        <f t="shared" si="286"/>
        <v>0</v>
      </c>
      <c r="BF227" s="162">
        <f t="shared" si="286"/>
        <v>0</v>
      </c>
      <c r="BG227" s="162">
        <f t="shared" si="269"/>
        <v>0</v>
      </c>
      <c r="BH227" s="162">
        <f t="shared" si="269"/>
        <v>0</v>
      </c>
      <c r="BI227" s="162">
        <f t="shared" si="269"/>
        <v>0</v>
      </c>
      <c r="BJ227" s="162">
        <f t="shared" si="269"/>
        <v>0</v>
      </c>
      <c r="BK227" s="162">
        <f t="shared" si="269"/>
        <v>0</v>
      </c>
      <c r="BL227" s="162">
        <f t="shared" si="269"/>
        <v>0</v>
      </c>
      <c r="BM227" s="162">
        <f t="shared" si="269"/>
        <v>0</v>
      </c>
      <c r="BN227" s="162">
        <f t="shared" si="269"/>
        <v>0</v>
      </c>
      <c r="BO227" s="1">
        <f t="shared" si="269"/>
        <v>0</v>
      </c>
    </row>
    <row r="228" spans="1:67" ht="15" customHeight="1" x14ac:dyDescent="0.25">
      <c r="A228" s="29" t="s">
        <v>39</v>
      </c>
      <c r="B228" s="119" t="s">
        <v>337</v>
      </c>
      <c r="C228" s="151">
        <f>C229</f>
        <v>545.30000000000007</v>
      </c>
      <c r="D228" s="152">
        <f t="shared" ref="D228:R228" si="316">D229</f>
        <v>442.70000000000005</v>
      </c>
      <c r="E228" s="131">
        <f t="shared" si="316"/>
        <v>258.39999999999998</v>
      </c>
      <c r="F228" s="131">
        <f t="shared" si="316"/>
        <v>213.3</v>
      </c>
      <c r="G228" s="131">
        <f t="shared" si="316"/>
        <v>0</v>
      </c>
      <c r="H228" s="131">
        <f t="shared" si="316"/>
        <v>0</v>
      </c>
      <c r="I228" s="131">
        <f t="shared" si="316"/>
        <v>18.8</v>
      </c>
      <c r="J228" s="131">
        <f t="shared" si="316"/>
        <v>15.899999999999999</v>
      </c>
      <c r="K228" s="131">
        <f t="shared" si="316"/>
        <v>226.4</v>
      </c>
      <c r="L228" s="131">
        <f t="shared" si="316"/>
        <v>213.5</v>
      </c>
      <c r="M228" s="131">
        <f t="shared" si="316"/>
        <v>36.1</v>
      </c>
      <c r="N228" s="131">
        <f t="shared" si="316"/>
        <v>0</v>
      </c>
      <c r="O228" s="131">
        <f t="shared" si="316"/>
        <v>0</v>
      </c>
      <c r="P228" s="131">
        <f t="shared" si="316"/>
        <v>0</v>
      </c>
      <c r="Q228" s="131">
        <f t="shared" si="316"/>
        <v>5.6</v>
      </c>
      <c r="R228" s="131">
        <f t="shared" si="316"/>
        <v>0</v>
      </c>
      <c r="S228" s="151">
        <f>S229</f>
        <v>0.1</v>
      </c>
      <c r="T228" s="152">
        <f t="shared" ref="T228:AH228" si="317">T229</f>
        <v>0.1</v>
      </c>
      <c r="U228" s="133">
        <f t="shared" si="317"/>
        <v>0</v>
      </c>
      <c r="V228" s="133">
        <f t="shared" si="317"/>
        <v>0</v>
      </c>
      <c r="W228" s="133">
        <f t="shared" si="317"/>
        <v>0</v>
      </c>
      <c r="X228" s="133">
        <f t="shared" si="317"/>
        <v>0</v>
      </c>
      <c r="Y228" s="133">
        <f t="shared" si="317"/>
        <v>0.1</v>
      </c>
      <c r="Z228" s="133">
        <f t="shared" si="317"/>
        <v>0.1</v>
      </c>
      <c r="AA228" s="133">
        <f t="shared" si="317"/>
        <v>0</v>
      </c>
      <c r="AB228" s="133">
        <f t="shared" si="317"/>
        <v>0</v>
      </c>
      <c r="AC228" s="133">
        <f t="shared" si="317"/>
        <v>0</v>
      </c>
      <c r="AD228" s="133">
        <f t="shared" si="317"/>
        <v>0</v>
      </c>
      <c r="AE228" s="133">
        <f t="shared" si="317"/>
        <v>0</v>
      </c>
      <c r="AF228" s="133">
        <f t="shared" si="317"/>
        <v>0</v>
      </c>
      <c r="AG228" s="133">
        <f t="shared" si="317"/>
        <v>0</v>
      </c>
      <c r="AH228" s="133">
        <f t="shared" si="317"/>
        <v>0</v>
      </c>
      <c r="AI228" s="14">
        <f>AI229</f>
        <v>545.4</v>
      </c>
      <c r="AJ228" s="12">
        <f t="shared" ref="AJ228:AX228" si="318">AJ229</f>
        <v>442.8</v>
      </c>
      <c r="AK228" s="105">
        <f t="shared" si="318"/>
        <v>258.39999999999998</v>
      </c>
      <c r="AL228" s="105">
        <f t="shared" si="318"/>
        <v>213.3</v>
      </c>
      <c r="AM228" s="105">
        <f t="shared" si="318"/>
        <v>0</v>
      </c>
      <c r="AN228" s="105">
        <f t="shared" si="318"/>
        <v>0</v>
      </c>
      <c r="AO228" s="105">
        <f t="shared" si="318"/>
        <v>18.900000000000002</v>
      </c>
      <c r="AP228" s="105">
        <f t="shared" si="318"/>
        <v>15.999999999999998</v>
      </c>
      <c r="AQ228" s="105">
        <f t="shared" si="318"/>
        <v>226.4</v>
      </c>
      <c r="AR228" s="105">
        <f t="shared" si="318"/>
        <v>213.5</v>
      </c>
      <c r="AS228" s="105">
        <f t="shared" si="318"/>
        <v>36.1</v>
      </c>
      <c r="AT228" s="105">
        <f t="shared" si="318"/>
        <v>0</v>
      </c>
      <c r="AU228" s="105">
        <f t="shared" si="318"/>
        <v>0</v>
      </c>
      <c r="AV228" s="105">
        <f t="shared" si="318"/>
        <v>0</v>
      </c>
      <c r="AW228" s="105">
        <f t="shared" si="318"/>
        <v>5.6</v>
      </c>
      <c r="AX228" s="105">
        <f t="shared" si="318"/>
        <v>0</v>
      </c>
      <c r="AY228" s="162">
        <f t="shared" si="288"/>
        <v>-9.9999999999909051E-2</v>
      </c>
      <c r="AZ228" s="162">
        <f t="shared" si="288"/>
        <v>-9.9999999999965894E-2</v>
      </c>
      <c r="BA228" s="162">
        <f t="shared" si="288"/>
        <v>0</v>
      </c>
      <c r="BB228" s="162">
        <f t="shared" si="288"/>
        <v>0</v>
      </c>
      <c r="BC228" s="162">
        <f t="shared" si="288"/>
        <v>0</v>
      </c>
      <c r="BD228" s="162">
        <f t="shared" si="286"/>
        <v>0</v>
      </c>
      <c r="BE228" s="162">
        <f t="shared" si="286"/>
        <v>-0.10000000000000142</v>
      </c>
      <c r="BF228" s="162">
        <f t="shared" si="286"/>
        <v>-9.9999999999999645E-2</v>
      </c>
      <c r="BG228" s="162">
        <f t="shared" si="269"/>
        <v>0</v>
      </c>
      <c r="BH228" s="162">
        <f t="shared" si="269"/>
        <v>0</v>
      </c>
      <c r="BI228" s="162">
        <f t="shared" si="269"/>
        <v>0</v>
      </c>
      <c r="BJ228" s="162">
        <f t="shared" si="269"/>
        <v>0</v>
      </c>
      <c r="BK228" s="162">
        <f t="shared" si="269"/>
        <v>0</v>
      </c>
      <c r="BL228" s="162">
        <f t="shared" si="269"/>
        <v>0</v>
      </c>
      <c r="BM228" s="162">
        <f t="shared" si="269"/>
        <v>0</v>
      </c>
      <c r="BN228" s="162">
        <f t="shared" si="269"/>
        <v>0</v>
      </c>
      <c r="BO228" s="1">
        <f t="shared" si="269"/>
        <v>0.19999999999990906</v>
      </c>
    </row>
    <row r="229" spans="1:67" x14ac:dyDescent="0.25">
      <c r="A229" s="30"/>
      <c r="B229" s="21" t="s">
        <v>316</v>
      </c>
      <c r="C229" s="154">
        <f t="shared" ref="C229:D233" si="319">E229+G229+I229+K229+M229+O229+Q229</f>
        <v>545.30000000000007</v>
      </c>
      <c r="D229" s="154">
        <f t="shared" si="319"/>
        <v>442.70000000000005</v>
      </c>
      <c r="E229" s="7">
        <v>258.39999999999998</v>
      </c>
      <c r="F229" s="7">
        <v>213.3</v>
      </c>
      <c r="G229" s="7"/>
      <c r="H229" s="7"/>
      <c r="I229" s="7">
        <f>SUM(I230:I233)</f>
        <v>18.8</v>
      </c>
      <c r="J229" s="7">
        <f>SUM(J230:J233)</f>
        <v>15.899999999999999</v>
      </c>
      <c r="K229" s="7">
        <v>226.4</v>
      </c>
      <c r="L229" s="7">
        <v>213.5</v>
      </c>
      <c r="M229" s="7">
        <v>36.1</v>
      </c>
      <c r="N229" s="131"/>
      <c r="O229" s="131"/>
      <c r="P229" s="131"/>
      <c r="Q229" s="7">
        <v>5.6</v>
      </c>
      <c r="R229" s="131"/>
      <c r="S229" s="154">
        <f t="shared" ref="S229:T233" si="320">U229+W229+Y229+AA229+AC229+AE229+AG229</f>
        <v>0.1</v>
      </c>
      <c r="T229" s="154">
        <f t="shared" si="320"/>
        <v>0.1</v>
      </c>
      <c r="U229" s="133"/>
      <c r="V229" s="133"/>
      <c r="W229" s="134"/>
      <c r="X229" s="134"/>
      <c r="Y229" s="134">
        <f>SUM(Y230:Y233)</f>
        <v>0.1</v>
      </c>
      <c r="Z229" s="134">
        <f>SUM(Z230:Z233)</f>
        <v>0.1</v>
      </c>
      <c r="AA229" s="133"/>
      <c r="AB229" s="133"/>
      <c r="AC229" s="133"/>
      <c r="AD229" s="133"/>
      <c r="AE229" s="133"/>
      <c r="AF229" s="133"/>
      <c r="AG229" s="133"/>
      <c r="AH229" s="133"/>
      <c r="AI229" s="113">
        <f t="shared" ref="AI229:AJ233" si="321">AK229+AM229+AO229+AQ229+AS229+AU229+AW229</f>
        <v>545.4</v>
      </c>
      <c r="AJ229" s="113">
        <f t="shared" si="321"/>
        <v>442.8</v>
      </c>
      <c r="AK229" s="23">
        <f>E229+U229</f>
        <v>258.39999999999998</v>
      </c>
      <c r="AL229" s="23">
        <f t="shared" ref="AL229:AX233" si="322">F229+V229</f>
        <v>213.3</v>
      </c>
      <c r="AM229" s="23">
        <f t="shared" si="322"/>
        <v>0</v>
      </c>
      <c r="AN229" s="23">
        <f t="shared" si="322"/>
        <v>0</v>
      </c>
      <c r="AO229" s="23">
        <f t="shared" si="322"/>
        <v>18.900000000000002</v>
      </c>
      <c r="AP229" s="23">
        <f t="shared" si="322"/>
        <v>15.999999999999998</v>
      </c>
      <c r="AQ229" s="23">
        <f t="shared" si="322"/>
        <v>226.4</v>
      </c>
      <c r="AR229" s="23">
        <f t="shared" si="322"/>
        <v>213.5</v>
      </c>
      <c r="AS229" s="23">
        <f t="shared" si="322"/>
        <v>36.1</v>
      </c>
      <c r="AT229" s="23">
        <f t="shared" si="322"/>
        <v>0</v>
      </c>
      <c r="AU229" s="23">
        <f t="shared" si="322"/>
        <v>0</v>
      </c>
      <c r="AV229" s="23">
        <f t="shared" si="322"/>
        <v>0</v>
      </c>
      <c r="AW229" s="23">
        <f t="shared" si="322"/>
        <v>5.6</v>
      </c>
      <c r="AX229" s="23">
        <f t="shared" si="322"/>
        <v>0</v>
      </c>
      <c r="AY229" s="162">
        <f t="shared" si="288"/>
        <v>-9.9999999999909051E-2</v>
      </c>
      <c r="AZ229" s="162">
        <f t="shared" si="288"/>
        <v>-9.9999999999965894E-2</v>
      </c>
      <c r="BA229" s="162">
        <f t="shared" si="288"/>
        <v>0</v>
      </c>
      <c r="BB229" s="162">
        <f t="shared" si="288"/>
        <v>0</v>
      </c>
      <c r="BC229" s="162">
        <f t="shared" si="288"/>
        <v>0</v>
      </c>
      <c r="BD229" s="162">
        <f t="shared" si="286"/>
        <v>0</v>
      </c>
      <c r="BE229" s="162">
        <f t="shared" si="286"/>
        <v>-0.10000000000000142</v>
      </c>
      <c r="BF229" s="162">
        <f t="shared" si="286"/>
        <v>-9.9999999999999645E-2</v>
      </c>
      <c r="BG229" s="162">
        <f t="shared" si="269"/>
        <v>0</v>
      </c>
      <c r="BH229" s="162">
        <f t="shared" si="269"/>
        <v>0</v>
      </c>
      <c r="BI229" s="162">
        <f t="shared" si="269"/>
        <v>0</v>
      </c>
      <c r="BJ229" s="162">
        <f t="shared" si="269"/>
        <v>0</v>
      </c>
      <c r="BK229" s="162">
        <f t="shared" si="269"/>
        <v>0</v>
      </c>
      <c r="BL229" s="162">
        <f t="shared" si="269"/>
        <v>0</v>
      </c>
      <c r="BM229" s="162">
        <f t="shared" si="269"/>
        <v>0</v>
      </c>
      <c r="BN229" s="162">
        <f t="shared" si="269"/>
        <v>0</v>
      </c>
      <c r="BO229" s="1">
        <f t="shared" si="269"/>
        <v>0.19999999999990906</v>
      </c>
    </row>
    <row r="230" spans="1:67" ht="26.4" x14ac:dyDescent="0.25">
      <c r="A230" s="30"/>
      <c r="B230" s="32" t="s">
        <v>263</v>
      </c>
      <c r="C230" s="155">
        <f>E230+G230+I230+K230+M230+O230+Q230</f>
        <v>6.4</v>
      </c>
      <c r="D230" s="156">
        <f t="shared" si="319"/>
        <v>3.6</v>
      </c>
      <c r="E230" s="7"/>
      <c r="F230" s="7"/>
      <c r="G230" s="7"/>
      <c r="H230" s="7"/>
      <c r="I230" s="7">
        <v>6.4</v>
      </c>
      <c r="J230" s="7">
        <v>3.6</v>
      </c>
      <c r="K230" s="7"/>
      <c r="L230" s="7"/>
      <c r="M230" s="7"/>
      <c r="N230" s="7"/>
      <c r="O230" s="7"/>
      <c r="P230" s="7"/>
      <c r="Q230" s="7"/>
      <c r="R230" s="7"/>
      <c r="S230" s="155">
        <f>U230+W230+Y230+AA230+AC230+AE230+AG230</f>
        <v>0</v>
      </c>
      <c r="T230" s="156">
        <f t="shared" si="320"/>
        <v>0</v>
      </c>
      <c r="U230" s="134"/>
      <c r="V230" s="134"/>
      <c r="W230" s="134"/>
      <c r="X230" s="134"/>
      <c r="Y230" s="134"/>
      <c r="Z230" s="134"/>
      <c r="AA230" s="134"/>
      <c r="AB230" s="134"/>
      <c r="AC230" s="134"/>
      <c r="AD230" s="134"/>
      <c r="AE230" s="134"/>
      <c r="AF230" s="134"/>
      <c r="AG230" s="134"/>
      <c r="AH230" s="134"/>
      <c r="AI230" s="143">
        <f>AK230+AM230+AO230+AQ230+AS230+AU230+AW230</f>
        <v>6.4</v>
      </c>
      <c r="AJ230" s="144">
        <f t="shared" si="321"/>
        <v>3.6</v>
      </c>
      <c r="AK230" s="114">
        <f t="shared" ref="AK230:AK233" si="323">E230+U230</f>
        <v>0</v>
      </c>
      <c r="AL230" s="114">
        <f t="shared" si="322"/>
        <v>0</v>
      </c>
      <c r="AM230" s="114">
        <f t="shared" si="322"/>
        <v>0</v>
      </c>
      <c r="AN230" s="114">
        <f t="shared" si="322"/>
        <v>0</v>
      </c>
      <c r="AO230" s="114">
        <f t="shared" si="322"/>
        <v>6.4</v>
      </c>
      <c r="AP230" s="114">
        <f t="shared" si="322"/>
        <v>3.6</v>
      </c>
      <c r="AQ230" s="114">
        <f t="shared" si="322"/>
        <v>0</v>
      </c>
      <c r="AR230" s="114">
        <f t="shared" si="322"/>
        <v>0</v>
      </c>
      <c r="AS230" s="114">
        <f t="shared" si="322"/>
        <v>0</v>
      </c>
      <c r="AT230" s="114">
        <f t="shared" si="322"/>
        <v>0</v>
      </c>
      <c r="AU230" s="114">
        <f t="shared" si="322"/>
        <v>0</v>
      </c>
      <c r="AV230" s="114">
        <f t="shared" si="322"/>
        <v>0</v>
      </c>
      <c r="AW230" s="114">
        <f t="shared" si="322"/>
        <v>0</v>
      </c>
      <c r="AX230" s="114">
        <f t="shared" si="322"/>
        <v>0</v>
      </c>
      <c r="AY230" s="162">
        <f t="shared" si="288"/>
        <v>0</v>
      </c>
      <c r="AZ230" s="162">
        <f t="shared" si="288"/>
        <v>0</v>
      </c>
      <c r="BA230" s="162">
        <f t="shared" si="288"/>
        <v>0</v>
      </c>
      <c r="BB230" s="162">
        <f t="shared" si="288"/>
        <v>0</v>
      </c>
      <c r="BC230" s="162">
        <f t="shared" si="288"/>
        <v>0</v>
      </c>
      <c r="BD230" s="162">
        <f t="shared" si="286"/>
        <v>0</v>
      </c>
      <c r="BE230" s="162">
        <f t="shared" si="286"/>
        <v>0</v>
      </c>
      <c r="BF230" s="162">
        <f t="shared" si="286"/>
        <v>0</v>
      </c>
      <c r="BG230" s="162">
        <f t="shared" si="269"/>
        <v>0</v>
      </c>
      <c r="BH230" s="162">
        <f t="shared" si="269"/>
        <v>0</v>
      </c>
      <c r="BI230" s="162">
        <f t="shared" si="269"/>
        <v>0</v>
      </c>
      <c r="BJ230" s="162">
        <f t="shared" si="269"/>
        <v>0</v>
      </c>
      <c r="BK230" s="162">
        <f t="shared" si="269"/>
        <v>0</v>
      </c>
      <c r="BL230" s="162">
        <f t="shared" si="269"/>
        <v>0</v>
      </c>
      <c r="BM230" s="162">
        <f t="shared" si="269"/>
        <v>0</v>
      </c>
      <c r="BN230" s="162">
        <f t="shared" si="269"/>
        <v>0</v>
      </c>
      <c r="BO230" s="1">
        <f t="shared" si="269"/>
        <v>0</v>
      </c>
    </row>
    <row r="231" spans="1:67" ht="26.4" x14ac:dyDescent="0.25">
      <c r="A231" s="30"/>
      <c r="B231" s="32" t="s">
        <v>318</v>
      </c>
      <c r="C231" s="155">
        <f t="shared" ref="C231:C233" si="324">E231+G231+I231+K231+M231+O231+Q231</f>
        <v>8.8000000000000007</v>
      </c>
      <c r="D231" s="156">
        <f t="shared" si="319"/>
        <v>8.6999999999999993</v>
      </c>
      <c r="E231" s="7"/>
      <c r="F231" s="7"/>
      <c r="G231" s="7"/>
      <c r="H231" s="7"/>
      <c r="I231" s="139">
        <v>8.8000000000000007</v>
      </c>
      <c r="J231" s="139">
        <v>8.6999999999999993</v>
      </c>
      <c r="K231" s="7"/>
      <c r="L231" s="7"/>
      <c r="M231" s="7"/>
      <c r="N231" s="7"/>
      <c r="O231" s="7"/>
      <c r="P231" s="7"/>
      <c r="Q231" s="7"/>
      <c r="R231" s="7"/>
      <c r="S231" s="155">
        <f t="shared" ref="S231:S233" si="325">U231+W231+Y231+AA231+AC231+AE231+AG231</f>
        <v>0</v>
      </c>
      <c r="T231" s="156">
        <f t="shared" si="320"/>
        <v>0</v>
      </c>
      <c r="U231" s="134"/>
      <c r="V231" s="134"/>
      <c r="W231" s="134"/>
      <c r="X231" s="134"/>
      <c r="Y231" s="134"/>
      <c r="Z231" s="134"/>
      <c r="AA231" s="134"/>
      <c r="AB231" s="134"/>
      <c r="AC231" s="134"/>
      <c r="AD231" s="134"/>
      <c r="AE231" s="134"/>
      <c r="AF231" s="134"/>
      <c r="AG231" s="134"/>
      <c r="AH231" s="134"/>
      <c r="AI231" s="143">
        <f t="shared" ref="AI231:AI233" si="326">AK231+AM231+AO231+AQ231+AS231+AU231+AW231</f>
        <v>8.8000000000000007</v>
      </c>
      <c r="AJ231" s="144">
        <f t="shared" si="321"/>
        <v>8.6999999999999993</v>
      </c>
      <c r="AK231" s="114">
        <f t="shared" si="323"/>
        <v>0</v>
      </c>
      <c r="AL231" s="114">
        <f t="shared" si="322"/>
        <v>0</v>
      </c>
      <c r="AM231" s="114">
        <f t="shared" si="322"/>
        <v>0</v>
      </c>
      <c r="AN231" s="114">
        <f t="shared" si="322"/>
        <v>0</v>
      </c>
      <c r="AO231" s="114">
        <f t="shared" si="322"/>
        <v>8.8000000000000007</v>
      </c>
      <c r="AP231" s="114">
        <f t="shared" si="322"/>
        <v>8.6999999999999993</v>
      </c>
      <c r="AQ231" s="114">
        <f t="shared" si="322"/>
        <v>0</v>
      </c>
      <c r="AR231" s="114">
        <f t="shared" si="322"/>
        <v>0</v>
      </c>
      <c r="AS231" s="114">
        <f t="shared" si="322"/>
        <v>0</v>
      </c>
      <c r="AT231" s="114">
        <f t="shared" si="322"/>
        <v>0</v>
      </c>
      <c r="AU231" s="114">
        <f t="shared" si="322"/>
        <v>0</v>
      </c>
      <c r="AV231" s="114">
        <f t="shared" si="322"/>
        <v>0</v>
      </c>
      <c r="AW231" s="114">
        <f t="shared" si="322"/>
        <v>0</v>
      </c>
      <c r="AX231" s="114">
        <f t="shared" si="322"/>
        <v>0</v>
      </c>
      <c r="AY231" s="162">
        <f t="shared" si="288"/>
        <v>0</v>
      </c>
      <c r="AZ231" s="162">
        <f t="shared" si="288"/>
        <v>0</v>
      </c>
      <c r="BA231" s="162">
        <f t="shared" si="288"/>
        <v>0</v>
      </c>
      <c r="BB231" s="162">
        <f t="shared" si="288"/>
        <v>0</v>
      </c>
      <c r="BC231" s="162">
        <f t="shared" si="288"/>
        <v>0</v>
      </c>
      <c r="BD231" s="162">
        <f t="shared" si="286"/>
        <v>0</v>
      </c>
      <c r="BE231" s="162">
        <f t="shared" si="286"/>
        <v>0</v>
      </c>
      <c r="BF231" s="162">
        <f t="shared" si="286"/>
        <v>0</v>
      </c>
      <c r="BG231" s="162">
        <f t="shared" si="269"/>
        <v>0</v>
      </c>
      <c r="BH231" s="162">
        <f t="shared" si="269"/>
        <v>0</v>
      </c>
      <c r="BI231" s="162">
        <f t="shared" si="269"/>
        <v>0</v>
      </c>
      <c r="BJ231" s="162">
        <f t="shared" si="269"/>
        <v>0</v>
      </c>
      <c r="BK231" s="162">
        <f t="shared" si="269"/>
        <v>0</v>
      </c>
      <c r="BL231" s="162">
        <f t="shared" si="269"/>
        <v>0</v>
      </c>
      <c r="BM231" s="162">
        <f t="shared" si="269"/>
        <v>0</v>
      </c>
      <c r="BN231" s="162">
        <f t="shared" si="269"/>
        <v>0</v>
      </c>
      <c r="BO231" s="1">
        <f t="shared" si="269"/>
        <v>0</v>
      </c>
    </row>
    <row r="232" spans="1:67" ht="39.6" x14ac:dyDescent="0.25">
      <c r="A232" s="30"/>
      <c r="B232" s="32" t="s">
        <v>420</v>
      </c>
      <c r="C232" s="155"/>
      <c r="D232" s="156"/>
      <c r="E232" s="7"/>
      <c r="F232" s="7"/>
      <c r="G232" s="7"/>
      <c r="H232" s="7"/>
      <c r="I232" s="139"/>
      <c r="J232" s="139"/>
      <c r="K232" s="7"/>
      <c r="L232" s="7"/>
      <c r="M232" s="7"/>
      <c r="N232" s="7"/>
      <c r="O232" s="7"/>
      <c r="P232" s="7"/>
      <c r="Q232" s="7"/>
      <c r="R232" s="7"/>
      <c r="S232" s="155">
        <f t="shared" si="325"/>
        <v>0.1</v>
      </c>
      <c r="T232" s="156">
        <f t="shared" si="320"/>
        <v>0.1</v>
      </c>
      <c r="U232" s="134"/>
      <c r="V232" s="134"/>
      <c r="W232" s="134"/>
      <c r="X232" s="134"/>
      <c r="Y232" s="134">
        <v>0.1</v>
      </c>
      <c r="Z232" s="134">
        <v>0.1</v>
      </c>
      <c r="AA232" s="134"/>
      <c r="AB232" s="134"/>
      <c r="AC232" s="134"/>
      <c r="AD232" s="134"/>
      <c r="AE232" s="134"/>
      <c r="AF232" s="134"/>
      <c r="AG232" s="134"/>
      <c r="AH232" s="134"/>
      <c r="AI232" s="143">
        <f t="shared" si="326"/>
        <v>0.1</v>
      </c>
      <c r="AJ232" s="144">
        <f t="shared" si="321"/>
        <v>0.1</v>
      </c>
      <c r="AK232" s="114">
        <f t="shared" si="323"/>
        <v>0</v>
      </c>
      <c r="AL232" s="114">
        <f t="shared" si="322"/>
        <v>0</v>
      </c>
      <c r="AM232" s="114">
        <f t="shared" si="322"/>
        <v>0</v>
      </c>
      <c r="AN232" s="114">
        <f t="shared" si="322"/>
        <v>0</v>
      </c>
      <c r="AO232" s="114">
        <f t="shared" si="322"/>
        <v>0.1</v>
      </c>
      <c r="AP232" s="114">
        <f t="shared" si="322"/>
        <v>0.1</v>
      </c>
      <c r="AQ232" s="114">
        <f t="shared" si="322"/>
        <v>0</v>
      </c>
      <c r="AR232" s="114">
        <f t="shared" si="322"/>
        <v>0</v>
      </c>
      <c r="AS232" s="114">
        <f t="shared" si="322"/>
        <v>0</v>
      </c>
      <c r="AT232" s="114">
        <f t="shared" si="322"/>
        <v>0</v>
      </c>
      <c r="AU232" s="114">
        <f t="shared" si="322"/>
        <v>0</v>
      </c>
      <c r="AV232" s="114">
        <f t="shared" si="322"/>
        <v>0</v>
      </c>
      <c r="AW232" s="114">
        <f t="shared" si="322"/>
        <v>0</v>
      </c>
      <c r="AX232" s="114">
        <f t="shared" si="322"/>
        <v>0</v>
      </c>
      <c r="AY232" s="162"/>
      <c r="AZ232" s="162"/>
      <c r="BA232" s="162"/>
      <c r="BB232" s="162"/>
      <c r="BC232" s="162"/>
      <c r="BD232" s="162"/>
      <c r="BE232" s="162"/>
      <c r="BF232" s="162"/>
      <c r="BG232" s="162"/>
      <c r="BH232" s="162"/>
      <c r="BI232" s="162"/>
      <c r="BJ232" s="162"/>
      <c r="BK232" s="162"/>
      <c r="BL232" s="162"/>
      <c r="BM232" s="162"/>
      <c r="BN232" s="162"/>
    </row>
    <row r="233" spans="1:67" ht="39.6" x14ac:dyDescent="0.25">
      <c r="A233" s="33"/>
      <c r="B233" s="34" t="s">
        <v>317</v>
      </c>
      <c r="C233" s="155">
        <f t="shared" si="324"/>
        <v>3.6</v>
      </c>
      <c r="D233" s="156">
        <f t="shared" si="319"/>
        <v>3.6</v>
      </c>
      <c r="E233" s="7"/>
      <c r="F233" s="7"/>
      <c r="G233" s="7"/>
      <c r="H233" s="7"/>
      <c r="I233" s="7">
        <v>3.6</v>
      </c>
      <c r="J233" s="7">
        <v>3.6</v>
      </c>
      <c r="K233" s="7"/>
      <c r="L233" s="7"/>
      <c r="M233" s="7"/>
      <c r="N233" s="7"/>
      <c r="O233" s="7"/>
      <c r="P233" s="7"/>
      <c r="Q233" s="7"/>
      <c r="R233" s="7"/>
      <c r="S233" s="155">
        <f t="shared" si="325"/>
        <v>0</v>
      </c>
      <c r="T233" s="156">
        <f t="shared" si="320"/>
        <v>0</v>
      </c>
      <c r="U233" s="134"/>
      <c r="V233" s="134"/>
      <c r="W233" s="134"/>
      <c r="X233" s="134"/>
      <c r="Y233" s="134"/>
      <c r="Z233" s="134"/>
      <c r="AA233" s="134"/>
      <c r="AB233" s="134"/>
      <c r="AC233" s="134"/>
      <c r="AD233" s="134"/>
      <c r="AE233" s="134"/>
      <c r="AF233" s="134"/>
      <c r="AG233" s="134"/>
      <c r="AH233" s="134"/>
      <c r="AI233" s="143">
        <f t="shared" si="326"/>
        <v>3.6</v>
      </c>
      <c r="AJ233" s="144">
        <f t="shared" si="321"/>
        <v>3.6</v>
      </c>
      <c r="AK233" s="114">
        <f t="shared" si="323"/>
        <v>0</v>
      </c>
      <c r="AL233" s="114">
        <f t="shared" si="322"/>
        <v>0</v>
      </c>
      <c r="AM233" s="114">
        <f t="shared" si="322"/>
        <v>0</v>
      </c>
      <c r="AN233" s="114">
        <f t="shared" si="322"/>
        <v>0</v>
      </c>
      <c r="AO233" s="114">
        <f t="shared" si="322"/>
        <v>3.6</v>
      </c>
      <c r="AP233" s="114">
        <f t="shared" si="322"/>
        <v>3.6</v>
      </c>
      <c r="AQ233" s="114">
        <f t="shared" si="322"/>
        <v>0</v>
      </c>
      <c r="AR233" s="114">
        <f t="shared" si="322"/>
        <v>0</v>
      </c>
      <c r="AS233" s="114">
        <f t="shared" si="322"/>
        <v>0</v>
      </c>
      <c r="AT233" s="114">
        <f t="shared" si="322"/>
        <v>0</v>
      </c>
      <c r="AU233" s="114">
        <f t="shared" si="322"/>
        <v>0</v>
      </c>
      <c r="AV233" s="114">
        <f t="shared" si="322"/>
        <v>0</v>
      </c>
      <c r="AW233" s="114">
        <f t="shared" si="322"/>
        <v>0</v>
      </c>
      <c r="AX233" s="114">
        <f t="shared" si="322"/>
        <v>0</v>
      </c>
      <c r="AY233" s="162">
        <f t="shared" si="288"/>
        <v>0</v>
      </c>
      <c r="AZ233" s="162">
        <f t="shared" si="288"/>
        <v>0</v>
      </c>
      <c r="BA233" s="162">
        <f t="shared" si="288"/>
        <v>0</v>
      </c>
      <c r="BB233" s="162">
        <f t="shared" si="288"/>
        <v>0</v>
      </c>
      <c r="BC233" s="162">
        <f t="shared" si="288"/>
        <v>0</v>
      </c>
      <c r="BD233" s="162">
        <f t="shared" si="286"/>
        <v>0</v>
      </c>
      <c r="BE233" s="162">
        <f t="shared" si="286"/>
        <v>0</v>
      </c>
      <c r="BF233" s="162">
        <f t="shared" si="286"/>
        <v>0</v>
      </c>
      <c r="BG233" s="162">
        <f t="shared" si="269"/>
        <v>0</v>
      </c>
      <c r="BH233" s="162">
        <f t="shared" si="269"/>
        <v>0</v>
      </c>
      <c r="BI233" s="162">
        <f t="shared" si="269"/>
        <v>0</v>
      </c>
      <c r="BJ233" s="162">
        <f t="shared" ref="BJ233:BO282" si="327">N233-AT233</f>
        <v>0</v>
      </c>
      <c r="BK233" s="162">
        <f t="shared" si="327"/>
        <v>0</v>
      </c>
      <c r="BL233" s="162">
        <f t="shared" si="327"/>
        <v>0</v>
      </c>
      <c r="BM233" s="162">
        <f t="shared" si="327"/>
        <v>0</v>
      </c>
      <c r="BN233" s="162">
        <f t="shared" si="327"/>
        <v>0</v>
      </c>
      <c r="BO233" s="1">
        <f t="shared" si="327"/>
        <v>0</v>
      </c>
    </row>
    <row r="234" spans="1:67" ht="15" customHeight="1" x14ac:dyDescent="0.25">
      <c r="A234" s="29" t="s">
        <v>40</v>
      </c>
      <c r="B234" s="119" t="s">
        <v>338</v>
      </c>
      <c r="C234" s="151">
        <f>C235</f>
        <v>537.80000000000007</v>
      </c>
      <c r="D234" s="152">
        <f t="shared" ref="D234:R234" si="328">D235</f>
        <v>452.8</v>
      </c>
      <c r="E234" s="131">
        <f t="shared" si="328"/>
        <v>250.2</v>
      </c>
      <c r="F234" s="131">
        <f t="shared" si="328"/>
        <v>217.4</v>
      </c>
      <c r="G234" s="131">
        <f t="shared" si="328"/>
        <v>0</v>
      </c>
      <c r="H234" s="131">
        <f t="shared" si="328"/>
        <v>0</v>
      </c>
      <c r="I234" s="131">
        <f t="shared" si="328"/>
        <v>12</v>
      </c>
      <c r="J234" s="131">
        <f t="shared" si="328"/>
        <v>11</v>
      </c>
      <c r="K234" s="131">
        <f t="shared" si="328"/>
        <v>232.9</v>
      </c>
      <c r="L234" s="131">
        <f t="shared" si="328"/>
        <v>224.4</v>
      </c>
      <c r="M234" s="131">
        <f t="shared" si="328"/>
        <v>36.700000000000003</v>
      </c>
      <c r="N234" s="131">
        <f t="shared" si="328"/>
        <v>0</v>
      </c>
      <c r="O234" s="131">
        <f t="shared" si="328"/>
        <v>0</v>
      </c>
      <c r="P234" s="131">
        <f t="shared" si="328"/>
        <v>0</v>
      </c>
      <c r="Q234" s="131">
        <f t="shared" si="328"/>
        <v>6</v>
      </c>
      <c r="R234" s="131">
        <f t="shared" si="328"/>
        <v>0</v>
      </c>
      <c r="S234" s="151">
        <f>S235</f>
        <v>2.6</v>
      </c>
      <c r="T234" s="152">
        <f t="shared" ref="T234:AH234" si="329">T235</f>
        <v>0.4</v>
      </c>
      <c r="U234" s="133">
        <f t="shared" si="329"/>
        <v>0</v>
      </c>
      <c r="V234" s="133">
        <f t="shared" si="329"/>
        <v>0</v>
      </c>
      <c r="W234" s="133">
        <f t="shared" si="329"/>
        <v>0</v>
      </c>
      <c r="X234" s="133">
        <f t="shared" si="329"/>
        <v>0</v>
      </c>
      <c r="Y234" s="133">
        <f t="shared" si="329"/>
        <v>0.4</v>
      </c>
      <c r="Z234" s="133">
        <f t="shared" si="329"/>
        <v>0.4</v>
      </c>
      <c r="AA234" s="133">
        <f t="shared" si="329"/>
        <v>0</v>
      </c>
      <c r="AB234" s="133">
        <f t="shared" si="329"/>
        <v>0</v>
      </c>
      <c r="AC234" s="133">
        <f t="shared" si="329"/>
        <v>0</v>
      </c>
      <c r="AD234" s="133">
        <f t="shared" si="329"/>
        <v>0</v>
      </c>
      <c r="AE234" s="133">
        <f t="shared" si="329"/>
        <v>0</v>
      </c>
      <c r="AF234" s="133">
        <f t="shared" si="329"/>
        <v>0</v>
      </c>
      <c r="AG234" s="133">
        <f t="shared" si="329"/>
        <v>2.2000000000000002</v>
      </c>
      <c r="AH234" s="133">
        <f t="shared" si="329"/>
        <v>0</v>
      </c>
      <c r="AI234" s="14">
        <f>AI235</f>
        <v>540.40000000000009</v>
      </c>
      <c r="AJ234" s="12">
        <f t="shared" ref="AJ234:AX234" si="330">AJ235</f>
        <v>453.20000000000005</v>
      </c>
      <c r="AK234" s="105">
        <f t="shared" si="330"/>
        <v>250.2</v>
      </c>
      <c r="AL234" s="105">
        <f t="shared" si="330"/>
        <v>217.4</v>
      </c>
      <c r="AM234" s="105">
        <f t="shared" si="330"/>
        <v>0</v>
      </c>
      <c r="AN234" s="105">
        <f t="shared" si="330"/>
        <v>0</v>
      </c>
      <c r="AO234" s="105">
        <f t="shared" si="330"/>
        <v>12.4</v>
      </c>
      <c r="AP234" s="105">
        <f t="shared" si="330"/>
        <v>11.4</v>
      </c>
      <c r="AQ234" s="105">
        <f t="shared" si="330"/>
        <v>232.9</v>
      </c>
      <c r="AR234" s="105">
        <f t="shared" si="330"/>
        <v>224.4</v>
      </c>
      <c r="AS234" s="105">
        <f t="shared" si="330"/>
        <v>36.700000000000003</v>
      </c>
      <c r="AT234" s="105">
        <f t="shared" si="330"/>
        <v>0</v>
      </c>
      <c r="AU234" s="105">
        <f t="shared" si="330"/>
        <v>0</v>
      </c>
      <c r="AV234" s="105">
        <f t="shared" si="330"/>
        <v>0</v>
      </c>
      <c r="AW234" s="105">
        <f t="shared" si="330"/>
        <v>8.1999999999999993</v>
      </c>
      <c r="AX234" s="105">
        <f t="shared" si="330"/>
        <v>0</v>
      </c>
      <c r="AY234" s="162">
        <f t="shared" si="288"/>
        <v>-2.6000000000000227</v>
      </c>
      <c r="AZ234" s="162">
        <f t="shared" si="288"/>
        <v>-0.40000000000003411</v>
      </c>
      <c r="BA234" s="162">
        <f t="shared" si="288"/>
        <v>0</v>
      </c>
      <c r="BB234" s="162">
        <f t="shared" si="288"/>
        <v>0</v>
      </c>
      <c r="BC234" s="162">
        <f t="shared" si="288"/>
        <v>0</v>
      </c>
      <c r="BD234" s="162">
        <f t="shared" si="286"/>
        <v>0</v>
      </c>
      <c r="BE234" s="162">
        <f t="shared" si="286"/>
        <v>-0.40000000000000036</v>
      </c>
      <c r="BF234" s="162">
        <f t="shared" si="286"/>
        <v>-0.40000000000000036</v>
      </c>
      <c r="BG234" s="162">
        <f t="shared" si="286"/>
        <v>0</v>
      </c>
      <c r="BH234" s="162">
        <f t="shared" si="286"/>
        <v>0</v>
      </c>
      <c r="BI234" s="162">
        <f t="shared" si="286"/>
        <v>0</v>
      </c>
      <c r="BJ234" s="162">
        <f t="shared" si="327"/>
        <v>0</v>
      </c>
      <c r="BK234" s="162">
        <f t="shared" si="327"/>
        <v>0</v>
      </c>
      <c r="BL234" s="162">
        <f t="shared" si="327"/>
        <v>0</v>
      </c>
      <c r="BM234" s="162">
        <f t="shared" si="327"/>
        <v>-2.1999999999999993</v>
      </c>
      <c r="BN234" s="162">
        <f t="shared" si="327"/>
        <v>0</v>
      </c>
      <c r="BO234" s="1">
        <f t="shared" si="327"/>
        <v>5.2000000000000224</v>
      </c>
    </row>
    <row r="235" spans="1:67" x14ac:dyDescent="0.25">
      <c r="A235" s="30"/>
      <c r="B235" s="21" t="s">
        <v>316</v>
      </c>
      <c r="C235" s="154">
        <f t="shared" ref="C235:D238" si="331">E235+G235+I235+K235+M235+O235+Q235</f>
        <v>537.80000000000007</v>
      </c>
      <c r="D235" s="154">
        <f t="shared" si="331"/>
        <v>452.8</v>
      </c>
      <c r="E235" s="7">
        <v>250.2</v>
      </c>
      <c r="F235" s="7">
        <v>217.4</v>
      </c>
      <c r="G235" s="7"/>
      <c r="H235" s="7"/>
      <c r="I235" s="7">
        <f>SUM(I236:I238)</f>
        <v>12</v>
      </c>
      <c r="J235" s="7">
        <f>SUM(J236:J238)</f>
        <v>11</v>
      </c>
      <c r="K235" s="7">
        <v>232.9</v>
      </c>
      <c r="L235" s="7">
        <v>224.4</v>
      </c>
      <c r="M235" s="7">
        <v>36.700000000000003</v>
      </c>
      <c r="N235" s="131"/>
      <c r="O235" s="131"/>
      <c r="P235" s="131"/>
      <c r="Q235" s="7">
        <v>6</v>
      </c>
      <c r="R235" s="131"/>
      <c r="S235" s="154">
        <f t="shared" ref="S235:T238" si="332">U235+W235+Y235+AA235+AC235+AE235+AG235</f>
        <v>2.6</v>
      </c>
      <c r="T235" s="154">
        <f t="shared" si="332"/>
        <v>0.4</v>
      </c>
      <c r="U235" s="134"/>
      <c r="V235" s="133"/>
      <c r="W235" s="134"/>
      <c r="X235" s="134"/>
      <c r="Y235" s="134">
        <f>SUM(Y236:Y238)</f>
        <v>0.4</v>
      </c>
      <c r="Z235" s="134">
        <f>SUM(Z236:Z238)</f>
        <v>0.4</v>
      </c>
      <c r="AA235" s="133"/>
      <c r="AB235" s="133"/>
      <c r="AC235" s="133"/>
      <c r="AD235" s="133"/>
      <c r="AE235" s="133"/>
      <c r="AF235" s="133"/>
      <c r="AG235" s="133">
        <v>2.2000000000000002</v>
      </c>
      <c r="AH235" s="133"/>
      <c r="AI235" s="113">
        <f t="shared" ref="AI235:AJ238" si="333">AK235+AM235+AO235+AQ235+AS235+AU235+AW235</f>
        <v>540.40000000000009</v>
      </c>
      <c r="AJ235" s="113">
        <f t="shared" si="333"/>
        <v>453.20000000000005</v>
      </c>
      <c r="AK235" s="23">
        <f>E235+U235</f>
        <v>250.2</v>
      </c>
      <c r="AL235" s="23">
        <f t="shared" ref="AL235:AX238" si="334">F235+V235</f>
        <v>217.4</v>
      </c>
      <c r="AM235" s="23">
        <f t="shared" si="334"/>
        <v>0</v>
      </c>
      <c r="AN235" s="23">
        <f t="shared" si="334"/>
        <v>0</v>
      </c>
      <c r="AO235" s="23">
        <f t="shared" si="334"/>
        <v>12.4</v>
      </c>
      <c r="AP235" s="23">
        <f t="shared" si="334"/>
        <v>11.4</v>
      </c>
      <c r="AQ235" s="23">
        <f t="shared" si="334"/>
        <v>232.9</v>
      </c>
      <c r="AR235" s="23">
        <f t="shared" si="334"/>
        <v>224.4</v>
      </c>
      <c r="AS235" s="23">
        <f t="shared" si="334"/>
        <v>36.700000000000003</v>
      </c>
      <c r="AT235" s="23">
        <f t="shared" si="334"/>
        <v>0</v>
      </c>
      <c r="AU235" s="23">
        <f t="shared" si="334"/>
        <v>0</v>
      </c>
      <c r="AV235" s="23">
        <f t="shared" si="334"/>
        <v>0</v>
      </c>
      <c r="AW235" s="23">
        <f t="shared" si="334"/>
        <v>8.1999999999999993</v>
      </c>
      <c r="AX235" s="23">
        <f t="shared" si="334"/>
        <v>0</v>
      </c>
      <c r="AY235" s="162">
        <f t="shared" si="288"/>
        <v>-2.6000000000000227</v>
      </c>
      <c r="AZ235" s="162">
        <f t="shared" si="288"/>
        <v>-0.40000000000003411</v>
      </c>
      <c r="BA235" s="162">
        <f t="shared" si="288"/>
        <v>0</v>
      </c>
      <c r="BB235" s="162">
        <f t="shared" si="288"/>
        <v>0</v>
      </c>
      <c r="BC235" s="162">
        <f t="shared" si="288"/>
        <v>0</v>
      </c>
      <c r="BD235" s="162">
        <f t="shared" si="286"/>
        <v>0</v>
      </c>
      <c r="BE235" s="162">
        <f t="shared" si="286"/>
        <v>-0.40000000000000036</v>
      </c>
      <c r="BF235" s="162">
        <f t="shared" si="286"/>
        <v>-0.40000000000000036</v>
      </c>
      <c r="BG235" s="162">
        <f t="shared" si="286"/>
        <v>0</v>
      </c>
      <c r="BH235" s="162">
        <f t="shared" si="286"/>
        <v>0</v>
      </c>
      <c r="BI235" s="162">
        <f t="shared" si="286"/>
        <v>0</v>
      </c>
      <c r="BJ235" s="162">
        <f t="shared" si="327"/>
        <v>0</v>
      </c>
      <c r="BK235" s="162">
        <f t="shared" si="327"/>
        <v>0</v>
      </c>
      <c r="BL235" s="162">
        <f t="shared" si="327"/>
        <v>0</v>
      </c>
      <c r="BM235" s="162">
        <f t="shared" si="327"/>
        <v>-2.1999999999999993</v>
      </c>
      <c r="BN235" s="162">
        <f t="shared" si="327"/>
        <v>0</v>
      </c>
      <c r="BO235" s="1">
        <f t="shared" si="327"/>
        <v>5.2000000000000224</v>
      </c>
    </row>
    <row r="236" spans="1:67" ht="27" x14ac:dyDescent="0.3">
      <c r="A236" s="30"/>
      <c r="B236" s="32" t="s">
        <v>263</v>
      </c>
      <c r="C236" s="155">
        <f>E236+G236+I236+K236+M236+O236+Q236</f>
        <v>3.2</v>
      </c>
      <c r="D236" s="156">
        <f t="shared" si="331"/>
        <v>2.2999999999999998</v>
      </c>
      <c r="E236" s="136"/>
      <c r="F236" s="136"/>
      <c r="G236" s="140"/>
      <c r="H236" s="140"/>
      <c r="I236" s="136">
        <v>3.2</v>
      </c>
      <c r="J236" s="136">
        <v>2.2999999999999998</v>
      </c>
      <c r="K236" s="140"/>
      <c r="L236" s="140"/>
      <c r="M236" s="140"/>
      <c r="N236" s="140"/>
      <c r="O236" s="140"/>
      <c r="P236" s="140"/>
      <c r="Q236" s="140"/>
      <c r="R236" s="140"/>
      <c r="S236" s="155">
        <f>U236+W236+Y236+AA236+AC236+AE236+AG236</f>
        <v>0</v>
      </c>
      <c r="T236" s="156">
        <f t="shared" si="332"/>
        <v>0</v>
      </c>
      <c r="U236" s="142"/>
      <c r="V236" s="142"/>
      <c r="W236" s="142"/>
      <c r="X236" s="142"/>
      <c r="Y236" s="142"/>
      <c r="Z236" s="142"/>
      <c r="AA236" s="142"/>
      <c r="AB236" s="142"/>
      <c r="AC236" s="142"/>
      <c r="AD236" s="142"/>
      <c r="AE236" s="142"/>
      <c r="AF236" s="142"/>
      <c r="AG236" s="142"/>
      <c r="AH236" s="142"/>
      <c r="AI236" s="143">
        <f>AK236+AM236+AO236+AQ236+AS236+AU236+AW236</f>
        <v>3.2</v>
      </c>
      <c r="AJ236" s="144">
        <f t="shared" si="333"/>
        <v>2.2999999999999998</v>
      </c>
      <c r="AK236" s="114">
        <f t="shared" ref="AK236:AK238" si="335">E236+U236</f>
        <v>0</v>
      </c>
      <c r="AL236" s="114">
        <f t="shared" si="334"/>
        <v>0</v>
      </c>
      <c r="AM236" s="114">
        <f t="shared" si="334"/>
        <v>0</v>
      </c>
      <c r="AN236" s="114">
        <f t="shared" si="334"/>
        <v>0</v>
      </c>
      <c r="AO236" s="114">
        <f t="shared" si="334"/>
        <v>3.2</v>
      </c>
      <c r="AP236" s="114">
        <f t="shared" si="334"/>
        <v>2.2999999999999998</v>
      </c>
      <c r="AQ236" s="114">
        <f t="shared" si="334"/>
        <v>0</v>
      </c>
      <c r="AR236" s="114">
        <f t="shared" si="334"/>
        <v>0</v>
      </c>
      <c r="AS236" s="114">
        <f t="shared" si="334"/>
        <v>0</v>
      </c>
      <c r="AT236" s="114">
        <f t="shared" si="334"/>
        <v>0</v>
      </c>
      <c r="AU236" s="114">
        <f t="shared" si="334"/>
        <v>0</v>
      </c>
      <c r="AV236" s="114">
        <f t="shared" si="334"/>
        <v>0</v>
      </c>
      <c r="AW236" s="114">
        <f t="shared" si="334"/>
        <v>0</v>
      </c>
      <c r="AX236" s="114">
        <f t="shared" si="334"/>
        <v>0</v>
      </c>
      <c r="AY236" s="162">
        <f t="shared" si="288"/>
        <v>0</v>
      </c>
      <c r="AZ236" s="162">
        <f t="shared" si="288"/>
        <v>0</v>
      </c>
      <c r="BA236" s="162">
        <f t="shared" si="288"/>
        <v>0</v>
      </c>
      <c r="BB236" s="162">
        <f t="shared" si="288"/>
        <v>0</v>
      </c>
      <c r="BC236" s="162">
        <f t="shared" si="288"/>
        <v>0</v>
      </c>
      <c r="BD236" s="162">
        <f t="shared" si="286"/>
        <v>0</v>
      </c>
      <c r="BE236" s="162">
        <f t="shared" si="286"/>
        <v>0</v>
      </c>
      <c r="BF236" s="162">
        <f t="shared" si="286"/>
        <v>0</v>
      </c>
      <c r="BG236" s="162">
        <f t="shared" si="286"/>
        <v>0</v>
      </c>
      <c r="BH236" s="162">
        <f t="shared" si="286"/>
        <v>0</v>
      </c>
      <c r="BI236" s="162">
        <f t="shared" si="286"/>
        <v>0</v>
      </c>
      <c r="BJ236" s="162">
        <f t="shared" si="327"/>
        <v>0</v>
      </c>
      <c r="BK236" s="162">
        <f t="shared" si="327"/>
        <v>0</v>
      </c>
      <c r="BL236" s="162">
        <f t="shared" si="327"/>
        <v>0</v>
      </c>
      <c r="BM236" s="162">
        <f t="shared" si="327"/>
        <v>0</v>
      </c>
      <c r="BN236" s="162">
        <f t="shared" si="327"/>
        <v>0</v>
      </c>
      <c r="BO236" s="1">
        <f t="shared" si="327"/>
        <v>0</v>
      </c>
    </row>
    <row r="237" spans="1:67" ht="40.200000000000003" x14ac:dyDescent="0.3">
      <c r="A237" s="30"/>
      <c r="B237" s="32" t="s">
        <v>420</v>
      </c>
      <c r="C237" s="155"/>
      <c r="D237" s="156"/>
      <c r="E237" s="136"/>
      <c r="F237" s="136"/>
      <c r="G237" s="140"/>
      <c r="H237" s="140"/>
      <c r="I237" s="136"/>
      <c r="J237" s="136"/>
      <c r="K237" s="140"/>
      <c r="L237" s="140"/>
      <c r="M237" s="140"/>
      <c r="N237" s="140"/>
      <c r="O237" s="140"/>
      <c r="P237" s="140"/>
      <c r="Q237" s="140"/>
      <c r="R237" s="140"/>
      <c r="S237" s="155">
        <f>U237+W237+Y237+AA237+AC237+AE237+AG237</f>
        <v>0.4</v>
      </c>
      <c r="T237" s="156">
        <f t="shared" si="332"/>
        <v>0.4</v>
      </c>
      <c r="U237" s="142"/>
      <c r="V237" s="142"/>
      <c r="W237" s="142"/>
      <c r="X237" s="142"/>
      <c r="Y237" s="134">
        <v>0.4</v>
      </c>
      <c r="Z237" s="134">
        <v>0.4</v>
      </c>
      <c r="AA237" s="142"/>
      <c r="AB237" s="142"/>
      <c r="AC237" s="142"/>
      <c r="AD237" s="142"/>
      <c r="AE237" s="142"/>
      <c r="AF237" s="142"/>
      <c r="AG237" s="142"/>
      <c r="AH237" s="142"/>
      <c r="AI237" s="143">
        <f>AK237+AM237+AO237+AQ237+AS237+AU237+AW237</f>
        <v>0.4</v>
      </c>
      <c r="AJ237" s="144">
        <f t="shared" si="333"/>
        <v>0.4</v>
      </c>
      <c r="AK237" s="114">
        <f t="shared" si="335"/>
        <v>0</v>
      </c>
      <c r="AL237" s="114">
        <f t="shared" si="334"/>
        <v>0</v>
      </c>
      <c r="AM237" s="114">
        <f t="shared" si="334"/>
        <v>0</v>
      </c>
      <c r="AN237" s="114">
        <f t="shared" si="334"/>
        <v>0</v>
      </c>
      <c r="AO237" s="114">
        <f t="shared" si="334"/>
        <v>0.4</v>
      </c>
      <c r="AP237" s="114">
        <f t="shared" si="334"/>
        <v>0.4</v>
      </c>
      <c r="AQ237" s="114">
        <f t="shared" si="334"/>
        <v>0</v>
      </c>
      <c r="AR237" s="114">
        <f t="shared" si="334"/>
        <v>0</v>
      </c>
      <c r="AS237" s="114">
        <f t="shared" si="334"/>
        <v>0</v>
      </c>
      <c r="AT237" s="114">
        <f t="shared" si="334"/>
        <v>0</v>
      </c>
      <c r="AU237" s="114">
        <f t="shared" si="334"/>
        <v>0</v>
      </c>
      <c r="AV237" s="114">
        <f t="shared" si="334"/>
        <v>0</v>
      </c>
      <c r="AW237" s="114">
        <f t="shared" si="334"/>
        <v>0</v>
      </c>
      <c r="AX237" s="114">
        <f t="shared" si="334"/>
        <v>0</v>
      </c>
      <c r="AY237" s="162"/>
      <c r="AZ237" s="162"/>
      <c r="BA237" s="162"/>
      <c r="BB237" s="162"/>
      <c r="BC237" s="162"/>
      <c r="BD237" s="162"/>
      <c r="BE237" s="162"/>
      <c r="BF237" s="162"/>
      <c r="BG237" s="162"/>
      <c r="BH237" s="162"/>
      <c r="BI237" s="162"/>
      <c r="BJ237" s="162"/>
      <c r="BK237" s="162"/>
      <c r="BL237" s="162"/>
      <c r="BM237" s="162"/>
      <c r="BN237" s="162"/>
    </row>
    <row r="238" spans="1:67" ht="26.4" x14ac:dyDescent="0.25">
      <c r="A238" s="30"/>
      <c r="B238" s="32" t="s">
        <v>318</v>
      </c>
      <c r="C238" s="155">
        <f>E238+G238+I238+K238+M238+O238+Q238</f>
        <v>8.8000000000000007</v>
      </c>
      <c r="D238" s="156">
        <f t="shared" si="331"/>
        <v>8.6999999999999993</v>
      </c>
      <c r="E238" s="136"/>
      <c r="F238" s="136"/>
      <c r="G238" s="136"/>
      <c r="H238" s="136"/>
      <c r="I238" s="136">
        <v>8.8000000000000007</v>
      </c>
      <c r="J238" s="136">
        <v>8.6999999999999993</v>
      </c>
      <c r="K238" s="136"/>
      <c r="L238" s="136"/>
      <c r="M238" s="136"/>
      <c r="N238" s="136"/>
      <c r="O238" s="136"/>
      <c r="P238" s="136"/>
      <c r="Q238" s="136"/>
      <c r="R238" s="136"/>
      <c r="S238" s="155">
        <f>U238+W238+Y238+AA238+AC238+AE238+AG238</f>
        <v>0</v>
      </c>
      <c r="T238" s="156">
        <f t="shared" si="332"/>
        <v>0</v>
      </c>
      <c r="U238" s="137"/>
      <c r="V238" s="137"/>
      <c r="W238" s="137"/>
      <c r="X238" s="137"/>
      <c r="Y238" s="137"/>
      <c r="Z238" s="137"/>
      <c r="AA238" s="137"/>
      <c r="AB238" s="137"/>
      <c r="AC238" s="137"/>
      <c r="AD238" s="137"/>
      <c r="AE238" s="137"/>
      <c r="AF238" s="137"/>
      <c r="AG238" s="137"/>
      <c r="AH238" s="137"/>
      <c r="AI238" s="143">
        <f>AK238+AM238+AO238+AQ238+AS238+AU238+AW238</f>
        <v>8.8000000000000007</v>
      </c>
      <c r="AJ238" s="144">
        <f t="shared" si="333"/>
        <v>8.6999999999999993</v>
      </c>
      <c r="AK238" s="114">
        <f t="shared" si="335"/>
        <v>0</v>
      </c>
      <c r="AL238" s="114">
        <f t="shared" si="334"/>
        <v>0</v>
      </c>
      <c r="AM238" s="114">
        <f t="shared" si="334"/>
        <v>0</v>
      </c>
      <c r="AN238" s="114">
        <f t="shared" si="334"/>
        <v>0</v>
      </c>
      <c r="AO238" s="114">
        <f t="shared" si="334"/>
        <v>8.8000000000000007</v>
      </c>
      <c r="AP238" s="114">
        <f t="shared" si="334"/>
        <v>8.6999999999999993</v>
      </c>
      <c r="AQ238" s="114">
        <f t="shared" si="334"/>
        <v>0</v>
      </c>
      <c r="AR238" s="114">
        <f t="shared" si="334"/>
        <v>0</v>
      </c>
      <c r="AS238" s="114">
        <f t="shared" si="334"/>
        <v>0</v>
      </c>
      <c r="AT238" s="114">
        <f t="shared" si="334"/>
        <v>0</v>
      </c>
      <c r="AU238" s="114">
        <f t="shared" si="334"/>
        <v>0</v>
      </c>
      <c r="AV238" s="114">
        <f t="shared" si="334"/>
        <v>0</v>
      </c>
      <c r="AW238" s="114">
        <f t="shared" si="334"/>
        <v>0</v>
      </c>
      <c r="AX238" s="114">
        <f t="shared" si="334"/>
        <v>0</v>
      </c>
      <c r="AY238" s="162">
        <f t="shared" si="288"/>
        <v>0</v>
      </c>
      <c r="AZ238" s="162">
        <f t="shared" si="288"/>
        <v>0</v>
      </c>
      <c r="BA238" s="162">
        <f t="shared" si="288"/>
        <v>0</v>
      </c>
      <c r="BB238" s="162">
        <f t="shared" si="288"/>
        <v>0</v>
      </c>
      <c r="BC238" s="162">
        <f t="shared" si="288"/>
        <v>0</v>
      </c>
      <c r="BD238" s="162">
        <f t="shared" si="286"/>
        <v>0</v>
      </c>
      <c r="BE238" s="162">
        <f t="shared" si="286"/>
        <v>0</v>
      </c>
      <c r="BF238" s="162">
        <f t="shared" si="286"/>
        <v>0</v>
      </c>
      <c r="BG238" s="162">
        <f t="shared" si="286"/>
        <v>0</v>
      </c>
      <c r="BH238" s="162">
        <f t="shared" si="286"/>
        <v>0</v>
      </c>
      <c r="BI238" s="162">
        <f t="shared" si="286"/>
        <v>0</v>
      </c>
      <c r="BJ238" s="162">
        <f t="shared" si="327"/>
        <v>0</v>
      </c>
      <c r="BK238" s="162">
        <f t="shared" si="327"/>
        <v>0</v>
      </c>
      <c r="BL238" s="162">
        <f t="shared" si="327"/>
        <v>0</v>
      </c>
      <c r="BM238" s="162">
        <f t="shared" si="327"/>
        <v>0</v>
      </c>
      <c r="BN238" s="162">
        <f t="shared" si="327"/>
        <v>0</v>
      </c>
      <c r="BO238" s="1">
        <f t="shared" si="327"/>
        <v>0</v>
      </c>
    </row>
    <row r="239" spans="1:67" ht="15" customHeight="1" x14ac:dyDescent="0.25">
      <c r="A239" s="29" t="s">
        <v>41</v>
      </c>
      <c r="B239" s="119" t="s">
        <v>339</v>
      </c>
      <c r="C239" s="151">
        <f>C240</f>
        <v>1239.5000000000002</v>
      </c>
      <c r="D239" s="152">
        <f t="shared" ref="D239:R239" si="336">D240</f>
        <v>1006.6</v>
      </c>
      <c r="E239" s="131">
        <f t="shared" si="336"/>
        <v>577.5</v>
      </c>
      <c r="F239" s="131">
        <f t="shared" si="336"/>
        <v>479.2</v>
      </c>
      <c r="G239" s="131">
        <f t="shared" si="336"/>
        <v>0</v>
      </c>
      <c r="H239" s="131">
        <f t="shared" si="336"/>
        <v>0</v>
      </c>
      <c r="I239" s="131">
        <f t="shared" si="336"/>
        <v>27.9</v>
      </c>
      <c r="J239" s="131">
        <f t="shared" si="336"/>
        <v>26.1</v>
      </c>
      <c r="K239" s="131">
        <f t="shared" si="336"/>
        <v>522</v>
      </c>
      <c r="L239" s="131">
        <f t="shared" si="336"/>
        <v>501.3</v>
      </c>
      <c r="M239" s="131">
        <f t="shared" si="336"/>
        <v>100.7</v>
      </c>
      <c r="N239" s="131">
        <f t="shared" si="336"/>
        <v>0</v>
      </c>
      <c r="O239" s="131">
        <f t="shared" si="336"/>
        <v>0</v>
      </c>
      <c r="P239" s="131">
        <f t="shared" si="336"/>
        <v>0</v>
      </c>
      <c r="Q239" s="131">
        <f t="shared" si="336"/>
        <v>11.4</v>
      </c>
      <c r="R239" s="131">
        <f t="shared" si="336"/>
        <v>0</v>
      </c>
      <c r="S239" s="151">
        <f>S240</f>
        <v>0</v>
      </c>
      <c r="T239" s="152">
        <f t="shared" ref="T239:AH239" si="337">T240</f>
        <v>0</v>
      </c>
      <c r="U239" s="133">
        <f t="shared" si="337"/>
        <v>0</v>
      </c>
      <c r="V239" s="133">
        <f t="shared" si="337"/>
        <v>0</v>
      </c>
      <c r="W239" s="133">
        <f t="shared" si="337"/>
        <v>0</v>
      </c>
      <c r="X239" s="133">
        <f t="shared" si="337"/>
        <v>0</v>
      </c>
      <c r="Y239" s="133">
        <f t="shared" si="337"/>
        <v>0</v>
      </c>
      <c r="Z239" s="133">
        <f t="shared" si="337"/>
        <v>0</v>
      </c>
      <c r="AA239" s="133">
        <f t="shared" si="337"/>
        <v>0</v>
      </c>
      <c r="AB239" s="133">
        <f t="shared" si="337"/>
        <v>0</v>
      </c>
      <c r="AC239" s="133">
        <f t="shared" si="337"/>
        <v>0</v>
      </c>
      <c r="AD239" s="133">
        <f t="shared" si="337"/>
        <v>0</v>
      </c>
      <c r="AE239" s="133">
        <f t="shared" si="337"/>
        <v>0</v>
      </c>
      <c r="AF239" s="133">
        <f t="shared" si="337"/>
        <v>0</v>
      </c>
      <c r="AG239" s="133">
        <f t="shared" si="337"/>
        <v>0</v>
      </c>
      <c r="AH239" s="133">
        <f t="shared" si="337"/>
        <v>0</v>
      </c>
      <c r="AI239" s="14">
        <f>AI240</f>
        <v>1239.5000000000002</v>
      </c>
      <c r="AJ239" s="12">
        <f t="shared" ref="AJ239:AX239" si="338">AJ240</f>
        <v>1006.6</v>
      </c>
      <c r="AK239" s="105">
        <f t="shared" si="338"/>
        <v>577.5</v>
      </c>
      <c r="AL239" s="105">
        <f t="shared" si="338"/>
        <v>479.2</v>
      </c>
      <c r="AM239" s="105">
        <f t="shared" si="338"/>
        <v>0</v>
      </c>
      <c r="AN239" s="105">
        <f t="shared" si="338"/>
        <v>0</v>
      </c>
      <c r="AO239" s="105">
        <f t="shared" si="338"/>
        <v>27.9</v>
      </c>
      <c r="AP239" s="105">
        <f t="shared" si="338"/>
        <v>26.1</v>
      </c>
      <c r="AQ239" s="105">
        <f t="shared" si="338"/>
        <v>522</v>
      </c>
      <c r="AR239" s="105">
        <f t="shared" si="338"/>
        <v>501.3</v>
      </c>
      <c r="AS239" s="105">
        <f t="shared" si="338"/>
        <v>100.7</v>
      </c>
      <c r="AT239" s="105">
        <f t="shared" si="338"/>
        <v>0</v>
      </c>
      <c r="AU239" s="105">
        <f t="shared" si="338"/>
        <v>0</v>
      </c>
      <c r="AV239" s="105">
        <f t="shared" si="338"/>
        <v>0</v>
      </c>
      <c r="AW239" s="105">
        <f t="shared" si="338"/>
        <v>11.4</v>
      </c>
      <c r="AX239" s="105">
        <f t="shared" si="338"/>
        <v>0</v>
      </c>
      <c r="AY239" s="162">
        <f t="shared" si="288"/>
        <v>0</v>
      </c>
      <c r="AZ239" s="162">
        <f t="shared" si="288"/>
        <v>0</v>
      </c>
      <c r="BA239" s="162">
        <f t="shared" si="288"/>
        <v>0</v>
      </c>
      <c r="BB239" s="162">
        <f t="shared" si="288"/>
        <v>0</v>
      </c>
      <c r="BC239" s="162">
        <f t="shared" si="288"/>
        <v>0</v>
      </c>
      <c r="BD239" s="162">
        <f t="shared" si="286"/>
        <v>0</v>
      </c>
      <c r="BE239" s="162">
        <f t="shared" si="286"/>
        <v>0</v>
      </c>
      <c r="BF239" s="162">
        <f t="shared" si="286"/>
        <v>0</v>
      </c>
      <c r="BG239" s="162">
        <f t="shared" si="286"/>
        <v>0</v>
      </c>
      <c r="BH239" s="162">
        <f t="shared" si="286"/>
        <v>0</v>
      </c>
      <c r="BI239" s="162">
        <f t="shared" si="286"/>
        <v>0</v>
      </c>
      <c r="BJ239" s="162">
        <f t="shared" si="327"/>
        <v>0</v>
      </c>
      <c r="BK239" s="162">
        <f t="shared" si="327"/>
        <v>0</v>
      </c>
      <c r="BL239" s="162">
        <f t="shared" si="327"/>
        <v>0</v>
      </c>
      <c r="BM239" s="162">
        <f t="shared" si="327"/>
        <v>0</v>
      </c>
      <c r="BN239" s="162">
        <f t="shared" si="327"/>
        <v>0</v>
      </c>
      <c r="BO239" s="1">
        <f t="shared" si="327"/>
        <v>0</v>
      </c>
    </row>
    <row r="240" spans="1:67" x14ac:dyDescent="0.25">
      <c r="A240" s="30"/>
      <c r="B240" s="21" t="s">
        <v>316</v>
      </c>
      <c r="C240" s="154">
        <f t="shared" ref="C240:D243" si="339">E240+G240+I240+K240+M240+O240+Q240</f>
        <v>1239.5000000000002</v>
      </c>
      <c r="D240" s="154">
        <f t="shared" si="339"/>
        <v>1006.6</v>
      </c>
      <c r="E240" s="7">
        <v>577.5</v>
      </c>
      <c r="F240" s="7">
        <v>479.2</v>
      </c>
      <c r="G240" s="7"/>
      <c r="H240" s="7"/>
      <c r="I240" s="7">
        <f>I241+I242+I243</f>
        <v>27.9</v>
      </c>
      <c r="J240" s="7">
        <f>J241+J242+J243</f>
        <v>26.1</v>
      </c>
      <c r="K240" s="7">
        <v>522</v>
      </c>
      <c r="L240" s="7">
        <v>501.3</v>
      </c>
      <c r="M240" s="7">
        <v>100.7</v>
      </c>
      <c r="N240" s="131"/>
      <c r="O240" s="131"/>
      <c r="P240" s="131"/>
      <c r="Q240" s="7">
        <v>11.4</v>
      </c>
      <c r="R240" s="131"/>
      <c r="S240" s="154">
        <f t="shared" ref="S240:T243" si="340">U240+W240+Y240+AA240+AC240+AE240+AG240</f>
        <v>0</v>
      </c>
      <c r="T240" s="154">
        <f t="shared" si="340"/>
        <v>0</v>
      </c>
      <c r="U240" s="133"/>
      <c r="V240" s="133"/>
      <c r="W240" s="134"/>
      <c r="X240" s="134"/>
      <c r="Y240" s="134">
        <f>Y241+Y242+Y243</f>
        <v>0</v>
      </c>
      <c r="Z240" s="134">
        <f>Z241+Z242+Z243</f>
        <v>0</v>
      </c>
      <c r="AA240" s="133"/>
      <c r="AB240" s="133"/>
      <c r="AC240" s="133"/>
      <c r="AD240" s="133"/>
      <c r="AE240" s="133"/>
      <c r="AF240" s="133"/>
      <c r="AG240" s="133"/>
      <c r="AH240" s="133"/>
      <c r="AI240" s="113">
        <f t="shared" ref="AI240:AJ243" si="341">AK240+AM240+AO240+AQ240+AS240+AU240+AW240</f>
        <v>1239.5000000000002</v>
      </c>
      <c r="AJ240" s="113">
        <f t="shared" si="341"/>
        <v>1006.6</v>
      </c>
      <c r="AK240" s="23">
        <f>E240+U240</f>
        <v>577.5</v>
      </c>
      <c r="AL240" s="23">
        <f t="shared" ref="AL240:AX243" si="342">F240+V240</f>
        <v>479.2</v>
      </c>
      <c r="AM240" s="23">
        <f t="shared" si="342"/>
        <v>0</v>
      </c>
      <c r="AN240" s="23">
        <f t="shared" si="342"/>
        <v>0</v>
      </c>
      <c r="AO240" s="23">
        <f t="shared" si="342"/>
        <v>27.9</v>
      </c>
      <c r="AP240" s="23">
        <f t="shared" si="342"/>
        <v>26.1</v>
      </c>
      <c r="AQ240" s="23">
        <f t="shared" si="342"/>
        <v>522</v>
      </c>
      <c r="AR240" s="23">
        <f t="shared" si="342"/>
        <v>501.3</v>
      </c>
      <c r="AS240" s="23">
        <f t="shared" si="342"/>
        <v>100.7</v>
      </c>
      <c r="AT240" s="23">
        <f t="shared" si="342"/>
        <v>0</v>
      </c>
      <c r="AU240" s="23">
        <f t="shared" si="342"/>
        <v>0</v>
      </c>
      <c r="AV240" s="23">
        <f t="shared" si="342"/>
        <v>0</v>
      </c>
      <c r="AW240" s="23">
        <f t="shared" si="342"/>
        <v>11.4</v>
      </c>
      <c r="AX240" s="23">
        <f t="shared" si="342"/>
        <v>0</v>
      </c>
      <c r="AY240" s="162">
        <f t="shared" si="288"/>
        <v>0</v>
      </c>
      <c r="AZ240" s="162">
        <f t="shared" si="288"/>
        <v>0</v>
      </c>
      <c r="BA240" s="162">
        <f t="shared" si="288"/>
        <v>0</v>
      </c>
      <c r="BB240" s="162">
        <f t="shared" si="288"/>
        <v>0</v>
      </c>
      <c r="BC240" s="162">
        <f t="shared" si="288"/>
        <v>0</v>
      </c>
      <c r="BD240" s="162">
        <f t="shared" si="286"/>
        <v>0</v>
      </c>
      <c r="BE240" s="162">
        <f t="shared" si="286"/>
        <v>0</v>
      </c>
      <c r="BF240" s="162">
        <f t="shared" si="286"/>
        <v>0</v>
      </c>
      <c r="BG240" s="162">
        <f t="shared" si="286"/>
        <v>0</v>
      </c>
      <c r="BH240" s="162">
        <f t="shared" si="286"/>
        <v>0</v>
      </c>
      <c r="BI240" s="162">
        <f t="shared" si="286"/>
        <v>0</v>
      </c>
      <c r="BJ240" s="162">
        <f t="shared" si="327"/>
        <v>0</v>
      </c>
      <c r="BK240" s="162">
        <f t="shared" si="327"/>
        <v>0</v>
      </c>
      <c r="BL240" s="162">
        <f t="shared" si="327"/>
        <v>0</v>
      </c>
      <c r="BM240" s="162">
        <f t="shared" si="327"/>
        <v>0</v>
      </c>
      <c r="BN240" s="162">
        <f t="shared" si="327"/>
        <v>0</v>
      </c>
      <c r="BO240" s="1">
        <f t="shared" si="327"/>
        <v>0</v>
      </c>
    </row>
    <row r="241" spans="1:67" ht="26.4" x14ac:dyDescent="0.25">
      <c r="A241" s="30"/>
      <c r="B241" s="32" t="s">
        <v>263</v>
      </c>
      <c r="C241" s="155">
        <f>E241+G241+I241+K241+M241+O241+Q241</f>
        <v>6.4</v>
      </c>
      <c r="D241" s="156">
        <f t="shared" si="339"/>
        <v>5</v>
      </c>
      <c r="E241" s="7"/>
      <c r="F241" s="7"/>
      <c r="G241" s="7"/>
      <c r="H241" s="7"/>
      <c r="I241" s="136">
        <v>6.4</v>
      </c>
      <c r="J241" s="136">
        <v>5</v>
      </c>
      <c r="K241" s="7"/>
      <c r="L241" s="7"/>
      <c r="M241" s="7"/>
      <c r="N241" s="7"/>
      <c r="O241" s="7"/>
      <c r="P241" s="7"/>
      <c r="Q241" s="7"/>
      <c r="R241" s="7"/>
      <c r="S241" s="155">
        <f>U241+W241+Y241+AA241+AC241+AE241+AG241</f>
        <v>0</v>
      </c>
      <c r="T241" s="156">
        <f t="shared" si="340"/>
        <v>0</v>
      </c>
      <c r="U241" s="134"/>
      <c r="V241" s="134"/>
      <c r="W241" s="134"/>
      <c r="X241" s="134"/>
      <c r="Y241" s="134"/>
      <c r="Z241" s="134"/>
      <c r="AA241" s="134"/>
      <c r="AB241" s="134"/>
      <c r="AC241" s="134"/>
      <c r="AD241" s="134"/>
      <c r="AE241" s="134"/>
      <c r="AF241" s="134"/>
      <c r="AG241" s="134"/>
      <c r="AH241" s="134"/>
      <c r="AI241" s="143">
        <f>AK241+AM241+AO241+AQ241+AS241+AU241+AW241</f>
        <v>6.4</v>
      </c>
      <c r="AJ241" s="144">
        <f t="shared" si="341"/>
        <v>5</v>
      </c>
      <c r="AK241" s="114">
        <f t="shared" ref="AK241:AK243" si="343">E241+U241</f>
        <v>0</v>
      </c>
      <c r="AL241" s="114">
        <f t="shared" si="342"/>
        <v>0</v>
      </c>
      <c r="AM241" s="114">
        <f t="shared" si="342"/>
        <v>0</v>
      </c>
      <c r="AN241" s="114">
        <f t="shared" si="342"/>
        <v>0</v>
      </c>
      <c r="AO241" s="114">
        <f t="shared" si="342"/>
        <v>6.4</v>
      </c>
      <c r="AP241" s="114">
        <f t="shared" si="342"/>
        <v>5</v>
      </c>
      <c r="AQ241" s="114">
        <f t="shared" si="342"/>
        <v>0</v>
      </c>
      <c r="AR241" s="114">
        <f t="shared" si="342"/>
        <v>0</v>
      </c>
      <c r="AS241" s="114">
        <f t="shared" si="342"/>
        <v>0</v>
      </c>
      <c r="AT241" s="114">
        <f t="shared" si="342"/>
        <v>0</v>
      </c>
      <c r="AU241" s="114">
        <f t="shared" si="342"/>
        <v>0</v>
      </c>
      <c r="AV241" s="114">
        <f t="shared" si="342"/>
        <v>0</v>
      </c>
      <c r="AW241" s="114">
        <f t="shared" si="342"/>
        <v>0</v>
      </c>
      <c r="AX241" s="114">
        <f t="shared" si="342"/>
        <v>0</v>
      </c>
      <c r="AY241" s="162">
        <f t="shared" si="288"/>
        <v>0</v>
      </c>
      <c r="AZ241" s="162">
        <f t="shared" si="288"/>
        <v>0</v>
      </c>
      <c r="BA241" s="162">
        <f t="shared" si="288"/>
        <v>0</v>
      </c>
      <c r="BB241" s="162">
        <f t="shared" si="288"/>
        <v>0</v>
      </c>
      <c r="BC241" s="162">
        <f t="shared" si="288"/>
        <v>0</v>
      </c>
      <c r="BD241" s="162">
        <f t="shared" si="286"/>
        <v>0</v>
      </c>
      <c r="BE241" s="162">
        <f t="shared" si="286"/>
        <v>0</v>
      </c>
      <c r="BF241" s="162">
        <f t="shared" si="286"/>
        <v>0</v>
      </c>
      <c r="BG241" s="162">
        <f t="shared" si="286"/>
        <v>0</v>
      </c>
      <c r="BH241" s="162">
        <f t="shared" si="286"/>
        <v>0</v>
      </c>
      <c r="BI241" s="162">
        <f t="shared" si="286"/>
        <v>0</v>
      </c>
      <c r="BJ241" s="162">
        <f t="shared" si="327"/>
        <v>0</v>
      </c>
      <c r="BK241" s="162">
        <f t="shared" si="327"/>
        <v>0</v>
      </c>
      <c r="BL241" s="162">
        <f t="shared" si="327"/>
        <v>0</v>
      </c>
      <c r="BM241" s="162">
        <f t="shared" si="327"/>
        <v>0</v>
      </c>
      <c r="BN241" s="162">
        <f t="shared" si="327"/>
        <v>0</v>
      </c>
      <c r="BO241" s="1">
        <f t="shared" si="327"/>
        <v>0</v>
      </c>
    </row>
    <row r="242" spans="1:67" ht="26.4" x14ac:dyDescent="0.25">
      <c r="A242" s="30"/>
      <c r="B242" s="32" t="s">
        <v>318</v>
      </c>
      <c r="C242" s="155">
        <f t="shared" ref="C242:C243" si="344">E242+G242+I242+K242+M242+O242+Q242</f>
        <v>17.100000000000001</v>
      </c>
      <c r="D242" s="156">
        <f t="shared" si="339"/>
        <v>16.8</v>
      </c>
      <c r="E242" s="7"/>
      <c r="F242" s="7"/>
      <c r="G242" s="7"/>
      <c r="H242" s="7"/>
      <c r="I242" s="136">
        <v>17.100000000000001</v>
      </c>
      <c r="J242" s="136">
        <v>16.8</v>
      </c>
      <c r="K242" s="7"/>
      <c r="L242" s="7"/>
      <c r="M242" s="7"/>
      <c r="N242" s="7"/>
      <c r="O242" s="7"/>
      <c r="P242" s="7"/>
      <c r="Q242" s="7"/>
      <c r="R242" s="7"/>
      <c r="S242" s="155">
        <f t="shared" ref="S242:S243" si="345">U242+W242+Y242+AA242+AC242+AE242+AG242</f>
        <v>0</v>
      </c>
      <c r="T242" s="156">
        <f t="shared" si="340"/>
        <v>0</v>
      </c>
      <c r="U242" s="134"/>
      <c r="V242" s="134"/>
      <c r="W242" s="134"/>
      <c r="X242" s="134"/>
      <c r="Y242" s="134"/>
      <c r="Z242" s="134"/>
      <c r="AA242" s="134"/>
      <c r="AB242" s="134"/>
      <c r="AC242" s="134"/>
      <c r="AD242" s="134"/>
      <c r="AE242" s="134"/>
      <c r="AF242" s="134"/>
      <c r="AG242" s="134"/>
      <c r="AH242" s="134"/>
      <c r="AI242" s="143">
        <f t="shared" ref="AI242:AI243" si="346">AK242+AM242+AO242+AQ242+AS242+AU242+AW242</f>
        <v>17.100000000000001</v>
      </c>
      <c r="AJ242" s="144">
        <f t="shared" si="341"/>
        <v>16.8</v>
      </c>
      <c r="AK242" s="114">
        <f t="shared" si="343"/>
        <v>0</v>
      </c>
      <c r="AL242" s="114">
        <f t="shared" si="342"/>
        <v>0</v>
      </c>
      <c r="AM242" s="114">
        <f t="shared" si="342"/>
        <v>0</v>
      </c>
      <c r="AN242" s="114">
        <f t="shared" si="342"/>
        <v>0</v>
      </c>
      <c r="AO242" s="114">
        <f t="shared" si="342"/>
        <v>17.100000000000001</v>
      </c>
      <c r="AP242" s="114">
        <f t="shared" si="342"/>
        <v>16.8</v>
      </c>
      <c r="AQ242" s="114">
        <f t="shared" si="342"/>
        <v>0</v>
      </c>
      <c r="AR242" s="114">
        <f t="shared" si="342"/>
        <v>0</v>
      </c>
      <c r="AS242" s="114">
        <f t="shared" si="342"/>
        <v>0</v>
      </c>
      <c r="AT242" s="114">
        <f t="shared" si="342"/>
        <v>0</v>
      </c>
      <c r="AU242" s="114">
        <f t="shared" si="342"/>
        <v>0</v>
      </c>
      <c r="AV242" s="114">
        <f t="shared" si="342"/>
        <v>0</v>
      </c>
      <c r="AW242" s="114">
        <f t="shared" si="342"/>
        <v>0</v>
      </c>
      <c r="AX242" s="114">
        <f t="shared" si="342"/>
        <v>0</v>
      </c>
      <c r="AY242" s="162">
        <f t="shared" si="288"/>
        <v>0</v>
      </c>
      <c r="AZ242" s="162">
        <f t="shared" si="288"/>
        <v>0</v>
      </c>
      <c r="BA242" s="162">
        <f t="shared" si="288"/>
        <v>0</v>
      </c>
      <c r="BB242" s="162">
        <f t="shared" si="288"/>
        <v>0</v>
      </c>
      <c r="BC242" s="162">
        <f t="shared" si="288"/>
        <v>0</v>
      </c>
      <c r="BD242" s="162">
        <f t="shared" si="286"/>
        <v>0</v>
      </c>
      <c r="BE242" s="162">
        <f t="shared" si="286"/>
        <v>0</v>
      </c>
      <c r="BF242" s="162">
        <f t="shared" si="286"/>
        <v>0</v>
      </c>
      <c r="BG242" s="162">
        <f t="shared" si="286"/>
        <v>0</v>
      </c>
      <c r="BH242" s="162">
        <f t="shared" si="286"/>
        <v>0</v>
      </c>
      <c r="BI242" s="162">
        <f t="shared" si="286"/>
        <v>0</v>
      </c>
      <c r="BJ242" s="162">
        <f t="shared" si="327"/>
        <v>0</v>
      </c>
      <c r="BK242" s="162">
        <f t="shared" si="327"/>
        <v>0</v>
      </c>
      <c r="BL242" s="162">
        <f t="shared" si="327"/>
        <v>0</v>
      </c>
      <c r="BM242" s="162">
        <f t="shared" si="327"/>
        <v>0</v>
      </c>
      <c r="BN242" s="162">
        <f t="shared" si="327"/>
        <v>0</v>
      </c>
      <c r="BO242" s="1">
        <f t="shared" si="327"/>
        <v>0</v>
      </c>
    </row>
    <row r="243" spans="1:67" ht="39.6" x14ac:dyDescent="0.25">
      <c r="A243" s="33"/>
      <c r="B243" s="32" t="s">
        <v>317</v>
      </c>
      <c r="C243" s="155">
        <f t="shared" si="344"/>
        <v>4.4000000000000004</v>
      </c>
      <c r="D243" s="156">
        <f t="shared" si="339"/>
        <v>4.3</v>
      </c>
      <c r="E243" s="7"/>
      <c r="F243" s="7"/>
      <c r="G243" s="7"/>
      <c r="H243" s="7"/>
      <c r="I243" s="136">
        <v>4.4000000000000004</v>
      </c>
      <c r="J243" s="136">
        <v>4.3</v>
      </c>
      <c r="K243" s="7"/>
      <c r="L243" s="7"/>
      <c r="M243" s="7"/>
      <c r="N243" s="7"/>
      <c r="O243" s="7"/>
      <c r="P243" s="7"/>
      <c r="Q243" s="7"/>
      <c r="R243" s="7"/>
      <c r="S243" s="155">
        <f t="shared" si="345"/>
        <v>0</v>
      </c>
      <c r="T243" s="156">
        <f t="shared" si="340"/>
        <v>0</v>
      </c>
      <c r="U243" s="134"/>
      <c r="V243" s="134"/>
      <c r="W243" s="134"/>
      <c r="X243" s="134"/>
      <c r="Y243" s="134"/>
      <c r="Z243" s="134"/>
      <c r="AA243" s="134"/>
      <c r="AB243" s="134"/>
      <c r="AC243" s="134"/>
      <c r="AD243" s="134"/>
      <c r="AE243" s="134"/>
      <c r="AF243" s="134"/>
      <c r="AG243" s="134"/>
      <c r="AH243" s="134"/>
      <c r="AI243" s="143">
        <f t="shared" si="346"/>
        <v>4.4000000000000004</v>
      </c>
      <c r="AJ243" s="144">
        <f t="shared" si="341"/>
        <v>4.3</v>
      </c>
      <c r="AK243" s="114">
        <f t="shared" si="343"/>
        <v>0</v>
      </c>
      <c r="AL243" s="114">
        <f t="shared" si="342"/>
        <v>0</v>
      </c>
      <c r="AM243" s="114">
        <f t="shared" si="342"/>
        <v>0</v>
      </c>
      <c r="AN243" s="114">
        <f t="shared" si="342"/>
        <v>0</v>
      </c>
      <c r="AO243" s="114">
        <f t="shared" si="342"/>
        <v>4.4000000000000004</v>
      </c>
      <c r="AP243" s="114">
        <f t="shared" si="342"/>
        <v>4.3</v>
      </c>
      <c r="AQ243" s="114">
        <f t="shared" si="342"/>
        <v>0</v>
      </c>
      <c r="AR243" s="114">
        <f t="shared" si="342"/>
        <v>0</v>
      </c>
      <c r="AS243" s="114">
        <f t="shared" si="342"/>
        <v>0</v>
      </c>
      <c r="AT243" s="114">
        <f t="shared" si="342"/>
        <v>0</v>
      </c>
      <c r="AU243" s="114">
        <f t="shared" si="342"/>
        <v>0</v>
      </c>
      <c r="AV243" s="114">
        <f t="shared" si="342"/>
        <v>0</v>
      </c>
      <c r="AW243" s="114">
        <f t="shared" si="342"/>
        <v>0</v>
      </c>
      <c r="AX243" s="114">
        <f t="shared" si="342"/>
        <v>0</v>
      </c>
      <c r="AY243" s="162">
        <f t="shared" si="288"/>
        <v>0</v>
      </c>
      <c r="AZ243" s="162">
        <f t="shared" si="288"/>
        <v>0</v>
      </c>
      <c r="BA243" s="162">
        <f t="shared" si="288"/>
        <v>0</v>
      </c>
      <c r="BB243" s="162">
        <f t="shared" si="288"/>
        <v>0</v>
      </c>
      <c r="BC243" s="162">
        <f t="shared" si="288"/>
        <v>0</v>
      </c>
      <c r="BD243" s="162">
        <f t="shared" si="286"/>
        <v>0</v>
      </c>
      <c r="BE243" s="162">
        <f t="shared" si="286"/>
        <v>0</v>
      </c>
      <c r="BF243" s="162">
        <f t="shared" si="286"/>
        <v>0</v>
      </c>
      <c r="BG243" s="162">
        <f t="shared" si="286"/>
        <v>0</v>
      </c>
      <c r="BH243" s="162">
        <f t="shared" si="286"/>
        <v>0</v>
      </c>
      <c r="BI243" s="162">
        <f t="shared" si="286"/>
        <v>0</v>
      </c>
      <c r="BJ243" s="162">
        <f t="shared" si="327"/>
        <v>0</v>
      </c>
      <c r="BK243" s="162">
        <f t="shared" si="327"/>
        <v>0</v>
      </c>
      <c r="BL243" s="162">
        <f t="shared" si="327"/>
        <v>0</v>
      </c>
      <c r="BM243" s="162">
        <f t="shared" si="327"/>
        <v>0</v>
      </c>
      <c r="BN243" s="162">
        <f t="shared" si="327"/>
        <v>0</v>
      </c>
      <c r="BO243" s="1">
        <f t="shared" si="327"/>
        <v>0</v>
      </c>
    </row>
    <row r="244" spans="1:67" ht="15" customHeight="1" x14ac:dyDescent="0.25">
      <c r="A244" s="29" t="s">
        <v>42</v>
      </c>
      <c r="B244" s="119" t="s">
        <v>340</v>
      </c>
      <c r="C244" s="151">
        <f>C245</f>
        <v>1080.5999999999999</v>
      </c>
      <c r="D244" s="152">
        <f t="shared" ref="D244:R244" si="347">D245</f>
        <v>1008.7999999999998</v>
      </c>
      <c r="E244" s="131">
        <f t="shared" si="347"/>
        <v>843.9</v>
      </c>
      <c r="F244" s="131">
        <f t="shared" si="347"/>
        <v>800.3</v>
      </c>
      <c r="G244" s="131">
        <f t="shared" si="347"/>
        <v>0</v>
      </c>
      <c r="H244" s="131">
        <f t="shared" si="347"/>
        <v>0</v>
      </c>
      <c r="I244" s="131">
        <f t="shared" si="347"/>
        <v>94.6</v>
      </c>
      <c r="J244" s="131">
        <f t="shared" si="347"/>
        <v>93.3</v>
      </c>
      <c r="K244" s="131">
        <f t="shared" si="347"/>
        <v>62.3</v>
      </c>
      <c r="L244" s="131">
        <f t="shared" si="347"/>
        <v>61.4</v>
      </c>
      <c r="M244" s="131">
        <f t="shared" si="347"/>
        <v>70</v>
      </c>
      <c r="N244" s="131">
        <f t="shared" si="347"/>
        <v>48</v>
      </c>
      <c r="O244" s="131">
        <f t="shared" si="347"/>
        <v>0</v>
      </c>
      <c r="P244" s="131">
        <f t="shared" si="347"/>
        <v>0</v>
      </c>
      <c r="Q244" s="131">
        <f t="shared" si="347"/>
        <v>9.8000000000000007</v>
      </c>
      <c r="R244" s="131">
        <f t="shared" si="347"/>
        <v>5.8</v>
      </c>
      <c r="S244" s="151">
        <f>S245</f>
        <v>0</v>
      </c>
      <c r="T244" s="152">
        <f t="shared" ref="T244:AH244" si="348">T245</f>
        <v>0</v>
      </c>
      <c r="U244" s="133">
        <f t="shared" si="348"/>
        <v>0</v>
      </c>
      <c r="V244" s="133">
        <f t="shared" si="348"/>
        <v>0</v>
      </c>
      <c r="W244" s="133">
        <f t="shared" si="348"/>
        <v>0</v>
      </c>
      <c r="X244" s="133">
        <f t="shared" si="348"/>
        <v>0</v>
      </c>
      <c r="Y244" s="133">
        <f t="shared" si="348"/>
        <v>0</v>
      </c>
      <c r="Z244" s="133">
        <f t="shared" si="348"/>
        <v>0</v>
      </c>
      <c r="AA244" s="133">
        <f t="shared" si="348"/>
        <v>0</v>
      </c>
      <c r="AB244" s="133">
        <f t="shared" si="348"/>
        <v>0</v>
      </c>
      <c r="AC244" s="133">
        <f t="shared" si="348"/>
        <v>0</v>
      </c>
      <c r="AD244" s="133">
        <f t="shared" si="348"/>
        <v>0</v>
      </c>
      <c r="AE244" s="133">
        <f t="shared" si="348"/>
        <v>0</v>
      </c>
      <c r="AF244" s="133">
        <f t="shared" si="348"/>
        <v>0</v>
      </c>
      <c r="AG244" s="133">
        <f t="shared" si="348"/>
        <v>0</v>
      </c>
      <c r="AH244" s="133">
        <f t="shared" si="348"/>
        <v>0</v>
      </c>
      <c r="AI244" s="14">
        <f>AI245</f>
        <v>1080.5999999999999</v>
      </c>
      <c r="AJ244" s="12">
        <f t="shared" ref="AJ244:AX244" si="349">AJ245</f>
        <v>1008.7999999999998</v>
      </c>
      <c r="AK244" s="105">
        <f t="shared" si="349"/>
        <v>843.9</v>
      </c>
      <c r="AL244" s="105">
        <f t="shared" si="349"/>
        <v>800.3</v>
      </c>
      <c r="AM244" s="105">
        <f t="shared" si="349"/>
        <v>0</v>
      </c>
      <c r="AN244" s="105">
        <f t="shared" si="349"/>
        <v>0</v>
      </c>
      <c r="AO244" s="105">
        <f t="shared" si="349"/>
        <v>94.6</v>
      </c>
      <c r="AP244" s="105">
        <f t="shared" si="349"/>
        <v>93.3</v>
      </c>
      <c r="AQ244" s="105">
        <f t="shared" si="349"/>
        <v>62.3</v>
      </c>
      <c r="AR244" s="105">
        <f t="shared" si="349"/>
        <v>61.4</v>
      </c>
      <c r="AS244" s="105">
        <f t="shared" si="349"/>
        <v>70</v>
      </c>
      <c r="AT244" s="105">
        <f t="shared" si="349"/>
        <v>48</v>
      </c>
      <c r="AU244" s="105">
        <f t="shared" si="349"/>
        <v>0</v>
      </c>
      <c r="AV244" s="105">
        <f t="shared" si="349"/>
        <v>0</v>
      </c>
      <c r="AW244" s="105">
        <f t="shared" si="349"/>
        <v>9.8000000000000007</v>
      </c>
      <c r="AX244" s="105">
        <f t="shared" si="349"/>
        <v>5.8</v>
      </c>
      <c r="AY244" s="162">
        <f t="shared" si="288"/>
        <v>0</v>
      </c>
      <c r="AZ244" s="162">
        <f t="shared" si="288"/>
        <v>0</v>
      </c>
      <c r="BA244" s="162">
        <f t="shared" si="288"/>
        <v>0</v>
      </c>
      <c r="BB244" s="162">
        <f t="shared" si="288"/>
        <v>0</v>
      </c>
      <c r="BC244" s="162">
        <f t="shared" si="288"/>
        <v>0</v>
      </c>
      <c r="BD244" s="162">
        <f t="shared" si="286"/>
        <v>0</v>
      </c>
      <c r="BE244" s="162">
        <f t="shared" si="286"/>
        <v>0</v>
      </c>
      <c r="BF244" s="162">
        <f t="shared" si="286"/>
        <v>0</v>
      </c>
      <c r="BG244" s="162">
        <f t="shared" si="286"/>
        <v>0</v>
      </c>
      <c r="BH244" s="162">
        <f t="shared" si="286"/>
        <v>0</v>
      </c>
      <c r="BI244" s="162">
        <f t="shared" si="286"/>
        <v>0</v>
      </c>
      <c r="BJ244" s="162">
        <f t="shared" si="327"/>
        <v>0</v>
      </c>
      <c r="BK244" s="162">
        <f t="shared" si="327"/>
        <v>0</v>
      </c>
      <c r="BL244" s="162">
        <f t="shared" si="327"/>
        <v>0</v>
      </c>
      <c r="BM244" s="162">
        <f t="shared" si="327"/>
        <v>0</v>
      </c>
      <c r="BN244" s="162">
        <f t="shared" si="327"/>
        <v>0</v>
      </c>
      <c r="BO244" s="1">
        <f t="shared" si="327"/>
        <v>0</v>
      </c>
    </row>
    <row r="245" spans="1:67" x14ac:dyDescent="0.25">
      <c r="A245" s="30"/>
      <c r="B245" s="21" t="s">
        <v>316</v>
      </c>
      <c r="C245" s="154">
        <f t="shared" ref="C245:D246" si="350">E245+G245+I245+K245+M245+O245+Q245</f>
        <v>1080.5999999999999</v>
      </c>
      <c r="D245" s="154">
        <f t="shared" si="350"/>
        <v>1008.7999999999998</v>
      </c>
      <c r="E245" s="7">
        <v>843.9</v>
      </c>
      <c r="F245" s="7">
        <v>800.3</v>
      </c>
      <c r="G245" s="7"/>
      <c r="H245" s="7"/>
      <c r="I245" s="7">
        <f>I246</f>
        <v>94.6</v>
      </c>
      <c r="J245" s="7">
        <f>J246</f>
        <v>93.3</v>
      </c>
      <c r="K245" s="7">
        <v>62.3</v>
      </c>
      <c r="L245" s="7">
        <v>61.4</v>
      </c>
      <c r="M245" s="7">
        <v>70</v>
      </c>
      <c r="N245" s="7">
        <v>48</v>
      </c>
      <c r="O245" s="131"/>
      <c r="P245" s="131"/>
      <c r="Q245" s="7">
        <v>9.8000000000000007</v>
      </c>
      <c r="R245" s="7">
        <v>5.8</v>
      </c>
      <c r="S245" s="154">
        <f t="shared" ref="S245:T246" si="351">U245+W245+Y245+AA245+AC245+AE245+AG245</f>
        <v>0</v>
      </c>
      <c r="T245" s="154">
        <f t="shared" si="351"/>
        <v>0</v>
      </c>
      <c r="U245" s="133"/>
      <c r="V245" s="133"/>
      <c r="W245" s="134"/>
      <c r="X245" s="134"/>
      <c r="Y245" s="134">
        <f>Y246</f>
        <v>0</v>
      </c>
      <c r="Z245" s="134">
        <f>Z246</f>
        <v>0</v>
      </c>
      <c r="AA245" s="133"/>
      <c r="AB245" s="133"/>
      <c r="AC245" s="133"/>
      <c r="AD245" s="133"/>
      <c r="AE245" s="133"/>
      <c r="AF245" s="133"/>
      <c r="AG245" s="133"/>
      <c r="AH245" s="133"/>
      <c r="AI245" s="113">
        <f t="shared" ref="AI245:AJ246" si="352">AK245+AM245+AO245+AQ245+AS245+AU245+AW245</f>
        <v>1080.5999999999999</v>
      </c>
      <c r="AJ245" s="113">
        <f t="shared" si="352"/>
        <v>1008.7999999999998</v>
      </c>
      <c r="AK245" s="23">
        <f>E245+U245</f>
        <v>843.9</v>
      </c>
      <c r="AL245" s="23">
        <f t="shared" ref="AL245:AX246" si="353">F245+V245</f>
        <v>800.3</v>
      </c>
      <c r="AM245" s="23">
        <f t="shared" si="353"/>
        <v>0</v>
      </c>
      <c r="AN245" s="23">
        <f t="shared" si="353"/>
        <v>0</v>
      </c>
      <c r="AO245" s="23">
        <f t="shared" si="353"/>
        <v>94.6</v>
      </c>
      <c r="AP245" s="23">
        <f t="shared" si="353"/>
        <v>93.3</v>
      </c>
      <c r="AQ245" s="23">
        <f t="shared" si="353"/>
        <v>62.3</v>
      </c>
      <c r="AR245" s="23">
        <f t="shared" si="353"/>
        <v>61.4</v>
      </c>
      <c r="AS245" s="23">
        <f t="shared" si="353"/>
        <v>70</v>
      </c>
      <c r="AT245" s="23">
        <f t="shared" si="353"/>
        <v>48</v>
      </c>
      <c r="AU245" s="23">
        <f t="shared" si="353"/>
        <v>0</v>
      </c>
      <c r="AV245" s="23">
        <f t="shared" si="353"/>
        <v>0</v>
      </c>
      <c r="AW245" s="23">
        <f t="shared" si="353"/>
        <v>9.8000000000000007</v>
      </c>
      <c r="AX245" s="23">
        <f t="shared" si="353"/>
        <v>5.8</v>
      </c>
      <c r="AY245" s="162">
        <f t="shared" si="288"/>
        <v>0</v>
      </c>
      <c r="AZ245" s="162">
        <f t="shared" si="288"/>
        <v>0</v>
      </c>
      <c r="BA245" s="162">
        <f t="shared" si="288"/>
        <v>0</v>
      </c>
      <c r="BB245" s="162">
        <f t="shared" si="288"/>
        <v>0</v>
      </c>
      <c r="BC245" s="162">
        <f t="shared" si="288"/>
        <v>0</v>
      </c>
      <c r="BD245" s="162">
        <f t="shared" si="286"/>
        <v>0</v>
      </c>
      <c r="BE245" s="162">
        <f t="shared" si="286"/>
        <v>0</v>
      </c>
      <c r="BF245" s="162">
        <f t="shared" si="286"/>
        <v>0</v>
      </c>
      <c r="BG245" s="162">
        <f t="shared" si="286"/>
        <v>0</v>
      </c>
      <c r="BH245" s="162">
        <f t="shared" si="286"/>
        <v>0</v>
      </c>
      <c r="BI245" s="162">
        <f t="shared" si="286"/>
        <v>0</v>
      </c>
      <c r="BJ245" s="162">
        <f t="shared" si="327"/>
        <v>0</v>
      </c>
      <c r="BK245" s="162">
        <f t="shared" si="327"/>
        <v>0</v>
      </c>
      <c r="BL245" s="162">
        <f t="shared" si="327"/>
        <v>0</v>
      </c>
      <c r="BM245" s="162">
        <f t="shared" si="327"/>
        <v>0</v>
      </c>
      <c r="BN245" s="162">
        <f t="shared" si="327"/>
        <v>0</v>
      </c>
      <c r="BO245" s="1">
        <f t="shared" si="327"/>
        <v>0</v>
      </c>
    </row>
    <row r="246" spans="1:67" ht="26.4" x14ac:dyDescent="0.25">
      <c r="A246" s="30"/>
      <c r="B246" s="32" t="s">
        <v>318</v>
      </c>
      <c r="C246" s="155">
        <f>E246+G246+I246+K246+M246+O246+Q246</f>
        <v>94.6</v>
      </c>
      <c r="D246" s="156">
        <f t="shared" si="350"/>
        <v>93.3</v>
      </c>
      <c r="E246" s="139"/>
      <c r="F246" s="139"/>
      <c r="G246" s="139"/>
      <c r="H246" s="139"/>
      <c r="I246" s="139">
        <v>94.6</v>
      </c>
      <c r="J246" s="139">
        <v>93.3</v>
      </c>
      <c r="K246" s="139"/>
      <c r="L246" s="139"/>
      <c r="M246" s="139"/>
      <c r="N246" s="139"/>
      <c r="O246" s="139"/>
      <c r="P246" s="139"/>
      <c r="Q246" s="139"/>
      <c r="R246" s="139"/>
      <c r="S246" s="155">
        <f>U246+W246+Y246+AA246+AC246+AE246+AG246</f>
        <v>0</v>
      </c>
      <c r="T246" s="156">
        <f t="shared" si="351"/>
        <v>0</v>
      </c>
      <c r="U246" s="141"/>
      <c r="V246" s="141"/>
      <c r="W246" s="141"/>
      <c r="X246" s="141"/>
      <c r="Y246" s="141"/>
      <c r="Z246" s="141"/>
      <c r="AA246" s="141"/>
      <c r="AB246" s="141"/>
      <c r="AC246" s="141"/>
      <c r="AD246" s="141"/>
      <c r="AE246" s="141"/>
      <c r="AF246" s="141"/>
      <c r="AG246" s="141"/>
      <c r="AH246" s="141"/>
      <c r="AI246" s="143">
        <f>AK246+AM246+AO246+AQ246+AS246+AU246+AW246</f>
        <v>94.6</v>
      </c>
      <c r="AJ246" s="144">
        <f t="shared" si="352"/>
        <v>93.3</v>
      </c>
      <c r="AK246" s="114">
        <f t="shared" ref="AK246" si="354">E246+U246</f>
        <v>0</v>
      </c>
      <c r="AL246" s="114">
        <f t="shared" si="353"/>
        <v>0</v>
      </c>
      <c r="AM246" s="114">
        <f t="shared" si="353"/>
        <v>0</v>
      </c>
      <c r="AN246" s="114">
        <f t="shared" si="353"/>
        <v>0</v>
      </c>
      <c r="AO246" s="114">
        <f t="shared" si="353"/>
        <v>94.6</v>
      </c>
      <c r="AP246" s="114">
        <f t="shared" si="353"/>
        <v>93.3</v>
      </c>
      <c r="AQ246" s="114">
        <f t="shared" si="353"/>
        <v>0</v>
      </c>
      <c r="AR246" s="114">
        <f t="shared" si="353"/>
        <v>0</v>
      </c>
      <c r="AS246" s="114">
        <f t="shared" si="353"/>
        <v>0</v>
      </c>
      <c r="AT246" s="114">
        <f t="shared" si="353"/>
        <v>0</v>
      </c>
      <c r="AU246" s="114">
        <f t="shared" si="353"/>
        <v>0</v>
      </c>
      <c r="AV246" s="114">
        <f t="shared" si="353"/>
        <v>0</v>
      </c>
      <c r="AW246" s="114">
        <f t="shared" si="353"/>
        <v>0</v>
      </c>
      <c r="AX246" s="114">
        <f t="shared" si="353"/>
        <v>0</v>
      </c>
      <c r="AY246" s="162">
        <f t="shared" si="288"/>
        <v>0</v>
      </c>
      <c r="AZ246" s="162">
        <f t="shared" si="288"/>
        <v>0</v>
      </c>
      <c r="BA246" s="162">
        <f t="shared" si="288"/>
        <v>0</v>
      </c>
      <c r="BB246" s="162">
        <f t="shared" si="288"/>
        <v>0</v>
      </c>
      <c r="BC246" s="162">
        <f t="shared" si="288"/>
        <v>0</v>
      </c>
      <c r="BD246" s="162">
        <f t="shared" si="286"/>
        <v>0</v>
      </c>
      <c r="BE246" s="162">
        <f t="shared" si="286"/>
        <v>0</v>
      </c>
      <c r="BF246" s="162">
        <f t="shared" si="286"/>
        <v>0</v>
      </c>
      <c r="BG246" s="162">
        <f t="shared" si="286"/>
        <v>0</v>
      </c>
      <c r="BH246" s="162">
        <f t="shared" si="286"/>
        <v>0</v>
      </c>
      <c r="BI246" s="162">
        <f t="shared" si="286"/>
        <v>0</v>
      </c>
      <c r="BJ246" s="162">
        <f t="shared" si="327"/>
        <v>0</v>
      </c>
      <c r="BK246" s="162">
        <f t="shared" si="327"/>
        <v>0</v>
      </c>
      <c r="BL246" s="162">
        <f t="shared" si="327"/>
        <v>0</v>
      </c>
      <c r="BM246" s="162">
        <f t="shared" si="327"/>
        <v>0</v>
      </c>
      <c r="BN246" s="162">
        <f t="shared" si="327"/>
        <v>0</v>
      </c>
      <c r="BO246" s="1">
        <f t="shared" si="327"/>
        <v>0</v>
      </c>
    </row>
    <row r="247" spans="1:67" s="16" customFormat="1" ht="15" customHeight="1" x14ac:dyDescent="0.25">
      <c r="A247" s="75" t="s">
        <v>43</v>
      </c>
      <c r="B247" s="119" t="s">
        <v>341</v>
      </c>
      <c r="C247" s="151">
        <f>C248</f>
        <v>600.79999999999995</v>
      </c>
      <c r="D247" s="152">
        <f t="shared" ref="D247:R247" si="355">D248</f>
        <v>457</v>
      </c>
      <c r="E247" s="131">
        <f t="shared" si="355"/>
        <v>531.70000000000005</v>
      </c>
      <c r="F247" s="131">
        <f t="shared" si="355"/>
        <v>423.8</v>
      </c>
      <c r="G247" s="131">
        <f t="shared" si="355"/>
        <v>0</v>
      </c>
      <c r="H247" s="131">
        <f t="shared" si="355"/>
        <v>0</v>
      </c>
      <c r="I247" s="131">
        <f t="shared" si="355"/>
        <v>0</v>
      </c>
      <c r="J247" s="131">
        <f t="shared" si="355"/>
        <v>0</v>
      </c>
      <c r="K247" s="131">
        <f t="shared" si="355"/>
        <v>33.799999999999997</v>
      </c>
      <c r="L247" s="131">
        <f t="shared" si="355"/>
        <v>33.200000000000003</v>
      </c>
      <c r="M247" s="131">
        <f t="shared" si="355"/>
        <v>22.9</v>
      </c>
      <c r="N247" s="131">
        <f t="shared" si="355"/>
        <v>0</v>
      </c>
      <c r="O247" s="131">
        <f t="shared" si="355"/>
        <v>0</v>
      </c>
      <c r="P247" s="131">
        <f t="shared" si="355"/>
        <v>0</v>
      </c>
      <c r="Q247" s="131">
        <f t="shared" si="355"/>
        <v>12.4</v>
      </c>
      <c r="R247" s="131">
        <f t="shared" si="355"/>
        <v>0</v>
      </c>
      <c r="S247" s="151">
        <f>S248</f>
        <v>0</v>
      </c>
      <c r="T247" s="152">
        <f t="shared" ref="T247:AH247" si="356">T248</f>
        <v>0</v>
      </c>
      <c r="U247" s="133">
        <f t="shared" si="356"/>
        <v>0</v>
      </c>
      <c r="V247" s="133">
        <f t="shared" si="356"/>
        <v>0</v>
      </c>
      <c r="W247" s="133">
        <f t="shared" si="356"/>
        <v>0</v>
      </c>
      <c r="X247" s="133">
        <f t="shared" si="356"/>
        <v>0</v>
      </c>
      <c r="Y247" s="133">
        <f t="shared" si="356"/>
        <v>0</v>
      </c>
      <c r="Z247" s="133">
        <f t="shared" si="356"/>
        <v>0</v>
      </c>
      <c r="AA247" s="133">
        <f t="shared" si="356"/>
        <v>0</v>
      </c>
      <c r="AB247" s="133">
        <f t="shared" si="356"/>
        <v>0</v>
      </c>
      <c r="AC247" s="133">
        <f t="shared" si="356"/>
        <v>0</v>
      </c>
      <c r="AD247" s="133">
        <f t="shared" si="356"/>
        <v>0</v>
      </c>
      <c r="AE247" s="133">
        <f t="shared" si="356"/>
        <v>0</v>
      </c>
      <c r="AF247" s="133">
        <f t="shared" si="356"/>
        <v>0</v>
      </c>
      <c r="AG247" s="133">
        <f t="shared" si="356"/>
        <v>0</v>
      </c>
      <c r="AH247" s="133">
        <f t="shared" si="356"/>
        <v>0</v>
      </c>
      <c r="AI247" s="14">
        <f>AI248</f>
        <v>600.79999999999995</v>
      </c>
      <c r="AJ247" s="12">
        <f t="shared" ref="AJ247:AX247" si="357">AJ248</f>
        <v>457</v>
      </c>
      <c r="AK247" s="105">
        <f t="shared" si="357"/>
        <v>531.70000000000005</v>
      </c>
      <c r="AL247" s="105">
        <f t="shared" si="357"/>
        <v>423.8</v>
      </c>
      <c r="AM247" s="105">
        <f t="shared" si="357"/>
        <v>0</v>
      </c>
      <c r="AN247" s="105">
        <f t="shared" si="357"/>
        <v>0</v>
      </c>
      <c r="AO247" s="105">
        <f t="shared" si="357"/>
        <v>0</v>
      </c>
      <c r="AP247" s="105">
        <f t="shared" si="357"/>
        <v>0</v>
      </c>
      <c r="AQ247" s="105">
        <f t="shared" si="357"/>
        <v>33.799999999999997</v>
      </c>
      <c r="AR247" s="105">
        <f t="shared" si="357"/>
        <v>33.200000000000003</v>
      </c>
      <c r="AS247" s="105">
        <f t="shared" si="357"/>
        <v>22.9</v>
      </c>
      <c r="AT247" s="105">
        <f t="shared" si="357"/>
        <v>0</v>
      </c>
      <c r="AU247" s="105">
        <f t="shared" si="357"/>
        <v>0</v>
      </c>
      <c r="AV247" s="105">
        <f t="shared" si="357"/>
        <v>0</v>
      </c>
      <c r="AW247" s="105">
        <f t="shared" si="357"/>
        <v>12.4</v>
      </c>
      <c r="AX247" s="105">
        <f t="shared" si="357"/>
        <v>0</v>
      </c>
      <c r="AY247" s="162">
        <f t="shared" si="288"/>
        <v>0</v>
      </c>
      <c r="AZ247" s="162">
        <f t="shared" si="288"/>
        <v>0</v>
      </c>
      <c r="BA247" s="162">
        <f t="shared" si="288"/>
        <v>0</v>
      </c>
      <c r="BB247" s="162">
        <f t="shared" si="288"/>
        <v>0</v>
      </c>
      <c r="BC247" s="162">
        <f t="shared" si="288"/>
        <v>0</v>
      </c>
      <c r="BD247" s="162">
        <f t="shared" si="286"/>
        <v>0</v>
      </c>
      <c r="BE247" s="162">
        <f t="shared" si="286"/>
        <v>0</v>
      </c>
      <c r="BF247" s="162">
        <f t="shared" si="286"/>
        <v>0</v>
      </c>
      <c r="BG247" s="162">
        <f t="shared" si="286"/>
        <v>0</v>
      </c>
      <c r="BH247" s="162">
        <f t="shared" si="286"/>
        <v>0</v>
      </c>
      <c r="BI247" s="162">
        <f t="shared" si="286"/>
        <v>0</v>
      </c>
      <c r="BJ247" s="162">
        <f t="shared" si="327"/>
        <v>0</v>
      </c>
      <c r="BK247" s="162">
        <f t="shared" si="327"/>
        <v>0</v>
      </c>
      <c r="BL247" s="162">
        <f t="shared" si="327"/>
        <v>0</v>
      </c>
      <c r="BM247" s="162">
        <f t="shared" si="327"/>
        <v>0</v>
      </c>
      <c r="BN247" s="162">
        <f t="shared" si="327"/>
        <v>0</v>
      </c>
      <c r="BO247" s="1">
        <f t="shared" si="327"/>
        <v>0</v>
      </c>
    </row>
    <row r="248" spans="1:67" x14ac:dyDescent="0.25">
      <c r="A248" s="30"/>
      <c r="B248" s="21" t="s">
        <v>59</v>
      </c>
      <c r="C248" s="153">
        <f>E248+G248+I248+K248+M248+O248+Q248</f>
        <v>600.79999999999995</v>
      </c>
      <c r="D248" s="154">
        <f>F248+H248+J248+L248+N248+P248+R248</f>
        <v>457</v>
      </c>
      <c r="E248" s="7">
        <v>531.70000000000005</v>
      </c>
      <c r="F248" s="7">
        <v>423.8</v>
      </c>
      <c r="G248" s="7"/>
      <c r="H248" s="7"/>
      <c r="I248" s="7"/>
      <c r="J248" s="7"/>
      <c r="K248" s="7">
        <v>33.799999999999997</v>
      </c>
      <c r="L248" s="7">
        <v>33.200000000000003</v>
      </c>
      <c r="M248" s="7">
        <v>22.9</v>
      </c>
      <c r="N248" s="7"/>
      <c r="O248" s="7"/>
      <c r="P248" s="7"/>
      <c r="Q248" s="7">
        <v>12.4</v>
      </c>
      <c r="R248" s="7"/>
      <c r="S248" s="153">
        <f>U248+W248+Y248+AA248+AC248+AE248+AG248</f>
        <v>0</v>
      </c>
      <c r="T248" s="154">
        <f>V248+X248+Z248+AB248+AD248+AF248+AH248</f>
        <v>0</v>
      </c>
      <c r="U248" s="134"/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12">
        <f>AK248+AM248+AO248+AQ248+AS248+AU248+AW248</f>
        <v>600.79999999999995</v>
      </c>
      <c r="AJ248" s="113">
        <f>AL248+AN248+AP248+AR248+AT248+AV248+AX248</f>
        <v>457</v>
      </c>
      <c r="AK248" s="23">
        <f>E248+U248</f>
        <v>531.70000000000005</v>
      </c>
      <c r="AL248" s="23">
        <f t="shared" ref="AL248:AX248" si="358">F248+V248</f>
        <v>423.8</v>
      </c>
      <c r="AM248" s="23">
        <f t="shared" si="358"/>
        <v>0</v>
      </c>
      <c r="AN248" s="23">
        <f t="shared" si="358"/>
        <v>0</v>
      </c>
      <c r="AO248" s="23">
        <f t="shared" si="358"/>
        <v>0</v>
      </c>
      <c r="AP248" s="23">
        <f t="shared" si="358"/>
        <v>0</v>
      </c>
      <c r="AQ248" s="23">
        <f t="shared" si="358"/>
        <v>33.799999999999997</v>
      </c>
      <c r="AR248" s="23">
        <f t="shared" si="358"/>
        <v>33.200000000000003</v>
      </c>
      <c r="AS248" s="23">
        <f t="shared" si="358"/>
        <v>22.9</v>
      </c>
      <c r="AT248" s="23">
        <f t="shared" si="358"/>
        <v>0</v>
      </c>
      <c r="AU248" s="23">
        <f t="shared" si="358"/>
        <v>0</v>
      </c>
      <c r="AV248" s="23">
        <f t="shared" si="358"/>
        <v>0</v>
      </c>
      <c r="AW248" s="23">
        <f t="shared" si="358"/>
        <v>12.4</v>
      </c>
      <c r="AX248" s="23">
        <f t="shared" si="358"/>
        <v>0</v>
      </c>
      <c r="AY248" s="162">
        <f t="shared" si="288"/>
        <v>0</v>
      </c>
      <c r="AZ248" s="162">
        <f t="shared" si="288"/>
        <v>0</v>
      </c>
      <c r="BA248" s="162">
        <f t="shared" si="288"/>
        <v>0</v>
      </c>
      <c r="BB248" s="162">
        <f t="shared" si="288"/>
        <v>0</v>
      </c>
      <c r="BC248" s="162">
        <f t="shared" si="288"/>
        <v>0</v>
      </c>
      <c r="BD248" s="162">
        <f t="shared" si="286"/>
        <v>0</v>
      </c>
      <c r="BE248" s="162">
        <f t="shared" si="286"/>
        <v>0</v>
      </c>
      <c r="BF248" s="162">
        <f t="shared" si="286"/>
        <v>0</v>
      </c>
      <c r="BG248" s="162">
        <f t="shared" si="286"/>
        <v>0</v>
      </c>
      <c r="BH248" s="162">
        <f t="shared" si="286"/>
        <v>0</v>
      </c>
      <c r="BI248" s="162">
        <f t="shared" si="286"/>
        <v>0</v>
      </c>
      <c r="BJ248" s="162">
        <f t="shared" si="327"/>
        <v>0</v>
      </c>
      <c r="BK248" s="162">
        <f t="shared" si="327"/>
        <v>0</v>
      </c>
      <c r="BL248" s="162">
        <f t="shared" si="327"/>
        <v>0</v>
      </c>
      <c r="BM248" s="162">
        <f t="shared" si="327"/>
        <v>0</v>
      </c>
      <c r="BN248" s="162">
        <f t="shared" si="327"/>
        <v>0</v>
      </c>
      <c r="BO248" s="1">
        <f t="shared" si="327"/>
        <v>0</v>
      </c>
    </row>
    <row r="249" spans="1:67" ht="15" customHeight="1" x14ac:dyDescent="0.25">
      <c r="A249" s="29" t="s">
        <v>44</v>
      </c>
      <c r="B249" s="119" t="s">
        <v>342</v>
      </c>
      <c r="C249" s="151">
        <f>C250</f>
        <v>389</v>
      </c>
      <c r="D249" s="152">
        <f t="shared" ref="D249:R249" si="359">D250</f>
        <v>303.89999999999998</v>
      </c>
      <c r="E249" s="131">
        <f t="shared" si="359"/>
        <v>162.5</v>
      </c>
      <c r="F249" s="131">
        <f t="shared" si="359"/>
        <v>130</v>
      </c>
      <c r="G249" s="131">
        <f t="shared" si="359"/>
        <v>0</v>
      </c>
      <c r="H249" s="131">
        <f t="shared" si="359"/>
        <v>0</v>
      </c>
      <c r="I249" s="131">
        <f t="shared" si="359"/>
        <v>17</v>
      </c>
      <c r="J249" s="131">
        <f t="shared" si="359"/>
        <v>16.7</v>
      </c>
      <c r="K249" s="131">
        <f t="shared" si="359"/>
        <v>161</v>
      </c>
      <c r="L249" s="131">
        <f t="shared" si="359"/>
        <v>157.19999999999999</v>
      </c>
      <c r="M249" s="131">
        <f t="shared" si="359"/>
        <v>40</v>
      </c>
      <c r="N249" s="131">
        <f t="shared" si="359"/>
        <v>0</v>
      </c>
      <c r="O249" s="131">
        <f t="shared" si="359"/>
        <v>0</v>
      </c>
      <c r="P249" s="131">
        <f t="shared" si="359"/>
        <v>0</v>
      </c>
      <c r="Q249" s="131">
        <f t="shared" si="359"/>
        <v>8.5</v>
      </c>
      <c r="R249" s="131">
        <f t="shared" si="359"/>
        <v>0</v>
      </c>
      <c r="S249" s="151">
        <f>S250</f>
        <v>0</v>
      </c>
      <c r="T249" s="152">
        <f t="shared" ref="T249:AH249" si="360">T250</f>
        <v>0</v>
      </c>
      <c r="U249" s="133">
        <f t="shared" si="360"/>
        <v>0</v>
      </c>
      <c r="V249" s="133">
        <f t="shared" si="360"/>
        <v>0</v>
      </c>
      <c r="W249" s="133">
        <f t="shared" si="360"/>
        <v>0</v>
      </c>
      <c r="X249" s="133">
        <f t="shared" si="360"/>
        <v>0</v>
      </c>
      <c r="Y249" s="133">
        <f t="shared" si="360"/>
        <v>0</v>
      </c>
      <c r="Z249" s="133">
        <f t="shared" si="360"/>
        <v>0</v>
      </c>
      <c r="AA249" s="133">
        <f t="shared" si="360"/>
        <v>0</v>
      </c>
      <c r="AB249" s="133">
        <f t="shared" si="360"/>
        <v>0</v>
      </c>
      <c r="AC249" s="133">
        <f t="shared" si="360"/>
        <v>0</v>
      </c>
      <c r="AD249" s="133">
        <f t="shared" si="360"/>
        <v>0</v>
      </c>
      <c r="AE249" s="133">
        <f t="shared" si="360"/>
        <v>0</v>
      </c>
      <c r="AF249" s="133">
        <f t="shared" si="360"/>
        <v>0</v>
      </c>
      <c r="AG249" s="133">
        <f t="shared" si="360"/>
        <v>0</v>
      </c>
      <c r="AH249" s="133">
        <f t="shared" si="360"/>
        <v>0</v>
      </c>
      <c r="AI249" s="14">
        <f>AI250</f>
        <v>389</v>
      </c>
      <c r="AJ249" s="12">
        <f t="shared" ref="AJ249:AX249" si="361">AJ250</f>
        <v>303.89999999999998</v>
      </c>
      <c r="AK249" s="105">
        <f t="shared" si="361"/>
        <v>162.5</v>
      </c>
      <c r="AL249" s="105">
        <f t="shared" si="361"/>
        <v>130</v>
      </c>
      <c r="AM249" s="105">
        <f t="shared" si="361"/>
        <v>0</v>
      </c>
      <c r="AN249" s="105">
        <f t="shared" si="361"/>
        <v>0</v>
      </c>
      <c r="AO249" s="105">
        <f t="shared" si="361"/>
        <v>17</v>
      </c>
      <c r="AP249" s="105">
        <f t="shared" si="361"/>
        <v>16.7</v>
      </c>
      <c r="AQ249" s="105">
        <f t="shared" si="361"/>
        <v>161</v>
      </c>
      <c r="AR249" s="105">
        <f t="shared" si="361"/>
        <v>157.19999999999999</v>
      </c>
      <c r="AS249" s="105">
        <f t="shared" si="361"/>
        <v>40</v>
      </c>
      <c r="AT249" s="105">
        <f t="shared" si="361"/>
        <v>0</v>
      </c>
      <c r="AU249" s="105">
        <f t="shared" si="361"/>
        <v>0</v>
      </c>
      <c r="AV249" s="105">
        <f t="shared" si="361"/>
        <v>0</v>
      </c>
      <c r="AW249" s="105">
        <f t="shared" si="361"/>
        <v>8.5</v>
      </c>
      <c r="AX249" s="105">
        <f t="shared" si="361"/>
        <v>0</v>
      </c>
      <c r="AY249" s="162">
        <f t="shared" si="288"/>
        <v>0</v>
      </c>
      <c r="AZ249" s="162">
        <f t="shared" si="288"/>
        <v>0</v>
      </c>
      <c r="BA249" s="162">
        <f t="shared" si="288"/>
        <v>0</v>
      </c>
      <c r="BB249" s="162">
        <f t="shared" si="288"/>
        <v>0</v>
      </c>
      <c r="BC249" s="162">
        <f t="shared" si="288"/>
        <v>0</v>
      </c>
      <c r="BD249" s="162">
        <f t="shared" si="286"/>
        <v>0</v>
      </c>
      <c r="BE249" s="162">
        <f t="shared" si="286"/>
        <v>0</v>
      </c>
      <c r="BF249" s="162">
        <f t="shared" si="286"/>
        <v>0</v>
      </c>
      <c r="BG249" s="162">
        <f t="shared" si="286"/>
        <v>0</v>
      </c>
      <c r="BH249" s="162">
        <f t="shared" si="286"/>
        <v>0</v>
      </c>
      <c r="BI249" s="162">
        <f t="shared" si="286"/>
        <v>0</v>
      </c>
      <c r="BJ249" s="162">
        <f t="shared" si="327"/>
        <v>0</v>
      </c>
      <c r="BK249" s="162">
        <f t="shared" si="327"/>
        <v>0</v>
      </c>
      <c r="BL249" s="162">
        <f t="shared" si="327"/>
        <v>0</v>
      </c>
      <c r="BM249" s="162">
        <f t="shared" si="327"/>
        <v>0</v>
      </c>
      <c r="BN249" s="162">
        <f t="shared" si="327"/>
        <v>0</v>
      </c>
      <c r="BO249" s="1">
        <f t="shared" si="327"/>
        <v>0</v>
      </c>
    </row>
    <row r="250" spans="1:67" x14ac:dyDescent="0.25">
      <c r="A250" s="30"/>
      <c r="B250" s="21" t="s">
        <v>316</v>
      </c>
      <c r="C250" s="154">
        <f t="shared" ref="C250:D251" si="362">E250+G250+I250+K250+M250+O250+Q250</f>
        <v>389</v>
      </c>
      <c r="D250" s="154">
        <f t="shared" si="362"/>
        <v>303.89999999999998</v>
      </c>
      <c r="E250" s="7">
        <v>162.5</v>
      </c>
      <c r="F250" s="7">
        <v>130</v>
      </c>
      <c r="G250" s="7"/>
      <c r="H250" s="7"/>
      <c r="I250" s="7">
        <f>I251</f>
        <v>17</v>
      </c>
      <c r="J250" s="7">
        <f>J251</f>
        <v>16.7</v>
      </c>
      <c r="K250" s="7">
        <v>161</v>
      </c>
      <c r="L250" s="7">
        <v>157.19999999999999</v>
      </c>
      <c r="M250" s="7">
        <v>40</v>
      </c>
      <c r="N250" s="131"/>
      <c r="O250" s="131"/>
      <c r="P250" s="131"/>
      <c r="Q250" s="7">
        <v>8.5</v>
      </c>
      <c r="R250" s="131"/>
      <c r="S250" s="154">
        <f t="shared" ref="S250:T251" si="363">U250+W250+Y250+AA250+AC250+AE250+AG250</f>
        <v>0</v>
      </c>
      <c r="T250" s="154">
        <f t="shared" si="363"/>
        <v>0</v>
      </c>
      <c r="U250" s="133"/>
      <c r="V250" s="133"/>
      <c r="W250" s="134"/>
      <c r="X250" s="134"/>
      <c r="Y250" s="134">
        <f>Y251</f>
        <v>0</v>
      </c>
      <c r="Z250" s="134">
        <f>Z251</f>
        <v>0</v>
      </c>
      <c r="AA250" s="133"/>
      <c r="AB250" s="133"/>
      <c r="AC250" s="133"/>
      <c r="AD250" s="133"/>
      <c r="AE250" s="133"/>
      <c r="AF250" s="133"/>
      <c r="AG250" s="133"/>
      <c r="AH250" s="133"/>
      <c r="AI250" s="113">
        <f t="shared" ref="AI250:AJ251" si="364">AK250+AM250+AO250+AQ250+AS250+AU250+AW250</f>
        <v>389</v>
      </c>
      <c r="AJ250" s="113">
        <f t="shared" si="364"/>
        <v>303.89999999999998</v>
      </c>
      <c r="AK250" s="23">
        <f>E250+U250</f>
        <v>162.5</v>
      </c>
      <c r="AL250" s="23">
        <f t="shared" ref="AL250:AX251" si="365">F250+V250</f>
        <v>130</v>
      </c>
      <c r="AM250" s="23">
        <f t="shared" si="365"/>
        <v>0</v>
      </c>
      <c r="AN250" s="23">
        <f t="shared" si="365"/>
        <v>0</v>
      </c>
      <c r="AO250" s="23">
        <f t="shared" si="365"/>
        <v>17</v>
      </c>
      <c r="AP250" s="23">
        <f t="shared" si="365"/>
        <v>16.7</v>
      </c>
      <c r="AQ250" s="23">
        <f t="shared" si="365"/>
        <v>161</v>
      </c>
      <c r="AR250" s="23">
        <f t="shared" si="365"/>
        <v>157.19999999999999</v>
      </c>
      <c r="AS250" s="23">
        <f t="shared" si="365"/>
        <v>40</v>
      </c>
      <c r="AT250" s="23">
        <f t="shared" si="365"/>
        <v>0</v>
      </c>
      <c r="AU250" s="23">
        <f t="shared" si="365"/>
        <v>0</v>
      </c>
      <c r="AV250" s="23">
        <f t="shared" si="365"/>
        <v>0</v>
      </c>
      <c r="AW250" s="23">
        <f t="shared" si="365"/>
        <v>8.5</v>
      </c>
      <c r="AX250" s="23">
        <f t="shared" si="365"/>
        <v>0</v>
      </c>
      <c r="AY250" s="162">
        <f t="shared" si="288"/>
        <v>0</v>
      </c>
      <c r="AZ250" s="162">
        <f t="shared" si="288"/>
        <v>0</v>
      </c>
      <c r="BA250" s="162">
        <f t="shared" si="288"/>
        <v>0</v>
      </c>
      <c r="BB250" s="162">
        <f t="shared" si="288"/>
        <v>0</v>
      </c>
      <c r="BC250" s="162">
        <f t="shared" si="288"/>
        <v>0</v>
      </c>
      <c r="BD250" s="162">
        <f t="shared" si="286"/>
        <v>0</v>
      </c>
      <c r="BE250" s="162">
        <f t="shared" si="286"/>
        <v>0</v>
      </c>
      <c r="BF250" s="162">
        <f t="shared" si="286"/>
        <v>0</v>
      </c>
      <c r="BG250" s="162">
        <f t="shared" si="286"/>
        <v>0</v>
      </c>
      <c r="BH250" s="162">
        <f t="shared" si="286"/>
        <v>0</v>
      </c>
      <c r="BI250" s="162">
        <f t="shared" si="286"/>
        <v>0</v>
      </c>
      <c r="BJ250" s="162">
        <f t="shared" si="327"/>
        <v>0</v>
      </c>
      <c r="BK250" s="162">
        <f t="shared" si="327"/>
        <v>0</v>
      </c>
      <c r="BL250" s="162">
        <f t="shared" si="327"/>
        <v>0</v>
      </c>
      <c r="BM250" s="162">
        <f t="shared" si="327"/>
        <v>0</v>
      </c>
      <c r="BN250" s="162">
        <f t="shared" si="327"/>
        <v>0</v>
      </c>
      <c r="BO250" s="1">
        <f t="shared" si="327"/>
        <v>0</v>
      </c>
    </row>
    <row r="251" spans="1:67" ht="26.4" x14ac:dyDescent="0.25">
      <c r="A251" s="30"/>
      <c r="B251" s="34" t="s">
        <v>318</v>
      </c>
      <c r="C251" s="155">
        <f>E251+G251+I251+K251+M251+O251+Q251</f>
        <v>17</v>
      </c>
      <c r="D251" s="156">
        <f t="shared" si="362"/>
        <v>16.7</v>
      </c>
      <c r="E251" s="139"/>
      <c r="F251" s="139"/>
      <c r="G251" s="139"/>
      <c r="H251" s="139"/>
      <c r="I251" s="139">
        <v>17</v>
      </c>
      <c r="J251" s="139">
        <v>16.7</v>
      </c>
      <c r="K251" s="139"/>
      <c r="L251" s="139"/>
      <c r="M251" s="139"/>
      <c r="N251" s="139"/>
      <c r="O251" s="139"/>
      <c r="P251" s="139"/>
      <c r="Q251" s="139"/>
      <c r="R251" s="139"/>
      <c r="S251" s="155">
        <f>U251+W251+Y251+AA251+AC251+AE251+AG251</f>
        <v>0</v>
      </c>
      <c r="T251" s="156">
        <f t="shared" si="363"/>
        <v>0</v>
      </c>
      <c r="U251" s="141"/>
      <c r="V251" s="141"/>
      <c r="W251" s="141"/>
      <c r="X251" s="141"/>
      <c r="Y251" s="141"/>
      <c r="Z251" s="141"/>
      <c r="AA251" s="141"/>
      <c r="AB251" s="141"/>
      <c r="AC251" s="141"/>
      <c r="AD251" s="141"/>
      <c r="AE251" s="141"/>
      <c r="AF251" s="141"/>
      <c r="AG251" s="141"/>
      <c r="AH251" s="141"/>
      <c r="AI251" s="143">
        <f>AK251+AM251+AO251+AQ251+AS251+AU251+AW251</f>
        <v>17</v>
      </c>
      <c r="AJ251" s="144">
        <f t="shared" si="364"/>
        <v>16.7</v>
      </c>
      <c r="AK251" s="114">
        <f t="shared" ref="AK251" si="366">E251+U251</f>
        <v>0</v>
      </c>
      <c r="AL251" s="114">
        <f t="shared" si="365"/>
        <v>0</v>
      </c>
      <c r="AM251" s="114">
        <f t="shared" si="365"/>
        <v>0</v>
      </c>
      <c r="AN251" s="114">
        <f t="shared" si="365"/>
        <v>0</v>
      </c>
      <c r="AO251" s="114">
        <f t="shared" si="365"/>
        <v>17</v>
      </c>
      <c r="AP251" s="114">
        <f t="shared" si="365"/>
        <v>16.7</v>
      </c>
      <c r="AQ251" s="114">
        <f t="shared" si="365"/>
        <v>0</v>
      </c>
      <c r="AR251" s="114">
        <f t="shared" si="365"/>
        <v>0</v>
      </c>
      <c r="AS251" s="114">
        <f t="shared" si="365"/>
        <v>0</v>
      </c>
      <c r="AT251" s="114">
        <f t="shared" si="365"/>
        <v>0</v>
      </c>
      <c r="AU251" s="114">
        <f t="shared" si="365"/>
        <v>0</v>
      </c>
      <c r="AV251" s="114">
        <f t="shared" si="365"/>
        <v>0</v>
      </c>
      <c r="AW251" s="114">
        <f t="shared" si="365"/>
        <v>0</v>
      </c>
      <c r="AX251" s="114">
        <f t="shared" si="365"/>
        <v>0</v>
      </c>
      <c r="AY251" s="162">
        <f t="shared" si="288"/>
        <v>0</v>
      </c>
      <c r="AZ251" s="162">
        <f t="shared" si="288"/>
        <v>0</v>
      </c>
      <c r="BA251" s="162">
        <f t="shared" si="288"/>
        <v>0</v>
      </c>
      <c r="BB251" s="162">
        <f t="shared" si="288"/>
        <v>0</v>
      </c>
      <c r="BC251" s="162">
        <f t="shared" si="288"/>
        <v>0</v>
      </c>
      <c r="BD251" s="162">
        <f t="shared" si="286"/>
        <v>0</v>
      </c>
      <c r="BE251" s="162">
        <f t="shared" si="286"/>
        <v>0</v>
      </c>
      <c r="BF251" s="162">
        <f t="shared" si="286"/>
        <v>0</v>
      </c>
      <c r="BG251" s="162">
        <f t="shared" si="286"/>
        <v>0</v>
      </c>
      <c r="BH251" s="162">
        <f t="shared" si="286"/>
        <v>0</v>
      </c>
      <c r="BI251" s="162">
        <f t="shared" si="286"/>
        <v>0</v>
      </c>
      <c r="BJ251" s="162">
        <f t="shared" si="327"/>
        <v>0</v>
      </c>
      <c r="BK251" s="162">
        <f t="shared" si="327"/>
        <v>0</v>
      </c>
      <c r="BL251" s="162">
        <f t="shared" si="327"/>
        <v>0</v>
      </c>
      <c r="BM251" s="162">
        <f t="shared" si="327"/>
        <v>0</v>
      </c>
      <c r="BN251" s="162">
        <f t="shared" si="327"/>
        <v>0</v>
      </c>
      <c r="BO251" s="1">
        <f t="shared" si="327"/>
        <v>0</v>
      </c>
    </row>
    <row r="252" spans="1:67" ht="15.75" customHeight="1" x14ac:dyDescent="0.25">
      <c r="A252" s="75" t="s">
        <v>45</v>
      </c>
      <c r="B252" s="119" t="s">
        <v>343</v>
      </c>
      <c r="C252" s="151">
        <f>C253</f>
        <v>652.1</v>
      </c>
      <c r="D252" s="152">
        <f t="shared" ref="D252:R252" si="367">D253</f>
        <v>412.4</v>
      </c>
      <c r="E252" s="131">
        <f t="shared" si="367"/>
        <v>626.6</v>
      </c>
      <c r="F252" s="131">
        <f t="shared" si="367"/>
        <v>412.4</v>
      </c>
      <c r="G252" s="131">
        <f t="shared" si="367"/>
        <v>0</v>
      </c>
      <c r="H252" s="131">
        <f t="shared" si="367"/>
        <v>0</v>
      </c>
      <c r="I252" s="131">
        <f t="shared" si="367"/>
        <v>0</v>
      </c>
      <c r="J252" s="131">
        <f t="shared" si="367"/>
        <v>0</v>
      </c>
      <c r="K252" s="131">
        <f t="shared" si="367"/>
        <v>0</v>
      </c>
      <c r="L252" s="131">
        <f t="shared" si="367"/>
        <v>0</v>
      </c>
      <c r="M252" s="131">
        <f t="shared" si="367"/>
        <v>20</v>
      </c>
      <c r="N252" s="131">
        <f t="shared" si="367"/>
        <v>0</v>
      </c>
      <c r="O252" s="131">
        <f t="shared" si="367"/>
        <v>0</v>
      </c>
      <c r="P252" s="131">
        <f t="shared" si="367"/>
        <v>0</v>
      </c>
      <c r="Q252" s="131">
        <f t="shared" si="367"/>
        <v>5.5</v>
      </c>
      <c r="R252" s="131">
        <f t="shared" si="367"/>
        <v>0</v>
      </c>
      <c r="S252" s="151">
        <f>S253</f>
        <v>0</v>
      </c>
      <c r="T252" s="152">
        <f t="shared" ref="T252:AH252" si="368">T253</f>
        <v>0</v>
      </c>
      <c r="U252" s="133">
        <f t="shared" si="368"/>
        <v>0</v>
      </c>
      <c r="V252" s="133">
        <f t="shared" si="368"/>
        <v>0</v>
      </c>
      <c r="W252" s="133">
        <f t="shared" si="368"/>
        <v>0</v>
      </c>
      <c r="X252" s="133">
        <f t="shared" si="368"/>
        <v>0</v>
      </c>
      <c r="Y252" s="133">
        <f t="shared" si="368"/>
        <v>0</v>
      </c>
      <c r="Z252" s="133">
        <f t="shared" si="368"/>
        <v>0</v>
      </c>
      <c r="AA252" s="133">
        <f t="shared" si="368"/>
        <v>0</v>
      </c>
      <c r="AB252" s="133">
        <f t="shared" si="368"/>
        <v>0</v>
      </c>
      <c r="AC252" s="133">
        <f t="shared" si="368"/>
        <v>0</v>
      </c>
      <c r="AD252" s="133">
        <f t="shared" si="368"/>
        <v>0</v>
      </c>
      <c r="AE252" s="133">
        <f t="shared" si="368"/>
        <v>0</v>
      </c>
      <c r="AF252" s="133">
        <f t="shared" si="368"/>
        <v>0</v>
      </c>
      <c r="AG252" s="133">
        <f t="shared" si="368"/>
        <v>0</v>
      </c>
      <c r="AH252" s="133">
        <f t="shared" si="368"/>
        <v>0</v>
      </c>
      <c r="AI252" s="14">
        <f>AI253</f>
        <v>652.1</v>
      </c>
      <c r="AJ252" s="12">
        <f t="shared" ref="AJ252:AX252" si="369">AJ253</f>
        <v>412.4</v>
      </c>
      <c r="AK252" s="105">
        <f t="shared" si="369"/>
        <v>626.6</v>
      </c>
      <c r="AL252" s="105">
        <f t="shared" si="369"/>
        <v>412.4</v>
      </c>
      <c r="AM252" s="105">
        <f t="shared" si="369"/>
        <v>0</v>
      </c>
      <c r="AN252" s="105">
        <f t="shared" si="369"/>
        <v>0</v>
      </c>
      <c r="AO252" s="105">
        <f t="shared" si="369"/>
        <v>0</v>
      </c>
      <c r="AP252" s="105">
        <f t="shared" si="369"/>
        <v>0</v>
      </c>
      <c r="AQ252" s="105">
        <f t="shared" si="369"/>
        <v>0</v>
      </c>
      <c r="AR252" s="105">
        <f t="shared" si="369"/>
        <v>0</v>
      </c>
      <c r="AS252" s="105">
        <f t="shared" si="369"/>
        <v>20</v>
      </c>
      <c r="AT252" s="105">
        <f t="shared" si="369"/>
        <v>0</v>
      </c>
      <c r="AU252" s="105">
        <f t="shared" si="369"/>
        <v>0</v>
      </c>
      <c r="AV252" s="105">
        <f t="shared" si="369"/>
        <v>0</v>
      </c>
      <c r="AW252" s="105">
        <f t="shared" si="369"/>
        <v>5.5</v>
      </c>
      <c r="AX252" s="105">
        <f t="shared" si="369"/>
        <v>0</v>
      </c>
      <c r="AY252" s="162">
        <f t="shared" si="288"/>
        <v>0</v>
      </c>
      <c r="AZ252" s="162">
        <f t="shared" si="288"/>
        <v>0</v>
      </c>
      <c r="BA252" s="162">
        <f t="shared" si="288"/>
        <v>0</v>
      </c>
      <c r="BB252" s="162">
        <f t="shared" si="288"/>
        <v>0</v>
      </c>
      <c r="BC252" s="162">
        <f t="shared" si="288"/>
        <v>0</v>
      </c>
      <c r="BD252" s="162">
        <f t="shared" si="286"/>
        <v>0</v>
      </c>
      <c r="BE252" s="162">
        <f t="shared" si="286"/>
        <v>0</v>
      </c>
      <c r="BF252" s="162">
        <f t="shared" si="286"/>
        <v>0</v>
      </c>
      <c r="BG252" s="162">
        <f t="shared" si="286"/>
        <v>0</v>
      </c>
      <c r="BH252" s="162">
        <f t="shared" si="286"/>
        <v>0</v>
      </c>
      <c r="BI252" s="162">
        <f t="shared" si="286"/>
        <v>0</v>
      </c>
      <c r="BJ252" s="162">
        <f t="shared" si="327"/>
        <v>0</v>
      </c>
      <c r="BK252" s="162">
        <f t="shared" si="327"/>
        <v>0</v>
      </c>
      <c r="BL252" s="162">
        <f t="shared" si="327"/>
        <v>0</v>
      </c>
      <c r="BM252" s="162">
        <f t="shared" si="327"/>
        <v>0</v>
      </c>
      <c r="BN252" s="162">
        <f t="shared" si="327"/>
        <v>0</v>
      </c>
      <c r="BO252" s="1">
        <f t="shared" si="327"/>
        <v>0</v>
      </c>
    </row>
    <row r="253" spans="1:67" ht="15.75" customHeight="1" x14ac:dyDescent="0.25">
      <c r="A253" s="30"/>
      <c r="B253" s="21" t="s">
        <v>7</v>
      </c>
      <c r="C253" s="153">
        <f>E253+G253+I253+K253+M253+O253+Q253</f>
        <v>652.1</v>
      </c>
      <c r="D253" s="154">
        <f>F253+H253+J253+L253+N253+P253+R253</f>
        <v>412.4</v>
      </c>
      <c r="E253" s="7">
        <v>626.6</v>
      </c>
      <c r="F253" s="7">
        <v>412.4</v>
      </c>
      <c r="G253" s="7"/>
      <c r="H253" s="7"/>
      <c r="I253" s="7"/>
      <c r="J253" s="7"/>
      <c r="K253" s="7"/>
      <c r="L253" s="7"/>
      <c r="M253" s="7">
        <v>20</v>
      </c>
      <c r="N253" s="7"/>
      <c r="O253" s="7"/>
      <c r="P253" s="7"/>
      <c r="Q253" s="7">
        <v>5.5</v>
      </c>
      <c r="R253" s="7"/>
      <c r="S253" s="153">
        <f>U253+W253+Y253+AA253+AC253+AE253+AG253</f>
        <v>0</v>
      </c>
      <c r="T253" s="154">
        <f>V253+X253+Z253+AB253+AD253+AF253+AH253</f>
        <v>0</v>
      </c>
      <c r="U253" s="134"/>
      <c r="V253" s="134"/>
      <c r="W253" s="134"/>
      <c r="X253" s="134"/>
      <c r="Y253" s="134"/>
      <c r="Z253" s="134"/>
      <c r="AA253" s="134"/>
      <c r="AB253" s="134"/>
      <c r="AC253" s="134"/>
      <c r="AD253" s="134"/>
      <c r="AE253" s="134"/>
      <c r="AF253" s="134"/>
      <c r="AG253" s="134"/>
      <c r="AH253" s="134"/>
      <c r="AI253" s="112">
        <f>AK253+AM253+AO253+AQ253+AS253+AU253+AW253</f>
        <v>652.1</v>
      </c>
      <c r="AJ253" s="113">
        <f>AL253+AN253+AP253+AR253+AT253+AV253+AX253</f>
        <v>412.4</v>
      </c>
      <c r="AK253" s="23">
        <f>E253+U253</f>
        <v>626.6</v>
      </c>
      <c r="AL253" s="23">
        <f t="shared" ref="AL253:AX253" si="370">F253+V253</f>
        <v>412.4</v>
      </c>
      <c r="AM253" s="23">
        <f t="shared" si="370"/>
        <v>0</v>
      </c>
      <c r="AN253" s="23">
        <f t="shared" si="370"/>
        <v>0</v>
      </c>
      <c r="AO253" s="23">
        <f t="shared" si="370"/>
        <v>0</v>
      </c>
      <c r="AP253" s="23">
        <f t="shared" si="370"/>
        <v>0</v>
      </c>
      <c r="AQ253" s="23">
        <f t="shared" si="370"/>
        <v>0</v>
      </c>
      <c r="AR253" s="23">
        <f t="shared" si="370"/>
        <v>0</v>
      </c>
      <c r="AS253" s="23">
        <f t="shared" si="370"/>
        <v>20</v>
      </c>
      <c r="AT253" s="23">
        <f t="shared" si="370"/>
        <v>0</v>
      </c>
      <c r="AU253" s="23">
        <f t="shared" si="370"/>
        <v>0</v>
      </c>
      <c r="AV253" s="23">
        <f t="shared" si="370"/>
        <v>0</v>
      </c>
      <c r="AW253" s="23">
        <f t="shared" si="370"/>
        <v>5.5</v>
      </c>
      <c r="AX253" s="23">
        <f t="shared" si="370"/>
        <v>0</v>
      </c>
      <c r="AY253" s="162">
        <f t="shared" si="288"/>
        <v>0</v>
      </c>
      <c r="AZ253" s="162">
        <f t="shared" si="288"/>
        <v>0</v>
      </c>
      <c r="BA253" s="162">
        <f t="shared" si="288"/>
        <v>0</v>
      </c>
      <c r="BB253" s="162">
        <f t="shared" si="288"/>
        <v>0</v>
      </c>
      <c r="BC253" s="162">
        <f t="shared" si="288"/>
        <v>0</v>
      </c>
      <c r="BD253" s="162">
        <f t="shared" si="286"/>
        <v>0</v>
      </c>
      <c r="BE253" s="162">
        <f t="shared" si="286"/>
        <v>0</v>
      </c>
      <c r="BF253" s="162">
        <f t="shared" si="286"/>
        <v>0</v>
      </c>
      <c r="BG253" s="162">
        <f t="shared" si="286"/>
        <v>0</v>
      </c>
      <c r="BH253" s="162">
        <f t="shared" si="286"/>
        <v>0</v>
      </c>
      <c r="BI253" s="162">
        <f t="shared" si="286"/>
        <v>0</v>
      </c>
      <c r="BJ253" s="162">
        <f t="shared" si="327"/>
        <v>0</v>
      </c>
      <c r="BK253" s="162">
        <f t="shared" si="327"/>
        <v>0</v>
      </c>
      <c r="BL253" s="162">
        <f t="shared" si="327"/>
        <v>0</v>
      </c>
      <c r="BM253" s="162">
        <f t="shared" si="327"/>
        <v>0</v>
      </c>
      <c r="BN253" s="162">
        <f t="shared" si="327"/>
        <v>0</v>
      </c>
      <c r="BO253" s="1">
        <f t="shared" si="327"/>
        <v>0</v>
      </c>
    </row>
    <row r="254" spans="1:67" ht="15.75" customHeight="1" x14ac:dyDescent="0.25">
      <c r="A254" s="75" t="s">
        <v>46</v>
      </c>
      <c r="B254" s="119" t="s">
        <v>344</v>
      </c>
      <c r="C254" s="151">
        <f>C255</f>
        <v>132.9</v>
      </c>
      <c r="D254" s="152">
        <f t="shared" ref="D254:R254" si="371">D255</f>
        <v>116.8</v>
      </c>
      <c r="E254" s="131">
        <f t="shared" si="371"/>
        <v>129.9</v>
      </c>
      <c r="F254" s="131">
        <f t="shared" si="371"/>
        <v>116.8</v>
      </c>
      <c r="G254" s="131">
        <f t="shared" si="371"/>
        <v>0</v>
      </c>
      <c r="H254" s="131">
        <f t="shared" si="371"/>
        <v>0</v>
      </c>
      <c r="I254" s="131">
        <f t="shared" si="371"/>
        <v>0</v>
      </c>
      <c r="J254" s="131">
        <f t="shared" si="371"/>
        <v>0</v>
      </c>
      <c r="K254" s="131">
        <f t="shared" si="371"/>
        <v>0</v>
      </c>
      <c r="L254" s="131">
        <f t="shared" si="371"/>
        <v>0</v>
      </c>
      <c r="M254" s="131">
        <f t="shared" si="371"/>
        <v>3</v>
      </c>
      <c r="N254" s="131">
        <f t="shared" si="371"/>
        <v>0</v>
      </c>
      <c r="O254" s="131">
        <f t="shared" si="371"/>
        <v>0</v>
      </c>
      <c r="P254" s="131">
        <f t="shared" si="371"/>
        <v>0</v>
      </c>
      <c r="Q254" s="131">
        <f t="shared" si="371"/>
        <v>0</v>
      </c>
      <c r="R254" s="131">
        <f t="shared" si="371"/>
        <v>0</v>
      </c>
      <c r="S254" s="151">
        <f>S255</f>
        <v>0</v>
      </c>
      <c r="T254" s="152">
        <f t="shared" ref="T254:AH254" si="372">T255</f>
        <v>0</v>
      </c>
      <c r="U254" s="133">
        <f t="shared" si="372"/>
        <v>0</v>
      </c>
      <c r="V254" s="133">
        <f t="shared" si="372"/>
        <v>0</v>
      </c>
      <c r="W254" s="133">
        <f t="shared" si="372"/>
        <v>0</v>
      </c>
      <c r="X254" s="133">
        <f t="shared" si="372"/>
        <v>0</v>
      </c>
      <c r="Y254" s="133">
        <f t="shared" si="372"/>
        <v>0</v>
      </c>
      <c r="Z254" s="133">
        <f t="shared" si="372"/>
        <v>0</v>
      </c>
      <c r="AA254" s="133">
        <f t="shared" si="372"/>
        <v>0</v>
      </c>
      <c r="AB254" s="133">
        <f t="shared" si="372"/>
        <v>0</v>
      </c>
      <c r="AC254" s="133">
        <f t="shared" si="372"/>
        <v>0</v>
      </c>
      <c r="AD254" s="133">
        <f t="shared" si="372"/>
        <v>0</v>
      </c>
      <c r="AE254" s="133">
        <f t="shared" si="372"/>
        <v>0</v>
      </c>
      <c r="AF254" s="133">
        <f t="shared" si="372"/>
        <v>0</v>
      </c>
      <c r="AG254" s="133">
        <f t="shared" si="372"/>
        <v>0</v>
      </c>
      <c r="AH254" s="133">
        <f t="shared" si="372"/>
        <v>0</v>
      </c>
      <c r="AI254" s="14">
        <f>AI255</f>
        <v>132.9</v>
      </c>
      <c r="AJ254" s="12">
        <f t="shared" ref="AJ254:AX254" si="373">AJ255</f>
        <v>116.8</v>
      </c>
      <c r="AK254" s="105">
        <f t="shared" si="373"/>
        <v>129.9</v>
      </c>
      <c r="AL254" s="105">
        <f t="shared" si="373"/>
        <v>116.8</v>
      </c>
      <c r="AM254" s="105">
        <f t="shared" si="373"/>
        <v>0</v>
      </c>
      <c r="AN254" s="105">
        <f t="shared" si="373"/>
        <v>0</v>
      </c>
      <c r="AO254" s="105">
        <f t="shared" si="373"/>
        <v>0</v>
      </c>
      <c r="AP254" s="105">
        <f t="shared" si="373"/>
        <v>0</v>
      </c>
      <c r="AQ254" s="105">
        <f t="shared" si="373"/>
        <v>0</v>
      </c>
      <c r="AR254" s="105">
        <f t="shared" si="373"/>
        <v>0</v>
      </c>
      <c r="AS254" s="105">
        <f t="shared" si="373"/>
        <v>3</v>
      </c>
      <c r="AT254" s="105">
        <f t="shared" si="373"/>
        <v>0</v>
      </c>
      <c r="AU254" s="105">
        <f t="shared" si="373"/>
        <v>0</v>
      </c>
      <c r="AV254" s="105">
        <f t="shared" si="373"/>
        <v>0</v>
      </c>
      <c r="AW254" s="105">
        <f t="shared" si="373"/>
        <v>0</v>
      </c>
      <c r="AX254" s="105">
        <f t="shared" si="373"/>
        <v>0</v>
      </c>
      <c r="AY254" s="162">
        <f t="shared" si="288"/>
        <v>0</v>
      </c>
      <c r="AZ254" s="162">
        <f t="shared" si="288"/>
        <v>0</v>
      </c>
      <c r="BA254" s="162">
        <f t="shared" si="288"/>
        <v>0</v>
      </c>
      <c r="BB254" s="162">
        <f t="shared" si="288"/>
        <v>0</v>
      </c>
      <c r="BC254" s="162">
        <f t="shared" si="288"/>
        <v>0</v>
      </c>
      <c r="BD254" s="162">
        <f t="shared" si="286"/>
        <v>0</v>
      </c>
      <c r="BE254" s="162">
        <f t="shared" si="286"/>
        <v>0</v>
      </c>
      <c r="BF254" s="162">
        <f t="shared" si="286"/>
        <v>0</v>
      </c>
      <c r="BG254" s="162">
        <f t="shared" si="286"/>
        <v>0</v>
      </c>
      <c r="BH254" s="162">
        <f t="shared" si="286"/>
        <v>0</v>
      </c>
      <c r="BI254" s="162">
        <f t="shared" si="286"/>
        <v>0</v>
      </c>
      <c r="BJ254" s="162">
        <f t="shared" si="327"/>
        <v>0</v>
      </c>
      <c r="BK254" s="162">
        <f t="shared" si="327"/>
        <v>0</v>
      </c>
      <c r="BL254" s="162">
        <f t="shared" si="327"/>
        <v>0</v>
      </c>
      <c r="BM254" s="162">
        <f t="shared" si="327"/>
        <v>0</v>
      </c>
      <c r="BN254" s="162">
        <f t="shared" si="327"/>
        <v>0</v>
      </c>
      <c r="BO254" s="1">
        <f t="shared" si="327"/>
        <v>0</v>
      </c>
    </row>
    <row r="255" spans="1:67" ht="15.75" customHeight="1" x14ac:dyDescent="0.25">
      <c r="A255" s="30"/>
      <c r="B255" s="21" t="s">
        <v>7</v>
      </c>
      <c r="C255" s="153">
        <f>E255+G255+I255+K255+M255+O255+Q255</f>
        <v>132.9</v>
      </c>
      <c r="D255" s="154">
        <f>F255+H255+J255+L255+N255+P255+R255</f>
        <v>116.8</v>
      </c>
      <c r="E255" s="7">
        <v>129.9</v>
      </c>
      <c r="F255" s="7">
        <v>116.8</v>
      </c>
      <c r="G255" s="7"/>
      <c r="H255" s="7"/>
      <c r="I255" s="7"/>
      <c r="J255" s="7"/>
      <c r="K255" s="7"/>
      <c r="L255" s="7"/>
      <c r="M255" s="7">
        <v>3</v>
      </c>
      <c r="N255" s="7"/>
      <c r="O255" s="7"/>
      <c r="P255" s="7"/>
      <c r="Q255" s="7"/>
      <c r="R255" s="7"/>
      <c r="S255" s="153">
        <f>U255+W255+Y255+AA255+AC255+AE255+AG255</f>
        <v>0</v>
      </c>
      <c r="T255" s="154">
        <f>V255+X255+Z255+AB255+AD255+AF255+AH255</f>
        <v>0</v>
      </c>
      <c r="U255" s="134"/>
      <c r="V255" s="134"/>
      <c r="W255" s="134"/>
      <c r="X255" s="134"/>
      <c r="Y255" s="134"/>
      <c r="Z255" s="134"/>
      <c r="AA255" s="134"/>
      <c r="AB255" s="134"/>
      <c r="AC255" s="134"/>
      <c r="AD255" s="134"/>
      <c r="AE255" s="134"/>
      <c r="AF255" s="134"/>
      <c r="AG255" s="134"/>
      <c r="AH255" s="134"/>
      <c r="AI255" s="112">
        <f>AK255+AM255+AO255+AQ255+AS255+AU255+AW255</f>
        <v>132.9</v>
      </c>
      <c r="AJ255" s="113">
        <f>AL255+AN255+AP255+AR255+AT255+AV255+AX255</f>
        <v>116.8</v>
      </c>
      <c r="AK255" s="23">
        <f>E255+U255</f>
        <v>129.9</v>
      </c>
      <c r="AL255" s="23">
        <f t="shared" ref="AL255:AX255" si="374">F255+V255</f>
        <v>116.8</v>
      </c>
      <c r="AM255" s="23">
        <f t="shared" si="374"/>
        <v>0</v>
      </c>
      <c r="AN255" s="23">
        <f t="shared" si="374"/>
        <v>0</v>
      </c>
      <c r="AO255" s="23">
        <f t="shared" si="374"/>
        <v>0</v>
      </c>
      <c r="AP255" s="23">
        <f t="shared" si="374"/>
        <v>0</v>
      </c>
      <c r="AQ255" s="23">
        <f t="shared" si="374"/>
        <v>0</v>
      </c>
      <c r="AR255" s="23">
        <f t="shared" si="374"/>
        <v>0</v>
      </c>
      <c r="AS255" s="23">
        <f t="shared" si="374"/>
        <v>3</v>
      </c>
      <c r="AT255" s="23">
        <f t="shared" si="374"/>
        <v>0</v>
      </c>
      <c r="AU255" s="23">
        <f t="shared" si="374"/>
        <v>0</v>
      </c>
      <c r="AV255" s="23">
        <f t="shared" si="374"/>
        <v>0</v>
      </c>
      <c r="AW255" s="23">
        <f t="shared" si="374"/>
        <v>0</v>
      </c>
      <c r="AX255" s="23">
        <f t="shared" si="374"/>
        <v>0</v>
      </c>
      <c r="AY255" s="162">
        <f t="shared" si="288"/>
        <v>0</v>
      </c>
      <c r="AZ255" s="162">
        <f t="shared" si="288"/>
        <v>0</v>
      </c>
      <c r="BA255" s="162">
        <f t="shared" si="288"/>
        <v>0</v>
      </c>
      <c r="BB255" s="162">
        <f t="shared" si="288"/>
        <v>0</v>
      </c>
      <c r="BC255" s="162">
        <f t="shared" si="288"/>
        <v>0</v>
      </c>
      <c r="BD255" s="162">
        <f t="shared" si="286"/>
        <v>0</v>
      </c>
      <c r="BE255" s="162">
        <f t="shared" si="286"/>
        <v>0</v>
      </c>
      <c r="BF255" s="162">
        <f t="shared" si="286"/>
        <v>0</v>
      </c>
      <c r="BG255" s="162">
        <f t="shared" si="286"/>
        <v>0</v>
      </c>
      <c r="BH255" s="162">
        <f t="shared" si="286"/>
        <v>0</v>
      </c>
      <c r="BI255" s="162">
        <f t="shared" si="286"/>
        <v>0</v>
      </c>
      <c r="BJ255" s="162">
        <f t="shared" si="327"/>
        <v>0</v>
      </c>
      <c r="BK255" s="162">
        <f t="shared" si="327"/>
        <v>0</v>
      </c>
      <c r="BL255" s="162">
        <f t="shared" si="327"/>
        <v>0</v>
      </c>
      <c r="BM255" s="162">
        <f t="shared" si="327"/>
        <v>0</v>
      </c>
      <c r="BN255" s="162">
        <f t="shared" si="327"/>
        <v>0</v>
      </c>
      <c r="BO255" s="1">
        <f t="shared" si="327"/>
        <v>0</v>
      </c>
    </row>
    <row r="256" spans="1:67" ht="15.75" customHeight="1" x14ac:dyDescent="0.25">
      <c r="A256" s="75" t="s">
        <v>54</v>
      </c>
      <c r="B256" s="119" t="s">
        <v>345</v>
      </c>
      <c r="C256" s="151">
        <f>C257</f>
        <v>166.8</v>
      </c>
      <c r="D256" s="152">
        <f t="shared" ref="D256:R256" si="375">D257</f>
        <v>146.69999999999999</v>
      </c>
      <c r="E256" s="131">
        <f t="shared" si="375"/>
        <v>162.30000000000001</v>
      </c>
      <c r="F256" s="131">
        <f t="shared" si="375"/>
        <v>146.69999999999999</v>
      </c>
      <c r="G256" s="131">
        <f t="shared" si="375"/>
        <v>0</v>
      </c>
      <c r="H256" s="131">
        <f t="shared" si="375"/>
        <v>0</v>
      </c>
      <c r="I256" s="131">
        <f t="shared" si="375"/>
        <v>0</v>
      </c>
      <c r="J256" s="131">
        <f t="shared" si="375"/>
        <v>0</v>
      </c>
      <c r="K256" s="131">
        <f t="shared" si="375"/>
        <v>0</v>
      </c>
      <c r="L256" s="131">
        <f t="shared" si="375"/>
        <v>0</v>
      </c>
      <c r="M256" s="131">
        <f t="shared" si="375"/>
        <v>3.2</v>
      </c>
      <c r="N256" s="131">
        <f t="shared" si="375"/>
        <v>0</v>
      </c>
      <c r="O256" s="131">
        <f t="shared" si="375"/>
        <v>0</v>
      </c>
      <c r="P256" s="131">
        <f t="shared" si="375"/>
        <v>0</v>
      </c>
      <c r="Q256" s="131">
        <f t="shared" si="375"/>
        <v>1.3</v>
      </c>
      <c r="R256" s="131">
        <f t="shared" si="375"/>
        <v>0</v>
      </c>
      <c r="S256" s="151">
        <f>S257</f>
        <v>0</v>
      </c>
      <c r="T256" s="152">
        <f t="shared" ref="T256:AH256" si="376">T257</f>
        <v>0</v>
      </c>
      <c r="U256" s="133">
        <f t="shared" si="376"/>
        <v>0</v>
      </c>
      <c r="V256" s="133">
        <f t="shared" si="376"/>
        <v>0</v>
      </c>
      <c r="W256" s="133">
        <f t="shared" si="376"/>
        <v>0</v>
      </c>
      <c r="X256" s="133">
        <f t="shared" si="376"/>
        <v>0</v>
      </c>
      <c r="Y256" s="133">
        <f t="shared" si="376"/>
        <v>0</v>
      </c>
      <c r="Z256" s="133">
        <f t="shared" si="376"/>
        <v>0</v>
      </c>
      <c r="AA256" s="133">
        <f t="shared" si="376"/>
        <v>0</v>
      </c>
      <c r="AB256" s="133">
        <f t="shared" si="376"/>
        <v>0</v>
      </c>
      <c r="AC256" s="133">
        <f t="shared" si="376"/>
        <v>0</v>
      </c>
      <c r="AD256" s="133">
        <f t="shared" si="376"/>
        <v>0</v>
      </c>
      <c r="AE256" s="133">
        <f t="shared" si="376"/>
        <v>0</v>
      </c>
      <c r="AF256" s="133">
        <f t="shared" si="376"/>
        <v>0</v>
      </c>
      <c r="AG256" s="133">
        <f t="shared" si="376"/>
        <v>0</v>
      </c>
      <c r="AH256" s="133">
        <f t="shared" si="376"/>
        <v>0</v>
      </c>
      <c r="AI256" s="14">
        <f>AI257</f>
        <v>166.8</v>
      </c>
      <c r="AJ256" s="12">
        <f t="shared" ref="AJ256:AX256" si="377">AJ257</f>
        <v>146.69999999999999</v>
      </c>
      <c r="AK256" s="105">
        <f t="shared" si="377"/>
        <v>162.30000000000001</v>
      </c>
      <c r="AL256" s="105">
        <f t="shared" si="377"/>
        <v>146.69999999999999</v>
      </c>
      <c r="AM256" s="105">
        <f t="shared" si="377"/>
        <v>0</v>
      </c>
      <c r="AN256" s="105">
        <f t="shared" si="377"/>
        <v>0</v>
      </c>
      <c r="AO256" s="105">
        <f t="shared" si="377"/>
        <v>0</v>
      </c>
      <c r="AP256" s="105">
        <f t="shared" si="377"/>
        <v>0</v>
      </c>
      <c r="AQ256" s="105">
        <f t="shared" si="377"/>
        <v>0</v>
      </c>
      <c r="AR256" s="105">
        <f t="shared" si="377"/>
        <v>0</v>
      </c>
      <c r="AS256" s="105">
        <f t="shared" si="377"/>
        <v>3.2</v>
      </c>
      <c r="AT256" s="105">
        <f t="shared" si="377"/>
        <v>0</v>
      </c>
      <c r="AU256" s="105">
        <f t="shared" si="377"/>
        <v>0</v>
      </c>
      <c r="AV256" s="105">
        <f t="shared" si="377"/>
        <v>0</v>
      </c>
      <c r="AW256" s="105">
        <f t="shared" si="377"/>
        <v>1.3</v>
      </c>
      <c r="AX256" s="105">
        <f t="shared" si="377"/>
        <v>0</v>
      </c>
      <c r="AY256" s="162">
        <f t="shared" si="288"/>
        <v>0</v>
      </c>
      <c r="AZ256" s="162">
        <f t="shared" si="288"/>
        <v>0</v>
      </c>
      <c r="BA256" s="162">
        <f t="shared" si="288"/>
        <v>0</v>
      </c>
      <c r="BB256" s="162">
        <f t="shared" si="288"/>
        <v>0</v>
      </c>
      <c r="BC256" s="162">
        <f t="shared" si="288"/>
        <v>0</v>
      </c>
      <c r="BD256" s="162">
        <f t="shared" si="286"/>
        <v>0</v>
      </c>
      <c r="BE256" s="162">
        <f t="shared" si="286"/>
        <v>0</v>
      </c>
      <c r="BF256" s="162">
        <f t="shared" si="286"/>
        <v>0</v>
      </c>
      <c r="BG256" s="162">
        <f t="shared" si="286"/>
        <v>0</v>
      </c>
      <c r="BH256" s="162">
        <f t="shared" si="286"/>
        <v>0</v>
      </c>
      <c r="BI256" s="162">
        <f t="shared" si="286"/>
        <v>0</v>
      </c>
      <c r="BJ256" s="162">
        <f t="shared" si="327"/>
        <v>0</v>
      </c>
      <c r="BK256" s="162">
        <f t="shared" si="327"/>
        <v>0</v>
      </c>
      <c r="BL256" s="162">
        <f t="shared" si="327"/>
        <v>0</v>
      </c>
      <c r="BM256" s="162">
        <f t="shared" si="327"/>
        <v>0</v>
      </c>
      <c r="BN256" s="162">
        <f t="shared" si="327"/>
        <v>0</v>
      </c>
      <c r="BO256" s="1">
        <f t="shared" si="327"/>
        <v>0</v>
      </c>
    </row>
    <row r="257" spans="1:67" ht="15.75" customHeight="1" x14ac:dyDescent="0.25">
      <c r="A257" s="30"/>
      <c r="B257" s="21" t="s">
        <v>7</v>
      </c>
      <c r="C257" s="153">
        <f>E257+G257+I257+K257+M257+O257+Q257</f>
        <v>166.8</v>
      </c>
      <c r="D257" s="154">
        <f>F257+H257+J257+L257+N257+P257+R257</f>
        <v>146.69999999999999</v>
      </c>
      <c r="E257" s="7">
        <v>162.30000000000001</v>
      </c>
      <c r="F257" s="7">
        <v>146.69999999999999</v>
      </c>
      <c r="G257" s="7"/>
      <c r="H257" s="7"/>
      <c r="I257" s="7"/>
      <c r="J257" s="7"/>
      <c r="K257" s="7"/>
      <c r="L257" s="7"/>
      <c r="M257" s="7">
        <v>3.2</v>
      </c>
      <c r="N257" s="7"/>
      <c r="O257" s="7"/>
      <c r="P257" s="7"/>
      <c r="Q257" s="7">
        <v>1.3</v>
      </c>
      <c r="R257" s="7"/>
      <c r="S257" s="153">
        <f>U257+W257+Y257+AA257+AC257+AE257+AG257</f>
        <v>0</v>
      </c>
      <c r="T257" s="154">
        <f>V257+X257+Z257+AB257+AD257+AF257+AH257</f>
        <v>0</v>
      </c>
      <c r="U257" s="134"/>
      <c r="V257" s="134"/>
      <c r="W257" s="134"/>
      <c r="X257" s="134"/>
      <c r="Y257" s="134"/>
      <c r="Z257" s="134"/>
      <c r="AA257" s="134"/>
      <c r="AB257" s="134"/>
      <c r="AC257" s="134"/>
      <c r="AD257" s="134"/>
      <c r="AE257" s="134"/>
      <c r="AF257" s="134"/>
      <c r="AG257" s="134"/>
      <c r="AH257" s="134"/>
      <c r="AI257" s="112">
        <f>AK257+AM257+AO257+AQ257+AS257+AU257+AW257</f>
        <v>166.8</v>
      </c>
      <c r="AJ257" s="113">
        <f>AL257+AN257+AP257+AR257+AT257+AV257+AX257</f>
        <v>146.69999999999999</v>
      </c>
      <c r="AK257" s="23">
        <f>E257+U257</f>
        <v>162.30000000000001</v>
      </c>
      <c r="AL257" s="23">
        <f t="shared" ref="AL257:AX257" si="378">F257+V257</f>
        <v>146.69999999999999</v>
      </c>
      <c r="AM257" s="23">
        <f t="shared" si="378"/>
        <v>0</v>
      </c>
      <c r="AN257" s="23">
        <f t="shared" si="378"/>
        <v>0</v>
      </c>
      <c r="AO257" s="23">
        <f t="shared" si="378"/>
        <v>0</v>
      </c>
      <c r="AP257" s="23">
        <f t="shared" si="378"/>
        <v>0</v>
      </c>
      <c r="AQ257" s="23">
        <f t="shared" si="378"/>
        <v>0</v>
      </c>
      <c r="AR257" s="23">
        <f t="shared" si="378"/>
        <v>0</v>
      </c>
      <c r="AS257" s="23">
        <f t="shared" si="378"/>
        <v>3.2</v>
      </c>
      <c r="AT257" s="23">
        <f t="shared" si="378"/>
        <v>0</v>
      </c>
      <c r="AU257" s="23">
        <f t="shared" si="378"/>
        <v>0</v>
      </c>
      <c r="AV257" s="23">
        <f t="shared" si="378"/>
        <v>0</v>
      </c>
      <c r="AW257" s="23">
        <f t="shared" si="378"/>
        <v>1.3</v>
      </c>
      <c r="AX257" s="23">
        <f t="shared" si="378"/>
        <v>0</v>
      </c>
      <c r="AY257" s="162">
        <f t="shared" si="288"/>
        <v>0</v>
      </c>
      <c r="AZ257" s="162">
        <f t="shared" si="288"/>
        <v>0</v>
      </c>
      <c r="BA257" s="162">
        <f t="shared" si="288"/>
        <v>0</v>
      </c>
      <c r="BB257" s="162">
        <f t="shared" si="288"/>
        <v>0</v>
      </c>
      <c r="BC257" s="162">
        <f t="shared" si="288"/>
        <v>0</v>
      </c>
      <c r="BD257" s="162">
        <f t="shared" si="286"/>
        <v>0</v>
      </c>
      <c r="BE257" s="162">
        <f t="shared" si="286"/>
        <v>0</v>
      </c>
      <c r="BF257" s="162">
        <f t="shared" si="286"/>
        <v>0</v>
      </c>
      <c r="BG257" s="162">
        <f t="shared" si="286"/>
        <v>0</v>
      </c>
      <c r="BH257" s="162">
        <f t="shared" si="286"/>
        <v>0</v>
      </c>
      <c r="BI257" s="162">
        <f t="shared" si="286"/>
        <v>0</v>
      </c>
      <c r="BJ257" s="162">
        <f t="shared" si="327"/>
        <v>0</v>
      </c>
      <c r="BK257" s="162">
        <f t="shared" si="327"/>
        <v>0</v>
      </c>
      <c r="BL257" s="162">
        <f t="shared" si="327"/>
        <v>0</v>
      </c>
      <c r="BM257" s="162">
        <f t="shared" si="327"/>
        <v>0</v>
      </c>
      <c r="BN257" s="162">
        <f t="shared" si="327"/>
        <v>0</v>
      </c>
      <c r="BO257" s="1">
        <f t="shared" si="327"/>
        <v>0</v>
      </c>
    </row>
    <row r="258" spans="1:67" ht="15.75" customHeight="1" x14ac:dyDescent="0.25">
      <c r="A258" s="75" t="s">
        <v>55</v>
      </c>
      <c r="B258" s="119" t="s">
        <v>346</v>
      </c>
      <c r="C258" s="151">
        <f>C259</f>
        <v>154.4</v>
      </c>
      <c r="D258" s="152">
        <f t="shared" ref="D258:R258" si="379">D259</f>
        <v>125.3</v>
      </c>
      <c r="E258" s="131">
        <f t="shared" si="379"/>
        <v>147</v>
      </c>
      <c r="F258" s="131">
        <f t="shared" si="379"/>
        <v>125.3</v>
      </c>
      <c r="G258" s="131">
        <f t="shared" si="379"/>
        <v>0</v>
      </c>
      <c r="H258" s="131">
        <f t="shared" si="379"/>
        <v>0</v>
      </c>
      <c r="I258" s="131">
        <f t="shared" si="379"/>
        <v>0</v>
      </c>
      <c r="J258" s="131">
        <f t="shared" si="379"/>
        <v>0</v>
      </c>
      <c r="K258" s="131">
        <f t="shared" si="379"/>
        <v>0</v>
      </c>
      <c r="L258" s="131">
        <f t="shared" si="379"/>
        <v>0</v>
      </c>
      <c r="M258" s="131">
        <f t="shared" si="379"/>
        <v>5</v>
      </c>
      <c r="N258" s="131">
        <f t="shared" si="379"/>
        <v>0</v>
      </c>
      <c r="O258" s="131">
        <f t="shared" si="379"/>
        <v>0</v>
      </c>
      <c r="P258" s="131">
        <f t="shared" si="379"/>
        <v>0</v>
      </c>
      <c r="Q258" s="131">
        <f t="shared" si="379"/>
        <v>2.4</v>
      </c>
      <c r="R258" s="131">
        <f t="shared" si="379"/>
        <v>0</v>
      </c>
      <c r="S258" s="151">
        <f>S259</f>
        <v>0</v>
      </c>
      <c r="T258" s="152">
        <f t="shared" ref="T258:AH258" si="380">T259</f>
        <v>0</v>
      </c>
      <c r="U258" s="133">
        <f t="shared" si="380"/>
        <v>0</v>
      </c>
      <c r="V258" s="133">
        <f t="shared" si="380"/>
        <v>0</v>
      </c>
      <c r="W258" s="133">
        <f t="shared" si="380"/>
        <v>0</v>
      </c>
      <c r="X258" s="133">
        <f t="shared" si="380"/>
        <v>0</v>
      </c>
      <c r="Y258" s="133">
        <f t="shared" si="380"/>
        <v>0</v>
      </c>
      <c r="Z258" s="133">
        <f t="shared" si="380"/>
        <v>0</v>
      </c>
      <c r="AA258" s="133">
        <f t="shared" si="380"/>
        <v>0</v>
      </c>
      <c r="AB258" s="133">
        <f t="shared" si="380"/>
        <v>0</v>
      </c>
      <c r="AC258" s="133">
        <f t="shared" si="380"/>
        <v>0</v>
      </c>
      <c r="AD258" s="133">
        <f t="shared" si="380"/>
        <v>0</v>
      </c>
      <c r="AE258" s="133">
        <f t="shared" si="380"/>
        <v>0</v>
      </c>
      <c r="AF258" s="133">
        <f t="shared" si="380"/>
        <v>0</v>
      </c>
      <c r="AG258" s="133">
        <f t="shared" si="380"/>
        <v>0</v>
      </c>
      <c r="AH258" s="133">
        <f t="shared" si="380"/>
        <v>0</v>
      </c>
      <c r="AI258" s="14">
        <f>AI259</f>
        <v>154.4</v>
      </c>
      <c r="AJ258" s="12">
        <f t="shared" ref="AJ258:AX258" si="381">AJ259</f>
        <v>125.3</v>
      </c>
      <c r="AK258" s="105">
        <f t="shared" si="381"/>
        <v>147</v>
      </c>
      <c r="AL258" s="105">
        <f t="shared" si="381"/>
        <v>125.3</v>
      </c>
      <c r="AM258" s="105">
        <f t="shared" si="381"/>
        <v>0</v>
      </c>
      <c r="AN258" s="105">
        <f t="shared" si="381"/>
        <v>0</v>
      </c>
      <c r="AO258" s="105">
        <f t="shared" si="381"/>
        <v>0</v>
      </c>
      <c r="AP258" s="105">
        <f t="shared" si="381"/>
        <v>0</v>
      </c>
      <c r="AQ258" s="105">
        <f t="shared" si="381"/>
        <v>0</v>
      </c>
      <c r="AR258" s="105">
        <f t="shared" si="381"/>
        <v>0</v>
      </c>
      <c r="AS258" s="105">
        <f t="shared" si="381"/>
        <v>5</v>
      </c>
      <c r="AT258" s="105">
        <f t="shared" si="381"/>
        <v>0</v>
      </c>
      <c r="AU258" s="105">
        <f t="shared" si="381"/>
        <v>0</v>
      </c>
      <c r="AV258" s="105">
        <f t="shared" si="381"/>
        <v>0</v>
      </c>
      <c r="AW258" s="105">
        <f t="shared" si="381"/>
        <v>2.4</v>
      </c>
      <c r="AX258" s="105">
        <f t="shared" si="381"/>
        <v>0</v>
      </c>
      <c r="AY258" s="162">
        <f t="shared" si="288"/>
        <v>0</v>
      </c>
      <c r="AZ258" s="162">
        <f t="shared" si="288"/>
        <v>0</v>
      </c>
      <c r="BA258" s="162">
        <f t="shared" si="288"/>
        <v>0</v>
      </c>
      <c r="BB258" s="162">
        <f t="shared" si="288"/>
        <v>0</v>
      </c>
      <c r="BC258" s="162">
        <f t="shared" si="288"/>
        <v>0</v>
      </c>
      <c r="BD258" s="162">
        <f t="shared" si="286"/>
        <v>0</v>
      </c>
      <c r="BE258" s="162">
        <f t="shared" si="286"/>
        <v>0</v>
      </c>
      <c r="BF258" s="162">
        <f t="shared" si="286"/>
        <v>0</v>
      </c>
      <c r="BG258" s="162">
        <f t="shared" si="286"/>
        <v>0</v>
      </c>
      <c r="BH258" s="162">
        <f t="shared" si="286"/>
        <v>0</v>
      </c>
      <c r="BI258" s="162">
        <f t="shared" si="286"/>
        <v>0</v>
      </c>
      <c r="BJ258" s="162">
        <f t="shared" si="327"/>
        <v>0</v>
      </c>
      <c r="BK258" s="162">
        <f t="shared" si="327"/>
        <v>0</v>
      </c>
      <c r="BL258" s="162">
        <f t="shared" si="327"/>
        <v>0</v>
      </c>
      <c r="BM258" s="162">
        <f t="shared" si="327"/>
        <v>0</v>
      </c>
      <c r="BN258" s="162">
        <f t="shared" si="327"/>
        <v>0</v>
      </c>
      <c r="BO258" s="1">
        <f t="shared" si="327"/>
        <v>0</v>
      </c>
    </row>
    <row r="259" spans="1:67" ht="15.75" customHeight="1" x14ac:dyDescent="0.25">
      <c r="A259" s="30"/>
      <c r="B259" s="21" t="s">
        <v>7</v>
      </c>
      <c r="C259" s="153">
        <f>E259+G259+I259+K259+M259+O259+Q259</f>
        <v>154.4</v>
      </c>
      <c r="D259" s="154">
        <f>F259+H259+J259+L259+N259+P259+R259</f>
        <v>125.3</v>
      </c>
      <c r="E259" s="7">
        <v>147</v>
      </c>
      <c r="F259" s="7">
        <v>125.3</v>
      </c>
      <c r="G259" s="7"/>
      <c r="H259" s="7"/>
      <c r="I259" s="7"/>
      <c r="J259" s="7"/>
      <c r="K259" s="7"/>
      <c r="L259" s="7"/>
      <c r="M259" s="7">
        <v>5</v>
      </c>
      <c r="N259" s="7"/>
      <c r="O259" s="7"/>
      <c r="P259" s="7"/>
      <c r="Q259" s="7">
        <v>2.4</v>
      </c>
      <c r="R259" s="7"/>
      <c r="S259" s="153">
        <f>U259+W259+Y259+AA259+AC259+AE259+AG259</f>
        <v>0</v>
      </c>
      <c r="T259" s="154">
        <f>V259+X259+Z259+AB259+AD259+AF259+AH259</f>
        <v>0</v>
      </c>
      <c r="U259" s="134"/>
      <c r="V259" s="134"/>
      <c r="W259" s="134"/>
      <c r="X259" s="134"/>
      <c r="Y259" s="134"/>
      <c r="Z259" s="134"/>
      <c r="AA259" s="134"/>
      <c r="AB259" s="134"/>
      <c r="AC259" s="134"/>
      <c r="AD259" s="134"/>
      <c r="AE259" s="134"/>
      <c r="AF259" s="134"/>
      <c r="AG259" s="134"/>
      <c r="AH259" s="134"/>
      <c r="AI259" s="112">
        <f>AK259+AM259+AO259+AQ259+AS259+AU259+AW259</f>
        <v>154.4</v>
      </c>
      <c r="AJ259" s="113">
        <f>AL259+AN259+AP259+AR259+AT259+AV259+AX259</f>
        <v>125.3</v>
      </c>
      <c r="AK259" s="23">
        <f>E259+U259</f>
        <v>147</v>
      </c>
      <c r="AL259" s="23">
        <f t="shared" ref="AL259:AX259" si="382">F259+V259</f>
        <v>125.3</v>
      </c>
      <c r="AM259" s="23">
        <f t="shared" si="382"/>
        <v>0</v>
      </c>
      <c r="AN259" s="23">
        <f t="shared" si="382"/>
        <v>0</v>
      </c>
      <c r="AO259" s="23">
        <f t="shared" si="382"/>
        <v>0</v>
      </c>
      <c r="AP259" s="23">
        <f t="shared" si="382"/>
        <v>0</v>
      </c>
      <c r="AQ259" s="23">
        <f t="shared" si="382"/>
        <v>0</v>
      </c>
      <c r="AR259" s="23">
        <f t="shared" si="382"/>
        <v>0</v>
      </c>
      <c r="AS259" s="23">
        <f t="shared" si="382"/>
        <v>5</v>
      </c>
      <c r="AT259" s="23">
        <f t="shared" si="382"/>
        <v>0</v>
      </c>
      <c r="AU259" s="23">
        <f t="shared" si="382"/>
        <v>0</v>
      </c>
      <c r="AV259" s="23">
        <f t="shared" si="382"/>
        <v>0</v>
      </c>
      <c r="AW259" s="23">
        <f t="shared" si="382"/>
        <v>2.4</v>
      </c>
      <c r="AX259" s="23">
        <f t="shared" si="382"/>
        <v>0</v>
      </c>
      <c r="AY259" s="162">
        <f t="shared" si="288"/>
        <v>0</v>
      </c>
      <c r="AZ259" s="162">
        <f t="shared" si="288"/>
        <v>0</v>
      </c>
      <c r="BA259" s="162">
        <f t="shared" si="288"/>
        <v>0</v>
      </c>
      <c r="BB259" s="162">
        <f t="shared" si="288"/>
        <v>0</v>
      </c>
      <c r="BC259" s="162">
        <f t="shared" si="288"/>
        <v>0</v>
      </c>
      <c r="BD259" s="162">
        <f t="shared" si="286"/>
        <v>0</v>
      </c>
      <c r="BE259" s="162">
        <f t="shared" si="286"/>
        <v>0</v>
      </c>
      <c r="BF259" s="162">
        <f t="shared" si="286"/>
        <v>0</v>
      </c>
      <c r="BG259" s="162">
        <f t="shared" si="286"/>
        <v>0</v>
      </c>
      <c r="BH259" s="162">
        <f t="shared" si="286"/>
        <v>0</v>
      </c>
      <c r="BI259" s="162">
        <f t="shared" si="286"/>
        <v>0</v>
      </c>
      <c r="BJ259" s="162">
        <f t="shared" si="327"/>
        <v>0</v>
      </c>
      <c r="BK259" s="162">
        <f t="shared" si="327"/>
        <v>0</v>
      </c>
      <c r="BL259" s="162">
        <f t="shared" si="327"/>
        <v>0</v>
      </c>
      <c r="BM259" s="162">
        <f t="shared" si="327"/>
        <v>0</v>
      </c>
      <c r="BN259" s="162">
        <f t="shared" si="327"/>
        <v>0</v>
      </c>
      <c r="BO259" s="1">
        <f t="shared" si="327"/>
        <v>0</v>
      </c>
    </row>
    <row r="260" spans="1:67" ht="15.75" customHeight="1" x14ac:dyDescent="0.25">
      <c r="A260" s="75" t="s">
        <v>47</v>
      </c>
      <c r="B260" s="119" t="s">
        <v>347</v>
      </c>
      <c r="C260" s="151">
        <f>C261</f>
        <v>76</v>
      </c>
      <c r="D260" s="152">
        <f t="shared" ref="D260:R260" si="383">D261</f>
        <v>66.900000000000006</v>
      </c>
      <c r="E260" s="131">
        <f t="shared" si="383"/>
        <v>74</v>
      </c>
      <c r="F260" s="131">
        <f t="shared" si="383"/>
        <v>66.900000000000006</v>
      </c>
      <c r="G260" s="131">
        <f t="shared" si="383"/>
        <v>0</v>
      </c>
      <c r="H260" s="131">
        <f t="shared" si="383"/>
        <v>0</v>
      </c>
      <c r="I260" s="131">
        <f t="shared" si="383"/>
        <v>0</v>
      </c>
      <c r="J260" s="131">
        <f t="shared" si="383"/>
        <v>0</v>
      </c>
      <c r="K260" s="131">
        <f t="shared" si="383"/>
        <v>0</v>
      </c>
      <c r="L260" s="131">
        <f t="shared" si="383"/>
        <v>0</v>
      </c>
      <c r="M260" s="131">
        <f t="shared" si="383"/>
        <v>2</v>
      </c>
      <c r="N260" s="131">
        <f t="shared" si="383"/>
        <v>0</v>
      </c>
      <c r="O260" s="131">
        <f t="shared" si="383"/>
        <v>0</v>
      </c>
      <c r="P260" s="131">
        <f t="shared" si="383"/>
        <v>0</v>
      </c>
      <c r="Q260" s="131">
        <f t="shared" si="383"/>
        <v>0</v>
      </c>
      <c r="R260" s="131">
        <f t="shared" si="383"/>
        <v>0</v>
      </c>
      <c r="S260" s="151">
        <f>S261</f>
        <v>0</v>
      </c>
      <c r="T260" s="152">
        <f t="shared" ref="T260:AH260" si="384">T261</f>
        <v>0</v>
      </c>
      <c r="U260" s="133">
        <f t="shared" si="384"/>
        <v>0</v>
      </c>
      <c r="V260" s="133">
        <f t="shared" si="384"/>
        <v>0</v>
      </c>
      <c r="W260" s="133">
        <f t="shared" si="384"/>
        <v>0</v>
      </c>
      <c r="X260" s="133">
        <f t="shared" si="384"/>
        <v>0</v>
      </c>
      <c r="Y260" s="133">
        <f t="shared" si="384"/>
        <v>0</v>
      </c>
      <c r="Z260" s="133">
        <f t="shared" si="384"/>
        <v>0</v>
      </c>
      <c r="AA260" s="133">
        <f t="shared" si="384"/>
        <v>0</v>
      </c>
      <c r="AB260" s="133">
        <f t="shared" si="384"/>
        <v>0</v>
      </c>
      <c r="AC260" s="133">
        <f t="shared" si="384"/>
        <v>0</v>
      </c>
      <c r="AD260" s="133">
        <f t="shared" si="384"/>
        <v>0</v>
      </c>
      <c r="AE260" s="133">
        <f t="shared" si="384"/>
        <v>0</v>
      </c>
      <c r="AF260" s="133">
        <f t="shared" si="384"/>
        <v>0</v>
      </c>
      <c r="AG260" s="133">
        <f t="shared" si="384"/>
        <v>0</v>
      </c>
      <c r="AH260" s="133">
        <f t="shared" si="384"/>
        <v>0</v>
      </c>
      <c r="AI260" s="14">
        <f>AI261</f>
        <v>76</v>
      </c>
      <c r="AJ260" s="12">
        <f t="shared" ref="AJ260:AX260" si="385">AJ261</f>
        <v>66.900000000000006</v>
      </c>
      <c r="AK260" s="105">
        <f t="shared" si="385"/>
        <v>74</v>
      </c>
      <c r="AL260" s="105">
        <f t="shared" si="385"/>
        <v>66.900000000000006</v>
      </c>
      <c r="AM260" s="105">
        <f t="shared" si="385"/>
        <v>0</v>
      </c>
      <c r="AN260" s="105">
        <f t="shared" si="385"/>
        <v>0</v>
      </c>
      <c r="AO260" s="105">
        <f t="shared" si="385"/>
        <v>0</v>
      </c>
      <c r="AP260" s="105">
        <f t="shared" si="385"/>
        <v>0</v>
      </c>
      <c r="AQ260" s="105">
        <f t="shared" si="385"/>
        <v>0</v>
      </c>
      <c r="AR260" s="105">
        <f t="shared" si="385"/>
        <v>0</v>
      </c>
      <c r="AS260" s="105">
        <f t="shared" si="385"/>
        <v>2</v>
      </c>
      <c r="AT260" s="105">
        <f t="shared" si="385"/>
        <v>0</v>
      </c>
      <c r="AU260" s="105">
        <f t="shared" si="385"/>
        <v>0</v>
      </c>
      <c r="AV260" s="105">
        <f t="shared" si="385"/>
        <v>0</v>
      </c>
      <c r="AW260" s="105">
        <f t="shared" si="385"/>
        <v>0</v>
      </c>
      <c r="AX260" s="105">
        <f t="shared" si="385"/>
        <v>0</v>
      </c>
      <c r="AY260" s="162">
        <f t="shared" si="288"/>
        <v>0</v>
      </c>
      <c r="AZ260" s="162">
        <f t="shared" si="288"/>
        <v>0</v>
      </c>
      <c r="BA260" s="162">
        <f t="shared" si="288"/>
        <v>0</v>
      </c>
      <c r="BB260" s="162">
        <f t="shared" si="288"/>
        <v>0</v>
      </c>
      <c r="BC260" s="162">
        <f t="shared" si="288"/>
        <v>0</v>
      </c>
      <c r="BD260" s="162">
        <f t="shared" si="286"/>
        <v>0</v>
      </c>
      <c r="BE260" s="162">
        <f t="shared" si="286"/>
        <v>0</v>
      </c>
      <c r="BF260" s="162">
        <f t="shared" si="286"/>
        <v>0</v>
      </c>
      <c r="BG260" s="162">
        <f t="shared" si="286"/>
        <v>0</v>
      </c>
      <c r="BH260" s="162">
        <f t="shared" si="286"/>
        <v>0</v>
      </c>
      <c r="BI260" s="162">
        <f t="shared" si="286"/>
        <v>0</v>
      </c>
      <c r="BJ260" s="162">
        <f t="shared" si="327"/>
        <v>0</v>
      </c>
      <c r="BK260" s="162">
        <f t="shared" si="327"/>
        <v>0</v>
      </c>
      <c r="BL260" s="162">
        <f t="shared" si="327"/>
        <v>0</v>
      </c>
      <c r="BM260" s="162">
        <f t="shared" si="327"/>
        <v>0</v>
      </c>
      <c r="BN260" s="162">
        <f t="shared" si="327"/>
        <v>0</v>
      </c>
      <c r="BO260" s="1">
        <f t="shared" si="327"/>
        <v>0</v>
      </c>
    </row>
    <row r="261" spans="1:67" ht="15.75" customHeight="1" x14ac:dyDescent="0.25">
      <c r="A261" s="30"/>
      <c r="B261" s="21" t="s">
        <v>7</v>
      </c>
      <c r="C261" s="153">
        <f>E261+G261+I261+K261+M261+O261+Q261</f>
        <v>76</v>
      </c>
      <c r="D261" s="154">
        <f>F261+H261+J261+L261+N261+P261+R261</f>
        <v>66.900000000000006</v>
      </c>
      <c r="E261" s="7">
        <v>74</v>
      </c>
      <c r="F261" s="7">
        <v>66.900000000000006</v>
      </c>
      <c r="G261" s="7"/>
      <c r="H261" s="7"/>
      <c r="I261" s="7"/>
      <c r="J261" s="7"/>
      <c r="K261" s="7"/>
      <c r="L261" s="7"/>
      <c r="M261" s="7">
        <v>2</v>
      </c>
      <c r="N261" s="7"/>
      <c r="O261" s="7"/>
      <c r="P261" s="7"/>
      <c r="Q261" s="7"/>
      <c r="R261" s="7"/>
      <c r="S261" s="153">
        <f>U261+W261+Y261+AA261+AC261+AE261+AG261</f>
        <v>0</v>
      </c>
      <c r="T261" s="154">
        <f>V261+X261+Z261+AB261+AD261+AF261+AH261</f>
        <v>0</v>
      </c>
      <c r="U261" s="134"/>
      <c r="V261" s="134"/>
      <c r="W261" s="134"/>
      <c r="X261" s="134"/>
      <c r="Y261" s="134"/>
      <c r="Z261" s="134"/>
      <c r="AA261" s="134"/>
      <c r="AB261" s="134"/>
      <c r="AC261" s="134"/>
      <c r="AD261" s="134"/>
      <c r="AE261" s="134"/>
      <c r="AF261" s="134"/>
      <c r="AG261" s="134"/>
      <c r="AH261" s="134"/>
      <c r="AI261" s="112">
        <f>AK261+AM261+AO261+AQ261+AS261+AU261+AW261</f>
        <v>76</v>
      </c>
      <c r="AJ261" s="113">
        <f>AL261+AN261+AP261+AR261+AT261+AV261+AX261</f>
        <v>66.900000000000006</v>
      </c>
      <c r="AK261" s="23">
        <f>E261+U261</f>
        <v>74</v>
      </c>
      <c r="AL261" s="23">
        <f t="shared" ref="AL261:AX261" si="386">F261+V261</f>
        <v>66.900000000000006</v>
      </c>
      <c r="AM261" s="23">
        <f t="shared" si="386"/>
        <v>0</v>
      </c>
      <c r="AN261" s="23">
        <f t="shared" si="386"/>
        <v>0</v>
      </c>
      <c r="AO261" s="23">
        <f t="shared" si="386"/>
        <v>0</v>
      </c>
      <c r="AP261" s="23">
        <f t="shared" si="386"/>
        <v>0</v>
      </c>
      <c r="AQ261" s="23">
        <f t="shared" si="386"/>
        <v>0</v>
      </c>
      <c r="AR261" s="23">
        <f t="shared" si="386"/>
        <v>0</v>
      </c>
      <c r="AS261" s="23">
        <f t="shared" si="386"/>
        <v>2</v>
      </c>
      <c r="AT261" s="23">
        <f t="shared" si="386"/>
        <v>0</v>
      </c>
      <c r="AU261" s="23">
        <f t="shared" si="386"/>
        <v>0</v>
      </c>
      <c r="AV261" s="23">
        <f t="shared" si="386"/>
        <v>0</v>
      </c>
      <c r="AW261" s="23">
        <f t="shared" si="386"/>
        <v>0</v>
      </c>
      <c r="AX261" s="23">
        <f t="shared" si="386"/>
        <v>0</v>
      </c>
      <c r="AY261" s="162">
        <f t="shared" si="288"/>
        <v>0</v>
      </c>
      <c r="AZ261" s="162">
        <f t="shared" si="288"/>
        <v>0</v>
      </c>
      <c r="BA261" s="162">
        <f t="shared" si="288"/>
        <v>0</v>
      </c>
      <c r="BB261" s="162">
        <f t="shared" si="288"/>
        <v>0</v>
      </c>
      <c r="BC261" s="162">
        <f t="shared" si="288"/>
        <v>0</v>
      </c>
      <c r="BD261" s="162">
        <f t="shared" si="286"/>
        <v>0</v>
      </c>
      <c r="BE261" s="162">
        <f t="shared" si="286"/>
        <v>0</v>
      </c>
      <c r="BF261" s="162">
        <f t="shared" si="286"/>
        <v>0</v>
      </c>
      <c r="BG261" s="162">
        <f t="shared" si="286"/>
        <v>0</v>
      </c>
      <c r="BH261" s="162">
        <f t="shared" si="286"/>
        <v>0</v>
      </c>
      <c r="BI261" s="162">
        <f t="shared" si="286"/>
        <v>0</v>
      </c>
      <c r="BJ261" s="162">
        <f t="shared" si="327"/>
        <v>0</v>
      </c>
      <c r="BK261" s="162">
        <f t="shared" si="327"/>
        <v>0</v>
      </c>
      <c r="BL261" s="162">
        <f t="shared" si="327"/>
        <v>0</v>
      </c>
      <c r="BM261" s="162">
        <f t="shared" si="327"/>
        <v>0</v>
      </c>
      <c r="BN261" s="162">
        <f t="shared" si="327"/>
        <v>0</v>
      </c>
      <c r="BO261" s="1">
        <f t="shared" si="327"/>
        <v>0</v>
      </c>
    </row>
    <row r="262" spans="1:67" ht="15.75" customHeight="1" x14ac:dyDescent="0.25">
      <c r="A262" s="75" t="s">
        <v>56</v>
      </c>
      <c r="B262" s="119" t="s">
        <v>348</v>
      </c>
      <c r="C262" s="151">
        <f>C263</f>
        <v>134.6</v>
      </c>
      <c r="D262" s="152">
        <f t="shared" ref="D262:R262" si="387">D263</f>
        <v>112.5</v>
      </c>
      <c r="E262" s="131">
        <f t="shared" si="387"/>
        <v>131.6</v>
      </c>
      <c r="F262" s="131">
        <f t="shared" si="387"/>
        <v>112.5</v>
      </c>
      <c r="G262" s="131">
        <f t="shared" si="387"/>
        <v>0</v>
      </c>
      <c r="H262" s="131">
        <f t="shared" si="387"/>
        <v>0</v>
      </c>
      <c r="I262" s="131">
        <f t="shared" si="387"/>
        <v>0</v>
      </c>
      <c r="J262" s="131">
        <f t="shared" si="387"/>
        <v>0</v>
      </c>
      <c r="K262" s="131">
        <f t="shared" si="387"/>
        <v>0</v>
      </c>
      <c r="L262" s="131">
        <f t="shared" si="387"/>
        <v>0</v>
      </c>
      <c r="M262" s="131">
        <f t="shared" si="387"/>
        <v>3</v>
      </c>
      <c r="N262" s="131">
        <f t="shared" si="387"/>
        <v>0</v>
      </c>
      <c r="O262" s="131">
        <f t="shared" si="387"/>
        <v>0</v>
      </c>
      <c r="P262" s="131">
        <f t="shared" si="387"/>
        <v>0</v>
      </c>
      <c r="Q262" s="131">
        <f t="shared" si="387"/>
        <v>0</v>
      </c>
      <c r="R262" s="131">
        <f t="shared" si="387"/>
        <v>0</v>
      </c>
      <c r="S262" s="151">
        <f>S263</f>
        <v>0</v>
      </c>
      <c r="T262" s="152">
        <f t="shared" ref="T262:AH262" si="388">T263</f>
        <v>0</v>
      </c>
      <c r="U262" s="133">
        <f t="shared" si="388"/>
        <v>0</v>
      </c>
      <c r="V262" s="133">
        <f t="shared" si="388"/>
        <v>0</v>
      </c>
      <c r="W262" s="133">
        <f t="shared" si="388"/>
        <v>0</v>
      </c>
      <c r="X262" s="133">
        <f t="shared" si="388"/>
        <v>0</v>
      </c>
      <c r="Y262" s="133">
        <f t="shared" si="388"/>
        <v>0</v>
      </c>
      <c r="Z262" s="133">
        <f t="shared" si="388"/>
        <v>0</v>
      </c>
      <c r="AA262" s="133">
        <f t="shared" si="388"/>
        <v>0</v>
      </c>
      <c r="AB262" s="133">
        <f t="shared" si="388"/>
        <v>0</v>
      </c>
      <c r="AC262" s="133">
        <f t="shared" si="388"/>
        <v>0</v>
      </c>
      <c r="AD262" s="133">
        <f t="shared" si="388"/>
        <v>0</v>
      </c>
      <c r="AE262" s="133">
        <f t="shared" si="388"/>
        <v>0</v>
      </c>
      <c r="AF262" s="133">
        <f t="shared" si="388"/>
        <v>0</v>
      </c>
      <c r="AG262" s="133">
        <f t="shared" si="388"/>
        <v>0</v>
      </c>
      <c r="AH262" s="133">
        <f t="shared" si="388"/>
        <v>0</v>
      </c>
      <c r="AI262" s="14">
        <f>AI263</f>
        <v>134.6</v>
      </c>
      <c r="AJ262" s="12">
        <f t="shared" ref="AJ262:AX262" si="389">AJ263</f>
        <v>112.5</v>
      </c>
      <c r="AK262" s="105">
        <f t="shared" si="389"/>
        <v>131.6</v>
      </c>
      <c r="AL262" s="105">
        <f t="shared" si="389"/>
        <v>112.5</v>
      </c>
      <c r="AM262" s="105">
        <f t="shared" si="389"/>
        <v>0</v>
      </c>
      <c r="AN262" s="105">
        <f t="shared" si="389"/>
        <v>0</v>
      </c>
      <c r="AO262" s="105">
        <f t="shared" si="389"/>
        <v>0</v>
      </c>
      <c r="AP262" s="105">
        <f t="shared" si="389"/>
        <v>0</v>
      </c>
      <c r="AQ262" s="105">
        <f t="shared" si="389"/>
        <v>0</v>
      </c>
      <c r="AR262" s="105">
        <f t="shared" si="389"/>
        <v>0</v>
      </c>
      <c r="AS262" s="105">
        <f t="shared" si="389"/>
        <v>3</v>
      </c>
      <c r="AT262" s="105">
        <f t="shared" si="389"/>
        <v>0</v>
      </c>
      <c r="AU262" s="105">
        <f t="shared" si="389"/>
        <v>0</v>
      </c>
      <c r="AV262" s="105">
        <f t="shared" si="389"/>
        <v>0</v>
      </c>
      <c r="AW262" s="105">
        <f t="shared" si="389"/>
        <v>0</v>
      </c>
      <c r="AX262" s="105">
        <f t="shared" si="389"/>
        <v>0</v>
      </c>
      <c r="AY262" s="162">
        <f t="shared" si="288"/>
        <v>0</v>
      </c>
      <c r="AZ262" s="162">
        <f t="shared" si="288"/>
        <v>0</v>
      </c>
      <c r="BA262" s="162">
        <f t="shared" si="288"/>
        <v>0</v>
      </c>
      <c r="BB262" s="162">
        <f t="shared" si="288"/>
        <v>0</v>
      </c>
      <c r="BC262" s="162">
        <f t="shared" si="288"/>
        <v>0</v>
      </c>
      <c r="BD262" s="162">
        <f t="shared" si="286"/>
        <v>0</v>
      </c>
      <c r="BE262" s="162">
        <f t="shared" si="286"/>
        <v>0</v>
      </c>
      <c r="BF262" s="162">
        <f t="shared" si="286"/>
        <v>0</v>
      </c>
      <c r="BG262" s="162">
        <f t="shared" si="286"/>
        <v>0</v>
      </c>
      <c r="BH262" s="162">
        <f t="shared" si="286"/>
        <v>0</v>
      </c>
      <c r="BI262" s="162">
        <f t="shared" si="286"/>
        <v>0</v>
      </c>
      <c r="BJ262" s="162">
        <f t="shared" si="327"/>
        <v>0</v>
      </c>
      <c r="BK262" s="162">
        <f t="shared" si="327"/>
        <v>0</v>
      </c>
      <c r="BL262" s="162">
        <f t="shared" si="327"/>
        <v>0</v>
      </c>
      <c r="BM262" s="162">
        <f t="shared" si="327"/>
        <v>0</v>
      </c>
      <c r="BN262" s="162">
        <f t="shared" si="327"/>
        <v>0</v>
      </c>
      <c r="BO262" s="1">
        <f t="shared" si="327"/>
        <v>0</v>
      </c>
    </row>
    <row r="263" spans="1:67" ht="15.75" customHeight="1" x14ac:dyDescent="0.25">
      <c r="A263" s="30"/>
      <c r="B263" s="21" t="s">
        <v>7</v>
      </c>
      <c r="C263" s="153">
        <f>E263+G263+I263+K263+M263+O263+Q263</f>
        <v>134.6</v>
      </c>
      <c r="D263" s="154">
        <f>F263+H263+J263+L263+N263+P263+R263</f>
        <v>112.5</v>
      </c>
      <c r="E263" s="7">
        <v>131.6</v>
      </c>
      <c r="F263" s="7">
        <v>112.5</v>
      </c>
      <c r="G263" s="7"/>
      <c r="H263" s="7"/>
      <c r="I263" s="7"/>
      <c r="J263" s="7"/>
      <c r="K263" s="7"/>
      <c r="L263" s="7"/>
      <c r="M263" s="7">
        <v>3</v>
      </c>
      <c r="N263" s="7"/>
      <c r="O263" s="7"/>
      <c r="P263" s="7"/>
      <c r="Q263" s="7"/>
      <c r="R263" s="7"/>
      <c r="S263" s="153">
        <f>U263+W263+Y263+AA263+AC263+AE263+AG263</f>
        <v>0</v>
      </c>
      <c r="T263" s="154">
        <f>V263+X263+Z263+AB263+AD263+AF263+AH263</f>
        <v>0</v>
      </c>
      <c r="U263" s="134"/>
      <c r="V263" s="134"/>
      <c r="W263" s="134"/>
      <c r="X263" s="134"/>
      <c r="Y263" s="134"/>
      <c r="Z263" s="134"/>
      <c r="AA263" s="134"/>
      <c r="AB263" s="134"/>
      <c r="AC263" s="134"/>
      <c r="AD263" s="134"/>
      <c r="AE263" s="134"/>
      <c r="AF263" s="134"/>
      <c r="AG263" s="134"/>
      <c r="AH263" s="134"/>
      <c r="AI263" s="112">
        <f>AK263+AM263+AO263+AQ263+AS263+AU263+AW263</f>
        <v>134.6</v>
      </c>
      <c r="AJ263" s="113">
        <f>AL263+AN263+AP263+AR263+AT263+AV263+AX263</f>
        <v>112.5</v>
      </c>
      <c r="AK263" s="23">
        <f>E263+U263</f>
        <v>131.6</v>
      </c>
      <c r="AL263" s="23">
        <f t="shared" ref="AL263:AX263" si="390">F263+V263</f>
        <v>112.5</v>
      </c>
      <c r="AM263" s="23">
        <f t="shared" si="390"/>
        <v>0</v>
      </c>
      <c r="AN263" s="23">
        <f t="shared" si="390"/>
        <v>0</v>
      </c>
      <c r="AO263" s="23">
        <f t="shared" si="390"/>
        <v>0</v>
      </c>
      <c r="AP263" s="23">
        <f t="shared" si="390"/>
        <v>0</v>
      </c>
      <c r="AQ263" s="23">
        <f t="shared" si="390"/>
        <v>0</v>
      </c>
      <c r="AR263" s="23">
        <f t="shared" si="390"/>
        <v>0</v>
      </c>
      <c r="AS263" s="23">
        <f t="shared" si="390"/>
        <v>3</v>
      </c>
      <c r="AT263" s="23">
        <f t="shared" si="390"/>
        <v>0</v>
      </c>
      <c r="AU263" s="23">
        <f t="shared" si="390"/>
        <v>0</v>
      </c>
      <c r="AV263" s="23">
        <f t="shared" si="390"/>
        <v>0</v>
      </c>
      <c r="AW263" s="23">
        <f t="shared" si="390"/>
        <v>0</v>
      </c>
      <c r="AX263" s="23">
        <f t="shared" si="390"/>
        <v>0</v>
      </c>
      <c r="AY263" s="162">
        <f t="shared" si="288"/>
        <v>0</v>
      </c>
      <c r="AZ263" s="162">
        <f t="shared" si="288"/>
        <v>0</v>
      </c>
      <c r="BA263" s="162">
        <f t="shared" si="288"/>
        <v>0</v>
      </c>
      <c r="BB263" s="162">
        <f t="shared" si="288"/>
        <v>0</v>
      </c>
      <c r="BC263" s="162">
        <f t="shared" si="288"/>
        <v>0</v>
      </c>
      <c r="BD263" s="162">
        <f t="shared" si="286"/>
        <v>0</v>
      </c>
      <c r="BE263" s="162">
        <f t="shared" si="286"/>
        <v>0</v>
      </c>
      <c r="BF263" s="162">
        <f t="shared" si="286"/>
        <v>0</v>
      </c>
      <c r="BG263" s="162">
        <f t="shared" si="286"/>
        <v>0</v>
      </c>
      <c r="BH263" s="162">
        <f t="shared" si="286"/>
        <v>0</v>
      </c>
      <c r="BI263" s="162">
        <f t="shared" si="286"/>
        <v>0</v>
      </c>
      <c r="BJ263" s="162">
        <f t="shared" si="327"/>
        <v>0</v>
      </c>
      <c r="BK263" s="162">
        <f t="shared" si="327"/>
        <v>0</v>
      </c>
      <c r="BL263" s="162">
        <f t="shared" si="327"/>
        <v>0</v>
      </c>
      <c r="BM263" s="162">
        <f t="shared" si="327"/>
        <v>0</v>
      </c>
      <c r="BN263" s="162">
        <f t="shared" si="327"/>
        <v>0</v>
      </c>
      <c r="BO263" s="1">
        <f t="shared" si="327"/>
        <v>0</v>
      </c>
    </row>
    <row r="264" spans="1:67" ht="15.75" customHeight="1" x14ac:dyDescent="0.25">
      <c r="A264" s="75" t="s">
        <v>57</v>
      </c>
      <c r="B264" s="119" t="s">
        <v>349</v>
      </c>
      <c r="C264" s="151">
        <f>C265</f>
        <v>116.1</v>
      </c>
      <c r="D264" s="152">
        <f t="shared" ref="D264:R264" si="391">D265</f>
        <v>94.1</v>
      </c>
      <c r="E264" s="131">
        <f t="shared" si="391"/>
        <v>112.8</v>
      </c>
      <c r="F264" s="131">
        <f t="shared" si="391"/>
        <v>94.1</v>
      </c>
      <c r="G264" s="131">
        <f t="shared" si="391"/>
        <v>0</v>
      </c>
      <c r="H264" s="131">
        <f t="shared" si="391"/>
        <v>0</v>
      </c>
      <c r="I264" s="131">
        <f t="shared" si="391"/>
        <v>0</v>
      </c>
      <c r="J264" s="131">
        <f t="shared" si="391"/>
        <v>0</v>
      </c>
      <c r="K264" s="131">
        <f t="shared" si="391"/>
        <v>0</v>
      </c>
      <c r="L264" s="131">
        <f t="shared" si="391"/>
        <v>0</v>
      </c>
      <c r="M264" s="131">
        <f t="shared" si="391"/>
        <v>2.5</v>
      </c>
      <c r="N264" s="131">
        <f t="shared" si="391"/>
        <v>0</v>
      </c>
      <c r="O264" s="131">
        <f t="shared" si="391"/>
        <v>0</v>
      </c>
      <c r="P264" s="131">
        <f t="shared" si="391"/>
        <v>0</v>
      </c>
      <c r="Q264" s="131">
        <f t="shared" si="391"/>
        <v>0.8</v>
      </c>
      <c r="R264" s="131">
        <f t="shared" si="391"/>
        <v>0</v>
      </c>
      <c r="S264" s="151">
        <f>S265</f>
        <v>0</v>
      </c>
      <c r="T264" s="152">
        <f t="shared" ref="T264:AH264" si="392">T265</f>
        <v>0</v>
      </c>
      <c r="U264" s="133">
        <f t="shared" si="392"/>
        <v>0</v>
      </c>
      <c r="V264" s="133">
        <f t="shared" si="392"/>
        <v>0</v>
      </c>
      <c r="W264" s="133">
        <f t="shared" si="392"/>
        <v>0</v>
      </c>
      <c r="X264" s="133">
        <f t="shared" si="392"/>
        <v>0</v>
      </c>
      <c r="Y264" s="133">
        <f t="shared" si="392"/>
        <v>0</v>
      </c>
      <c r="Z264" s="133">
        <f t="shared" si="392"/>
        <v>0</v>
      </c>
      <c r="AA264" s="133">
        <f t="shared" si="392"/>
        <v>0</v>
      </c>
      <c r="AB264" s="133">
        <f t="shared" si="392"/>
        <v>0</v>
      </c>
      <c r="AC264" s="133">
        <f t="shared" si="392"/>
        <v>0</v>
      </c>
      <c r="AD264" s="133">
        <f t="shared" si="392"/>
        <v>0</v>
      </c>
      <c r="AE264" s="133">
        <f t="shared" si="392"/>
        <v>0</v>
      </c>
      <c r="AF264" s="133">
        <f t="shared" si="392"/>
        <v>0</v>
      </c>
      <c r="AG264" s="133">
        <f t="shared" si="392"/>
        <v>0</v>
      </c>
      <c r="AH264" s="133">
        <f t="shared" si="392"/>
        <v>0</v>
      </c>
      <c r="AI264" s="14">
        <f>AI265</f>
        <v>116.1</v>
      </c>
      <c r="AJ264" s="12">
        <f t="shared" ref="AJ264:AX264" si="393">AJ265</f>
        <v>94.1</v>
      </c>
      <c r="AK264" s="105">
        <f t="shared" si="393"/>
        <v>112.8</v>
      </c>
      <c r="AL264" s="105">
        <f t="shared" si="393"/>
        <v>94.1</v>
      </c>
      <c r="AM264" s="105">
        <f t="shared" si="393"/>
        <v>0</v>
      </c>
      <c r="AN264" s="105">
        <f t="shared" si="393"/>
        <v>0</v>
      </c>
      <c r="AO264" s="105">
        <f t="shared" si="393"/>
        <v>0</v>
      </c>
      <c r="AP264" s="105">
        <f t="shared" si="393"/>
        <v>0</v>
      </c>
      <c r="AQ264" s="105">
        <f t="shared" si="393"/>
        <v>0</v>
      </c>
      <c r="AR264" s="105">
        <f t="shared" si="393"/>
        <v>0</v>
      </c>
      <c r="AS264" s="105">
        <f t="shared" si="393"/>
        <v>2.5</v>
      </c>
      <c r="AT264" s="105">
        <f t="shared" si="393"/>
        <v>0</v>
      </c>
      <c r="AU264" s="105">
        <f t="shared" si="393"/>
        <v>0</v>
      </c>
      <c r="AV264" s="105">
        <f t="shared" si="393"/>
        <v>0</v>
      </c>
      <c r="AW264" s="105">
        <f t="shared" si="393"/>
        <v>0.8</v>
      </c>
      <c r="AX264" s="105">
        <f t="shared" si="393"/>
        <v>0</v>
      </c>
      <c r="AY264" s="162">
        <f t="shared" si="288"/>
        <v>0</v>
      </c>
      <c r="AZ264" s="162">
        <f t="shared" si="288"/>
        <v>0</v>
      </c>
      <c r="BA264" s="162">
        <f t="shared" si="288"/>
        <v>0</v>
      </c>
      <c r="BB264" s="162">
        <f t="shared" si="288"/>
        <v>0</v>
      </c>
      <c r="BC264" s="162">
        <f t="shared" si="288"/>
        <v>0</v>
      </c>
      <c r="BD264" s="162">
        <f t="shared" si="286"/>
        <v>0</v>
      </c>
      <c r="BE264" s="162">
        <f t="shared" si="286"/>
        <v>0</v>
      </c>
      <c r="BF264" s="162">
        <f t="shared" si="286"/>
        <v>0</v>
      </c>
      <c r="BG264" s="162">
        <f t="shared" si="286"/>
        <v>0</v>
      </c>
      <c r="BH264" s="162">
        <f t="shared" si="286"/>
        <v>0</v>
      </c>
      <c r="BI264" s="162">
        <f t="shared" si="286"/>
        <v>0</v>
      </c>
      <c r="BJ264" s="162">
        <f t="shared" si="327"/>
        <v>0</v>
      </c>
      <c r="BK264" s="162">
        <f t="shared" si="327"/>
        <v>0</v>
      </c>
      <c r="BL264" s="162">
        <f t="shared" si="327"/>
        <v>0</v>
      </c>
      <c r="BM264" s="162">
        <f t="shared" si="327"/>
        <v>0</v>
      </c>
      <c r="BN264" s="162">
        <f t="shared" si="327"/>
        <v>0</v>
      </c>
      <c r="BO264" s="1">
        <f t="shared" si="327"/>
        <v>0</v>
      </c>
    </row>
    <row r="265" spans="1:67" ht="15.75" customHeight="1" x14ac:dyDescent="0.25">
      <c r="A265" s="30"/>
      <c r="B265" s="21" t="s">
        <v>7</v>
      </c>
      <c r="C265" s="153">
        <f>E265+G265+I265+K265+M265+O265+Q265</f>
        <v>116.1</v>
      </c>
      <c r="D265" s="154">
        <f>F265+H265+J265+L265+N265+P265+R265</f>
        <v>94.1</v>
      </c>
      <c r="E265" s="7">
        <v>112.8</v>
      </c>
      <c r="F265" s="7">
        <v>94.1</v>
      </c>
      <c r="G265" s="7"/>
      <c r="H265" s="7"/>
      <c r="I265" s="7"/>
      <c r="J265" s="7"/>
      <c r="K265" s="7"/>
      <c r="L265" s="7"/>
      <c r="M265" s="7">
        <v>2.5</v>
      </c>
      <c r="N265" s="7"/>
      <c r="O265" s="7"/>
      <c r="P265" s="7"/>
      <c r="Q265" s="7">
        <v>0.8</v>
      </c>
      <c r="R265" s="7"/>
      <c r="S265" s="153">
        <f>U265+W265+Y265+AA265+AC265+AE265+AG265</f>
        <v>0</v>
      </c>
      <c r="T265" s="154">
        <f>V265+X265+Z265+AB265+AD265+AF265+AH265</f>
        <v>0</v>
      </c>
      <c r="U265" s="134"/>
      <c r="V265" s="134"/>
      <c r="W265" s="134"/>
      <c r="X265" s="134"/>
      <c r="Y265" s="134"/>
      <c r="Z265" s="134"/>
      <c r="AA265" s="134"/>
      <c r="AB265" s="134"/>
      <c r="AC265" s="134"/>
      <c r="AD265" s="134"/>
      <c r="AE265" s="134"/>
      <c r="AF265" s="134"/>
      <c r="AG265" s="134"/>
      <c r="AH265" s="134"/>
      <c r="AI265" s="112">
        <f>AK265+AM265+AO265+AQ265+AS265+AU265+AW265</f>
        <v>116.1</v>
      </c>
      <c r="AJ265" s="113">
        <f>AL265+AN265+AP265+AR265+AT265+AV265+AX265</f>
        <v>94.1</v>
      </c>
      <c r="AK265" s="23">
        <f>E265+U265</f>
        <v>112.8</v>
      </c>
      <c r="AL265" s="23">
        <f t="shared" ref="AL265:AX265" si="394">F265+V265</f>
        <v>94.1</v>
      </c>
      <c r="AM265" s="23">
        <f t="shared" si="394"/>
        <v>0</v>
      </c>
      <c r="AN265" s="23">
        <f t="shared" si="394"/>
        <v>0</v>
      </c>
      <c r="AO265" s="23">
        <f t="shared" si="394"/>
        <v>0</v>
      </c>
      <c r="AP265" s="23">
        <f t="shared" si="394"/>
        <v>0</v>
      </c>
      <c r="AQ265" s="23">
        <f t="shared" si="394"/>
        <v>0</v>
      </c>
      <c r="AR265" s="23">
        <f t="shared" si="394"/>
        <v>0</v>
      </c>
      <c r="AS265" s="23">
        <f t="shared" si="394"/>
        <v>2.5</v>
      </c>
      <c r="AT265" s="23">
        <f t="shared" si="394"/>
        <v>0</v>
      </c>
      <c r="AU265" s="23">
        <f t="shared" si="394"/>
        <v>0</v>
      </c>
      <c r="AV265" s="23">
        <f t="shared" si="394"/>
        <v>0</v>
      </c>
      <c r="AW265" s="23">
        <f t="shared" si="394"/>
        <v>0.8</v>
      </c>
      <c r="AX265" s="23">
        <f t="shared" si="394"/>
        <v>0</v>
      </c>
      <c r="AY265" s="162">
        <f>C265-AI265</f>
        <v>0</v>
      </c>
      <c r="AZ265" s="162">
        <f t="shared" si="288"/>
        <v>0</v>
      </c>
      <c r="BA265" s="162">
        <f t="shared" si="288"/>
        <v>0</v>
      </c>
      <c r="BB265" s="162">
        <f t="shared" si="288"/>
        <v>0</v>
      </c>
      <c r="BC265" s="162">
        <f t="shared" si="288"/>
        <v>0</v>
      </c>
      <c r="BD265" s="162">
        <f t="shared" si="286"/>
        <v>0</v>
      </c>
      <c r="BE265" s="162">
        <f t="shared" si="286"/>
        <v>0</v>
      </c>
      <c r="BF265" s="162">
        <f t="shared" si="286"/>
        <v>0</v>
      </c>
      <c r="BG265" s="162">
        <f t="shared" si="286"/>
        <v>0</v>
      </c>
      <c r="BH265" s="162">
        <f t="shared" si="286"/>
        <v>0</v>
      </c>
      <c r="BI265" s="162">
        <f t="shared" si="286"/>
        <v>0</v>
      </c>
      <c r="BJ265" s="162">
        <f t="shared" si="327"/>
        <v>0</v>
      </c>
      <c r="BK265" s="162">
        <f t="shared" si="327"/>
        <v>0</v>
      </c>
      <c r="BL265" s="162">
        <f t="shared" si="327"/>
        <v>0</v>
      </c>
      <c r="BM265" s="162">
        <f t="shared" si="327"/>
        <v>0</v>
      </c>
      <c r="BN265" s="162">
        <f t="shared" si="327"/>
        <v>0</v>
      </c>
      <c r="BO265" s="1">
        <f t="shared" si="327"/>
        <v>0</v>
      </c>
    </row>
    <row r="266" spans="1:67" ht="15.75" customHeight="1" x14ac:dyDescent="0.25">
      <c r="A266" s="75" t="s">
        <v>48</v>
      </c>
      <c r="B266" s="119" t="s">
        <v>351</v>
      </c>
      <c r="C266" s="151">
        <f>C267</f>
        <v>809.5</v>
      </c>
      <c r="D266" s="152">
        <f t="shared" ref="D266:R267" si="395">D267</f>
        <v>644.79999999999995</v>
      </c>
      <c r="E266" s="131">
        <f t="shared" si="395"/>
        <v>752.9</v>
      </c>
      <c r="F266" s="131">
        <f t="shared" si="395"/>
        <v>644.79999999999995</v>
      </c>
      <c r="G266" s="131">
        <f t="shared" si="395"/>
        <v>0</v>
      </c>
      <c r="H266" s="131">
        <f t="shared" si="395"/>
        <v>0</v>
      </c>
      <c r="I266" s="131">
        <f t="shared" si="395"/>
        <v>48</v>
      </c>
      <c r="J266" s="131">
        <f t="shared" si="395"/>
        <v>0</v>
      </c>
      <c r="K266" s="131">
        <f t="shared" si="395"/>
        <v>0</v>
      </c>
      <c r="L266" s="131">
        <f t="shared" si="395"/>
        <v>0</v>
      </c>
      <c r="M266" s="131">
        <f t="shared" si="395"/>
        <v>3.4</v>
      </c>
      <c r="N266" s="131">
        <f t="shared" si="395"/>
        <v>0</v>
      </c>
      <c r="O266" s="131">
        <f t="shared" si="395"/>
        <v>0</v>
      </c>
      <c r="P266" s="131">
        <f t="shared" si="395"/>
        <v>0</v>
      </c>
      <c r="Q266" s="131">
        <f t="shared" si="395"/>
        <v>5.2</v>
      </c>
      <c r="R266" s="131">
        <f t="shared" si="395"/>
        <v>0</v>
      </c>
      <c r="S266" s="151">
        <f>S267</f>
        <v>0</v>
      </c>
      <c r="T266" s="152">
        <f t="shared" ref="T266:AH267" si="396">T267</f>
        <v>0</v>
      </c>
      <c r="U266" s="133">
        <f t="shared" si="396"/>
        <v>0</v>
      </c>
      <c r="V266" s="133">
        <f t="shared" si="396"/>
        <v>0</v>
      </c>
      <c r="W266" s="133">
        <f t="shared" si="396"/>
        <v>0</v>
      </c>
      <c r="X266" s="133">
        <f t="shared" si="396"/>
        <v>0</v>
      </c>
      <c r="Y266" s="133">
        <f t="shared" si="396"/>
        <v>0</v>
      </c>
      <c r="Z266" s="133">
        <f t="shared" si="396"/>
        <v>0</v>
      </c>
      <c r="AA266" s="133">
        <f t="shared" si="396"/>
        <v>0</v>
      </c>
      <c r="AB266" s="133">
        <f t="shared" si="396"/>
        <v>0</v>
      </c>
      <c r="AC266" s="133">
        <f t="shared" si="396"/>
        <v>0</v>
      </c>
      <c r="AD266" s="133">
        <f t="shared" si="396"/>
        <v>0</v>
      </c>
      <c r="AE266" s="133">
        <f t="shared" si="396"/>
        <v>0</v>
      </c>
      <c r="AF266" s="133">
        <f t="shared" si="396"/>
        <v>0</v>
      </c>
      <c r="AG266" s="133">
        <f t="shared" si="396"/>
        <v>0</v>
      </c>
      <c r="AH266" s="133">
        <f t="shared" si="396"/>
        <v>0</v>
      </c>
      <c r="AI266" s="14">
        <f>AI267</f>
        <v>809.5</v>
      </c>
      <c r="AJ266" s="12">
        <f t="shared" ref="AJ266:AX266" si="397">AJ267</f>
        <v>644.79999999999995</v>
      </c>
      <c r="AK266" s="105">
        <f t="shared" si="397"/>
        <v>752.9</v>
      </c>
      <c r="AL266" s="105">
        <f t="shared" si="397"/>
        <v>644.79999999999995</v>
      </c>
      <c r="AM266" s="105">
        <f t="shared" si="397"/>
        <v>0</v>
      </c>
      <c r="AN266" s="105">
        <f t="shared" si="397"/>
        <v>0</v>
      </c>
      <c r="AO266" s="105">
        <f t="shared" si="397"/>
        <v>48</v>
      </c>
      <c r="AP266" s="105">
        <f t="shared" si="397"/>
        <v>0</v>
      </c>
      <c r="AQ266" s="105">
        <f t="shared" si="397"/>
        <v>0</v>
      </c>
      <c r="AR266" s="105">
        <f t="shared" si="397"/>
        <v>0</v>
      </c>
      <c r="AS266" s="105">
        <f t="shared" si="397"/>
        <v>3.4</v>
      </c>
      <c r="AT266" s="105">
        <f t="shared" si="397"/>
        <v>0</v>
      </c>
      <c r="AU266" s="105">
        <f t="shared" si="397"/>
        <v>0</v>
      </c>
      <c r="AV266" s="105">
        <f t="shared" si="397"/>
        <v>0</v>
      </c>
      <c r="AW266" s="105">
        <f t="shared" si="397"/>
        <v>5.2</v>
      </c>
      <c r="AX266" s="105">
        <f t="shared" si="397"/>
        <v>0</v>
      </c>
      <c r="AY266" s="162">
        <f t="shared" ref="AY266:AZ286" si="398">C266-AI266</f>
        <v>0</v>
      </c>
      <c r="AZ266" s="162">
        <f t="shared" si="288"/>
        <v>0</v>
      </c>
      <c r="BA266" s="162">
        <f t="shared" ref="BA266:BM286" si="399">E266-AK266</f>
        <v>0</v>
      </c>
      <c r="BB266" s="162">
        <f t="shared" si="399"/>
        <v>0</v>
      </c>
      <c r="BC266" s="162">
        <f t="shared" si="399"/>
        <v>0</v>
      </c>
      <c r="BD266" s="162">
        <f t="shared" si="286"/>
        <v>0</v>
      </c>
      <c r="BE266" s="162">
        <f t="shared" si="286"/>
        <v>0</v>
      </c>
      <c r="BF266" s="162">
        <f t="shared" si="286"/>
        <v>0</v>
      </c>
      <c r="BG266" s="162">
        <f t="shared" si="286"/>
        <v>0</v>
      </c>
      <c r="BH266" s="162">
        <f t="shared" si="286"/>
        <v>0</v>
      </c>
      <c r="BI266" s="162">
        <f t="shared" si="286"/>
        <v>0</v>
      </c>
      <c r="BJ266" s="162">
        <f t="shared" si="327"/>
        <v>0</v>
      </c>
      <c r="BK266" s="162">
        <f t="shared" si="327"/>
        <v>0</v>
      </c>
      <c r="BL266" s="162">
        <f t="shared" si="327"/>
        <v>0</v>
      </c>
      <c r="BM266" s="162">
        <f t="shared" si="327"/>
        <v>0</v>
      </c>
      <c r="BN266" s="162">
        <f t="shared" si="327"/>
        <v>0</v>
      </c>
      <c r="BO266" s="1">
        <f t="shared" si="327"/>
        <v>0</v>
      </c>
    </row>
    <row r="267" spans="1:67" ht="15.75" customHeight="1" x14ac:dyDescent="0.25">
      <c r="A267" s="30"/>
      <c r="B267" s="21" t="s">
        <v>352</v>
      </c>
      <c r="C267" s="154">
        <f t="shared" ref="C267:D268" si="400">E267+G267+I267+K267+M267+O267+Q267</f>
        <v>809.5</v>
      </c>
      <c r="D267" s="154">
        <f t="shared" si="400"/>
        <v>644.79999999999995</v>
      </c>
      <c r="E267" s="7">
        <v>752.9</v>
      </c>
      <c r="F267" s="7">
        <v>644.79999999999995</v>
      </c>
      <c r="G267" s="7"/>
      <c r="H267" s="7"/>
      <c r="I267" s="7">
        <f t="shared" si="395"/>
        <v>48</v>
      </c>
      <c r="J267" s="7">
        <f t="shared" si="395"/>
        <v>0</v>
      </c>
      <c r="K267" s="7"/>
      <c r="L267" s="7"/>
      <c r="M267" s="7">
        <v>3.4</v>
      </c>
      <c r="N267" s="7"/>
      <c r="O267" s="7"/>
      <c r="P267" s="7"/>
      <c r="Q267" s="7">
        <v>5.2</v>
      </c>
      <c r="R267" s="7"/>
      <c r="S267" s="154">
        <f t="shared" ref="S267:T268" si="401">U267+W267+Y267+AA267+AC267+AE267+AG267</f>
        <v>0</v>
      </c>
      <c r="T267" s="154">
        <f t="shared" si="401"/>
        <v>0</v>
      </c>
      <c r="U267" s="134"/>
      <c r="V267" s="134"/>
      <c r="W267" s="134"/>
      <c r="X267" s="134"/>
      <c r="Y267" s="134">
        <f t="shared" si="396"/>
        <v>0</v>
      </c>
      <c r="Z267" s="134">
        <f t="shared" si="396"/>
        <v>0</v>
      </c>
      <c r="AA267" s="134"/>
      <c r="AB267" s="134"/>
      <c r="AC267" s="134"/>
      <c r="AD267" s="134"/>
      <c r="AE267" s="134"/>
      <c r="AF267" s="134"/>
      <c r="AG267" s="134"/>
      <c r="AH267" s="134"/>
      <c r="AI267" s="113">
        <f t="shared" ref="AI267:AJ268" si="402">AK267+AM267+AO267+AQ267+AS267+AU267+AW267</f>
        <v>809.5</v>
      </c>
      <c r="AJ267" s="113">
        <f t="shared" si="402"/>
        <v>644.79999999999995</v>
      </c>
      <c r="AK267" s="23">
        <f>E267+U267</f>
        <v>752.9</v>
      </c>
      <c r="AL267" s="23">
        <f t="shared" ref="AL267:AX268" si="403">F267+V267</f>
        <v>644.79999999999995</v>
      </c>
      <c r="AM267" s="23">
        <f t="shared" si="403"/>
        <v>0</v>
      </c>
      <c r="AN267" s="23">
        <f t="shared" si="403"/>
        <v>0</v>
      </c>
      <c r="AO267" s="23">
        <f t="shared" si="403"/>
        <v>48</v>
      </c>
      <c r="AP267" s="23">
        <f t="shared" si="403"/>
        <v>0</v>
      </c>
      <c r="AQ267" s="23">
        <f t="shared" si="403"/>
        <v>0</v>
      </c>
      <c r="AR267" s="23">
        <f t="shared" si="403"/>
        <v>0</v>
      </c>
      <c r="AS267" s="23">
        <f t="shared" si="403"/>
        <v>3.4</v>
      </c>
      <c r="AT267" s="23">
        <f t="shared" si="403"/>
        <v>0</v>
      </c>
      <c r="AU267" s="23">
        <f t="shared" si="403"/>
        <v>0</v>
      </c>
      <c r="AV267" s="23">
        <f t="shared" si="403"/>
        <v>0</v>
      </c>
      <c r="AW267" s="23">
        <f t="shared" si="403"/>
        <v>5.2</v>
      </c>
      <c r="AX267" s="23">
        <f t="shared" si="403"/>
        <v>0</v>
      </c>
      <c r="AY267" s="162">
        <f t="shared" si="398"/>
        <v>0</v>
      </c>
      <c r="AZ267" s="162">
        <f t="shared" si="398"/>
        <v>0</v>
      </c>
      <c r="BA267" s="162">
        <f t="shared" si="399"/>
        <v>0</v>
      </c>
      <c r="BB267" s="162">
        <f t="shared" si="399"/>
        <v>0</v>
      </c>
      <c r="BC267" s="162">
        <f t="shared" si="399"/>
        <v>0</v>
      </c>
      <c r="BD267" s="162">
        <f t="shared" si="399"/>
        <v>0</v>
      </c>
      <c r="BE267" s="162">
        <f t="shared" si="399"/>
        <v>0</v>
      </c>
      <c r="BF267" s="162">
        <f t="shared" si="399"/>
        <v>0</v>
      </c>
      <c r="BG267" s="162">
        <f t="shared" si="399"/>
        <v>0</v>
      </c>
      <c r="BH267" s="162">
        <f t="shared" si="399"/>
        <v>0</v>
      </c>
      <c r="BI267" s="162">
        <f t="shared" si="399"/>
        <v>0</v>
      </c>
      <c r="BJ267" s="162">
        <f t="shared" si="327"/>
        <v>0</v>
      </c>
      <c r="BK267" s="162">
        <f t="shared" si="327"/>
        <v>0</v>
      </c>
      <c r="BL267" s="162">
        <f t="shared" si="327"/>
        <v>0</v>
      </c>
      <c r="BM267" s="162">
        <f t="shared" si="327"/>
        <v>0</v>
      </c>
      <c r="BN267" s="162">
        <f t="shared" si="327"/>
        <v>0</v>
      </c>
      <c r="BO267" s="1">
        <f t="shared" si="327"/>
        <v>0</v>
      </c>
    </row>
    <row r="268" spans="1:67" ht="15.75" customHeight="1" x14ac:dyDescent="0.25">
      <c r="A268" s="30"/>
      <c r="B268" s="34" t="s">
        <v>237</v>
      </c>
      <c r="C268" s="156">
        <f t="shared" si="400"/>
        <v>48</v>
      </c>
      <c r="D268" s="156">
        <f t="shared" si="400"/>
        <v>0</v>
      </c>
      <c r="E268" s="136"/>
      <c r="F268" s="136"/>
      <c r="G268" s="136"/>
      <c r="H268" s="136"/>
      <c r="I268" s="136">
        <v>48</v>
      </c>
      <c r="J268" s="136"/>
      <c r="K268" s="136"/>
      <c r="L268" s="136"/>
      <c r="M268" s="136"/>
      <c r="N268" s="136"/>
      <c r="O268" s="136"/>
      <c r="P268" s="136"/>
      <c r="Q268" s="136"/>
      <c r="R268" s="136"/>
      <c r="S268" s="156">
        <f t="shared" si="401"/>
        <v>0</v>
      </c>
      <c r="T268" s="156">
        <f t="shared" si="401"/>
        <v>0</v>
      </c>
      <c r="U268" s="137"/>
      <c r="V268" s="137"/>
      <c r="W268" s="137"/>
      <c r="X268" s="137"/>
      <c r="Y268" s="137"/>
      <c r="Z268" s="137"/>
      <c r="AA268" s="137"/>
      <c r="AB268" s="137"/>
      <c r="AC268" s="137"/>
      <c r="AD268" s="137"/>
      <c r="AE268" s="137"/>
      <c r="AF268" s="137"/>
      <c r="AG268" s="137"/>
      <c r="AH268" s="137"/>
      <c r="AI268" s="144">
        <f t="shared" si="402"/>
        <v>48</v>
      </c>
      <c r="AJ268" s="144">
        <f t="shared" si="402"/>
        <v>0</v>
      </c>
      <c r="AK268" s="114">
        <f t="shared" ref="AK268" si="404">E268+U268</f>
        <v>0</v>
      </c>
      <c r="AL268" s="114">
        <f t="shared" si="403"/>
        <v>0</v>
      </c>
      <c r="AM268" s="114">
        <f t="shared" si="403"/>
        <v>0</v>
      </c>
      <c r="AN268" s="114">
        <f t="shared" si="403"/>
        <v>0</v>
      </c>
      <c r="AO268" s="114">
        <f t="shared" si="403"/>
        <v>48</v>
      </c>
      <c r="AP268" s="114">
        <f t="shared" si="403"/>
        <v>0</v>
      </c>
      <c r="AQ268" s="114">
        <f t="shared" si="403"/>
        <v>0</v>
      </c>
      <c r="AR268" s="114">
        <f t="shared" si="403"/>
        <v>0</v>
      </c>
      <c r="AS268" s="114">
        <f t="shared" si="403"/>
        <v>0</v>
      </c>
      <c r="AT268" s="114">
        <f t="shared" si="403"/>
        <v>0</v>
      </c>
      <c r="AU268" s="114">
        <f t="shared" si="403"/>
        <v>0</v>
      </c>
      <c r="AV268" s="114">
        <f t="shared" si="403"/>
        <v>0</v>
      </c>
      <c r="AW268" s="114">
        <f t="shared" si="403"/>
        <v>0</v>
      </c>
      <c r="AX268" s="114">
        <f t="shared" si="403"/>
        <v>0</v>
      </c>
      <c r="AY268" s="162">
        <f t="shared" si="398"/>
        <v>0</v>
      </c>
      <c r="AZ268" s="162">
        <f t="shared" si="398"/>
        <v>0</v>
      </c>
      <c r="BA268" s="162">
        <f t="shared" si="399"/>
        <v>0</v>
      </c>
      <c r="BB268" s="162">
        <f t="shared" si="399"/>
        <v>0</v>
      </c>
      <c r="BC268" s="162">
        <f t="shared" si="399"/>
        <v>0</v>
      </c>
      <c r="BD268" s="162">
        <f t="shared" si="399"/>
        <v>0</v>
      </c>
      <c r="BE268" s="162">
        <f t="shared" si="399"/>
        <v>0</v>
      </c>
      <c r="BF268" s="162">
        <f t="shared" si="399"/>
        <v>0</v>
      </c>
      <c r="BG268" s="162">
        <f t="shared" si="399"/>
        <v>0</v>
      </c>
      <c r="BH268" s="162">
        <f t="shared" si="399"/>
        <v>0</v>
      </c>
      <c r="BI268" s="162">
        <f t="shared" si="399"/>
        <v>0</v>
      </c>
      <c r="BJ268" s="162">
        <f t="shared" si="327"/>
        <v>0</v>
      </c>
      <c r="BK268" s="162">
        <f t="shared" si="327"/>
        <v>0</v>
      </c>
      <c r="BL268" s="162">
        <f t="shared" si="327"/>
        <v>0</v>
      </c>
      <c r="BM268" s="162">
        <f t="shared" si="327"/>
        <v>0</v>
      </c>
      <c r="BN268" s="162">
        <f t="shared" si="327"/>
        <v>0</v>
      </c>
      <c r="BO268" s="1">
        <f t="shared" si="327"/>
        <v>0</v>
      </c>
    </row>
    <row r="269" spans="1:67" ht="15.75" customHeight="1" x14ac:dyDescent="0.25">
      <c r="A269" s="75" t="s">
        <v>49</v>
      </c>
      <c r="B269" s="119" t="s">
        <v>350</v>
      </c>
      <c r="C269" s="151">
        <f>C270</f>
        <v>379.5</v>
      </c>
      <c r="D269" s="152">
        <f t="shared" ref="D269:R269" si="405">D270</f>
        <v>269.89999999999998</v>
      </c>
      <c r="E269" s="131">
        <f t="shared" si="405"/>
        <v>359</v>
      </c>
      <c r="F269" s="131">
        <f t="shared" si="405"/>
        <v>269.89999999999998</v>
      </c>
      <c r="G269" s="131">
        <f t="shared" si="405"/>
        <v>0</v>
      </c>
      <c r="H269" s="131">
        <f t="shared" si="405"/>
        <v>0</v>
      </c>
      <c r="I269" s="131">
        <f t="shared" si="405"/>
        <v>0</v>
      </c>
      <c r="J269" s="131">
        <f t="shared" si="405"/>
        <v>0</v>
      </c>
      <c r="K269" s="131">
        <f t="shared" si="405"/>
        <v>0</v>
      </c>
      <c r="L269" s="131">
        <f t="shared" si="405"/>
        <v>0</v>
      </c>
      <c r="M269" s="131">
        <f t="shared" si="405"/>
        <v>14</v>
      </c>
      <c r="N269" s="131">
        <f t="shared" si="405"/>
        <v>0</v>
      </c>
      <c r="O269" s="131">
        <f t="shared" si="405"/>
        <v>0</v>
      </c>
      <c r="P269" s="131">
        <f t="shared" si="405"/>
        <v>0</v>
      </c>
      <c r="Q269" s="131">
        <f t="shared" si="405"/>
        <v>6.5</v>
      </c>
      <c r="R269" s="131">
        <f t="shared" si="405"/>
        <v>0</v>
      </c>
      <c r="S269" s="151">
        <f>S270</f>
        <v>0</v>
      </c>
      <c r="T269" s="152">
        <f t="shared" ref="T269:AH269" si="406">T270</f>
        <v>0</v>
      </c>
      <c r="U269" s="133">
        <f t="shared" si="406"/>
        <v>0</v>
      </c>
      <c r="V269" s="133">
        <f t="shared" si="406"/>
        <v>0</v>
      </c>
      <c r="W269" s="133">
        <f t="shared" si="406"/>
        <v>0</v>
      </c>
      <c r="X269" s="133">
        <f t="shared" si="406"/>
        <v>0</v>
      </c>
      <c r="Y269" s="133">
        <f t="shared" si="406"/>
        <v>0</v>
      </c>
      <c r="Z269" s="133">
        <f t="shared" si="406"/>
        <v>0</v>
      </c>
      <c r="AA269" s="133">
        <f t="shared" si="406"/>
        <v>0</v>
      </c>
      <c r="AB269" s="133">
        <f t="shared" si="406"/>
        <v>0</v>
      </c>
      <c r="AC269" s="133">
        <f t="shared" si="406"/>
        <v>0</v>
      </c>
      <c r="AD269" s="133">
        <f t="shared" si="406"/>
        <v>0</v>
      </c>
      <c r="AE269" s="133">
        <f t="shared" si="406"/>
        <v>0</v>
      </c>
      <c r="AF269" s="133">
        <f t="shared" si="406"/>
        <v>0</v>
      </c>
      <c r="AG269" s="133">
        <f t="shared" si="406"/>
        <v>0</v>
      </c>
      <c r="AH269" s="133">
        <f t="shared" si="406"/>
        <v>0</v>
      </c>
      <c r="AI269" s="14">
        <f>AI270</f>
        <v>379.5</v>
      </c>
      <c r="AJ269" s="12">
        <f t="shared" ref="AJ269:AX269" si="407">AJ270</f>
        <v>269.89999999999998</v>
      </c>
      <c r="AK269" s="105">
        <f t="shared" si="407"/>
        <v>359</v>
      </c>
      <c r="AL269" s="105">
        <f t="shared" si="407"/>
        <v>269.89999999999998</v>
      </c>
      <c r="AM269" s="105">
        <f t="shared" si="407"/>
        <v>0</v>
      </c>
      <c r="AN269" s="105">
        <f t="shared" si="407"/>
        <v>0</v>
      </c>
      <c r="AO269" s="105">
        <f t="shared" si="407"/>
        <v>0</v>
      </c>
      <c r="AP269" s="105">
        <f t="shared" si="407"/>
        <v>0</v>
      </c>
      <c r="AQ269" s="105">
        <f t="shared" si="407"/>
        <v>0</v>
      </c>
      <c r="AR269" s="105">
        <f t="shared" si="407"/>
        <v>0</v>
      </c>
      <c r="AS269" s="105">
        <f t="shared" si="407"/>
        <v>14</v>
      </c>
      <c r="AT269" s="105">
        <f t="shared" si="407"/>
        <v>0</v>
      </c>
      <c r="AU269" s="105">
        <f t="shared" si="407"/>
        <v>0</v>
      </c>
      <c r="AV269" s="105">
        <f t="shared" si="407"/>
        <v>0</v>
      </c>
      <c r="AW269" s="105">
        <f t="shared" si="407"/>
        <v>6.5</v>
      </c>
      <c r="AX269" s="105">
        <f t="shared" si="407"/>
        <v>0</v>
      </c>
      <c r="AY269" s="162">
        <f t="shared" si="398"/>
        <v>0</v>
      </c>
      <c r="AZ269" s="162">
        <f t="shared" si="398"/>
        <v>0</v>
      </c>
      <c r="BA269" s="162">
        <f t="shared" si="399"/>
        <v>0</v>
      </c>
      <c r="BB269" s="162">
        <f t="shared" si="399"/>
        <v>0</v>
      </c>
      <c r="BC269" s="162">
        <f t="shared" si="399"/>
        <v>0</v>
      </c>
      <c r="BD269" s="162">
        <f t="shared" si="399"/>
        <v>0</v>
      </c>
      <c r="BE269" s="162">
        <f t="shared" si="399"/>
        <v>0</v>
      </c>
      <c r="BF269" s="162">
        <f t="shared" si="399"/>
        <v>0</v>
      </c>
      <c r="BG269" s="162">
        <f t="shared" si="399"/>
        <v>0</v>
      </c>
      <c r="BH269" s="162">
        <f t="shared" si="399"/>
        <v>0</v>
      </c>
      <c r="BI269" s="162">
        <f t="shared" si="399"/>
        <v>0</v>
      </c>
      <c r="BJ269" s="162">
        <f t="shared" si="327"/>
        <v>0</v>
      </c>
      <c r="BK269" s="162">
        <f t="shared" si="327"/>
        <v>0</v>
      </c>
      <c r="BL269" s="162">
        <f t="shared" si="327"/>
        <v>0</v>
      </c>
      <c r="BM269" s="162">
        <f t="shared" si="327"/>
        <v>0</v>
      </c>
      <c r="BN269" s="162">
        <f t="shared" si="327"/>
        <v>0</v>
      </c>
      <c r="BO269" s="1">
        <f t="shared" si="327"/>
        <v>0</v>
      </c>
    </row>
    <row r="270" spans="1:67" ht="15.75" customHeight="1" x14ac:dyDescent="0.25">
      <c r="A270" s="30"/>
      <c r="B270" s="21" t="s">
        <v>7</v>
      </c>
      <c r="C270" s="153">
        <f>E270+G270+I270+K270+M270+O270+Q270</f>
        <v>379.5</v>
      </c>
      <c r="D270" s="154">
        <f>F270+H270+J270+L270+N270+P270+R270</f>
        <v>269.89999999999998</v>
      </c>
      <c r="E270" s="7">
        <v>359</v>
      </c>
      <c r="F270" s="7">
        <v>269.89999999999998</v>
      </c>
      <c r="G270" s="7"/>
      <c r="H270" s="7"/>
      <c r="I270" s="7"/>
      <c r="J270" s="7"/>
      <c r="K270" s="7"/>
      <c r="L270" s="7"/>
      <c r="M270" s="7">
        <v>14</v>
      </c>
      <c r="N270" s="7"/>
      <c r="O270" s="7"/>
      <c r="P270" s="7"/>
      <c r="Q270" s="7">
        <v>6.5</v>
      </c>
      <c r="R270" s="7"/>
      <c r="S270" s="153">
        <f>U270+W270+Y270+AA270+AC270+AE270+AG270</f>
        <v>0</v>
      </c>
      <c r="T270" s="154">
        <f>V270+X270+Z270+AB270+AD270+AF270+AH270</f>
        <v>0</v>
      </c>
      <c r="U270" s="134"/>
      <c r="V270" s="134"/>
      <c r="W270" s="134"/>
      <c r="X270" s="134"/>
      <c r="Y270" s="134"/>
      <c r="Z270" s="134"/>
      <c r="AA270" s="134"/>
      <c r="AB270" s="134"/>
      <c r="AC270" s="134"/>
      <c r="AD270" s="134"/>
      <c r="AE270" s="134"/>
      <c r="AF270" s="134"/>
      <c r="AG270" s="134"/>
      <c r="AH270" s="134"/>
      <c r="AI270" s="112">
        <f>AK270+AM270+AO270+AQ270+AS270+AU270+AW270</f>
        <v>379.5</v>
      </c>
      <c r="AJ270" s="113">
        <f>AL270+AN270+AP270+AR270+AT270+AV270+AX270</f>
        <v>269.89999999999998</v>
      </c>
      <c r="AK270" s="23">
        <f>E270+U270</f>
        <v>359</v>
      </c>
      <c r="AL270" s="23">
        <f t="shared" ref="AL270:AX270" si="408">F270+V270</f>
        <v>269.89999999999998</v>
      </c>
      <c r="AM270" s="23">
        <f t="shared" si="408"/>
        <v>0</v>
      </c>
      <c r="AN270" s="23">
        <f t="shared" si="408"/>
        <v>0</v>
      </c>
      <c r="AO270" s="23">
        <f t="shared" si="408"/>
        <v>0</v>
      </c>
      <c r="AP270" s="23">
        <f t="shared" si="408"/>
        <v>0</v>
      </c>
      <c r="AQ270" s="23">
        <f t="shared" si="408"/>
        <v>0</v>
      </c>
      <c r="AR270" s="23">
        <f t="shared" si="408"/>
        <v>0</v>
      </c>
      <c r="AS270" s="23">
        <f t="shared" si="408"/>
        <v>14</v>
      </c>
      <c r="AT270" s="23">
        <f t="shared" si="408"/>
        <v>0</v>
      </c>
      <c r="AU270" s="23">
        <f t="shared" si="408"/>
        <v>0</v>
      </c>
      <c r="AV270" s="23">
        <f t="shared" si="408"/>
        <v>0</v>
      </c>
      <c r="AW270" s="23">
        <f t="shared" si="408"/>
        <v>6.5</v>
      </c>
      <c r="AX270" s="23">
        <f t="shared" si="408"/>
        <v>0</v>
      </c>
      <c r="AY270" s="162">
        <f t="shared" si="398"/>
        <v>0</v>
      </c>
      <c r="AZ270" s="162">
        <f t="shared" si="398"/>
        <v>0</v>
      </c>
      <c r="BA270" s="162">
        <f t="shared" si="399"/>
        <v>0</v>
      </c>
      <c r="BB270" s="162">
        <f t="shared" si="399"/>
        <v>0</v>
      </c>
      <c r="BC270" s="162">
        <f t="shared" si="399"/>
        <v>0</v>
      </c>
      <c r="BD270" s="162">
        <f t="shared" si="399"/>
        <v>0</v>
      </c>
      <c r="BE270" s="162">
        <f t="shared" si="399"/>
        <v>0</v>
      </c>
      <c r="BF270" s="162">
        <f t="shared" si="399"/>
        <v>0</v>
      </c>
      <c r="BG270" s="162">
        <f t="shared" si="399"/>
        <v>0</v>
      </c>
      <c r="BH270" s="162">
        <f t="shared" si="399"/>
        <v>0</v>
      </c>
      <c r="BI270" s="162">
        <f t="shared" si="399"/>
        <v>0</v>
      </c>
      <c r="BJ270" s="162">
        <f t="shared" si="327"/>
        <v>0</v>
      </c>
      <c r="BK270" s="162">
        <f t="shared" si="327"/>
        <v>0</v>
      </c>
      <c r="BL270" s="162">
        <f t="shared" si="327"/>
        <v>0</v>
      </c>
      <c r="BM270" s="162">
        <f t="shared" si="327"/>
        <v>0</v>
      </c>
      <c r="BN270" s="162">
        <f t="shared" si="327"/>
        <v>0</v>
      </c>
      <c r="BO270" s="1">
        <f t="shared" si="327"/>
        <v>0</v>
      </c>
    </row>
    <row r="271" spans="1:67" ht="15.75" customHeight="1" x14ac:dyDescent="0.25">
      <c r="A271" s="75" t="s">
        <v>50</v>
      </c>
      <c r="B271" s="119" t="s">
        <v>354</v>
      </c>
      <c r="C271" s="151">
        <f>C272</f>
        <v>315.2</v>
      </c>
      <c r="D271" s="152">
        <f t="shared" ref="D271:R271" si="409">D272</f>
        <v>225.60000000000002</v>
      </c>
      <c r="E271" s="131">
        <f t="shared" si="409"/>
        <v>292.5</v>
      </c>
      <c r="F271" s="131">
        <f t="shared" si="409"/>
        <v>206.8</v>
      </c>
      <c r="G271" s="131">
        <f t="shared" si="409"/>
        <v>0</v>
      </c>
      <c r="H271" s="131">
        <f t="shared" si="409"/>
        <v>0</v>
      </c>
      <c r="I271" s="131">
        <f t="shared" si="409"/>
        <v>21.7</v>
      </c>
      <c r="J271" s="131">
        <f t="shared" si="409"/>
        <v>18.8</v>
      </c>
      <c r="K271" s="131">
        <f t="shared" si="409"/>
        <v>0</v>
      </c>
      <c r="L271" s="131">
        <f t="shared" si="409"/>
        <v>0</v>
      </c>
      <c r="M271" s="131">
        <f t="shared" si="409"/>
        <v>0.6</v>
      </c>
      <c r="N271" s="131">
        <f t="shared" si="409"/>
        <v>0</v>
      </c>
      <c r="O271" s="131">
        <f t="shared" si="409"/>
        <v>0</v>
      </c>
      <c r="P271" s="131">
        <f t="shared" si="409"/>
        <v>0</v>
      </c>
      <c r="Q271" s="131">
        <f t="shared" si="409"/>
        <v>0.4</v>
      </c>
      <c r="R271" s="131">
        <f t="shared" si="409"/>
        <v>0</v>
      </c>
      <c r="S271" s="151">
        <f>S272</f>
        <v>0</v>
      </c>
      <c r="T271" s="152">
        <f t="shared" ref="T271:AH271" si="410">T272</f>
        <v>0</v>
      </c>
      <c r="U271" s="133">
        <f t="shared" si="410"/>
        <v>0</v>
      </c>
      <c r="V271" s="133">
        <f t="shared" si="410"/>
        <v>0</v>
      </c>
      <c r="W271" s="133">
        <f t="shared" si="410"/>
        <v>0</v>
      </c>
      <c r="X271" s="133">
        <f t="shared" si="410"/>
        <v>0</v>
      </c>
      <c r="Y271" s="133">
        <f t="shared" si="410"/>
        <v>0</v>
      </c>
      <c r="Z271" s="133">
        <f t="shared" si="410"/>
        <v>0</v>
      </c>
      <c r="AA271" s="133">
        <f t="shared" si="410"/>
        <v>0</v>
      </c>
      <c r="AB271" s="133">
        <f t="shared" si="410"/>
        <v>0</v>
      </c>
      <c r="AC271" s="133">
        <f t="shared" si="410"/>
        <v>0</v>
      </c>
      <c r="AD271" s="133">
        <f t="shared" si="410"/>
        <v>0</v>
      </c>
      <c r="AE271" s="133">
        <f t="shared" si="410"/>
        <v>0</v>
      </c>
      <c r="AF271" s="133">
        <f t="shared" si="410"/>
        <v>0</v>
      </c>
      <c r="AG271" s="133">
        <f t="shared" si="410"/>
        <v>0</v>
      </c>
      <c r="AH271" s="133">
        <f t="shared" si="410"/>
        <v>0</v>
      </c>
      <c r="AI271" s="14">
        <f>AI272</f>
        <v>315.2</v>
      </c>
      <c r="AJ271" s="12">
        <f t="shared" ref="AJ271:AX271" si="411">AJ272</f>
        <v>225.60000000000002</v>
      </c>
      <c r="AK271" s="105">
        <f t="shared" si="411"/>
        <v>292.5</v>
      </c>
      <c r="AL271" s="105">
        <f t="shared" si="411"/>
        <v>206.8</v>
      </c>
      <c r="AM271" s="105">
        <f t="shared" si="411"/>
        <v>0</v>
      </c>
      <c r="AN271" s="105">
        <f t="shared" si="411"/>
        <v>0</v>
      </c>
      <c r="AO271" s="105">
        <f t="shared" si="411"/>
        <v>21.7</v>
      </c>
      <c r="AP271" s="105">
        <f t="shared" si="411"/>
        <v>18.8</v>
      </c>
      <c r="AQ271" s="105">
        <f t="shared" si="411"/>
        <v>0</v>
      </c>
      <c r="AR271" s="105">
        <f t="shared" si="411"/>
        <v>0</v>
      </c>
      <c r="AS271" s="105">
        <f t="shared" si="411"/>
        <v>0.6</v>
      </c>
      <c r="AT271" s="105">
        <f t="shared" si="411"/>
        <v>0</v>
      </c>
      <c r="AU271" s="105">
        <f t="shared" si="411"/>
        <v>0</v>
      </c>
      <c r="AV271" s="105">
        <f t="shared" si="411"/>
        <v>0</v>
      </c>
      <c r="AW271" s="105">
        <f t="shared" si="411"/>
        <v>0.4</v>
      </c>
      <c r="AX271" s="105">
        <f t="shared" si="411"/>
        <v>0</v>
      </c>
      <c r="AY271" s="162">
        <f t="shared" si="398"/>
        <v>0</v>
      </c>
      <c r="AZ271" s="162">
        <f t="shared" si="398"/>
        <v>0</v>
      </c>
      <c r="BA271" s="162">
        <f t="shared" si="399"/>
        <v>0</v>
      </c>
      <c r="BB271" s="162">
        <f t="shared" si="399"/>
        <v>0</v>
      </c>
      <c r="BC271" s="162">
        <f t="shared" si="399"/>
        <v>0</v>
      </c>
      <c r="BD271" s="162">
        <f t="shared" si="399"/>
        <v>0</v>
      </c>
      <c r="BE271" s="162">
        <f t="shared" si="399"/>
        <v>0</v>
      </c>
      <c r="BF271" s="162">
        <f t="shared" si="399"/>
        <v>0</v>
      </c>
      <c r="BG271" s="162">
        <f t="shared" si="399"/>
        <v>0</v>
      </c>
      <c r="BH271" s="162">
        <f t="shared" si="399"/>
        <v>0</v>
      </c>
      <c r="BI271" s="162">
        <f t="shared" si="399"/>
        <v>0</v>
      </c>
      <c r="BJ271" s="162">
        <f t="shared" si="327"/>
        <v>0</v>
      </c>
      <c r="BK271" s="162">
        <f t="shared" si="327"/>
        <v>0</v>
      </c>
      <c r="BL271" s="162">
        <f t="shared" si="327"/>
        <v>0</v>
      </c>
      <c r="BM271" s="162">
        <f t="shared" si="327"/>
        <v>0</v>
      </c>
      <c r="BN271" s="162">
        <f t="shared" si="327"/>
        <v>0</v>
      </c>
      <c r="BO271" s="1">
        <f t="shared" si="327"/>
        <v>0</v>
      </c>
    </row>
    <row r="272" spans="1:67" ht="15.75" customHeight="1" x14ac:dyDescent="0.25">
      <c r="A272" s="30"/>
      <c r="B272" s="21" t="s">
        <v>302</v>
      </c>
      <c r="C272" s="154">
        <f t="shared" ref="C272:D274" si="412">E272+G272+I272+K272+M272+O272+Q272</f>
        <v>315.2</v>
      </c>
      <c r="D272" s="154">
        <f t="shared" si="412"/>
        <v>225.60000000000002</v>
      </c>
      <c r="E272" s="7">
        <v>292.5</v>
      </c>
      <c r="F272" s="7">
        <v>206.8</v>
      </c>
      <c r="G272" s="7"/>
      <c r="H272" s="7"/>
      <c r="I272" s="7">
        <f>I274+I273</f>
        <v>21.7</v>
      </c>
      <c r="J272" s="7">
        <f>J274+J273</f>
        <v>18.8</v>
      </c>
      <c r="K272" s="7"/>
      <c r="L272" s="7"/>
      <c r="M272" s="7">
        <v>0.6</v>
      </c>
      <c r="N272" s="7"/>
      <c r="O272" s="7"/>
      <c r="P272" s="7"/>
      <c r="Q272" s="7">
        <v>0.4</v>
      </c>
      <c r="R272" s="7"/>
      <c r="S272" s="154">
        <f t="shared" ref="S272:T274" si="413">U272+W272+Y272+AA272+AC272+AE272+AG272</f>
        <v>0</v>
      </c>
      <c r="T272" s="154">
        <f t="shared" si="413"/>
        <v>0</v>
      </c>
      <c r="U272" s="134"/>
      <c r="V272" s="134"/>
      <c r="W272" s="134"/>
      <c r="X272" s="134"/>
      <c r="Y272" s="134">
        <f>Y274</f>
        <v>0</v>
      </c>
      <c r="Z272" s="134">
        <f>Z274</f>
        <v>0</v>
      </c>
      <c r="AA272" s="134"/>
      <c r="AB272" s="134"/>
      <c r="AC272" s="134"/>
      <c r="AD272" s="134"/>
      <c r="AE272" s="134"/>
      <c r="AF272" s="134"/>
      <c r="AG272" s="134"/>
      <c r="AH272" s="134"/>
      <c r="AI272" s="113">
        <f t="shared" ref="AI272:AJ274" si="414">AK272+AM272+AO272+AQ272+AS272+AU272+AW272</f>
        <v>315.2</v>
      </c>
      <c r="AJ272" s="113">
        <f t="shared" si="414"/>
        <v>225.60000000000002</v>
      </c>
      <c r="AK272" s="23">
        <f>E272+U272</f>
        <v>292.5</v>
      </c>
      <c r="AL272" s="23">
        <f t="shared" ref="AL272:AX274" si="415">F272+V272</f>
        <v>206.8</v>
      </c>
      <c r="AM272" s="23">
        <f t="shared" si="415"/>
        <v>0</v>
      </c>
      <c r="AN272" s="23">
        <f t="shared" si="415"/>
        <v>0</v>
      </c>
      <c r="AO272" s="23">
        <f t="shared" si="415"/>
        <v>21.7</v>
      </c>
      <c r="AP272" s="23">
        <f t="shared" si="415"/>
        <v>18.8</v>
      </c>
      <c r="AQ272" s="23">
        <f t="shared" si="415"/>
        <v>0</v>
      </c>
      <c r="AR272" s="23">
        <f t="shared" si="415"/>
        <v>0</v>
      </c>
      <c r="AS272" s="23">
        <f t="shared" si="415"/>
        <v>0.6</v>
      </c>
      <c r="AT272" s="23">
        <f t="shared" si="415"/>
        <v>0</v>
      </c>
      <c r="AU272" s="23">
        <f t="shared" si="415"/>
        <v>0</v>
      </c>
      <c r="AV272" s="23">
        <f t="shared" si="415"/>
        <v>0</v>
      </c>
      <c r="AW272" s="23">
        <f t="shared" si="415"/>
        <v>0.4</v>
      </c>
      <c r="AX272" s="23">
        <f t="shared" si="415"/>
        <v>0</v>
      </c>
      <c r="AY272" s="162">
        <f t="shared" si="398"/>
        <v>0</v>
      </c>
      <c r="AZ272" s="162">
        <f t="shared" si="398"/>
        <v>0</v>
      </c>
      <c r="BA272" s="162">
        <f t="shared" si="399"/>
        <v>0</v>
      </c>
      <c r="BB272" s="162">
        <f t="shared" si="399"/>
        <v>0</v>
      </c>
      <c r="BC272" s="162">
        <f t="shared" si="399"/>
        <v>0</v>
      </c>
      <c r="BD272" s="162">
        <f t="shared" si="399"/>
        <v>0</v>
      </c>
      <c r="BE272" s="162">
        <f t="shared" si="399"/>
        <v>0</v>
      </c>
      <c r="BF272" s="162">
        <f t="shared" si="399"/>
        <v>0</v>
      </c>
      <c r="BG272" s="162">
        <f t="shared" si="399"/>
        <v>0</v>
      </c>
      <c r="BH272" s="162">
        <f t="shared" si="399"/>
        <v>0</v>
      </c>
      <c r="BI272" s="162">
        <f t="shared" si="399"/>
        <v>0</v>
      </c>
      <c r="BJ272" s="162">
        <f t="shared" si="327"/>
        <v>0</v>
      </c>
      <c r="BK272" s="162">
        <f t="shared" si="327"/>
        <v>0</v>
      </c>
      <c r="BL272" s="162">
        <f t="shared" si="327"/>
        <v>0</v>
      </c>
      <c r="BM272" s="162">
        <f t="shared" si="327"/>
        <v>0</v>
      </c>
      <c r="BN272" s="162">
        <f t="shared" si="327"/>
        <v>0</v>
      </c>
      <c r="BO272" s="1">
        <f t="shared" si="327"/>
        <v>0</v>
      </c>
    </row>
    <row r="273" spans="1:67" ht="26.4" x14ac:dyDescent="0.25">
      <c r="A273" s="30"/>
      <c r="B273" s="32" t="s">
        <v>407</v>
      </c>
      <c r="C273" s="154">
        <f t="shared" si="412"/>
        <v>4.8</v>
      </c>
      <c r="D273" s="154">
        <f t="shared" si="412"/>
        <v>4.7</v>
      </c>
      <c r="E273" s="7"/>
      <c r="F273" s="7"/>
      <c r="G273" s="7"/>
      <c r="H273" s="7"/>
      <c r="I273" s="136">
        <v>4.8</v>
      </c>
      <c r="J273" s="136">
        <v>4.7</v>
      </c>
      <c r="K273" s="7"/>
      <c r="L273" s="7"/>
      <c r="M273" s="7"/>
      <c r="N273" s="7"/>
      <c r="O273" s="7"/>
      <c r="P273" s="7"/>
      <c r="Q273" s="7"/>
      <c r="R273" s="7"/>
      <c r="S273" s="154"/>
      <c r="T273" s="154"/>
      <c r="U273" s="134"/>
      <c r="V273" s="134"/>
      <c r="W273" s="134"/>
      <c r="X273" s="134"/>
      <c r="Y273" s="134"/>
      <c r="Z273" s="134"/>
      <c r="AA273" s="134"/>
      <c r="AB273" s="134"/>
      <c r="AC273" s="134"/>
      <c r="AD273" s="134"/>
      <c r="AE273" s="134"/>
      <c r="AF273" s="134"/>
      <c r="AG273" s="134"/>
      <c r="AH273" s="134"/>
      <c r="AI273" s="113">
        <f t="shared" si="414"/>
        <v>4.8</v>
      </c>
      <c r="AJ273" s="113">
        <f t="shared" si="414"/>
        <v>4.7</v>
      </c>
      <c r="AK273" s="23"/>
      <c r="AL273" s="23"/>
      <c r="AM273" s="23"/>
      <c r="AN273" s="23"/>
      <c r="AO273" s="23">
        <f t="shared" si="415"/>
        <v>4.8</v>
      </c>
      <c r="AP273" s="23">
        <f t="shared" si="415"/>
        <v>4.7</v>
      </c>
      <c r="AQ273" s="23"/>
      <c r="AR273" s="23"/>
      <c r="AS273" s="23"/>
      <c r="AT273" s="23"/>
      <c r="AU273" s="23"/>
      <c r="AV273" s="23"/>
      <c r="AW273" s="23"/>
      <c r="AX273" s="23"/>
      <c r="AY273" s="162">
        <f t="shared" si="398"/>
        <v>0</v>
      </c>
      <c r="AZ273" s="162">
        <f t="shared" si="398"/>
        <v>0</v>
      </c>
      <c r="BA273" s="162">
        <f t="shared" si="399"/>
        <v>0</v>
      </c>
      <c r="BB273" s="162">
        <f t="shared" si="399"/>
        <v>0</v>
      </c>
      <c r="BC273" s="162">
        <f t="shared" si="399"/>
        <v>0</v>
      </c>
      <c r="BD273" s="162">
        <f t="shared" si="399"/>
        <v>0</v>
      </c>
      <c r="BE273" s="162">
        <f t="shared" si="399"/>
        <v>0</v>
      </c>
      <c r="BF273" s="162">
        <f t="shared" si="399"/>
        <v>0</v>
      </c>
      <c r="BG273" s="162">
        <f t="shared" si="399"/>
        <v>0</v>
      </c>
      <c r="BH273" s="162">
        <f t="shared" si="399"/>
        <v>0</v>
      </c>
      <c r="BI273" s="162">
        <f t="shared" si="399"/>
        <v>0</v>
      </c>
      <c r="BJ273" s="162">
        <f t="shared" si="327"/>
        <v>0</v>
      </c>
      <c r="BK273" s="162">
        <f t="shared" si="327"/>
        <v>0</v>
      </c>
      <c r="BL273" s="162">
        <f t="shared" si="327"/>
        <v>0</v>
      </c>
      <c r="BM273" s="162">
        <f t="shared" si="327"/>
        <v>0</v>
      </c>
      <c r="BN273" s="162">
        <f t="shared" si="327"/>
        <v>0</v>
      </c>
    </row>
    <row r="274" spans="1:67" ht="15.75" customHeight="1" x14ac:dyDescent="0.25">
      <c r="A274" s="30"/>
      <c r="B274" s="34" t="s">
        <v>144</v>
      </c>
      <c r="C274" s="156">
        <f t="shared" si="412"/>
        <v>16.899999999999999</v>
      </c>
      <c r="D274" s="156">
        <f t="shared" si="412"/>
        <v>14.1</v>
      </c>
      <c r="E274" s="136"/>
      <c r="F274" s="136"/>
      <c r="G274" s="136"/>
      <c r="H274" s="136"/>
      <c r="I274" s="136">
        <v>16.899999999999999</v>
      </c>
      <c r="J274" s="136">
        <v>14.1</v>
      </c>
      <c r="K274" s="136"/>
      <c r="L274" s="136"/>
      <c r="M274" s="136"/>
      <c r="N274" s="136"/>
      <c r="O274" s="136"/>
      <c r="P274" s="136"/>
      <c r="Q274" s="136"/>
      <c r="R274" s="136"/>
      <c r="S274" s="156">
        <f t="shared" si="413"/>
        <v>0</v>
      </c>
      <c r="T274" s="156">
        <f t="shared" si="413"/>
        <v>0</v>
      </c>
      <c r="U274" s="137"/>
      <c r="V274" s="137"/>
      <c r="W274" s="137"/>
      <c r="X274" s="137"/>
      <c r="Y274" s="137"/>
      <c r="Z274" s="137"/>
      <c r="AA274" s="137"/>
      <c r="AB274" s="137"/>
      <c r="AC274" s="137"/>
      <c r="AD274" s="137"/>
      <c r="AE274" s="137"/>
      <c r="AF274" s="137"/>
      <c r="AG274" s="137"/>
      <c r="AH274" s="137"/>
      <c r="AI274" s="144">
        <f t="shared" si="414"/>
        <v>16.899999999999999</v>
      </c>
      <c r="AJ274" s="144">
        <f t="shared" si="414"/>
        <v>14.1</v>
      </c>
      <c r="AK274" s="114">
        <f t="shared" ref="AK274" si="416">E274+U274</f>
        <v>0</v>
      </c>
      <c r="AL274" s="114">
        <f t="shared" si="415"/>
        <v>0</v>
      </c>
      <c r="AM274" s="114">
        <f t="shared" si="415"/>
        <v>0</v>
      </c>
      <c r="AN274" s="114">
        <f t="shared" si="415"/>
        <v>0</v>
      </c>
      <c r="AO274" s="114">
        <f t="shared" si="415"/>
        <v>16.899999999999999</v>
      </c>
      <c r="AP274" s="114">
        <f t="shared" si="415"/>
        <v>14.1</v>
      </c>
      <c r="AQ274" s="114">
        <f t="shared" si="415"/>
        <v>0</v>
      </c>
      <c r="AR274" s="114">
        <f t="shared" si="415"/>
        <v>0</v>
      </c>
      <c r="AS274" s="114">
        <f t="shared" si="415"/>
        <v>0</v>
      </c>
      <c r="AT274" s="114">
        <f t="shared" si="415"/>
        <v>0</v>
      </c>
      <c r="AU274" s="114">
        <f t="shared" si="415"/>
        <v>0</v>
      </c>
      <c r="AV274" s="114">
        <f t="shared" si="415"/>
        <v>0</v>
      </c>
      <c r="AW274" s="114">
        <f t="shared" si="415"/>
        <v>0</v>
      </c>
      <c r="AX274" s="114">
        <f t="shared" si="415"/>
        <v>0</v>
      </c>
      <c r="AY274" s="162">
        <f t="shared" si="398"/>
        <v>0</v>
      </c>
      <c r="AZ274" s="162">
        <f t="shared" si="398"/>
        <v>0</v>
      </c>
      <c r="BA274" s="162">
        <f t="shared" si="399"/>
        <v>0</v>
      </c>
      <c r="BB274" s="162">
        <f t="shared" si="399"/>
        <v>0</v>
      </c>
      <c r="BC274" s="162">
        <f t="shared" si="399"/>
        <v>0</v>
      </c>
      <c r="BD274" s="162">
        <f t="shared" si="399"/>
        <v>0</v>
      </c>
      <c r="BE274" s="162">
        <f t="shared" si="399"/>
        <v>0</v>
      </c>
      <c r="BF274" s="162">
        <f t="shared" si="399"/>
        <v>0</v>
      </c>
      <c r="BG274" s="162">
        <f t="shared" si="399"/>
        <v>0</v>
      </c>
      <c r="BH274" s="162">
        <f t="shared" si="399"/>
        <v>0</v>
      </c>
      <c r="BI274" s="162">
        <f t="shared" si="399"/>
        <v>0</v>
      </c>
      <c r="BJ274" s="162">
        <f t="shared" si="327"/>
        <v>0</v>
      </c>
      <c r="BK274" s="162">
        <f t="shared" si="327"/>
        <v>0</v>
      </c>
      <c r="BL274" s="162">
        <f t="shared" si="327"/>
        <v>0</v>
      </c>
      <c r="BM274" s="162">
        <f t="shared" si="327"/>
        <v>0</v>
      </c>
      <c r="BN274" s="162">
        <f t="shared" si="327"/>
        <v>0</v>
      </c>
      <c r="BO274" s="1">
        <f t="shared" si="327"/>
        <v>0</v>
      </c>
    </row>
    <row r="275" spans="1:67" ht="15.75" customHeight="1" x14ac:dyDescent="0.25">
      <c r="A275" s="75" t="s">
        <v>51</v>
      </c>
      <c r="B275" s="119" t="s">
        <v>355</v>
      </c>
      <c r="C275" s="151">
        <f>C276</f>
        <v>675.09999999999991</v>
      </c>
      <c r="D275" s="152">
        <f t="shared" ref="D275:R275" si="417">D276</f>
        <v>588.4</v>
      </c>
      <c r="E275" s="131">
        <f t="shared" si="417"/>
        <v>606.9</v>
      </c>
      <c r="F275" s="131">
        <f t="shared" si="417"/>
        <v>558.5</v>
      </c>
      <c r="G275" s="131">
        <f t="shared" si="417"/>
        <v>0</v>
      </c>
      <c r="H275" s="131">
        <f t="shared" si="417"/>
        <v>0</v>
      </c>
      <c r="I275" s="131">
        <f t="shared" si="417"/>
        <v>30.3</v>
      </c>
      <c r="J275" s="131">
        <f t="shared" si="417"/>
        <v>29.9</v>
      </c>
      <c r="K275" s="131">
        <f t="shared" si="417"/>
        <v>0</v>
      </c>
      <c r="L275" s="131">
        <f t="shared" si="417"/>
        <v>0</v>
      </c>
      <c r="M275" s="131">
        <f t="shared" si="417"/>
        <v>31.1</v>
      </c>
      <c r="N275" s="131">
        <f t="shared" si="417"/>
        <v>0</v>
      </c>
      <c r="O275" s="131">
        <f t="shared" si="417"/>
        <v>0</v>
      </c>
      <c r="P275" s="131">
        <f t="shared" si="417"/>
        <v>0</v>
      </c>
      <c r="Q275" s="131">
        <f t="shared" si="417"/>
        <v>6.8</v>
      </c>
      <c r="R275" s="131">
        <f t="shared" si="417"/>
        <v>0</v>
      </c>
      <c r="S275" s="151">
        <f>S276</f>
        <v>0</v>
      </c>
      <c r="T275" s="152">
        <f t="shared" ref="T275:AH275" si="418">T276</f>
        <v>0</v>
      </c>
      <c r="U275" s="133">
        <f t="shared" si="418"/>
        <v>0</v>
      </c>
      <c r="V275" s="133">
        <f t="shared" si="418"/>
        <v>0</v>
      </c>
      <c r="W275" s="133">
        <f t="shared" si="418"/>
        <v>0</v>
      </c>
      <c r="X275" s="133">
        <f t="shared" si="418"/>
        <v>0</v>
      </c>
      <c r="Y275" s="133">
        <f t="shared" si="418"/>
        <v>0</v>
      </c>
      <c r="Z275" s="133">
        <f t="shared" si="418"/>
        <v>0</v>
      </c>
      <c r="AA275" s="133">
        <f t="shared" si="418"/>
        <v>0</v>
      </c>
      <c r="AB275" s="133">
        <f t="shared" si="418"/>
        <v>0</v>
      </c>
      <c r="AC275" s="133">
        <f t="shared" si="418"/>
        <v>0</v>
      </c>
      <c r="AD275" s="133">
        <f t="shared" si="418"/>
        <v>0</v>
      </c>
      <c r="AE275" s="133">
        <f t="shared" si="418"/>
        <v>0</v>
      </c>
      <c r="AF275" s="133">
        <f t="shared" si="418"/>
        <v>0</v>
      </c>
      <c r="AG275" s="133">
        <f t="shared" si="418"/>
        <v>0</v>
      </c>
      <c r="AH275" s="133">
        <f t="shared" si="418"/>
        <v>0</v>
      </c>
      <c r="AI275" s="14">
        <f>AI276</f>
        <v>675.09999999999991</v>
      </c>
      <c r="AJ275" s="12">
        <f t="shared" ref="AJ275:AX275" si="419">AJ276</f>
        <v>588.4</v>
      </c>
      <c r="AK275" s="105">
        <f t="shared" si="419"/>
        <v>606.9</v>
      </c>
      <c r="AL275" s="105">
        <f t="shared" si="419"/>
        <v>558.5</v>
      </c>
      <c r="AM275" s="105">
        <f t="shared" si="419"/>
        <v>0</v>
      </c>
      <c r="AN275" s="105">
        <f t="shared" si="419"/>
        <v>0</v>
      </c>
      <c r="AO275" s="105">
        <f t="shared" si="419"/>
        <v>30.3</v>
      </c>
      <c r="AP275" s="105">
        <f t="shared" si="419"/>
        <v>29.9</v>
      </c>
      <c r="AQ275" s="105">
        <f t="shared" si="419"/>
        <v>0</v>
      </c>
      <c r="AR275" s="105">
        <f t="shared" si="419"/>
        <v>0</v>
      </c>
      <c r="AS275" s="105">
        <f t="shared" si="419"/>
        <v>31.1</v>
      </c>
      <c r="AT275" s="105">
        <f t="shared" si="419"/>
        <v>0</v>
      </c>
      <c r="AU275" s="105">
        <f t="shared" si="419"/>
        <v>0</v>
      </c>
      <c r="AV275" s="105">
        <f t="shared" si="419"/>
        <v>0</v>
      </c>
      <c r="AW275" s="105">
        <f t="shared" si="419"/>
        <v>6.8</v>
      </c>
      <c r="AX275" s="105">
        <f t="shared" si="419"/>
        <v>0</v>
      </c>
      <c r="AY275" s="162">
        <f t="shared" si="398"/>
        <v>0</v>
      </c>
      <c r="AZ275" s="162">
        <f t="shared" si="398"/>
        <v>0</v>
      </c>
      <c r="BA275" s="162">
        <f t="shared" si="399"/>
        <v>0</v>
      </c>
      <c r="BB275" s="162">
        <f t="shared" si="399"/>
        <v>0</v>
      </c>
      <c r="BC275" s="162">
        <f t="shared" si="399"/>
        <v>0</v>
      </c>
      <c r="BD275" s="162">
        <f t="shared" si="399"/>
        <v>0</v>
      </c>
      <c r="BE275" s="162">
        <f t="shared" si="399"/>
        <v>0</v>
      </c>
      <c r="BF275" s="162">
        <f t="shared" si="399"/>
        <v>0</v>
      </c>
      <c r="BG275" s="162">
        <f t="shared" si="399"/>
        <v>0</v>
      </c>
      <c r="BH275" s="162">
        <f t="shared" si="399"/>
        <v>0</v>
      </c>
      <c r="BI275" s="162">
        <f t="shared" si="399"/>
        <v>0</v>
      </c>
      <c r="BJ275" s="162">
        <f t="shared" si="327"/>
        <v>0</v>
      </c>
      <c r="BK275" s="162">
        <f t="shared" si="327"/>
        <v>0</v>
      </c>
      <c r="BL275" s="162">
        <f t="shared" si="327"/>
        <v>0</v>
      </c>
      <c r="BM275" s="162">
        <f t="shared" si="327"/>
        <v>0</v>
      </c>
      <c r="BN275" s="162">
        <f t="shared" si="327"/>
        <v>0</v>
      </c>
      <c r="BO275" s="1">
        <f t="shared" si="327"/>
        <v>0</v>
      </c>
    </row>
    <row r="276" spans="1:67" ht="15.75" customHeight="1" x14ac:dyDescent="0.25">
      <c r="A276" s="30"/>
      <c r="B276" s="21" t="s">
        <v>302</v>
      </c>
      <c r="C276" s="153">
        <f>E276+G276+I276+K276+M276+O276+Q276</f>
        <v>675.09999999999991</v>
      </c>
      <c r="D276" s="154">
        <f>F276+H276+J276+L276+N276+P276+R276</f>
        <v>588.4</v>
      </c>
      <c r="E276" s="7">
        <v>606.9</v>
      </c>
      <c r="F276" s="7">
        <v>558.5</v>
      </c>
      <c r="G276" s="7"/>
      <c r="H276" s="7"/>
      <c r="I276" s="7">
        <f>I277</f>
        <v>30.3</v>
      </c>
      <c r="J276" s="7">
        <f>J277</f>
        <v>29.9</v>
      </c>
      <c r="K276" s="7"/>
      <c r="L276" s="7"/>
      <c r="M276" s="7">
        <v>31.1</v>
      </c>
      <c r="N276" s="7"/>
      <c r="O276" s="7"/>
      <c r="P276" s="7"/>
      <c r="Q276" s="7">
        <v>6.8</v>
      </c>
      <c r="R276" s="7"/>
      <c r="S276" s="153">
        <f>U276+W276+Y276+AA276+AC276+AE276+AG276</f>
        <v>0</v>
      </c>
      <c r="T276" s="154">
        <f>V276+X276+Z276+AB276+AD276+AF276+AH276</f>
        <v>0</v>
      </c>
      <c r="U276" s="134"/>
      <c r="V276" s="134"/>
      <c r="W276" s="134"/>
      <c r="X276" s="134"/>
      <c r="Y276" s="134"/>
      <c r="Z276" s="134"/>
      <c r="AA276" s="134"/>
      <c r="AB276" s="134"/>
      <c r="AC276" s="134"/>
      <c r="AD276" s="134"/>
      <c r="AE276" s="134"/>
      <c r="AF276" s="134"/>
      <c r="AG276" s="134"/>
      <c r="AH276" s="134"/>
      <c r="AI276" s="112">
        <f>AK276+AM276+AO276+AQ276+AS276+AU276+AW276</f>
        <v>675.09999999999991</v>
      </c>
      <c r="AJ276" s="113">
        <f>AL276+AN276+AP276+AR276+AT276+AV276+AX276</f>
        <v>588.4</v>
      </c>
      <c r="AK276" s="23">
        <f>E276+U276</f>
        <v>606.9</v>
      </c>
      <c r="AL276" s="23">
        <f t="shared" ref="AL276:AX277" si="420">F276+V276</f>
        <v>558.5</v>
      </c>
      <c r="AM276" s="23">
        <f t="shared" si="420"/>
        <v>0</v>
      </c>
      <c r="AN276" s="23">
        <f t="shared" si="420"/>
        <v>0</v>
      </c>
      <c r="AO276" s="23">
        <f t="shared" si="420"/>
        <v>30.3</v>
      </c>
      <c r="AP276" s="23">
        <f t="shared" si="420"/>
        <v>29.9</v>
      </c>
      <c r="AQ276" s="23">
        <f t="shared" si="420"/>
        <v>0</v>
      </c>
      <c r="AR276" s="23">
        <f t="shared" si="420"/>
        <v>0</v>
      </c>
      <c r="AS276" s="23">
        <f t="shared" si="420"/>
        <v>31.1</v>
      </c>
      <c r="AT276" s="23">
        <f t="shared" si="420"/>
        <v>0</v>
      </c>
      <c r="AU276" s="23">
        <f t="shared" si="420"/>
        <v>0</v>
      </c>
      <c r="AV276" s="23">
        <f t="shared" si="420"/>
        <v>0</v>
      </c>
      <c r="AW276" s="23">
        <f t="shared" si="420"/>
        <v>6.8</v>
      </c>
      <c r="AX276" s="23">
        <f t="shared" si="420"/>
        <v>0</v>
      </c>
      <c r="AY276" s="162">
        <f t="shared" si="398"/>
        <v>0</v>
      </c>
      <c r="AZ276" s="162">
        <f t="shared" si="398"/>
        <v>0</v>
      </c>
      <c r="BA276" s="162">
        <f t="shared" si="399"/>
        <v>0</v>
      </c>
      <c r="BB276" s="162">
        <f t="shared" si="399"/>
        <v>0</v>
      </c>
      <c r="BC276" s="162">
        <f t="shared" si="399"/>
        <v>0</v>
      </c>
      <c r="BD276" s="162">
        <f t="shared" si="399"/>
        <v>0</v>
      </c>
      <c r="BE276" s="162">
        <f t="shared" si="399"/>
        <v>0</v>
      </c>
      <c r="BF276" s="162">
        <f t="shared" si="399"/>
        <v>0</v>
      </c>
      <c r="BG276" s="162">
        <f t="shared" si="399"/>
        <v>0</v>
      </c>
      <c r="BH276" s="162">
        <f t="shared" si="399"/>
        <v>0</v>
      </c>
      <c r="BI276" s="162">
        <f t="shared" si="399"/>
        <v>0</v>
      </c>
      <c r="BJ276" s="162">
        <f t="shared" si="327"/>
        <v>0</v>
      </c>
      <c r="BK276" s="162">
        <f t="shared" si="327"/>
        <v>0</v>
      </c>
      <c r="BL276" s="162">
        <f t="shared" si="327"/>
        <v>0</v>
      </c>
      <c r="BM276" s="162">
        <f t="shared" si="327"/>
        <v>0</v>
      </c>
      <c r="BN276" s="162">
        <f t="shared" ref="BN276:BO296" si="421">R276-AX276</f>
        <v>0</v>
      </c>
      <c r="BO276" s="1">
        <f t="shared" si="421"/>
        <v>0</v>
      </c>
    </row>
    <row r="277" spans="1:67" ht="26.4" x14ac:dyDescent="0.25">
      <c r="A277" s="30"/>
      <c r="B277" s="32" t="s">
        <v>407</v>
      </c>
      <c r="C277" s="153">
        <f>E277+G277+I277+K277+M277+O277+Q277</f>
        <v>30.3</v>
      </c>
      <c r="D277" s="154">
        <f>F277+H277+J277+L277+N277+P277+R277</f>
        <v>29.9</v>
      </c>
      <c r="E277" s="7"/>
      <c r="F277" s="7"/>
      <c r="G277" s="7"/>
      <c r="H277" s="7"/>
      <c r="I277" s="7">
        <v>30.3</v>
      </c>
      <c r="J277" s="7">
        <v>29.9</v>
      </c>
      <c r="K277" s="7"/>
      <c r="L277" s="7"/>
      <c r="M277" s="7"/>
      <c r="N277" s="7"/>
      <c r="O277" s="7"/>
      <c r="P277" s="7"/>
      <c r="Q277" s="7"/>
      <c r="R277" s="7"/>
      <c r="S277" s="153"/>
      <c r="T277" s="154"/>
      <c r="U277" s="134"/>
      <c r="V277" s="134"/>
      <c r="W277" s="134"/>
      <c r="X277" s="134"/>
      <c r="Y277" s="134"/>
      <c r="Z277" s="134"/>
      <c r="AA277" s="134"/>
      <c r="AB277" s="134"/>
      <c r="AC277" s="134"/>
      <c r="AD277" s="134"/>
      <c r="AE277" s="134"/>
      <c r="AF277" s="134"/>
      <c r="AG277" s="134"/>
      <c r="AH277" s="134"/>
      <c r="AI277" s="112">
        <f>AK277+AM277+AO277+AQ277+AS277+AU277+AW277</f>
        <v>30.3</v>
      </c>
      <c r="AJ277" s="113">
        <f>AL277+AN277+AP277+AR277+AT277+AV277+AX277</f>
        <v>29.9</v>
      </c>
      <c r="AK277" s="23"/>
      <c r="AL277" s="23"/>
      <c r="AM277" s="23"/>
      <c r="AN277" s="23"/>
      <c r="AO277" s="23">
        <f t="shared" si="420"/>
        <v>30.3</v>
      </c>
      <c r="AP277" s="23">
        <f t="shared" si="420"/>
        <v>29.9</v>
      </c>
      <c r="AQ277" s="23"/>
      <c r="AR277" s="23"/>
      <c r="AS277" s="23"/>
      <c r="AT277" s="23"/>
      <c r="AU277" s="23"/>
      <c r="AV277" s="23"/>
      <c r="AW277" s="23"/>
      <c r="AX277" s="23"/>
      <c r="AY277" s="162">
        <f t="shared" si="398"/>
        <v>0</v>
      </c>
      <c r="AZ277" s="162">
        <f t="shared" si="398"/>
        <v>0</v>
      </c>
      <c r="BA277" s="162">
        <f t="shared" si="399"/>
        <v>0</v>
      </c>
      <c r="BB277" s="162">
        <f t="shared" si="399"/>
        <v>0</v>
      </c>
      <c r="BC277" s="162">
        <f t="shared" si="399"/>
        <v>0</v>
      </c>
      <c r="BD277" s="162">
        <f t="shared" si="399"/>
        <v>0</v>
      </c>
      <c r="BE277" s="162">
        <f t="shared" si="399"/>
        <v>0</v>
      </c>
      <c r="BF277" s="162">
        <f t="shared" si="399"/>
        <v>0</v>
      </c>
      <c r="BG277" s="162">
        <f t="shared" si="399"/>
        <v>0</v>
      </c>
      <c r="BH277" s="162">
        <f t="shared" si="399"/>
        <v>0</v>
      </c>
      <c r="BI277" s="162">
        <f t="shared" si="399"/>
        <v>0</v>
      </c>
      <c r="BJ277" s="162">
        <f t="shared" si="399"/>
        <v>0</v>
      </c>
      <c r="BK277" s="162">
        <f t="shared" si="399"/>
        <v>0</v>
      </c>
      <c r="BL277" s="162">
        <f t="shared" si="399"/>
        <v>0</v>
      </c>
      <c r="BM277" s="162">
        <f t="shared" si="399"/>
        <v>0</v>
      </c>
      <c r="BN277" s="162">
        <f t="shared" si="421"/>
        <v>0</v>
      </c>
    </row>
    <row r="278" spans="1:67" ht="15.75" customHeight="1" x14ac:dyDescent="0.25">
      <c r="A278" s="75" t="s">
        <v>52</v>
      </c>
      <c r="B278" s="119" t="s">
        <v>357</v>
      </c>
      <c r="C278" s="151">
        <f>C279</f>
        <v>2003.6</v>
      </c>
      <c r="D278" s="152">
        <f t="shared" ref="D278:R278" si="422">D279</f>
        <v>1750.0000000000002</v>
      </c>
      <c r="E278" s="131">
        <f t="shared" si="422"/>
        <v>1195.3</v>
      </c>
      <c r="F278" s="131">
        <f t="shared" si="422"/>
        <v>1026.9000000000001</v>
      </c>
      <c r="G278" s="131">
        <f t="shared" si="422"/>
        <v>571.29999999999995</v>
      </c>
      <c r="H278" s="131">
        <f t="shared" si="422"/>
        <v>542.4</v>
      </c>
      <c r="I278" s="131">
        <f t="shared" si="422"/>
        <v>159.80000000000001</v>
      </c>
      <c r="J278" s="131">
        <f t="shared" si="422"/>
        <v>152.19999999999999</v>
      </c>
      <c r="K278" s="131">
        <f t="shared" si="422"/>
        <v>0</v>
      </c>
      <c r="L278" s="131">
        <f t="shared" si="422"/>
        <v>0</v>
      </c>
      <c r="M278" s="131">
        <f t="shared" si="422"/>
        <v>70</v>
      </c>
      <c r="N278" s="131">
        <f t="shared" si="422"/>
        <v>28.5</v>
      </c>
      <c r="O278" s="131">
        <f t="shared" si="422"/>
        <v>0</v>
      </c>
      <c r="P278" s="131">
        <f t="shared" si="422"/>
        <v>0</v>
      </c>
      <c r="Q278" s="131">
        <f t="shared" si="422"/>
        <v>7.2</v>
      </c>
      <c r="R278" s="131">
        <f t="shared" si="422"/>
        <v>0</v>
      </c>
      <c r="S278" s="151">
        <f>S279</f>
        <v>0</v>
      </c>
      <c r="T278" s="152">
        <f t="shared" ref="T278:AH278" si="423">T279</f>
        <v>0</v>
      </c>
      <c r="U278" s="133">
        <f t="shared" si="423"/>
        <v>0</v>
      </c>
      <c r="V278" s="133">
        <f t="shared" si="423"/>
        <v>0</v>
      </c>
      <c r="W278" s="133">
        <f t="shared" si="423"/>
        <v>0</v>
      </c>
      <c r="X278" s="133">
        <f t="shared" si="423"/>
        <v>0</v>
      </c>
      <c r="Y278" s="133">
        <f t="shared" si="423"/>
        <v>0</v>
      </c>
      <c r="Z278" s="133">
        <f t="shared" si="423"/>
        <v>0</v>
      </c>
      <c r="AA278" s="133">
        <f t="shared" si="423"/>
        <v>0</v>
      </c>
      <c r="AB278" s="133">
        <f t="shared" si="423"/>
        <v>0</v>
      </c>
      <c r="AC278" s="133">
        <f t="shared" si="423"/>
        <v>0</v>
      </c>
      <c r="AD278" s="133">
        <f t="shared" si="423"/>
        <v>0</v>
      </c>
      <c r="AE278" s="133">
        <f t="shared" si="423"/>
        <v>0</v>
      </c>
      <c r="AF278" s="133">
        <f t="shared" si="423"/>
        <v>0</v>
      </c>
      <c r="AG278" s="133">
        <f t="shared" si="423"/>
        <v>0</v>
      </c>
      <c r="AH278" s="133">
        <f t="shared" si="423"/>
        <v>0</v>
      </c>
      <c r="AI278" s="14">
        <f>AI279</f>
        <v>2003.6</v>
      </c>
      <c r="AJ278" s="12">
        <f t="shared" ref="AJ278:AX278" si="424">AJ279</f>
        <v>1750.0000000000002</v>
      </c>
      <c r="AK278" s="105">
        <f t="shared" si="424"/>
        <v>1195.3</v>
      </c>
      <c r="AL278" s="105">
        <f t="shared" si="424"/>
        <v>1026.9000000000001</v>
      </c>
      <c r="AM278" s="105">
        <f t="shared" si="424"/>
        <v>571.29999999999995</v>
      </c>
      <c r="AN278" s="105">
        <f t="shared" si="424"/>
        <v>542.4</v>
      </c>
      <c r="AO278" s="105">
        <f t="shared" si="424"/>
        <v>159.80000000000001</v>
      </c>
      <c r="AP278" s="105">
        <f t="shared" si="424"/>
        <v>152.19999999999999</v>
      </c>
      <c r="AQ278" s="105">
        <f t="shared" si="424"/>
        <v>0</v>
      </c>
      <c r="AR278" s="105">
        <f t="shared" si="424"/>
        <v>0</v>
      </c>
      <c r="AS278" s="105">
        <f t="shared" si="424"/>
        <v>70</v>
      </c>
      <c r="AT278" s="105">
        <f t="shared" si="424"/>
        <v>28.5</v>
      </c>
      <c r="AU278" s="105">
        <f t="shared" si="424"/>
        <v>0</v>
      </c>
      <c r="AV278" s="105">
        <f t="shared" si="424"/>
        <v>0</v>
      </c>
      <c r="AW278" s="105">
        <f t="shared" si="424"/>
        <v>7.2</v>
      </c>
      <c r="AX278" s="105">
        <f t="shared" si="424"/>
        <v>0</v>
      </c>
      <c r="AY278" s="162">
        <f t="shared" si="398"/>
        <v>0</v>
      </c>
      <c r="AZ278" s="162">
        <f t="shared" si="398"/>
        <v>0</v>
      </c>
      <c r="BA278" s="162">
        <f t="shared" si="399"/>
        <v>0</v>
      </c>
      <c r="BB278" s="162">
        <f t="shared" si="399"/>
        <v>0</v>
      </c>
      <c r="BC278" s="162">
        <f t="shared" si="399"/>
        <v>0</v>
      </c>
      <c r="BD278" s="162">
        <f t="shared" si="399"/>
        <v>0</v>
      </c>
      <c r="BE278" s="162">
        <f t="shared" si="399"/>
        <v>0</v>
      </c>
      <c r="BF278" s="162">
        <f t="shared" si="399"/>
        <v>0</v>
      </c>
      <c r="BG278" s="162">
        <f t="shared" si="399"/>
        <v>0</v>
      </c>
      <c r="BH278" s="162">
        <f t="shared" si="399"/>
        <v>0</v>
      </c>
      <c r="BI278" s="162">
        <f t="shared" si="399"/>
        <v>0</v>
      </c>
      <c r="BJ278" s="162">
        <f t="shared" si="399"/>
        <v>0</v>
      </c>
      <c r="BK278" s="162">
        <f t="shared" si="399"/>
        <v>0</v>
      </c>
      <c r="BL278" s="162">
        <f t="shared" si="399"/>
        <v>0</v>
      </c>
      <c r="BM278" s="162">
        <f t="shared" si="399"/>
        <v>0</v>
      </c>
      <c r="BN278" s="162">
        <f t="shared" si="421"/>
        <v>0</v>
      </c>
      <c r="BO278" s="1">
        <f t="shared" si="421"/>
        <v>0</v>
      </c>
    </row>
    <row r="279" spans="1:67" ht="15.75" customHeight="1" x14ac:dyDescent="0.25">
      <c r="A279" s="30"/>
      <c r="B279" s="21" t="s">
        <v>302</v>
      </c>
      <c r="C279" s="152">
        <f t="shared" ref="C279:D282" si="425">E279+G279+I279+K279+M279+O279+Q279</f>
        <v>2003.6</v>
      </c>
      <c r="D279" s="152">
        <f t="shared" si="425"/>
        <v>1750.0000000000002</v>
      </c>
      <c r="E279" s="7">
        <v>1195.3</v>
      </c>
      <c r="F279" s="7">
        <v>1026.9000000000001</v>
      </c>
      <c r="G279" s="7">
        <f>G280</f>
        <v>571.29999999999995</v>
      </c>
      <c r="H279" s="7">
        <f>H280</f>
        <v>542.4</v>
      </c>
      <c r="I279" s="7">
        <f>I281+I282</f>
        <v>159.80000000000001</v>
      </c>
      <c r="J279" s="7">
        <f>J281+J282</f>
        <v>152.19999999999999</v>
      </c>
      <c r="K279" s="7"/>
      <c r="L279" s="7"/>
      <c r="M279" s="7">
        <v>70</v>
      </c>
      <c r="N279" s="7">
        <v>28.5</v>
      </c>
      <c r="O279" s="7"/>
      <c r="P279" s="7"/>
      <c r="Q279" s="7">
        <v>7.2</v>
      </c>
      <c r="R279" s="7"/>
      <c r="S279" s="152">
        <f t="shared" ref="S279:T282" si="426">U279+W279+Y279+AA279+AC279+AE279+AG279</f>
        <v>0</v>
      </c>
      <c r="T279" s="152">
        <f t="shared" si="426"/>
        <v>0</v>
      </c>
      <c r="U279" s="134"/>
      <c r="V279" s="134"/>
      <c r="W279" s="134">
        <f>W280</f>
        <v>0</v>
      </c>
      <c r="X279" s="134">
        <f>X280</f>
        <v>0</v>
      </c>
      <c r="Y279" s="134">
        <f>Y282</f>
        <v>0</v>
      </c>
      <c r="Z279" s="134">
        <f>Z282</f>
        <v>0</v>
      </c>
      <c r="AA279" s="134"/>
      <c r="AB279" s="134"/>
      <c r="AC279" s="134"/>
      <c r="AD279" s="134"/>
      <c r="AE279" s="134"/>
      <c r="AF279" s="134"/>
      <c r="AG279" s="134"/>
      <c r="AH279" s="134"/>
      <c r="AI279" s="12">
        <f t="shared" ref="AI279:AJ282" si="427">AK279+AM279+AO279+AQ279+AS279+AU279+AW279</f>
        <v>2003.6</v>
      </c>
      <c r="AJ279" s="12">
        <f t="shared" si="427"/>
        <v>1750.0000000000002</v>
      </c>
      <c r="AK279" s="23">
        <f>E279+U279</f>
        <v>1195.3</v>
      </c>
      <c r="AL279" s="23">
        <f t="shared" ref="AL279:AX282" si="428">F279+V279</f>
        <v>1026.9000000000001</v>
      </c>
      <c r="AM279" s="23">
        <f t="shared" si="428"/>
        <v>571.29999999999995</v>
      </c>
      <c r="AN279" s="23">
        <f t="shared" si="428"/>
        <v>542.4</v>
      </c>
      <c r="AO279" s="23">
        <f t="shared" si="428"/>
        <v>159.80000000000001</v>
      </c>
      <c r="AP279" s="23">
        <f t="shared" si="428"/>
        <v>152.19999999999999</v>
      </c>
      <c r="AQ279" s="23">
        <f t="shared" si="428"/>
        <v>0</v>
      </c>
      <c r="AR279" s="23">
        <f t="shared" si="428"/>
        <v>0</v>
      </c>
      <c r="AS279" s="23">
        <f t="shared" si="428"/>
        <v>70</v>
      </c>
      <c r="AT279" s="23">
        <f t="shared" si="428"/>
        <v>28.5</v>
      </c>
      <c r="AU279" s="23">
        <f t="shared" si="428"/>
        <v>0</v>
      </c>
      <c r="AV279" s="23">
        <f t="shared" si="428"/>
        <v>0</v>
      </c>
      <c r="AW279" s="23">
        <f t="shared" si="428"/>
        <v>7.2</v>
      </c>
      <c r="AX279" s="23">
        <f t="shared" si="428"/>
        <v>0</v>
      </c>
      <c r="AY279" s="162">
        <f t="shared" si="398"/>
        <v>0</v>
      </c>
      <c r="AZ279" s="162">
        <f t="shared" si="398"/>
        <v>0</v>
      </c>
      <c r="BA279" s="162">
        <f t="shared" si="399"/>
        <v>0</v>
      </c>
      <c r="BB279" s="162">
        <f t="shared" si="399"/>
        <v>0</v>
      </c>
      <c r="BC279" s="162">
        <f t="shared" si="399"/>
        <v>0</v>
      </c>
      <c r="BD279" s="162">
        <f t="shared" si="399"/>
        <v>0</v>
      </c>
      <c r="BE279" s="162">
        <f t="shared" si="399"/>
        <v>0</v>
      </c>
      <c r="BF279" s="162">
        <f t="shared" si="399"/>
        <v>0</v>
      </c>
      <c r="BG279" s="162">
        <f t="shared" si="399"/>
        <v>0</v>
      </c>
      <c r="BH279" s="162">
        <f t="shared" si="399"/>
        <v>0</v>
      </c>
      <c r="BI279" s="162">
        <f t="shared" si="399"/>
        <v>0</v>
      </c>
      <c r="BJ279" s="162">
        <f t="shared" si="399"/>
        <v>0</v>
      </c>
      <c r="BK279" s="162">
        <f t="shared" si="399"/>
        <v>0</v>
      </c>
      <c r="BL279" s="162">
        <f t="shared" si="399"/>
        <v>0</v>
      </c>
      <c r="BM279" s="162">
        <f t="shared" si="399"/>
        <v>0</v>
      </c>
      <c r="BN279" s="162">
        <f t="shared" si="421"/>
        <v>0</v>
      </c>
      <c r="BO279" s="1">
        <f t="shared" si="421"/>
        <v>0</v>
      </c>
    </row>
    <row r="280" spans="1:67" ht="15.75" customHeight="1" x14ac:dyDescent="0.25">
      <c r="A280" s="30"/>
      <c r="B280" s="32" t="s">
        <v>400</v>
      </c>
      <c r="C280" s="156">
        <f t="shared" si="425"/>
        <v>571.29999999999995</v>
      </c>
      <c r="D280" s="156">
        <f t="shared" si="425"/>
        <v>542.4</v>
      </c>
      <c r="E280" s="136"/>
      <c r="F280" s="136"/>
      <c r="G280" s="136">
        <v>571.29999999999995</v>
      </c>
      <c r="H280" s="136">
        <v>542.4</v>
      </c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56">
        <f t="shared" si="426"/>
        <v>0</v>
      </c>
      <c r="T280" s="156">
        <f t="shared" si="426"/>
        <v>0</v>
      </c>
      <c r="U280" s="137"/>
      <c r="V280" s="137"/>
      <c r="W280" s="137"/>
      <c r="X280" s="137"/>
      <c r="Y280" s="137"/>
      <c r="Z280" s="137"/>
      <c r="AA280" s="137"/>
      <c r="AB280" s="137"/>
      <c r="AC280" s="137"/>
      <c r="AD280" s="137"/>
      <c r="AE280" s="137"/>
      <c r="AF280" s="137"/>
      <c r="AG280" s="137"/>
      <c r="AH280" s="137"/>
      <c r="AI280" s="144">
        <f t="shared" si="427"/>
        <v>571.29999999999995</v>
      </c>
      <c r="AJ280" s="144">
        <f t="shared" si="427"/>
        <v>542.4</v>
      </c>
      <c r="AK280" s="114">
        <f t="shared" ref="AK280" si="429">E280+U280</f>
        <v>0</v>
      </c>
      <c r="AL280" s="114">
        <f t="shared" si="428"/>
        <v>0</v>
      </c>
      <c r="AM280" s="114">
        <f t="shared" si="428"/>
        <v>571.29999999999995</v>
      </c>
      <c r="AN280" s="114">
        <f t="shared" si="428"/>
        <v>542.4</v>
      </c>
      <c r="AO280" s="114">
        <f t="shared" si="428"/>
        <v>0</v>
      </c>
      <c r="AP280" s="114">
        <f t="shared" si="428"/>
        <v>0</v>
      </c>
      <c r="AQ280" s="114">
        <f t="shared" si="428"/>
        <v>0</v>
      </c>
      <c r="AR280" s="114">
        <f t="shared" si="428"/>
        <v>0</v>
      </c>
      <c r="AS280" s="114">
        <f t="shared" si="428"/>
        <v>0</v>
      </c>
      <c r="AT280" s="114">
        <f t="shared" si="428"/>
        <v>0</v>
      </c>
      <c r="AU280" s="114">
        <f t="shared" si="428"/>
        <v>0</v>
      </c>
      <c r="AV280" s="114">
        <f t="shared" si="428"/>
        <v>0</v>
      </c>
      <c r="AW280" s="114">
        <f t="shared" si="428"/>
        <v>0</v>
      </c>
      <c r="AX280" s="114">
        <f t="shared" si="428"/>
        <v>0</v>
      </c>
      <c r="AY280" s="162">
        <f t="shared" si="398"/>
        <v>0</v>
      </c>
      <c r="AZ280" s="162">
        <f t="shared" si="398"/>
        <v>0</v>
      </c>
      <c r="BA280" s="162">
        <f t="shared" si="399"/>
        <v>0</v>
      </c>
      <c r="BB280" s="162">
        <f t="shared" si="399"/>
        <v>0</v>
      </c>
      <c r="BC280" s="162">
        <f t="shared" si="399"/>
        <v>0</v>
      </c>
      <c r="BD280" s="162">
        <f t="shared" si="399"/>
        <v>0</v>
      </c>
      <c r="BE280" s="162">
        <f t="shared" si="399"/>
        <v>0</v>
      </c>
      <c r="BF280" s="162">
        <f t="shared" si="399"/>
        <v>0</v>
      </c>
      <c r="BG280" s="162">
        <f t="shared" si="399"/>
        <v>0</v>
      </c>
      <c r="BH280" s="162">
        <f t="shared" si="399"/>
        <v>0</v>
      </c>
      <c r="BI280" s="162">
        <f t="shared" si="399"/>
        <v>0</v>
      </c>
      <c r="BJ280" s="162">
        <f t="shared" si="399"/>
        <v>0</v>
      </c>
      <c r="BK280" s="162">
        <f t="shared" si="399"/>
        <v>0</v>
      </c>
      <c r="BL280" s="162">
        <f t="shared" si="399"/>
        <v>0</v>
      </c>
      <c r="BM280" s="162">
        <f t="shared" si="399"/>
        <v>0</v>
      </c>
      <c r="BN280" s="162">
        <f t="shared" si="421"/>
        <v>0</v>
      </c>
      <c r="BO280" s="1">
        <f t="shared" si="421"/>
        <v>0</v>
      </c>
    </row>
    <row r="281" spans="1:67" ht="26.4" x14ac:dyDescent="0.25">
      <c r="A281" s="30"/>
      <c r="B281" s="32" t="s">
        <v>407</v>
      </c>
      <c r="C281" s="156">
        <f t="shared" si="425"/>
        <v>64.599999999999994</v>
      </c>
      <c r="D281" s="156">
        <f t="shared" si="425"/>
        <v>63.7</v>
      </c>
      <c r="E281" s="136"/>
      <c r="F281" s="136"/>
      <c r="G281" s="136"/>
      <c r="H281" s="136"/>
      <c r="I281" s="136">
        <v>64.599999999999994</v>
      </c>
      <c r="J281" s="136">
        <v>63.7</v>
      </c>
      <c r="K281" s="136"/>
      <c r="L281" s="136"/>
      <c r="M281" s="136"/>
      <c r="N281" s="136"/>
      <c r="O281" s="136"/>
      <c r="P281" s="136"/>
      <c r="Q281" s="136"/>
      <c r="R281" s="136"/>
      <c r="S281" s="156"/>
      <c r="T281" s="156"/>
      <c r="U281" s="137"/>
      <c r="V281" s="137"/>
      <c r="W281" s="137"/>
      <c r="X281" s="137"/>
      <c r="Y281" s="137"/>
      <c r="Z281" s="137"/>
      <c r="AA281" s="137"/>
      <c r="AB281" s="137"/>
      <c r="AC281" s="137"/>
      <c r="AD281" s="137"/>
      <c r="AE281" s="137"/>
      <c r="AF281" s="137"/>
      <c r="AG281" s="137"/>
      <c r="AH281" s="137"/>
      <c r="AI281" s="144">
        <f t="shared" si="427"/>
        <v>64.599999999999994</v>
      </c>
      <c r="AJ281" s="144">
        <f t="shared" si="427"/>
        <v>63.7</v>
      </c>
      <c r="AK281" s="114"/>
      <c r="AL281" s="114"/>
      <c r="AM281" s="114">
        <f t="shared" si="428"/>
        <v>0</v>
      </c>
      <c r="AN281" s="114">
        <f t="shared" si="428"/>
        <v>0</v>
      </c>
      <c r="AO281" s="114">
        <f t="shared" si="428"/>
        <v>64.599999999999994</v>
      </c>
      <c r="AP281" s="114">
        <f t="shared" si="428"/>
        <v>63.7</v>
      </c>
      <c r="AQ281" s="114"/>
      <c r="AR281" s="114"/>
      <c r="AS281" s="114"/>
      <c r="AT281" s="114"/>
      <c r="AU281" s="114"/>
      <c r="AV281" s="114"/>
      <c r="AW281" s="114"/>
      <c r="AX281" s="114"/>
      <c r="AY281" s="162">
        <f t="shared" si="398"/>
        <v>0</v>
      </c>
      <c r="AZ281" s="162">
        <f t="shared" si="398"/>
        <v>0</v>
      </c>
      <c r="BA281" s="162">
        <f t="shared" si="399"/>
        <v>0</v>
      </c>
      <c r="BB281" s="162">
        <f t="shared" si="399"/>
        <v>0</v>
      </c>
      <c r="BC281" s="162">
        <f t="shared" si="399"/>
        <v>0</v>
      </c>
      <c r="BD281" s="162">
        <f t="shared" si="399"/>
        <v>0</v>
      </c>
      <c r="BE281" s="162">
        <f t="shared" si="399"/>
        <v>0</v>
      </c>
      <c r="BF281" s="162">
        <f t="shared" si="399"/>
        <v>0</v>
      </c>
      <c r="BG281" s="162">
        <f t="shared" si="399"/>
        <v>0</v>
      </c>
      <c r="BH281" s="162">
        <f t="shared" si="399"/>
        <v>0</v>
      </c>
      <c r="BI281" s="162">
        <f t="shared" si="399"/>
        <v>0</v>
      </c>
      <c r="BJ281" s="162">
        <f t="shared" si="399"/>
        <v>0</v>
      </c>
      <c r="BK281" s="162">
        <f t="shared" si="399"/>
        <v>0</v>
      </c>
      <c r="BL281" s="162">
        <f t="shared" si="399"/>
        <v>0</v>
      </c>
      <c r="BM281" s="162">
        <f t="shared" si="399"/>
        <v>0</v>
      </c>
      <c r="BN281" s="162">
        <f t="shared" si="421"/>
        <v>0</v>
      </c>
    </row>
    <row r="282" spans="1:67" ht="15.75" customHeight="1" x14ac:dyDescent="0.25">
      <c r="A282" s="30"/>
      <c r="B282" s="34" t="s">
        <v>162</v>
      </c>
      <c r="C282" s="156">
        <f t="shared" si="425"/>
        <v>95.2</v>
      </c>
      <c r="D282" s="156">
        <f t="shared" si="425"/>
        <v>88.5</v>
      </c>
      <c r="E282" s="7"/>
      <c r="F282" s="7"/>
      <c r="G282" s="136"/>
      <c r="H282" s="136"/>
      <c r="I282" s="136">
        <v>95.2</v>
      </c>
      <c r="J282" s="136">
        <v>88.5</v>
      </c>
      <c r="K282" s="7"/>
      <c r="L282" s="7"/>
      <c r="M282" s="7"/>
      <c r="N282" s="7"/>
      <c r="O282" s="7"/>
      <c r="P282" s="7"/>
      <c r="Q282" s="7"/>
      <c r="R282" s="7"/>
      <c r="S282" s="156">
        <f t="shared" si="426"/>
        <v>0</v>
      </c>
      <c r="T282" s="156">
        <f t="shared" si="426"/>
        <v>0</v>
      </c>
      <c r="U282" s="134"/>
      <c r="V282" s="134"/>
      <c r="W282" s="134"/>
      <c r="X282" s="134"/>
      <c r="Y282" s="134"/>
      <c r="Z282" s="134"/>
      <c r="AA282" s="134"/>
      <c r="AB282" s="134"/>
      <c r="AC282" s="134"/>
      <c r="AD282" s="134"/>
      <c r="AE282" s="134"/>
      <c r="AF282" s="134"/>
      <c r="AG282" s="134"/>
      <c r="AH282" s="134"/>
      <c r="AI282" s="144">
        <f t="shared" si="427"/>
        <v>95.2</v>
      </c>
      <c r="AJ282" s="144">
        <f t="shared" si="427"/>
        <v>88.5</v>
      </c>
      <c r="AK282" s="114">
        <f t="shared" ref="AK282:AL282" si="430">E282+U282</f>
        <v>0</v>
      </c>
      <c r="AL282" s="114">
        <f t="shared" si="430"/>
        <v>0</v>
      </c>
      <c r="AM282" s="114">
        <f t="shared" si="428"/>
        <v>0</v>
      </c>
      <c r="AN282" s="114">
        <f t="shared" si="428"/>
        <v>0</v>
      </c>
      <c r="AO282" s="114">
        <f t="shared" si="428"/>
        <v>95.2</v>
      </c>
      <c r="AP282" s="114">
        <f t="shared" si="428"/>
        <v>88.5</v>
      </c>
      <c r="AQ282" s="114">
        <f t="shared" si="428"/>
        <v>0</v>
      </c>
      <c r="AR282" s="114">
        <f t="shared" si="428"/>
        <v>0</v>
      </c>
      <c r="AS282" s="114">
        <f t="shared" si="428"/>
        <v>0</v>
      </c>
      <c r="AT282" s="114">
        <f t="shared" si="428"/>
        <v>0</v>
      </c>
      <c r="AU282" s="114">
        <f t="shared" si="428"/>
        <v>0</v>
      </c>
      <c r="AV282" s="114">
        <f t="shared" si="428"/>
        <v>0</v>
      </c>
      <c r="AW282" s="114">
        <f t="shared" si="428"/>
        <v>0</v>
      </c>
      <c r="AX282" s="114">
        <f t="shared" si="428"/>
        <v>0</v>
      </c>
      <c r="AY282" s="162">
        <f t="shared" si="398"/>
        <v>0</v>
      </c>
      <c r="AZ282" s="162">
        <f t="shared" si="398"/>
        <v>0</v>
      </c>
      <c r="BA282" s="162">
        <f t="shared" si="399"/>
        <v>0</v>
      </c>
      <c r="BB282" s="162">
        <f t="shared" si="399"/>
        <v>0</v>
      </c>
      <c r="BC282" s="162">
        <f t="shared" si="399"/>
        <v>0</v>
      </c>
      <c r="BD282" s="162">
        <f t="shared" si="399"/>
        <v>0</v>
      </c>
      <c r="BE282" s="162">
        <f t="shared" si="399"/>
        <v>0</v>
      </c>
      <c r="BF282" s="162">
        <f t="shared" si="399"/>
        <v>0</v>
      </c>
      <c r="BG282" s="162">
        <f t="shared" si="399"/>
        <v>0</v>
      </c>
      <c r="BH282" s="162">
        <f t="shared" si="399"/>
        <v>0</v>
      </c>
      <c r="BI282" s="162">
        <f t="shared" si="399"/>
        <v>0</v>
      </c>
      <c r="BJ282" s="162">
        <f t="shared" si="399"/>
        <v>0</v>
      </c>
      <c r="BK282" s="162">
        <f t="shared" si="399"/>
        <v>0</v>
      </c>
      <c r="BL282" s="162">
        <f t="shared" si="399"/>
        <v>0</v>
      </c>
      <c r="BM282" s="162">
        <f t="shared" si="399"/>
        <v>0</v>
      </c>
      <c r="BN282" s="162">
        <f t="shared" si="421"/>
        <v>0</v>
      </c>
      <c r="BO282" s="1">
        <f t="shared" si="421"/>
        <v>0</v>
      </c>
    </row>
    <row r="283" spans="1:67" ht="15.75" customHeight="1" x14ac:dyDescent="0.25">
      <c r="A283" s="75" t="s">
        <v>58</v>
      </c>
      <c r="B283" s="119" t="s">
        <v>356</v>
      </c>
      <c r="C283" s="151">
        <f>C284</f>
        <v>867.30000000000007</v>
      </c>
      <c r="D283" s="152">
        <f t="shared" ref="D283:R283" si="431">D284</f>
        <v>616.1</v>
      </c>
      <c r="E283" s="131">
        <f>E284</f>
        <v>527.70000000000005</v>
      </c>
      <c r="F283" s="131">
        <f t="shared" si="431"/>
        <v>455.3</v>
      </c>
      <c r="G283" s="131">
        <f t="shared" si="431"/>
        <v>0</v>
      </c>
      <c r="H283" s="131">
        <f t="shared" si="431"/>
        <v>0</v>
      </c>
      <c r="I283" s="131">
        <f t="shared" si="431"/>
        <v>13.2</v>
      </c>
      <c r="J283" s="131">
        <f t="shared" si="431"/>
        <v>13</v>
      </c>
      <c r="K283" s="131">
        <f t="shared" si="431"/>
        <v>0</v>
      </c>
      <c r="L283" s="131">
        <f t="shared" si="431"/>
        <v>0</v>
      </c>
      <c r="M283" s="131">
        <f t="shared" si="431"/>
        <v>290</v>
      </c>
      <c r="N283" s="131">
        <f t="shared" si="431"/>
        <v>147.80000000000001</v>
      </c>
      <c r="O283" s="131">
        <f t="shared" si="431"/>
        <v>0</v>
      </c>
      <c r="P283" s="131">
        <f t="shared" si="431"/>
        <v>0</v>
      </c>
      <c r="Q283" s="131">
        <f t="shared" si="431"/>
        <v>36.4</v>
      </c>
      <c r="R283" s="131">
        <f t="shared" si="431"/>
        <v>0</v>
      </c>
      <c r="S283" s="151">
        <f>S284</f>
        <v>0</v>
      </c>
      <c r="T283" s="152">
        <f t="shared" ref="T283:AH283" si="432">T284</f>
        <v>0</v>
      </c>
      <c r="U283" s="133">
        <f t="shared" si="432"/>
        <v>0</v>
      </c>
      <c r="V283" s="133">
        <f t="shared" si="432"/>
        <v>0</v>
      </c>
      <c r="W283" s="133">
        <f t="shared" si="432"/>
        <v>0</v>
      </c>
      <c r="X283" s="133">
        <f t="shared" si="432"/>
        <v>0</v>
      </c>
      <c r="Y283" s="133">
        <f t="shared" si="432"/>
        <v>0</v>
      </c>
      <c r="Z283" s="133">
        <f t="shared" si="432"/>
        <v>0</v>
      </c>
      <c r="AA283" s="133">
        <f t="shared" si="432"/>
        <v>0</v>
      </c>
      <c r="AB283" s="133">
        <f t="shared" si="432"/>
        <v>0</v>
      </c>
      <c r="AC283" s="133">
        <f t="shared" si="432"/>
        <v>0</v>
      </c>
      <c r="AD283" s="133">
        <f t="shared" si="432"/>
        <v>0</v>
      </c>
      <c r="AE283" s="133">
        <f t="shared" si="432"/>
        <v>0</v>
      </c>
      <c r="AF283" s="133">
        <f t="shared" si="432"/>
        <v>0</v>
      </c>
      <c r="AG283" s="133">
        <f t="shared" si="432"/>
        <v>0</v>
      </c>
      <c r="AH283" s="133">
        <f t="shared" si="432"/>
        <v>0</v>
      </c>
      <c r="AI283" s="14">
        <f>AI284</f>
        <v>867.30000000000007</v>
      </c>
      <c r="AJ283" s="12">
        <f t="shared" ref="AJ283:AX283" si="433">AJ284</f>
        <v>616.1</v>
      </c>
      <c r="AK283" s="105">
        <f t="shared" si="433"/>
        <v>527.70000000000005</v>
      </c>
      <c r="AL283" s="105">
        <f t="shared" si="433"/>
        <v>455.3</v>
      </c>
      <c r="AM283" s="105">
        <f t="shared" si="433"/>
        <v>0</v>
      </c>
      <c r="AN283" s="105">
        <f t="shared" si="433"/>
        <v>0</v>
      </c>
      <c r="AO283" s="105">
        <f t="shared" si="433"/>
        <v>13.2</v>
      </c>
      <c r="AP283" s="105">
        <f t="shared" si="433"/>
        <v>13</v>
      </c>
      <c r="AQ283" s="105">
        <f t="shared" si="433"/>
        <v>0</v>
      </c>
      <c r="AR283" s="105">
        <f t="shared" si="433"/>
        <v>0</v>
      </c>
      <c r="AS283" s="105">
        <f t="shared" si="433"/>
        <v>290</v>
      </c>
      <c r="AT283" s="105">
        <f t="shared" si="433"/>
        <v>147.80000000000001</v>
      </c>
      <c r="AU283" s="105">
        <f t="shared" si="433"/>
        <v>0</v>
      </c>
      <c r="AV283" s="105">
        <f t="shared" si="433"/>
        <v>0</v>
      </c>
      <c r="AW283" s="105">
        <f t="shared" si="433"/>
        <v>36.4</v>
      </c>
      <c r="AX283" s="105">
        <f t="shared" si="433"/>
        <v>0</v>
      </c>
      <c r="AY283" s="162">
        <f t="shared" si="398"/>
        <v>0</v>
      </c>
      <c r="AZ283" s="162">
        <f t="shared" si="398"/>
        <v>0</v>
      </c>
      <c r="BA283" s="162">
        <f t="shared" si="399"/>
        <v>0</v>
      </c>
      <c r="BB283" s="162">
        <f t="shared" si="399"/>
        <v>0</v>
      </c>
      <c r="BC283" s="162">
        <f t="shared" si="399"/>
        <v>0</v>
      </c>
      <c r="BD283" s="162">
        <f t="shared" si="399"/>
        <v>0</v>
      </c>
      <c r="BE283" s="162">
        <f t="shared" si="399"/>
        <v>0</v>
      </c>
      <c r="BF283" s="162">
        <f t="shared" si="399"/>
        <v>0</v>
      </c>
      <c r="BG283" s="162">
        <f t="shared" si="399"/>
        <v>0</v>
      </c>
      <c r="BH283" s="162">
        <f t="shared" si="399"/>
        <v>0</v>
      </c>
      <c r="BI283" s="162">
        <f t="shared" si="399"/>
        <v>0</v>
      </c>
      <c r="BJ283" s="162">
        <f t="shared" si="399"/>
        <v>0</v>
      </c>
      <c r="BK283" s="162">
        <f t="shared" si="399"/>
        <v>0</v>
      </c>
      <c r="BL283" s="162">
        <f t="shared" si="399"/>
        <v>0</v>
      </c>
      <c r="BM283" s="162">
        <f t="shared" si="399"/>
        <v>0</v>
      </c>
      <c r="BN283" s="162">
        <f t="shared" si="421"/>
        <v>0</v>
      </c>
      <c r="BO283" s="1">
        <f t="shared" si="421"/>
        <v>0</v>
      </c>
    </row>
    <row r="284" spans="1:67" ht="15.75" customHeight="1" x14ac:dyDescent="0.25">
      <c r="A284" s="30"/>
      <c r="B284" s="21" t="s">
        <v>302</v>
      </c>
      <c r="C284" s="153">
        <f t="shared" ref="C284:D286" si="434">E284+G284+I284+K284+M284+O284+Q284</f>
        <v>867.30000000000007</v>
      </c>
      <c r="D284" s="154">
        <f t="shared" si="434"/>
        <v>616.1</v>
      </c>
      <c r="E284" s="7">
        <v>527.70000000000005</v>
      </c>
      <c r="F284" s="7">
        <v>455.3</v>
      </c>
      <c r="G284" s="7"/>
      <c r="H284" s="7"/>
      <c r="I284" s="7">
        <f>I285</f>
        <v>13.2</v>
      </c>
      <c r="J284" s="7">
        <f>J285</f>
        <v>13</v>
      </c>
      <c r="K284" s="7"/>
      <c r="L284" s="7"/>
      <c r="M284" s="7">
        <v>290</v>
      </c>
      <c r="N284" s="7">
        <v>147.80000000000001</v>
      </c>
      <c r="O284" s="7"/>
      <c r="P284" s="7"/>
      <c r="Q284" s="7">
        <v>36.4</v>
      </c>
      <c r="R284" s="7"/>
      <c r="S284" s="153">
        <f>U284+W284+Y284+AA284+AC284+AE284+AG284</f>
        <v>0</v>
      </c>
      <c r="T284" s="154">
        <f>V284+X284+Z284+AB284+AD284+AF284+AH284</f>
        <v>0</v>
      </c>
      <c r="U284" s="134"/>
      <c r="V284" s="134"/>
      <c r="W284" s="134"/>
      <c r="X284" s="134"/>
      <c r="Y284" s="134"/>
      <c r="Z284" s="134"/>
      <c r="AA284" s="134"/>
      <c r="AB284" s="134"/>
      <c r="AC284" s="134"/>
      <c r="AD284" s="134"/>
      <c r="AE284" s="134"/>
      <c r="AF284" s="134"/>
      <c r="AG284" s="134"/>
      <c r="AH284" s="134"/>
      <c r="AI284" s="112">
        <f t="shared" ref="AI284:AJ286" si="435">AK284+AM284+AO284+AQ284+AS284+AU284+AW284</f>
        <v>867.30000000000007</v>
      </c>
      <c r="AJ284" s="113">
        <f t="shared" si="435"/>
        <v>616.1</v>
      </c>
      <c r="AK284" s="23">
        <f>E284+U284</f>
        <v>527.70000000000005</v>
      </c>
      <c r="AL284" s="23">
        <f t="shared" ref="AL284:AX285" si="436">F284+V284</f>
        <v>455.3</v>
      </c>
      <c r="AM284" s="23">
        <f t="shared" si="436"/>
        <v>0</v>
      </c>
      <c r="AN284" s="23">
        <f t="shared" si="436"/>
        <v>0</v>
      </c>
      <c r="AO284" s="23">
        <f t="shared" si="436"/>
        <v>13.2</v>
      </c>
      <c r="AP284" s="23">
        <f t="shared" si="436"/>
        <v>13</v>
      </c>
      <c r="AQ284" s="23">
        <f t="shared" si="436"/>
        <v>0</v>
      </c>
      <c r="AR284" s="23">
        <f t="shared" si="436"/>
        <v>0</v>
      </c>
      <c r="AS284" s="23">
        <f t="shared" si="436"/>
        <v>290</v>
      </c>
      <c r="AT284" s="23">
        <f t="shared" si="436"/>
        <v>147.80000000000001</v>
      </c>
      <c r="AU284" s="23">
        <f t="shared" si="436"/>
        <v>0</v>
      </c>
      <c r="AV284" s="23">
        <f t="shared" si="436"/>
        <v>0</v>
      </c>
      <c r="AW284" s="23">
        <f t="shared" si="436"/>
        <v>36.4</v>
      </c>
      <c r="AX284" s="23">
        <f t="shared" si="436"/>
        <v>0</v>
      </c>
      <c r="AY284" s="162">
        <f t="shared" si="398"/>
        <v>0</v>
      </c>
      <c r="AZ284" s="162">
        <f t="shared" si="398"/>
        <v>0</v>
      </c>
      <c r="BA284" s="162">
        <f t="shared" si="399"/>
        <v>0</v>
      </c>
      <c r="BB284" s="162">
        <f t="shared" si="399"/>
        <v>0</v>
      </c>
      <c r="BC284" s="162">
        <f t="shared" si="399"/>
        <v>0</v>
      </c>
      <c r="BD284" s="162">
        <f t="shared" si="399"/>
        <v>0</v>
      </c>
      <c r="BE284" s="162">
        <f t="shared" si="399"/>
        <v>0</v>
      </c>
      <c r="BF284" s="162">
        <f t="shared" si="399"/>
        <v>0</v>
      </c>
      <c r="BG284" s="162">
        <f t="shared" si="399"/>
        <v>0</v>
      </c>
      <c r="BH284" s="162">
        <f t="shared" si="399"/>
        <v>0</v>
      </c>
      <c r="BI284" s="162">
        <f t="shared" si="399"/>
        <v>0</v>
      </c>
      <c r="BJ284" s="162">
        <f t="shared" si="399"/>
        <v>0</v>
      </c>
      <c r="BK284" s="162">
        <f t="shared" si="399"/>
        <v>0</v>
      </c>
      <c r="BL284" s="162">
        <f t="shared" si="399"/>
        <v>0</v>
      </c>
      <c r="BM284" s="162">
        <f t="shared" si="399"/>
        <v>0</v>
      </c>
      <c r="BN284" s="162">
        <f t="shared" si="421"/>
        <v>0</v>
      </c>
      <c r="BO284" s="1">
        <f t="shared" si="421"/>
        <v>0</v>
      </c>
    </row>
    <row r="285" spans="1:67" ht="26.4" x14ac:dyDescent="0.25">
      <c r="A285" s="30"/>
      <c r="B285" s="32" t="s">
        <v>407</v>
      </c>
      <c r="C285" s="153">
        <f t="shared" si="434"/>
        <v>13.2</v>
      </c>
      <c r="D285" s="154">
        <f t="shared" si="434"/>
        <v>13</v>
      </c>
      <c r="E285" s="7"/>
      <c r="F285" s="7"/>
      <c r="G285" s="7"/>
      <c r="H285" s="7"/>
      <c r="I285" s="7">
        <v>13.2</v>
      </c>
      <c r="J285" s="7">
        <v>13</v>
      </c>
      <c r="K285" s="7"/>
      <c r="L285" s="7"/>
      <c r="M285" s="7"/>
      <c r="N285" s="7"/>
      <c r="O285" s="7"/>
      <c r="P285" s="7"/>
      <c r="Q285" s="7"/>
      <c r="R285" s="7"/>
      <c r="S285" s="153"/>
      <c r="T285" s="154"/>
      <c r="U285" s="134"/>
      <c r="V285" s="134"/>
      <c r="W285" s="134"/>
      <c r="X285" s="134"/>
      <c r="Y285" s="134"/>
      <c r="Z285" s="134"/>
      <c r="AA285" s="134"/>
      <c r="AB285" s="134"/>
      <c r="AC285" s="134"/>
      <c r="AD285" s="134"/>
      <c r="AE285" s="134"/>
      <c r="AF285" s="134"/>
      <c r="AG285" s="134"/>
      <c r="AH285" s="134"/>
      <c r="AI285" s="112">
        <f t="shared" si="435"/>
        <v>13.2</v>
      </c>
      <c r="AJ285" s="113">
        <f t="shared" si="435"/>
        <v>13</v>
      </c>
      <c r="AK285" s="23"/>
      <c r="AL285" s="23"/>
      <c r="AM285" s="23"/>
      <c r="AN285" s="23"/>
      <c r="AO285" s="23">
        <f t="shared" si="436"/>
        <v>13.2</v>
      </c>
      <c r="AP285" s="23">
        <f t="shared" si="436"/>
        <v>13</v>
      </c>
      <c r="AQ285" s="23"/>
      <c r="AR285" s="23"/>
      <c r="AS285" s="23"/>
      <c r="AT285" s="23"/>
      <c r="AU285" s="23"/>
      <c r="AV285" s="23"/>
      <c r="AW285" s="23"/>
      <c r="AX285" s="23"/>
      <c r="AY285" s="162">
        <f t="shared" si="398"/>
        <v>0</v>
      </c>
      <c r="AZ285" s="162">
        <f t="shared" si="398"/>
        <v>0</v>
      </c>
      <c r="BA285" s="162">
        <f t="shared" si="399"/>
        <v>0</v>
      </c>
      <c r="BB285" s="162">
        <f t="shared" si="399"/>
        <v>0</v>
      </c>
      <c r="BC285" s="162">
        <f t="shared" si="399"/>
        <v>0</v>
      </c>
      <c r="BD285" s="162">
        <f t="shared" si="399"/>
        <v>0</v>
      </c>
      <c r="BE285" s="162">
        <f t="shared" si="399"/>
        <v>0</v>
      </c>
      <c r="BF285" s="162">
        <f t="shared" si="399"/>
        <v>0</v>
      </c>
      <c r="BG285" s="162">
        <f t="shared" si="399"/>
        <v>0</v>
      </c>
      <c r="BH285" s="162">
        <f t="shared" si="399"/>
        <v>0</v>
      </c>
      <c r="BI285" s="162">
        <f t="shared" si="399"/>
        <v>0</v>
      </c>
      <c r="BJ285" s="162">
        <f t="shared" si="399"/>
        <v>0</v>
      </c>
      <c r="BK285" s="162">
        <f t="shared" si="399"/>
        <v>0</v>
      </c>
      <c r="BL285" s="162">
        <f t="shared" si="399"/>
        <v>0</v>
      </c>
      <c r="BM285" s="162">
        <f t="shared" si="399"/>
        <v>0</v>
      </c>
      <c r="BN285" s="162">
        <f t="shared" si="421"/>
        <v>0</v>
      </c>
    </row>
    <row r="286" spans="1:67" ht="15.9" customHeight="1" x14ac:dyDescent="0.25">
      <c r="A286" s="11" t="s">
        <v>53</v>
      </c>
      <c r="B286" s="28" t="s">
        <v>60</v>
      </c>
      <c r="C286" s="157">
        <f>E286+G286+I286+K286+M286+O286+Q286</f>
        <v>63262.600000000006</v>
      </c>
      <c r="D286" s="157">
        <f t="shared" si="434"/>
        <v>31994.199999999993</v>
      </c>
      <c r="E286" s="132">
        <f>E13+E15+E68+E75+E82+E89+E96+E103+E110+E117+E124+E131+E138+E145+E147+E150+E154+E158+E164+E168+E175+E177+E182+E188+E192+E197+E203+E207+E211+E215+E220+E224+E228+E234+E239+E244+E247+E249+E252+E254+E256+E258+E260+E262+E264+E266+E269+E271+E275+E278+E283</f>
        <v>32068.000000000011</v>
      </c>
      <c r="F286" s="132">
        <f t="shared" ref="F286:R286" si="437">F13+F15+F68+F75+F82+F89+F96+F103+F110+F117+F124+F131+F138+F145+F147+F150+F154+F158+F164+F168+F175+F177+F182+F188+F192+F197+F203+F207+F211+F215+F220+F224+F228+F234+F239+F244+F247+F249+F252+F254+F256+F258+F260+F262+F264+F266+F269+F271+F275+F278+F283</f>
        <v>15968.799999999994</v>
      </c>
      <c r="G286" s="132">
        <f t="shared" si="437"/>
        <v>4174.6000000000004</v>
      </c>
      <c r="H286" s="132">
        <f t="shared" si="437"/>
        <v>1949.1</v>
      </c>
      <c r="I286" s="132">
        <f t="shared" si="437"/>
        <v>4950.7999999999993</v>
      </c>
      <c r="J286" s="132">
        <f t="shared" si="437"/>
        <v>1021</v>
      </c>
      <c r="K286" s="132">
        <f t="shared" si="437"/>
        <v>13456.199999999995</v>
      </c>
      <c r="L286" s="132">
        <f t="shared" si="437"/>
        <v>12791.9</v>
      </c>
      <c r="M286" s="132">
        <f t="shared" si="437"/>
        <v>1641.5</v>
      </c>
      <c r="N286" s="132">
        <f t="shared" si="437"/>
        <v>227.3</v>
      </c>
      <c r="O286" s="132">
        <f t="shared" si="437"/>
        <v>2439.7000000000003</v>
      </c>
      <c r="P286" s="132">
        <f t="shared" si="437"/>
        <v>29.6</v>
      </c>
      <c r="Q286" s="132">
        <f t="shared" si="437"/>
        <v>4531.8000000000011</v>
      </c>
      <c r="R286" s="132">
        <f t="shared" si="437"/>
        <v>6.5</v>
      </c>
      <c r="S286" s="157">
        <f>U286+W286+Y286+AA286+AC286+AE286+AG286</f>
        <v>3363.2999999999997</v>
      </c>
      <c r="T286" s="157">
        <f>V286+X286+Z286+AB286+AD286+AF286+AH286</f>
        <v>5.1000000000000005</v>
      </c>
      <c r="U286" s="132">
        <f>U13+U15+U68+U75+U82+U89+U96+U103+U110+U117+U124+U131+U138+U145+U147+U150+U154+U158+U164+U168+U175+U177+U182+U188+U192+U197+U203+U207+U211+U215+U220+U224+U228+U234+U239+U244+U247+U249+U252+U254+U256+U258+U260+U262+U264+U266+U269+U271+U275+U278+U283</f>
        <v>63</v>
      </c>
      <c r="V286" s="132">
        <f t="shared" ref="V286:AH286" si="438">V13+V15+V68+V75+V82+V89+V96+V103+V110+V117+V124+V131+V138+V145+V147+V150+V154+V158+V164+V168+V175+V177+V182+V188+V192+V197+V203+V207+V211+V215+V220+V224+V228+V234+V239+V244+V247+V249+V252+V254+V256+V258+V260+V262+V264+V266+V269+V271+V275+V278+V283</f>
        <v>0</v>
      </c>
      <c r="W286" s="132">
        <f t="shared" si="438"/>
        <v>0</v>
      </c>
      <c r="X286" s="132">
        <f t="shared" si="438"/>
        <v>0</v>
      </c>
      <c r="Y286" s="132">
        <f t="shared" si="438"/>
        <v>3232.2999999999997</v>
      </c>
      <c r="Z286" s="132">
        <f t="shared" si="438"/>
        <v>7.1000000000000005</v>
      </c>
      <c r="AA286" s="132">
        <f t="shared" si="438"/>
        <v>0</v>
      </c>
      <c r="AB286" s="132">
        <f t="shared" si="438"/>
        <v>-2</v>
      </c>
      <c r="AC286" s="132">
        <f t="shared" si="438"/>
        <v>68</v>
      </c>
      <c r="AD286" s="132">
        <f t="shared" si="438"/>
        <v>0</v>
      </c>
      <c r="AE286" s="132">
        <f t="shared" si="438"/>
        <v>0</v>
      </c>
      <c r="AF286" s="132">
        <f t="shared" si="438"/>
        <v>0</v>
      </c>
      <c r="AG286" s="132">
        <f t="shared" si="438"/>
        <v>-2.6645352591003757E-15</v>
      </c>
      <c r="AH286" s="132">
        <f t="shared" si="438"/>
        <v>0</v>
      </c>
      <c r="AI286" s="12">
        <f t="shared" si="435"/>
        <v>66625.900000000009</v>
      </c>
      <c r="AJ286" s="12">
        <f t="shared" si="435"/>
        <v>31999.299999999992</v>
      </c>
      <c r="AK286" s="12">
        <f>AK13+AK15+AK68+AK75+AK82+AK89+AK96+AK103+AK110+AK117+AK124+AK131+AK138+AK145+AK147+AK150+AK154+AK158+AK164+AK168+AK175+AK177+AK182+AK188+AK192+AK197+AK203+AK207+AK211+AK215+AK220+AK224+AK228+AK234+AK239+AK244+AK247+AK249+AK252+AK254+AK256+AK258+AK260+AK262+AK264+AK266+AK269+AK271+AK275+AK278+AK283</f>
        <v>32131.000000000011</v>
      </c>
      <c r="AL286" s="12">
        <f t="shared" ref="AL286:AX286" si="439">AL13+AL15+AL68+AL75+AL82+AL89+AL96+AL103+AL110+AL117+AL124+AL131+AL138+AL145+AL147+AL150+AL154+AL158+AL164+AL168+AL175+AL177+AL182+AL188+AL192+AL197+AL203+AL207+AL211+AL215+AL220+AL224+AL228+AL234+AL239+AL244+AL247+AL249+AL252+AL254+AL256+AL258+AL260+AL262+AL264+AL266+AL269+AL271+AL275+AL278+AL283</f>
        <v>15968.799999999994</v>
      </c>
      <c r="AM286" s="12">
        <f t="shared" si="439"/>
        <v>4174.6000000000004</v>
      </c>
      <c r="AN286" s="12">
        <f t="shared" si="439"/>
        <v>1949.1</v>
      </c>
      <c r="AO286" s="12">
        <f t="shared" si="439"/>
        <v>8183.0999999999995</v>
      </c>
      <c r="AP286" s="12">
        <f t="shared" si="439"/>
        <v>1028.0999999999999</v>
      </c>
      <c r="AQ286" s="12">
        <f t="shared" si="439"/>
        <v>13456.199999999995</v>
      </c>
      <c r="AR286" s="12">
        <f t="shared" si="439"/>
        <v>12789.9</v>
      </c>
      <c r="AS286" s="12">
        <f t="shared" si="439"/>
        <v>1709.5000000000002</v>
      </c>
      <c r="AT286" s="12">
        <f t="shared" si="439"/>
        <v>227.3</v>
      </c>
      <c r="AU286" s="12">
        <f t="shared" si="439"/>
        <v>2439.7000000000003</v>
      </c>
      <c r="AV286" s="12">
        <f t="shared" si="439"/>
        <v>29.6</v>
      </c>
      <c r="AW286" s="12">
        <f t="shared" si="439"/>
        <v>4531.8</v>
      </c>
      <c r="AX286" s="12">
        <f t="shared" si="439"/>
        <v>6.5</v>
      </c>
      <c r="AY286" s="162">
        <f t="shared" si="398"/>
        <v>-3363.3000000000029</v>
      </c>
      <c r="AZ286" s="162">
        <f t="shared" si="398"/>
        <v>-5.0999999999985448</v>
      </c>
      <c r="BA286" s="162">
        <f t="shared" si="399"/>
        <v>-63</v>
      </c>
      <c r="BB286" s="162">
        <f t="shared" si="399"/>
        <v>0</v>
      </c>
      <c r="BC286" s="162">
        <f t="shared" si="399"/>
        <v>0</v>
      </c>
      <c r="BD286" s="162">
        <f t="shared" si="399"/>
        <v>0</v>
      </c>
      <c r="BE286" s="162">
        <f t="shared" si="399"/>
        <v>-3232.3</v>
      </c>
      <c r="BF286" s="162">
        <f t="shared" si="399"/>
        <v>-7.0999999999999091</v>
      </c>
      <c r="BG286" s="162">
        <f t="shared" si="399"/>
        <v>0</v>
      </c>
      <c r="BH286" s="162">
        <f t="shared" si="399"/>
        <v>2</v>
      </c>
      <c r="BI286" s="162">
        <f t="shared" si="399"/>
        <v>-68.000000000000227</v>
      </c>
      <c r="BJ286" s="162">
        <f t="shared" si="399"/>
        <v>0</v>
      </c>
      <c r="BK286" s="162">
        <f t="shared" si="399"/>
        <v>0</v>
      </c>
      <c r="BL286" s="162">
        <f t="shared" si="399"/>
        <v>0</v>
      </c>
      <c r="BM286" s="162">
        <f t="shared" si="399"/>
        <v>0</v>
      </c>
      <c r="BN286" s="162">
        <f t="shared" si="421"/>
        <v>0</v>
      </c>
      <c r="BO286" s="1">
        <f t="shared" si="421"/>
        <v>6726.6000000000022</v>
      </c>
    </row>
    <row r="287" spans="1:67" x14ac:dyDescent="0.25">
      <c r="A287" s="4"/>
      <c r="B287" s="4"/>
      <c r="C287" s="191"/>
      <c r="D287" s="191"/>
      <c r="E287" s="4"/>
      <c r="F287" s="4"/>
      <c r="G287" s="4"/>
      <c r="H287" s="4"/>
      <c r="I287" s="4">
        <f>I286-[1]Lapas1!G35</f>
        <v>-3232.3</v>
      </c>
      <c r="J287" s="4">
        <f>'[1]3 priedas_asignavimai'!J286-[1]Lapas1!I35</f>
        <v>-7.1000000000001364</v>
      </c>
      <c r="K287" s="4"/>
      <c r="L287" s="4"/>
      <c r="M287" s="4"/>
      <c r="N287" s="4"/>
      <c r="O287" s="4"/>
      <c r="P287" s="4"/>
      <c r="Q287" s="4"/>
      <c r="R287" s="4"/>
      <c r="S287" s="191"/>
      <c r="T287" s="191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191"/>
      <c r="AJ287" s="191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</row>
    <row r="288" spans="1:67" x14ac:dyDescent="0.25">
      <c r="A288" s="4"/>
      <c r="B288" s="4"/>
      <c r="C288" s="191"/>
      <c r="D288" s="191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191"/>
      <c r="T288" s="191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191"/>
      <c r="AJ288" s="191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</row>
    <row r="289" spans="1:2" x14ac:dyDescent="0.25">
      <c r="A289" s="4"/>
      <c r="B289" s="4"/>
    </row>
    <row r="290" spans="1:2" x14ac:dyDescent="0.25">
      <c r="A290" s="4"/>
      <c r="B290" s="4"/>
    </row>
    <row r="291" spans="1:2" x14ac:dyDescent="0.25">
      <c r="A291" s="4"/>
      <c r="B291" s="4"/>
    </row>
    <row r="292" spans="1:2" x14ac:dyDescent="0.25">
      <c r="A292" s="4"/>
      <c r="B292" s="4"/>
    </row>
    <row r="293" spans="1:2" x14ac:dyDescent="0.25">
      <c r="A293" s="4"/>
      <c r="B293" s="4"/>
    </row>
    <row r="294" spans="1:2" x14ac:dyDescent="0.25">
      <c r="A294" s="4"/>
      <c r="B294" s="4"/>
    </row>
    <row r="295" spans="1:2" x14ac:dyDescent="0.25">
      <c r="A295" s="4"/>
      <c r="B295" s="4"/>
    </row>
    <row r="296" spans="1:2" x14ac:dyDescent="0.25">
      <c r="A296" s="4"/>
      <c r="B296" s="4"/>
    </row>
    <row r="297" spans="1:2" x14ac:dyDescent="0.25">
      <c r="A297" s="4"/>
      <c r="B297" s="4"/>
    </row>
    <row r="298" spans="1:2" x14ac:dyDescent="0.25">
      <c r="A298" s="4"/>
      <c r="B298" s="4"/>
    </row>
    <row r="299" spans="1:2" x14ac:dyDescent="0.25">
      <c r="A299" s="4"/>
      <c r="B299" s="4"/>
    </row>
    <row r="300" spans="1:2" x14ac:dyDescent="0.25">
      <c r="A300" s="4"/>
      <c r="B300" s="4"/>
    </row>
    <row r="301" spans="1:2" x14ac:dyDescent="0.25">
      <c r="A301" s="4"/>
      <c r="B301" s="4"/>
    </row>
    <row r="302" spans="1:2" x14ac:dyDescent="0.25">
      <c r="A302" s="4"/>
      <c r="B302" s="4"/>
    </row>
    <row r="303" spans="1:2" x14ac:dyDescent="0.25">
      <c r="A303" s="4"/>
      <c r="B303" s="4"/>
    </row>
    <row r="304" spans="1:2" x14ac:dyDescent="0.25">
      <c r="A304" s="4"/>
      <c r="B304" s="4"/>
    </row>
    <row r="305" spans="1:2" x14ac:dyDescent="0.25">
      <c r="A305" s="4"/>
      <c r="B305" s="4"/>
    </row>
    <row r="306" spans="1:2" x14ac:dyDescent="0.25">
      <c r="A306" s="4"/>
      <c r="B306" s="4"/>
    </row>
    <row r="307" spans="1:2" x14ac:dyDescent="0.25">
      <c r="A307" s="4"/>
      <c r="B307" s="4"/>
    </row>
    <row r="308" spans="1:2" x14ac:dyDescent="0.25">
      <c r="A308" s="4"/>
      <c r="B308" s="4"/>
    </row>
    <row r="309" spans="1:2" x14ac:dyDescent="0.25">
      <c r="A309" s="4"/>
      <c r="B309" s="4"/>
    </row>
    <row r="310" spans="1:2" x14ac:dyDescent="0.25">
      <c r="A310" s="4"/>
      <c r="B310" s="4"/>
    </row>
    <row r="311" spans="1:2" x14ac:dyDescent="0.25">
      <c r="A311" s="4"/>
      <c r="B311" s="4"/>
    </row>
    <row r="312" spans="1:2" x14ac:dyDescent="0.25">
      <c r="A312" s="4"/>
      <c r="B312" s="4"/>
    </row>
    <row r="313" spans="1:2" x14ac:dyDescent="0.25">
      <c r="A313" s="4"/>
      <c r="B313" s="4"/>
    </row>
    <row r="314" spans="1:2" x14ac:dyDescent="0.25">
      <c r="A314" s="4"/>
      <c r="B314" s="4"/>
    </row>
    <row r="315" spans="1:2" x14ac:dyDescent="0.25">
      <c r="A315" s="4"/>
      <c r="B315" s="4"/>
    </row>
    <row r="316" spans="1:2" x14ac:dyDescent="0.25">
      <c r="A316" s="4"/>
      <c r="B316" s="4"/>
    </row>
    <row r="317" spans="1:2" x14ac:dyDescent="0.25">
      <c r="A317" s="4"/>
      <c r="B317" s="4"/>
    </row>
    <row r="318" spans="1:2" x14ac:dyDescent="0.25">
      <c r="A318" s="4"/>
      <c r="B318" s="4"/>
    </row>
    <row r="319" spans="1:2" x14ac:dyDescent="0.25">
      <c r="A319" s="4"/>
      <c r="B319" s="4"/>
    </row>
    <row r="320" spans="1:2" x14ac:dyDescent="0.25">
      <c r="A320" s="4"/>
      <c r="B320" s="4"/>
    </row>
    <row r="321" spans="1:2" x14ac:dyDescent="0.25">
      <c r="A321" s="4"/>
      <c r="B321" s="4"/>
    </row>
    <row r="322" spans="1:2" x14ac:dyDescent="0.25">
      <c r="A322" s="4"/>
      <c r="B322" s="4"/>
    </row>
    <row r="323" spans="1:2" x14ac:dyDescent="0.25">
      <c r="A323" s="4"/>
      <c r="B323" s="4"/>
    </row>
    <row r="324" spans="1:2" x14ac:dyDescent="0.25">
      <c r="A324" s="4"/>
      <c r="B324" s="4"/>
    </row>
    <row r="325" spans="1:2" x14ac:dyDescent="0.25">
      <c r="A325" s="4"/>
      <c r="B325" s="4"/>
    </row>
    <row r="326" spans="1:2" x14ac:dyDescent="0.25">
      <c r="A326" s="4"/>
      <c r="B326" s="4"/>
    </row>
    <row r="327" spans="1:2" x14ac:dyDescent="0.25">
      <c r="A327" s="4"/>
      <c r="B327" s="4"/>
    </row>
    <row r="328" spans="1:2" x14ac:dyDescent="0.25">
      <c r="A328" s="4"/>
      <c r="B328" s="4"/>
    </row>
    <row r="329" spans="1:2" x14ac:dyDescent="0.25">
      <c r="A329" s="4"/>
      <c r="B329" s="4"/>
    </row>
    <row r="330" spans="1:2" x14ac:dyDescent="0.25">
      <c r="A330" s="4"/>
      <c r="B330" s="4"/>
    </row>
    <row r="331" spans="1:2" x14ac:dyDescent="0.25">
      <c r="A331" s="4"/>
      <c r="B331" s="4"/>
    </row>
    <row r="332" spans="1:2" x14ac:dyDescent="0.25">
      <c r="A332" s="4"/>
      <c r="B332" s="4"/>
    </row>
    <row r="333" spans="1:2" x14ac:dyDescent="0.25">
      <c r="A333" s="4"/>
      <c r="B333" s="4"/>
    </row>
    <row r="334" spans="1:2" x14ac:dyDescent="0.25">
      <c r="A334" s="4"/>
      <c r="B334" s="4"/>
    </row>
    <row r="335" spans="1:2" x14ac:dyDescent="0.25">
      <c r="A335" s="4"/>
      <c r="B335" s="4"/>
    </row>
    <row r="336" spans="1:2" x14ac:dyDescent="0.25">
      <c r="A336" s="4"/>
      <c r="B336" s="4"/>
    </row>
    <row r="337" spans="1:2" x14ac:dyDescent="0.25">
      <c r="A337" s="4"/>
      <c r="B337" s="4"/>
    </row>
    <row r="338" spans="1:2" x14ac:dyDescent="0.25">
      <c r="A338" s="4"/>
      <c r="B338" s="4"/>
    </row>
    <row r="339" spans="1:2" x14ac:dyDescent="0.25">
      <c r="A339" s="4"/>
      <c r="B339" s="4"/>
    </row>
    <row r="340" spans="1:2" x14ac:dyDescent="0.25">
      <c r="A340" s="4"/>
      <c r="B340" s="4"/>
    </row>
    <row r="341" spans="1:2" x14ac:dyDescent="0.25">
      <c r="A341" s="4"/>
      <c r="B341" s="4"/>
    </row>
    <row r="342" spans="1:2" x14ac:dyDescent="0.25">
      <c r="A342" s="4"/>
      <c r="B342" s="4"/>
    </row>
    <row r="343" spans="1:2" x14ac:dyDescent="0.25">
      <c r="A343" s="4"/>
      <c r="B343" s="4"/>
    </row>
    <row r="344" spans="1:2" x14ac:dyDescent="0.25">
      <c r="A344" s="4"/>
      <c r="B344" s="4"/>
    </row>
    <row r="345" spans="1:2" x14ac:dyDescent="0.25">
      <c r="A345" s="4"/>
      <c r="B345" s="4"/>
    </row>
    <row r="346" spans="1:2" x14ac:dyDescent="0.25">
      <c r="A346" s="4"/>
      <c r="B346" s="4"/>
    </row>
    <row r="347" spans="1:2" x14ac:dyDescent="0.25">
      <c r="A347" s="4"/>
      <c r="B347" s="4"/>
    </row>
    <row r="348" spans="1:2" x14ac:dyDescent="0.25">
      <c r="A348" s="4"/>
      <c r="B348" s="4"/>
    </row>
    <row r="349" spans="1:2" x14ac:dyDescent="0.25">
      <c r="A349" s="4"/>
      <c r="B349" s="4"/>
    </row>
    <row r="350" spans="1:2" x14ac:dyDescent="0.25">
      <c r="A350" s="4"/>
      <c r="B350" s="4"/>
    </row>
    <row r="351" spans="1:2" x14ac:dyDescent="0.25">
      <c r="A351" s="4"/>
      <c r="B351" s="4"/>
    </row>
    <row r="352" spans="1:2" x14ac:dyDescent="0.25">
      <c r="A352" s="4"/>
      <c r="B352" s="4"/>
    </row>
    <row r="353" spans="1:2" x14ac:dyDescent="0.25">
      <c r="A353" s="4"/>
      <c r="B353" s="4"/>
    </row>
    <row r="354" spans="1:2" x14ac:dyDescent="0.25">
      <c r="A354" s="4"/>
      <c r="B354" s="4"/>
    </row>
    <row r="355" spans="1:2" x14ac:dyDescent="0.25">
      <c r="A355" s="4"/>
      <c r="B355" s="4"/>
    </row>
    <row r="356" spans="1:2" x14ac:dyDescent="0.25">
      <c r="A356" s="4"/>
      <c r="B356" s="4"/>
    </row>
    <row r="357" spans="1:2" x14ac:dyDescent="0.25">
      <c r="A357" s="4"/>
      <c r="B357" s="4"/>
    </row>
    <row r="358" spans="1:2" x14ac:dyDescent="0.25">
      <c r="A358" s="4"/>
      <c r="B358" s="4"/>
    </row>
    <row r="359" spans="1:2" x14ac:dyDescent="0.25">
      <c r="A359" s="4"/>
      <c r="B359" s="4"/>
    </row>
    <row r="360" spans="1:2" x14ac:dyDescent="0.25">
      <c r="A360" s="4"/>
      <c r="B360" s="4"/>
    </row>
    <row r="361" spans="1:2" x14ac:dyDescent="0.25">
      <c r="A361" s="4"/>
      <c r="B361" s="4"/>
    </row>
    <row r="362" spans="1:2" x14ac:dyDescent="0.25">
      <c r="A362" s="4"/>
      <c r="B362" s="4"/>
    </row>
    <row r="363" spans="1:2" x14ac:dyDescent="0.25">
      <c r="A363" s="4"/>
      <c r="B363" s="4"/>
    </row>
    <row r="364" spans="1:2" x14ac:dyDescent="0.25">
      <c r="A364" s="4"/>
      <c r="B364" s="4"/>
    </row>
    <row r="365" spans="1:2" x14ac:dyDescent="0.25">
      <c r="A365" s="4"/>
      <c r="B365" s="4"/>
    </row>
    <row r="366" spans="1:2" x14ac:dyDescent="0.25">
      <c r="A366" s="4"/>
      <c r="B366" s="4"/>
    </row>
    <row r="367" spans="1:2" x14ac:dyDescent="0.25">
      <c r="A367" s="4"/>
      <c r="B367" s="4"/>
    </row>
    <row r="368" spans="1:2" x14ac:dyDescent="0.25">
      <c r="A368" s="4"/>
      <c r="B368" s="4"/>
    </row>
    <row r="369" spans="1:2" x14ac:dyDescent="0.25">
      <c r="A369" s="4"/>
      <c r="B369" s="4"/>
    </row>
    <row r="370" spans="1:2" x14ac:dyDescent="0.25">
      <c r="A370" s="4"/>
      <c r="B370" s="4"/>
    </row>
    <row r="371" spans="1:2" x14ac:dyDescent="0.25">
      <c r="A371" s="4"/>
      <c r="B371" s="4"/>
    </row>
    <row r="372" spans="1:2" x14ac:dyDescent="0.25">
      <c r="A372" s="4"/>
      <c r="B372" s="4"/>
    </row>
    <row r="373" spans="1:2" x14ac:dyDescent="0.25">
      <c r="A373" s="4"/>
      <c r="B373" s="4"/>
    </row>
    <row r="374" spans="1:2" x14ac:dyDescent="0.25">
      <c r="A374" s="4"/>
      <c r="B374" s="4"/>
    </row>
    <row r="375" spans="1:2" x14ac:dyDescent="0.25">
      <c r="A375" s="4"/>
      <c r="B375" s="4"/>
    </row>
    <row r="376" spans="1:2" x14ac:dyDescent="0.25">
      <c r="A376" s="4"/>
      <c r="B376" s="4"/>
    </row>
    <row r="377" spans="1:2" x14ac:dyDescent="0.25">
      <c r="A377" s="4"/>
      <c r="B377" s="4"/>
    </row>
    <row r="378" spans="1:2" x14ac:dyDescent="0.25">
      <c r="A378" s="4"/>
      <c r="B378" s="4"/>
    </row>
    <row r="379" spans="1:2" x14ac:dyDescent="0.25">
      <c r="A379" s="4"/>
      <c r="B379" s="4"/>
    </row>
  </sheetData>
  <mergeCells count="40">
    <mergeCell ref="AT6:AX6"/>
    <mergeCell ref="AT1:AX1"/>
    <mergeCell ref="AT2:AX2"/>
    <mergeCell ref="AT3:AX3"/>
    <mergeCell ref="AT4:AX4"/>
    <mergeCell ref="AT5:AX5"/>
    <mergeCell ref="AU11:AV11"/>
    <mergeCell ref="AS11:AT11"/>
    <mergeCell ref="AK10:AX10"/>
    <mergeCell ref="A8:AX8"/>
    <mergeCell ref="A10:A12"/>
    <mergeCell ref="B10:B12"/>
    <mergeCell ref="AI10:AJ11"/>
    <mergeCell ref="AK11:AL11"/>
    <mergeCell ref="AM11:AN11"/>
    <mergeCell ref="AO11:AP11"/>
    <mergeCell ref="AQ11:AR11"/>
    <mergeCell ref="AW11:AX11"/>
    <mergeCell ref="O5:R5"/>
    <mergeCell ref="O6:R6"/>
    <mergeCell ref="C10:D11"/>
    <mergeCell ref="E10:R10"/>
    <mergeCell ref="E11:F11"/>
    <mergeCell ref="G11:H11"/>
    <mergeCell ref="I11:J11"/>
    <mergeCell ref="K11:L11"/>
    <mergeCell ref="M11:N11"/>
    <mergeCell ref="O11:P11"/>
    <mergeCell ref="Q11:R11"/>
    <mergeCell ref="AE5:AH5"/>
    <mergeCell ref="AE6:AH6"/>
    <mergeCell ref="S10:T11"/>
    <mergeCell ref="U10:AH10"/>
    <mergeCell ref="U11:V11"/>
    <mergeCell ref="W11:X11"/>
    <mergeCell ref="Y11:Z11"/>
    <mergeCell ref="AA11:AB11"/>
    <mergeCell ref="AC11:AD11"/>
    <mergeCell ref="AE11:AF11"/>
    <mergeCell ref="AG11:AH11"/>
  </mergeCells>
  <pageMargins left="0.39370078740157483" right="0.39370078740157483" top="0.78740157480314965" bottom="0.39370078740157483" header="0.31496062992125984" footer="0.31496062992125984"/>
  <pageSetup paperSize="9" scale="6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204"/>
  <sheetViews>
    <sheetView showZeros="0" zoomScaleNormal="100" workbookViewId="0">
      <pane xSplit="2" ySplit="12" topLeftCell="AA99" activePane="bottomRight" state="frozen"/>
      <selection pane="topRight" activeCell="C1" sqref="C1"/>
      <selection pane="bottomLeft" activeCell="A13" sqref="A13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8.88671875" style="1" customWidth="1"/>
    <col min="3" max="4" width="10.109375" style="26" hidden="1" customWidth="1"/>
    <col min="5" max="14" width="10.109375" style="1" hidden="1" customWidth="1"/>
    <col min="15" max="16" width="10.109375" style="26" hidden="1" customWidth="1"/>
    <col min="17" max="26" width="10.109375" style="1" hidden="1" customWidth="1"/>
    <col min="27" max="27" width="10.109375" style="26" customWidth="1"/>
    <col min="28" max="28" width="10.88671875" style="26" customWidth="1"/>
    <col min="29" max="38" width="10.109375" style="1" customWidth="1"/>
    <col min="39" max="39" width="9.109375" style="1"/>
    <col min="40" max="41" width="9.109375" style="1" hidden="1" customWidth="1"/>
    <col min="42" max="16384" width="9.109375" style="1"/>
  </cols>
  <sheetData>
    <row r="1" spans="1:40" s="38" customFormat="1" x14ac:dyDescent="0.25">
      <c r="C1" s="1"/>
      <c r="D1" s="1"/>
      <c r="K1" s="25"/>
      <c r="L1" s="25"/>
      <c r="M1" s="25"/>
      <c r="N1" s="25"/>
      <c r="O1" s="1"/>
      <c r="P1" s="1"/>
      <c r="W1" s="25"/>
      <c r="X1" s="25"/>
      <c r="Y1" s="25"/>
      <c r="Z1" s="25"/>
      <c r="AA1" s="1"/>
      <c r="AB1" s="1"/>
      <c r="AH1" s="253" t="s">
        <v>137</v>
      </c>
      <c r="AI1" s="253"/>
      <c r="AJ1" s="253"/>
      <c r="AK1" s="253"/>
      <c r="AL1" s="253"/>
    </row>
    <row r="2" spans="1:40" s="38" customFormat="1" x14ac:dyDescent="0.25">
      <c r="C2" s="1"/>
      <c r="D2" s="1"/>
      <c r="K2" s="25"/>
      <c r="L2" s="25"/>
      <c r="M2" s="25"/>
      <c r="N2" s="25"/>
      <c r="O2" s="1"/>
      <c r="P2" s="1"/>
      <c r="W2" s="25"/>
      <c r="X2" s="25"/>
      <c r="Y2" s="25"/>
      <c r="Z2" s="25"/>
      <c r="AA2" s="1"/>
      <c r="AB2" s="1"/>
      <c r="AH2" s="253" t="s">
        <v>264</v>
      </c>
      <c r="AI2" s="253"/>
      <c r="AJ2" s="253"/>
      <c r="AK2" s="253"/>
      <c r="AL2" s="253"/>
    </row>
    <row r="3" spans="1:40" s="38" customFormat="1" x14ac:dyDescent="0.25">
      <c r="C3" s="1"/>
      <c r="D3" s="1"/>
      <c r="K3" s="25"/>
      <c r="L3" s="25"/>
      <c r="M3" s="25"/>
      <c r="N3" s="25"/>
      <c r="O3" s="1"/>
      <c r="P3" s="1"/>
      <c r="W3" s="25"/>
      <c r="X3" s="25"/>
      <c r="Y3" s="25"/>
      <c r="Z3" s="25"/>
      <c r="AA3" s="1"/>
      <c r="AB3" s="1"/>
      <c r="AH3" s="253" t="s">
        <v>408</v>
      </c>
      <c r="AI3" s="253"/>
      <c r="AJ3" s="253"/>
      <c r="AK3" s="253"/>
      <c r="AL3" s="253"/>
    </row>
    <row r="4" spans="1:40" s="38" customFormat="1" x14ac:dyDescent="0.25">
      <c r="C4" s="1"/>
      <c r="D4" s="1"/>
      <c r="K4" s="25"/>
      <c r="L4" s="25"/>
      <c r="M4" s="25"/>
      <c r="N4" s="25"/>
      <c r="O4" s="1"/>
      <c r="P4" s="1"/>
      <c r="W4" s="25"/>
      <c r="X4" s="25"/>
      <c r="Y4" s="25"/>
      <c r="Z4" s="25"/>
      <c r="AA4" s="1"/>
      <c r="AB4" s="1"/>
      <c r="AH4" s="253" t="s">
        <v>360</v>
      </c>
      <c r="AI4" s="253"/>
      <c r="AJ4" s="253"/>
      <c r="AK4" s="253"/>
      <c r="AL4" s="253"/>
    </row>
    <row r="5" spans="1:40" s="38" customFormat="1" ht="15" customHeight="1" x14ac:dyDescent="0.25">
      <c r="C5" s="1"/>
      <c r="D5" s="1"/>
      <c r="K5" s="234" t="s">
        <v>265</v>
      </c>
      <c r="L5" s="234"/>
      <c r="M5" s="234"/>
      <c r="N5" s="234"/>
      <c r="O5" s="1"/>
      <c r="P5" s="1"/>
      <c r="W5" s="234" t="s">
        <v>265</v>
      </c>
      <c r="X5" s="234"/>
      <c r="Y5" s="234"/>
      <c r="Z5" s="234"/>
      <c r="AA5" s="1"/>
      <c r="AB5" s="1"/>
      <c r="AH5" s="234" t="s">
        <v>417</v>
      </c>
      <c r="AI5" s="234"/>
      <c r="AJ5" s="234"/>
      <c r="AK5" s="234"/>
      <c r="AL5" s="234"/>
    </row>
    <row r="6" spans="1:40" s="38" customFormat="1" ht="15" customHeight="1" x14ac:dyDescent="0.25">
      <c r="C6" s="1"/>
      <c r="D6" s="1"/>
      <c r="K6" s="234" t="s">
        <v>266</v>
      </c>
      <c r="L6" s="234"/>
      <c r="M6" s="234"/>
      <c r="N6" s="234"/>
      <c r="O6" s="1"/>
      <c r="P6" s="1"/>
      <c r="W6" s="234" t="s">
        <v>266</v>
      </c>
      <c r="X6" s="234"/>
      <c r="Y6" s="234"/>
      <c r="Z6" s="234"/>
      <c r="AA6" s="1"/>
      <c r="AB6" s="1"/>
      <c r="AH6" s="234" t="s">
        <v>422</v>
      </c>
      <c r="AI6" s="234"/>
      <c r="AJ6" s="234"/>
      <c r="AK6" s="234"/>
      <c r="AL6" s="234"/>
    </row>
    <row r="7" spans="1:40" s="38" customFormat="1" ht="12" customHeight="1" x14ac:dyDescent="0.25">
      <c r="B7" s="39"/>
      <c r="C7" s="130"/>
      <c r="D7" s="130"/>
      <c r="E7" s="39"/>
      <c r="O7" s="130"/>
      <c r="P7" s="130"/>
      <c r="Q7" s="39"/>
      <c r="AA7" s="130"/>
      <c r="AB7" s="130"/>
      <c r="AC7" s="39"/>
    </row>
    <row r="8" spans="1:40" ht="15" customHeight="1" x14ac:dyDescent="0.25">
      <c r="A8" s="224" t="s">
        <v>393</v>
      </c>
      <c r="B8" s="224"/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116"/>
    </row>
    <row r="9" spans="1:40" x14ac:dyDescent="0.25">
      <c r="D9" s="104"/>
      <c r="F9" s="2"/>
      <c r="H9" s="2"/>
      <c r="I9" s="2"/>
      <c r="J9" s="2"/>
      <c r="K9" s="2"/>
      <c r="L9" s="2"/>
      <c r="N9" s="2"/>
      <c r="P9" s="104"/>
      <c r="R9" s="2"/>
      <c r="T9" s="2"/>
      <c r="U9" s="2"/>
      <c r="V9" s="2"/>
      <c r="W9" s="2"/>
      <c r="X9" s="2"/>
      <c r="Z9" s="2"/>
      <c r="AB9" s="104"/>
      <c r="AD9" s="2"/>
      <c r="AF9" s="2"/>
      <c r="AG9" s="2"/>
      <c r="AH9" s="2"/>
      <c r="AI9" s="2"/>
      <c r="AJ9" s="2"/>
      <c r="AL9" s="2" t="s">
        <v>159</v>
      </c>
    </row>
    <row r="10" spans="1:40" x14ac:dyDescent="0.25">
      <c r="A10" s="225" t="s">
        <v>3</v>
      </c>
      <c r="B10" s="217" t="s">
        <v>367</v>
      </c>
      <c r="C10" s="239" t="s">
        <v>364</v>
      </c>
      <c r="D10" s="239"/>
      <c r="E10" s="240" t="s">
        <v>284</v>
      </c>
      <c r="F10" s="240"/>
      <c r="G10" s="240"/>
      <c r="H10" s="240"/>
      <c r="I10" s="240"/>
      <c r="J10" s="240"/>
      <c r="K10" s="240"/>
      <c r="L10" s="240"/>
      <c r="M10" s="240"/>
      <c r="N10" s="240"/>
      <c r="O10" s="235" t="s">
        <v>371</v>
      </c>
      <c r="P10" s="235"/>
      <c r="Q10" s="236" t="s">
        <v>284</v>
      </c>
      <c r="R10" s="236"/>
      <c r="S10" s="236"/>
      <c r="T10" s="236"/>
      <c r="U10" s="236"/>
      <c r="V10" s="236"/>
      <c r="W10" s="236"/>
      <c r="X10" s="236"/>
      <c r="Y10" s="236"/>
      <c r="Z10" s="236"/>
      <c r="AA10" s="247" t="s">
        <v>364</v>
      </c>
      <c r="AB10" s="247"/>
      <c r="AC10" s="244" t="s">
        <v>284</v>
      </c>
      <c r="AD10" s="244"/>
      <c r="AE10" s="244"/>
      <c r="AF10" s="244"/>
      <c r="AG10" s="244"/>
      <c r="AH10" s="244"/>
      <c r="AI10" s="244"/>
      <c r="AJ10" s="244"/>
      <c r="AK10" s="244"/>
      <c r="AL10" s="244"/>
    </row>
    <row r="11" spans="1:40" ht="52.5" customHeight="1" x14ac:dyDescent="0.25">
      <c r="A11" s="225"/>
      <c r="B11" s="217"/>
      <c r="C11" s="239"/>
      <c r="D11" s="239"/>
      <c r="E11" s="208" t="s">
        <v>226</v>
      </c>
      <c r="F11" s="208"/>
      <c r="G11" s="208" t="s">
        <v>361</v>
      </c>
      <c r="H11" s="208"/>
      <c r="I11" s="208" t="s">
        <v>362</v>
      </c>
      <c r="J11" s="208"/>
      <c r="K11" s="241" t="s">
        <v>294</v>
      </c>
      <c r="L11" s="241"/>
      <c r="M11" s="208" t="s">
        <v>162</v>
      </c>
      <c r="N11" s="208"/>
      <c r="O11" s="235"/>
      <c r="P11" s="235"/>
      <c r="Q11" s="237" t="s">
        <v>226</v>
      </c>
      <c r="R11" s="237"/>
      <c r="S11" s="237" t="s">
        <v>361</v>
      </c>
      <c r="T11" s="237"/>
      <c r="U11" s="237" t="s">
        <v>362</v>
      </c>
      <c r="V11" s="237"/>
      <c r="W11" s="238" t="s">
        <v>294</v>
      </c>
      <c r="X11" s="238"/>
      <c r="Y11" s="237" t="s">
        <v>162</v>
      </c>
      <c r="Z11" s="237"/>
      <c r="AA11" s="247"/>
      <c r="AB11" s="247"/>
      <c r="AC11" s="243" t="s">
        <v>226</v>
      </c>
      <c r="AD11" s="243"/>
      <c r="AE11" s="243" t="s">
        <v>361</v>
      </c>
      <c r="AF11" s="243"/>
      <c r="AG11" s="243" t="s">
        <v>362</v>
      </c>
      <c r="AH11" s="243"/>
      <c r="AI11" s="242" t="s">
        <v>294</v>
      </c>
      <c r="AJ11" s="242"/>
      <c r="AK11" s="243" t="s">
        <v>162</v>
      </c>
      <c r="AL11" s="243"/>
    </row>
    <row r="12" spans="1:40" ht="23.25" customHeight="1" x14ac:dyDescent="0.25">
      <c r="A12" s="225"/>
      <c r="B12" s="217"/>
      <c r="C12" s="150" t="s">
        <v>1</v>
      </c>
      <c r="D12" s="202" t="s">
        <v>2</v>
      </c>
      <c r="E12" s="201" t="s">
        <v>1</v>
      </c>
      <c r="F12" s="198" t="s">
        <v>2</v>
      </c>
      <c r="G12" s="201" t="s">
        <v>1</v>
      </c>
      <c r="H12" s="198" t="s">
        <v>2</v>
      </c>
      <c r="I12" s="201" t="s">
        <v>1</v>
      </c>
      <c r="J12" s="198" t="s">
        <v>2</v>
      </c>
      <c r="K12" s="201" t="s">
        <v>1</v>
      </c>
      <c r="L12" s="198" t="s">
        <v>2</v>
      </c>
      <c r="M12" s="201" t="s">
        <v>1</v>
      </c>
      <c r="N12" s="198" t="s">
        <v>2</v>
      </c>
      <c r="O12" s="150" t="s">
        <v>1</v>
      </c>
      <c r="P12" s="202" t="s">
        <v>2</v>
      </c>
      <c r="Q12" s="204" t="s">
        <v>1</v>
      </c>
      <c r="R12" s="203" t="s">
        <v>2</v>
      </c>
      <c r="S12" s="204" t="s">
        <v>1</v>
      </c>
      <c r="T12" s="203" t="s">
        <v>2</v>
      </c>
      <c r="U12" s="204" t="s">
        <v>1</v>
      </c>
      <c r="V12" s="203" t="s">
        <v>2</v>
      </c>
      <c r="W12" s="204" t="s">
        <v>1</v>
      </c>
      <c r="X12" s="203" t="s">
        <v>2</v>
      </c>
      <c r="Y12" s="204" t="s">
        <v>1</v>
      </c>
      <c r="Z12" s="203" t="s">
        <v>2</v>
      </c>
      <c r="AA12" s="110" t="s">
        <v>1</v>
      </c>
      <c r="AB12" s="111" t="s">
        <v>2</v>
      </c>
      <c r="AC12" s="199" t="s">
        <v>1</v>
      </c>
      <c r="AD12" s="200" t="s">
        <v>2</v>
      </c>
      <c r="AE12" s="199" t="s">
        <v>1</v>
      </c>
      <c r="AF12" s="200" t="s">
        <v>2</v>
      </c>
      <c r="AG12" s="199" t="s">
        <v>1</v>
      </c>
      <c r="AH12" s="200" t="s">
        <v>2</v>
      </c>
      <c r="AI12" s="199" t="s">
        <v>1</v>
      </c>
      <c r="AJ12" s="200" t="s">
        <v>2</v>
      </c>
      <c r="AK12" s="199" t="s">
        <v>1</v>
      </c>
      <c r="AL12" s="200" t="s">
        <v>2</v>
      </c>
      <c r="AN12" s="162" t="s">
        <v>387</v>
      </c>
    </row>
    <row r="13" spans="1:40" ht="15" customHeight="1" x14ac:dyDescent="0.25">
      <c r="A13" s="30" t="s">
        <v>9</v>
      </c>
      <c r="B13" s="127" t="s">
        <v>282</v>
      </c>
      <c r="C13" s="192">
        <f>E13+G13+I13+K13+M13</f>
        <v>4246.8</v>
      </c>
      <c r="D13" s="192">
        <f>F13+H13+J13+L13+N13</f>
        <v>0.7</v>
      </c>
      <c r="E13" s="193">
        <f>E14+E15+E16+E17+E18+E19</f>
        <v>4210</v>
      </c>
      <c r="F13" s="193">
        <f t="shared" ref="F13:N13" si="0">F14+F15+F16+F17+F18+F19</f>
        <v>0</v>
      </c>
      <c r="G13" s="193">
        <f t="shared" si="0"/>
        <v>18.3</v>
      </c>
      <c r="H13" s="193">
        <f t="shared" si="0"/>
        <v>0.6</v>
      </c>
      <c r="I13" s="193">
        <f t="shared" si="0"/>
        <v>18</v>
      </c>
      <c r="J13" s="193">
        <f t="shared" si="0"/>
        <v>0</v>
      </c>
      <c r="K13" s="193">
        <f t="shared" si="0"/>
        <v>0.3</v>
      </c>
      <c r="L13" s="193">
        <f t="shared" si="0"/>
        <v>0</v>
      </c>
      <c r="M13" s="193">
        <f t="shared" si="0"/>
        <v>0.2</v>
      </c>
      <c r="N13" s="193">
        <f t="shared" si="0"/>
        <v>0.1</v>
      </c>
      <c r="O13" s="192">
        <f>Q13+S13+U13+W13+Y13</f>
        <v>-19.100000000000001</v>
      </c>
      <c r="P13" s="192">
        <f>R13+T13+V13+X13+Z13</f>
        <v>0</v>
      </c>
      <c r="Q13" s="194">
        <f>Q14+Q15+Q16+Q17+Q18+Q19</f>
        <v>-19.100000000000001</v>
      </c>
      <c r="R13" s="194">
        <f t="shared" ref="R13:Z13" si="1">R14+R15+R16+R17+R18+R19</f>
        <v>0</v>
      </c>
      <c r="S13" s="194">
        <f t="shared" si="1"/>
        <v>0</v>
      </c>
      <c r="T13" s="194">
        <f t="shared" si="1"/>
        <v>0</v>
      </c>
      <c r="U13" s="194">
        <f t="shared" si="1"/>
        <v>0</v>
      </c>
      <c r="V13" s="194">
        <f t="shared" si="1"/>
        <v>0</v>
      </c>
      <c r="W13" s="194">
        <f t="shared" si="1"/>
        <v>0</v>
      </c>
      <c r="X13" s="194">
        <f t="shared" si="1"/>
        <v>0</v>
      </c>
      <c r="Y13" s="194">
        <f t="shared" si="1"/>
        <v>0</v>
      </c>
      <c r="Z13" s="194">
        <f t="shared" si="1"/>
        <v>0</v>
      </c>
      <c r="AA13" s="195">
        <f>AC13+AE13+AG13+AI13+AK13</f>
        <v>4227.7</v>
      </c>
      <c r="AB13" s="195">
        <f>AD13+AF13+AH13+AJ13+AL13</f>
        <v>0.7</v>
      </c>
      <c r="AC13" s="196">
        <f>AC14+AC15+AC16+AC17+AC18+AC19</f>
        <v>4190.8999999999996</v>
      </c>
      <c r="AD13" s="196">
        <f t="shared" ref="AD13:AL13" si="2">AD14+AD15+AD16+AD17+AD18+AD19</f>
        <v>0</v>
      </c>
      <c r="AE13" s="196">
        <f t="shared" si="2"/>
        <v>18.3</v>
      </c>
      <c r="AF13" s="196">
        <f t="shared" si="2"/>
        <v>0.6</v>
      </c>
      <c r="AG13" s="196">
        <f t="shared" si="2"/>
        <v>18</v>
      </c>
      <c r="AH13" s="196">
        <f t="shared" si="2"/>
        <v>0</v>
      </c>
      <c r="AI13" s="196">
        <f t="shared" si="2"/>
        <v>0.3</v>
      </c>
      <c r="AJ13" s="196">
        <f t="shared" si="2"/>
        <v>0</v>
      </c>
      <c r="AK13" s="196">
        <f t="shared" si="2"/>
        <v>0.2</v>
      </c>
      <c r="AL13" s="196">
        <f t="shared" si="2"/>
        <v>0.1</v>
      </c>
      <c r="AN13" s="162">
        <f>AA13-'[1]3 priedas_asignavimai'!AW15</f>
        <v>0</v>
      </c>
    </row>
    <row r="14" spans="1:40" ht="15" customHeight="1" x14ac:dyDescent="0.25">
      <c r="A14" s="30"/>
      <c r="B14" s="13" t="s">
        <v>4</v>
      </c>
      <c r="C14" s="152">
        <f t="shared" ref="C14:D77" si="3">E14+G14+I14+K14+M14</f>
        <v>1576</v>
      </c>
      <c r="D14" s="152">
        <f t="shared" si="3"/>
        <v>0.6</v>
      </c>
      <c r="E14" s="7">
        <v>1574.6</v>
      </c>
      <c r="F14" s="7"/>
      <c r="G14" s="7">
        <v>1.4</v>
      </c>
      <c r="H14" s="7">
        <v>0.6</v>
      </c>
      <c r="I14" s="7"/>
      <c r="J14" s="7"/>
      <c r="K14" s="7"/>
      <c r="L14" s="7"/>
      <c r="M14" s="7"/>
      <c r="N14" s="7"/>
      <c r="O14" s="152">
        <f t="shared" ref="O14:P77" si="4">Q14+S14+U14+W14+Y14</f>
        <v>-19.100000000000001</v>
      </c>
      <c r="P14" s="152">
        <f t="shared" si="4"/>
        <v>0</v>
      </c>
      <c r="Q14" s="134">
        <v>-19.100000000000001</v>
      </c>
      <c r="R14" s="134"/>
      <c r="S14" s="134"/>
      <c r="T14" s="134"/>
      <c r="U14" s="134"/>
      <c r="V14" s="134"/>
      <c r="W14" s="134"/>
      <c r="X14" s="134"/>
      <c r="Y14" s="134"/>
      <c r="Z14" s="134"/>
      <c r="AA14" s="12">
        <f>AC14+AE14+AG14+AI14+AK14</f>
        <v>1556.9</v>
      </c>
      <c r="AB14" s="12">
        <f t="shared" ref="AB14:AB77" si="5">AD14+AF14+AH14+AJ14+AL14</f>
        <v>0.6</v>
      </c>
      <c r="AC14" s="23">
        <f>E14+Q14</f>
        <v>1555.5</v>
      </c>
      <c r="AD14" s="23">
        <f t="shared" ref="AD14:AL19" si="6">F14+R14</f>
        <v>0</v>
      </c>
      <c r="AE14" s="23">
        <f t="shared" si="6"/>
        <v>1.4</v>
      </c>
      <c r="AF14" s="23">
        <f t="shared" si="6"/>
        <v>0.6</v>
      </c>
      <c r="AG14" s="23">
        <f t="shared" si="6"/>
        <v>0</v>
      </c>
      <c r="AH14" s="23">
        <f t="shared" si="6"/>
        <v>0</v>
      </c>
      <c r="AI14" s="23">
        <f t="shared" si="6"/>
        <v>0</v>
      </c>
      <c r="AJ14" s="23">
        <f t="shared" si="6"/>
        <v>0</v>
      </c>
      <c r="AK14" s="23">
        <f t="shared" si="6"/>
        <v>0</v>
      </c>
      <c r="AL14" s="23">
        <f t="shared" si="6"/>
        <v>0</v>
      </c>
      <c r="AN14" s="162">
        <f>AA14-'[1]3 priedas_asignavimai'!AW16</f>
        <v>0</v>
      </c>
    </row>
    <row r="15" spans="1:40" ht="15" customHeight="1" x14ac:dyDescent="0.25">
      <c r="A15" s="30"/>
      <c r="B15" s="13" t="s">
        <v>5</v>
      </c>
      <c r="C15" s="152">
        <f t="shared" si="3"/>
        <v>1641.5</v>
      </c>
      <c r="D15" s="152">
        <f t="shared" si="3"/>
        <v>0.1</v>
      </c>
      <c r="E15" s="7">
        <v>1618</v>
      </c>
      <c r="F15" s="7"/>
      <c r="G15" s="7">
        <v>12.1</v>
      </c>
      <c r="H15" s="7"/>
      <c r="I15" s="7">
        <v>10.9</v>
      </c>
      <c r="J15" s="7"/>
      <c r="K15" s="7">
        <v>0.3</v>
      </c>
      <c r="L15" s="7"/>
      <c r="M15" s="7">
        <v>0.2</v>
      </c>
      <c r="N15" s="7">
        <v>0.1</v>
      </c>
      <c r="O15" s="152">
        <f t="shared" si="4"/>
        <v>0</v>
      </c>
      <c r="P15" s="152">
        <f t="shared" si="4"/>
        <v>0</v>
      </c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2">
        <f t="shared" ref="AA15:AB78" si="7">AC15+AE15+AG15+AI15+AK15</f>
        <v>1641.5</v>
      </c>
      <c r="AB15" s="12">
        <f t="shared" si="5"/>
        <v>0.1</v>
      </c>
      <c r="AC15" s="23">
        <f t="shared" ref="AC15:AC19" si="8">E15+Q15</f>
        <v>1618</v>
      </c>
      <c r="AD15" s="23">
        <f t="shared" si="6"/>
        <v>0</v>
      </c>
      <c r="AE15" s="23">
        <f t="shared" si="6"/>
        <v>12.1</v>
      </c>
      <c r="AF15" s="23">
        <f t="shared" si="6"/>
        <v>0</v>
      </c>
      <c r="AG15" s="23">
        <f t="shared" si="6"/>
        <v>10.9</v>
      </c>
      <c r="AH15" s="23">
        <f t="shared" si="6"/>
        <v>0</v>
      </c>
      <c r="AI15" s="23">
        <f t="shared" si="6"/>
        <v>0.3</v>
      </c>
      <c r="AJ15" s="23">
        <f t="shared" si="6"/>
        <v>0</v>
      </c>
      <c r="AK15" s="23">
        <f t="shared" si="6"/>
        <v>0.2</v>
      </c>
      <c r="AL15" s="23">
        <f t="shared" si="6"/>
        <v>0.1</v>
      </c>
      <c r="AN15" s="162">
        <f>AA15-'[1]3 priedas_asignavimai'!Q36</f>
        <v>0</v>
      </c>
    </row>
    <row r="16" spans="1:40" ht="15" customHeight="1" x14ac:dyDescent="0.25">
      <c r="A16" s="30"/>
      <c r="B16" s="13" t="s">
        <v>6</v>
      </c>
      <c r="C16" s="152">
        <f t="shared" si="3"/>
        <v>217.6</v>
      </c>
      <c r="D16" s="152">
        <f t="shared" si="3"/>
        <v>0</v>
      </c>
      <c r="E16" s="7">
        <v>205.7</v>
      </c>
      <c r="F16" s="7"/>
      <c r="G16" s="7">
        <v>4.8</v>
      </c>
      <c r="H16" s="7"/>
      <c r="I16" s="7">
        <v>7.1</v>
      </c>
      <c r="J16" s="7"/>
      <c r="K16" s="7"/>
      <c r="L16" s="7"/>
      <c r="M16" s="7"/>
      <c r="N16" s="7"/>
      <c r="O16" s="152">
        <f t="shared" si="4"/>
        <v>0</v>
      </c>
      <c r="P16" s="152">
        <f t="shared" si="4"/>
        <v>0</v>
      </c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2">
        <f t="shared" si="7"/>
        <v>217.6</v>
      </c>
      <c r="AB16" s="12">
        <f t="shared" si="5"/>
        <v>0</v>
      </c>
      <c r="AC16" s="23">
        <f t="shared" si="8"/>
        <v>205.7</v>
      </c>
      <c r="AD16" s="23">
        <f t="shared" si="6"/>
        <v>0</v>
      </c>
      <c r="AE16" s="23">
        <f t="shared" si="6"/>
        <v>4.8</v>
      </c>
      <c r="AF16" s="23">
        <f t="shared" si="6"/>
        <v>0</v>
      </c>
      <c r="AG16" s="23">
        <f t="shared" si="6"/>
        <v>7.1</v>
      </c>
      <c r="AH16" s="23">
        <f t="shared" si="6"/>
        <v>0</v>
      </c>
      <c r="AI16" s="23">
        <f t="shared" si="6"/>
        <v>0</v>
      </c>
      <c r="AJ16" s="23">
        <f t="shared" si="6"/>
        <v>0</v>
      </c>
      <c r="AK16" s="23">
        <f t="shared" si="6"/>
        <v>0</v>
      </c>
      <c r="AL16" s="23">
        <f t="shared" si="6"/>
        <v>0</v>
      </c>
      <c r="AN16" s="162">
        <f>AA16-'[1]3 priedas_asignavimai'!Q41</f>
        <v>0</v>
      </c>
    </row>
    <row r="17" spans="1:40" x14ac:dyDescent="0.25">
      <c r="A17" s="30"/>
      <c r="B17" s="125" t="s">
        <v>59</v>
      </c>
      <c r="C17" s="152">
        <f t="shared" si="3"/>
        <v>309.3</v>
      </c>
      <c r="D17" s="152">
        <f t="shared" si="3"/>
        <v>0</v>
      </c>
      <c r="E17" s="7">
        <v>309.3</v>
      </c>
      <c r="F17" s="7"/>
      <c r="G17" s="7"/>
      <c r="H17" s="7"/>
      <c r="I17" s="7"/>
      <c r="J17" s="7"/>
      <c r="K17" s="7"/>
      <c r="L17" s="7"/>
      <c r="M17" s="7"/>
      <c r="N17" s="7"/>
      <c r="O17" s="152">
        <f t="shared" si="4"/>
        <v>0</v>
      </c>
      <c r="P17" s="152">
        <f t="shared" si="4"/>
        <v>0</v>
      </c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2">
        <f t="shared" si="7"/>
        <v>309.3</v>
      </c>
      <c r="AB17" s="12">
        <f t="shared" si="5"/>
        <v>0</v>
      </c>
      <c r="AC17" s="23">
        <f t="shared" si="8"/>
        <v>309.3</v>
      </c>
      <c r="AD17" s="23">
        <f t="shared" si="6"/>
        <v>0</v>
      </c>
      <c r="AE17" s="23">
        <f t="shared" si="6"/>
        <v>0</v>
      </c>
      <c r="AF17" s="23">
        <f t="shared" si="6"/>
        <v>0</v>
      </c>
      <c r="AG17" s="23">
        <f t="shared" si="6"/>
        <v>0</v>
      </c>
      <c r="AH17" s="23">
        <f t="shared" si="6"/>
        <v>0</v>
      </c>
      <c r="AI17" s="23">
        <f t="shared" si="6"/>
        <v>0</v>
      </c>
      <c r="AJ17" s="23">
        <f t="shared" si="6"/>
        <v>0</v>
      </c>
      <c r="AK17" s="23">
        <f t="shared" si="6"/>
        <v>0</v>
      </c>
      <c r="AL17" s="23">
        <f t="shared" si="6"/>
        <v>0</v>
      </c>
      <c r="AN17" s="162">
        <f>AA17-'[1]3 priedas_asignavimai'!Q42</f>
        <v>0</v>
      </c>
    </row>
    <row r="18" spans="1:40" ht="15" customHeight="1" x14ac:dyDescent="0.25">
      <c r="A18" s="30"/>
      <c r="B18" s="13" t="s">
        <v>7</v>
      </c>
      <c r="C18" s="152">
        <f t="shared" si="3"/>
        <v>12</v>
      </c>
      <c r="D18" s="152">
        <f t="shared" si="3"/>
        <v>0</v>
      </c>
      <c r="E18" s="7">
        <v>12</v>
      </c>
      <c r="F18" s="7"/>
      <c r="G18" s="7"/>
      <c r="H18" s="7"/>
      <c r="I18" s="7"/>
      <c r="J18" s="7"/>
      <c r="K18" s="7"/>
      <c r="L18" s="7"/>
      <c r="M18" s="7"/>
      <c r="N18" s="7"/>
      <c r="O18" s="152">
        <f t="shared" si="4"/>
        <v>0</v>
      </c>
      <c r="P18" s="152">
        <f t="shared" si="4"/>
        <v>0</v>
      </c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2">
        <f t="shared" si="7"/>
        <v>12</v>
      </c>
      <c r="AB18" s="12">
        <f t="shared" si="5"/>
        <v>0</v>
      </c>
      <c r="AC18" s="23">
        <f t="shared" si="8"/>
        <v>12</v>
      </c>
      <c r="AD18" s="23">
        <f t="shared" si="6"/>
        <v>0</v>
      </c>
      <c r="AE18" s="23">
        <f t="shared" si="6"/>
        <v>0</v>
      </c>
      <c r="AF18" s="23">
        <f t="shared" si="6"/>
        <v>0</v>
      </c>
      <c r="AG18" s="23">
        <f t="shared" si="6"/>
        <v>0</v>
      </c>
      <c r="AH18" s="23">
        <f t="shared" si="6"/>
        <v>0</v>
      </c>
      <c r="AI18" s="23">
        <f t="shared" si="6"/>
        <v>0</v>
      </c>
      <c r="AJ18" s="23">
        <f t="shared" si="6"/>
        <v>0</v>
      </c>
      <c r="AK18" s="23">
        <f t="shared" si="6"/>
        <v>0</v>
      </c>
      <c r="AL18" s="23">
        <f t="shared" si="6"/>
        <v>0</v>
      </c>
      <c r="AN18" s="162">
        <f>AA18-'[1]3 priedas_asignavimai'!Q52</f>
        <v>0</v>
      </c>
    </row>
    <row r="19" spans="1:40" ht="15" customHeight="1" x14ac:dyDescent="0.25">
      <c r="A19" s="30"/>
      <c r="B19" s="126" t="s">
        <v>8</v>
      </c>
      <c r="C19" s="152">
        <f t="shared" si="3"/>
        <v>490.4</v>
      </c>
      <c r="D19" s="152">
        <f t="shared" si="3"/>
        <v>0</v>
      </c>
      <c r="E19" s="7">
        <v>490.4</v>
      </c>
      <c r="F19" s="7"/>
      <c r="G19" s="7"/>
      <c r="H19" s="7"/>
      <c r="I19" s="7"/>
      <c r="J19" s="7"/>
      <c r="K19" s="7"/>
      <c r="L19" s="7"/>
      <c r="M19" s="7"/>
      <c r="N19" s="7"/>
      <c r="O19" s="152">
        <f t="shared" si="4"/>
        <v>0</v>
      </c>
      <c r="P19" s="152">
        <f t="shared" si="4"/>
        <v>0</v>
      </c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2">
        <f t="shared" si="7"/>
        <v>490.4</v>
      </c>
      <c r="AB19" s="12">
        <f t="shared" si="5"/>
        <v>0</v>
      </c>
      <c r="AC19" s="23">
        <f t="shared" si="8"/>
        <v>490.4</v>
      </c>
      <c r="AD19" s="23">
        <f t="shared" si="6"/>
        <v>0</v>
      </c>
      <c r="AE19" s="23">
        <f t="shared" si="6"/>
        <v>0</v>
      </c>
      <c r="AF19" s="23">
        <f t="shared" si="6"/>
        <v>0</v>
      </c>
      <c r="AG19" s="23">
        <f t="shared" si="6"/>
        <v>0</v>
      </c>
      <c r="AH19" s="23">
        <f t="shared" si="6"/>
        <v>0</v>
      </c>
      <c r="AI19" s="23">
        <f t="shared" si="6"/>
        <v>0</v>
      </c>
      <c r="AJ19" s="23">
        <f t="shared" si="6"/>
        <v>0</v>
      </c>
      <c r="AK19" s="23">
        <f t="shared" si="6"/>
        <v>0</v>
      </c>
      <c r="AL19" s="23">
        <f t="shared" si="6"/>
        <v>0</v>
      </c>
      <c r="AN19" s="162">
        <f>AA19-'[1]3 priedas_asignavimai'!Q55</f>
        <v>0</v>
      </c>
    </row>
    <row r="20" spans="1:40" ht="15" customHeight="1" x14ac:dyDescent="0.25">
      <c r="A20" s="29" t="s">
        <v>62</v>
      </c>
      <c r="B20" s="127" t="s">
        <v>299</v>
      </c>
      <c r="C20" s="152">
        <f t="shared" si="3"/>
        <v>9.1</v>
      </c>
      <c r="D20" s="152">
        <f t="shared" si="3"/>
        <v>0</v>
      </c>
      <c r="E20" s="131">
        <f>E21+E22</f>
        <v>7.1999999999999993</v>
      </c>
      <c r="F20" s="131">
        <f t="shared" ref="F20:N20" si="9">F21+F22</f>
        <v>0</v>
      </c>
      <c r="G20" s="131">
        <f t="shared" si="9"/>
        <v>1.9</v>
      </c>
      <c r="H20" s="131">
        <f t="shared" si="9"/>
        <v>0</v>
      </c>
      <c r="I20" s="131">
        <f t="shared" si="9"/>
        <v>0</v>
      </c>
      <c r="J20" s="131">
        <f t="shared" si="9"/>
        <v>0</v>
      </c>
      <c r="K20" s="131">
        <f t="shared" si="9"/>
        <v>0</v>
      </c>
      <c r="L20" s="131">
        <f t="shared" si="9"/>
        <v>0</v>
      </c>
      <c r="M20" s="131">
        <f t="shared" si="9"/>
        <v>0</v>
      </c>
      <c r="N20" s="131">
        <f t="shared" si="9"/>
        <v>0</v>
      </c>
      <c r="O20" s="152">
        <f t="shared" si="4"/>
        <v>0</v>
      </c>
      <c r="P20" s="152">
        <f t="shared" si="4"/>
        <v>0</v>
      </c>
      <c r="Q20" s="133">
        <f>Q21+Q22</f>
        <v>0</v>
      </c>
      <c r="R20" s="133">
        <f t="shared" ref="R20:Z20" si="10">R21+R22</f>
        <v>0</v>
      </c>
      <c r="S20" s="133">
        <f t="shared" si="10"/>
        <v>0</v>
      </c>
      <c r="T20" s="133">
        <f t="shared" si="10"/>
        <v>0</v>
      </c>
      <c r="U20" s="133">
        <f t="shared" si="10"/>
        <v>0</v>
      </c>
      <c r="V20" s="133">
        <f t="shared" si="10"/>
        <v>0</v>
      </c>
      <c r="W20" s="133">
        <f t="shared" si="10"/>
        <v>0</v>
      </c>
      <c r="X20" s="133">
        <f t="shared" si="10"/>
        <v>0</v>
      </c>
      <c r="Y20" s="133">
        <f t="shared" si="10"/>
        <v>0</v>
      </c>
      <c r="Z20" s="133">
        <f t="shared" si="10"/>
        <v>0</v>
      </c>
      <c r="AA20" s="12">
        <f t="shared" si="7"/>
        <v>9.1</v>
      </c>
      <c r="AB20" s="12">
        <f t="shared" si="5"/>
        <v>0</v>
      </c>
      <c r="AC20" s="105">
        <f>AC21+AC22</f>
        <v>7.1999999999999993</v>
      </c>
      <c r="AD20" s="105">
        <f t="shared" ref="AD20:AL20" si="11">AD21+AD22</f>
        <v>0</v>
      </c>
      <c r="AE20" s="105">
        <f t="shared" si="11"/>
        <v>1.9</v>
      </c>
      <c r="AF20" s="105">
        <f t="shared" si="11"/>
        <v>0</v>
      </c>
      <c r="AG20" s="105">
        <f t="shared" si="11"/>
        <v>0</v>
      </c>
      <c r="AH20" s="105">
        <f t="shared" si="11"/>
        <v>0</v>
      </c>
      <c r="AI20" s="105">
        <f t="shared" si="11"/>
        <v>0</v>
      </c>
      <c r="AJ20" s="105">
        <f t="shared" si="11"/>
        <v>0</v>
      </c>
      <c r="AK20" s="105">
        <f t="shared" si="11"/>
        <v>0</v>
      </c>
      <c r="AL20" s="105">
        <f t="shared" si="11"/>
        <v>0</v>
      </c>
      <c r="AN20" s="162">
        <f>AA20-'[1]3 priedas_asignavimai'!Q68</f>
        <v>0</v>
      </c>
    </row>
    <row r="21" spans="1:40" ht="15" customHeight="1" x14ac:dyDescent="0.25">
      <c r="A21" s="30"/>
      <c r="B21" s="13" t="s">
        <v>4</v>
      </c>
      <c r="C21" s="152">
        <f t="shared" si="3"/>
        <v>7.1</v>
      </c>
      <c r="D21" s="152">
        <f t="shared" si="3"/>
        <v>0</v>
      </c>
      <c r="E21" s="7">
        <v>7.1</v>
      </c>
      <c r="F21" s="7"/>
      <c r="G21" s="7"/>
      <c r="H21" s="7"/>
      <c r="I21" s="7"/>
      <c r="J21" s="7"/>
      <c r="K21" s="7"/>
      <c r="L21" s="7"/>
      <c r="M21" s="7"/>
      <c r="N21" s="7"/>
      <c r="O21" s="152">
        <f t="shared" si="4"/>
        <v>0</v>
      </c>
      <c r="P21" s="152">
        <f t="shared" si="4"/>
        <v>0</v>
      </c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2">
        <f t="shared" si="7"/>
        <v>7.1</v>
      </c>
      <c r="AB21" s="12">
        <f t="shared" si="5"/>
        <v>0</v>
      </c>
      <c r="AC21" s="23">
        <f t="shared" ref="AC21:AL22" si="12">E21+Q21</f>
        <v>7.1</v>
      </c>
      <c r="AD21" s="23">
        <f t="shared" si="12"/>
        <v>0</v>
      </c>
      <c r="AE21" s="23">
        <f t="shared" si="12"/>
        <v>0</v>
      </c>
      <c r="AF21" s="23">
        <f t="shared" si="12"/>
        <v>0</v>
      </c>
      <c r="AG21" s="23">
        <f t="shared" si="12"/>
        <v>0</v>
      </c>
      <c r="AH21" s="23">
        <f t="shared" si="12"/>
        <v>0</v>
      </c>
      <c r="AI21" s="23">
        <f t="shared" si="12"/>
        <v>0</v>
      </c>
      <c r="AJ21" s="23">
        <f t="shared" si="12"/>
        <v>0</v>
      </c>
      <c r="AK21" s="23">
        <f t="shared" si="12"/>
        <v>0</v>
      </c>
      <c r="AL21" s="23">
        <f t="shared" si="12"/>
        <v>0</v>
      </c>
      <c r="AN21" s="162">
        <f>AA21-'[1]3 priedas_asignavimai'!Q69</f>
        <v>0</v>
      </c>
    </row>
    <row r="22" spans="1:40" ht="15" customHeight="1" x14ac:dyDescent="0.25">
      <c r="A22" s="30"/>
      <c r="B22" s="4" t="s">
        <v>5</v>
      </c>
      <c r="C22" s="152">
        <f t="shared" si="3"/>
        <v>2</v>
      </c>
      <c r="D22" s="152">
        <f t="shared" si="3"/>
        <v>0</v>
      </c>
      <c r="E22" s="7">
        <v>0.1</v>
      </c>
      <c r="F22" s="7"/>
      <c r="G22" s="7">
        <v>1.9</v>
      </c>
      <c r="H22" s="7"/>
      <c r="I22" s="7"/>
      <c r="J22" s="7"/>
      <c r="K22" s="7"/>
      <c r="L22" s="7"/>
      <c r="M22" s="7"/>
      <c r="N22" s="7"/>
      <c r="O22" s="152">
        <f t="shared" si="4"/>
        <v>0</v>
      </c>
      <c r="P22" s="152">
        <f t="shared" si="4"/>
        <v>0</v>
      </c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2">
        <f t="shared" si="7"/>
        <v>2</v>
      </c>
      <c r="AB22" s="12">
        <f t="shared" si="5"/>
        <v>0</v>
      </c>
      <c r="AC22" s="23">
        <f t="shared" si="12"/>
        <v>0.1</v>
      </c>
      <c r="AD22" s="23">
        <f t="shared" si="12"/>
        <v>0</v>
      </c>
      <c r="AE22" s="23">
        <f t="shared" si="12"/>
        <v>1.9</v>
      </c>
      <c r="AF22" s="23">
        <f t="shared" si="12"/>
        <v>0</v>
      </c>
      <c r="AG22" s="23">
        <f t="shared" si="12"/>
        <v>0</v>
      </c>
      <c r="AH22" s="23">
        <f t="shared" si="12"/>
        <v>0</v>
      </c>
      <c r="AI22" s="23">
        <f t="shared" si="12"/>
        <v>0</v>
      </c>
      <c r="AJ22" s="23">
        <f t="shared" si="12"/>
        <v>0</v>
      </c>
      <c r="AK22" s="23">
        <f t="shared" si="12"/>
        <v>0</v>
      </c>
      <c r="AL22" s="23">
        <f t="shared" si="12"/>
        <v>0</v>
      </c>
      <c r="AN22" s="162">
        <f>AA22-'[1]3 priedas_asignavimai'!Q72</f>
        <v>0</v>
      </c>
    </row>
    <row r="23" spans="1:40" ht="15" customHeight="1" x14ac:dyDescent="0.25">
      <c r="A23" s="3" t="s">
        <v>10</v>
      </c>
      <c r="B23" s="124" t="s">
        <v>303</v>
      </c>
      <c r="C23" s="152">
        <f t="shared" si="3"/>
        <v>0.3</v>
      </c>
      <c r="D23" s="152">
        <f t="shared" si="3"/>
        <v>0</v>
      </c>
      <c r="E23" s="131">
        <f>E24</f>
        <v>0.3</v>
      </c>
      <c r="F23" s="131">
        <f t="shared" ref="F23:N23" si="13">F24</f>
        <v>0</v>
      </c>
      <c r="G23" s="131">
        <f t="shared" si="13"/>
        <v>0</v>
      </c>
      <c r="H23" s="131">
        <f t="shared" si="13"/>
        <v>0</v>
      </c>
      <c r="I23" s="131">
        <f t="shared" si="13"/>
        <v>0</v>
      </c>
      <c r="J23" s="131">
        <f t="shared" si="13"/>
        <v>0</v>
      </c>
      <c r="K23" s="131">
        <f t="shared" si="13"/>
        <v>0</v>
      </c>
      <c r="L23" s="131">
        <f t="shared" si="13"/>
        <v>0</v>
      </c>
      <c r="M23" s="131">
        <f t="shared" si="13"/>
        <v>0</v>
      </c>
      <c r="N23" s="131">
        <f t="shared" si="13"/>
        <v>0</v>
      </c>
      <c r="O23" s="152">
        <f t="shared" si="4"/>
        <v>0</v>
      </c>
      <c r="P23" s="152">
        <f t="shared" si="4"/>
        <v>0</v>
      </c>
      <c r="Q23" s="133">
        <f>Q24</f>
        <v>0</v>
      </c>
      <c r="R23" s="133">
        <f t="shared" ref="R23:Z23" si="14">R24</f>
        <v>0</v>
      </c>
      <c r="S23" s="133">
        <f t="shared" si="14"/>
        <v>0</v>
      </c>
      <c r="T23" s="133">
        <f t="shared" si="14"/>
        <v>0</v>
      </c>
      <c r="U23" s="133">
        <f t="shared" si="14"/>
        <v>0</v>
      </c>
      <c r="V23" s="133">
        <f t="shared" si="14"/>
        <v>0</v>
      </c>
      <c r="W23" s="133">
        <f t="shared" si="14"/>
        <v>0</v>
      </c>
      <c r="X23" s="133">
        <f t="shared" si="14"/>
        <v>0</v>
      </c>
      <c r="Y23" s="133">
        <f t="shared" si="14"/>
        <v>0</v>
      </c>
      <c r="Z23" s="133">
        <f t="shared" si="14"/>
        <v>0</v>
      </c>
      <c r="AA23" s="12">
        <f t="shared" si="7"/>
        <v>0.3</v>
      </c>
      <c r="AB23" s="12">
        <f t="shared" si="5"/>
        <v>0</v>
      </c>
      <c r="AC23" s="105">
        <f>AC24</f>
        <v>0.3</v>
      </c>
      <c r="AD23" s="105">
        <f t="shared" ref="AD23:AL23" si="15">AD24</f>
        <v>0</v>
      </c>
      <c r="AE23" s="105">
        <f t="shared" si="15"/>
        <v>0</v>
      </c>
      <c r="AF23" s="105">
        <f t="shared" si="15"/>
        <v>0</v>
      </c>
      <c r="AG23" s="105">
        <f t="shared" si="15"/>
        <v>0</v>
      </c>
      <c r="AH23" s="105">
        <f t="shared" si="15"/>
        <v>0</v>
      </c>
      <c r="AI23" s="105">
        <f t="shared" si="15"/>
        <v>0</v>
      </c>
      <c r="AJ23" s="105">
        <f t="shared" si="15"/>
        <v>0</v>
      </c>
      <c r="AK23" s="105">
        <f t="shared" si="15"/>
        <v>0</v>
      </c>
      <c r="AL23" s="105">
        <f t="shared" si="15"/>
        <v>0</v>
      </c>
      <c r="AN23" s="162">
        <f>AA23-'[1]3 priedas_asignavimai'!Q75</f>
        <v>0</v>
      </c>
    </row>
    <row r="24" spans="1:40" ht="15" customHeight="1" x14ac:dyDescent="0.25">
      <c r="A24" s="10"/>
      <c r="B24" s="4" t="s">
        <v>5</v>
      </c>
      <c r="C24" s="152">
        <f t="shared" si="3"/>
        <v>0.3</v>
      </c>
      <c r="D24" s="152">
        <f t="shared" si="3"/>
        <v>0</v>
      </c>
      <c r="E24" s="7">
        <v>0.3</v>
      </c>
      <c r="F24" s="7"/>
      <c r="G24" s="7"/>
      <c r="H24" s="7"/>
      <c r="I24" s="7"/>
      <c r="J24" s="7"/>
      <c r="K24" s="7"/>
      <c r="L24" s="7"/>
      <c r="M24" s="7"/>
      <c r="N24" s="7"/>
      <c r="O24" s="152">
        <f t="shared" si="4"/>
        <v>0</v>
      </c>
      <c r="P24" s="152">
        <f t="shared" si="4"/>
        <v>0</v>
      </c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2">
        <f t="shared" si="7"/>
        <v>0.3</v>
      </c>
      <c r="AB24" s="12">
        <f t="shared" si="5"/>
        <v>0</v>
      </c>
      <c r="AC24" s="23">
        <f t="shared" ref="AC24:AL24" si="16">E24+Q24</f>
        <v>0.3</v>
      </c>
      <c r="AD24" s="23">
        <f t="shared" si="16"/>
        <v>0</v>
      </c>
      <c r="AE24" s="23">
        <f t="shared" si="16"/>
        <v>0</v>
      </c>
      <c r="AF24" s="23">
        <f t="shared" si="16"/>
        <v>0</v>
      </c>
      <c r="AG24" s="23">
        <f t="shared" si="16"/>
        <v>0</v>
      </c>
      <c r="AH24" s="23">
        <f t="shared" si="16"/>
        <v>0</v>
      </c>
      <c r="AI24" s="23">
        <f t="shared" si="16"/>
        <v>0</v>
      </c>
      <c r="AJ24" s="23">
        <f t="shared" si="16"/>
        <v>0</v>
      </c>
      <c r="AK24" s="23">
        <f t="shared" si="16"/>
        <v>0</v>
      </c>
      <c r="AL24" s="23">
        <f t="shared" si="16"/>
        <v>0</v>
      </c>
      <c r="AN24" s="162">
        <f>AA24-'[1]3 priedas_asignavimai'!Q79</f>
        <v>0</v>
      </c>
    </row>
    <row r="25" spans="1:40" ht="15" customHeight="1" x14ac:dyDescent="0.25">
      <c r="A25" s="3" t="s">
        <v>11</v>
      </c>
      <c r="B25" s="124" t="s">
        <v>304</v>
      </c>
      <c r="C25" s="152">
        <f t="shared" si="3"/>
        <v>9.1999999999999993</v>
      </c>
      <c r="D25" s="152">
        <f t="shared" si="3"/>
        <v>0</v>
      </c>
      <c r="E25" s="131">
        <f>E26+E27</f>
        <v>2.6</v>
      </c>
      <c r="F25" s="131">
        <f t="shared" ref="F25:N25" si="17">F26+F27</f>
        <v>0</v>
      </c>
      <c r="G25" s="131">
        <f t="shared" si="17"/>
        <v>6.6</v>
      </c>
      <c r="H25" s="131">
        <f t="shared" si="17"/>
        <v>0</v>
      </c>
      <c r="I25" s="131">
        <f t="shared" si="17"/>
        <v>0</v>
      </c>
      <c r="J25" s="131">
        <f t="shared" si="17"/>
        <v>0</v>
      </c>
      <c r="K25" s="131">
        <f t="shared" si="17"/>
        <v>0</v>
      </c>
      <c r="L25" s="131">
        <f t="shared" si="17"/>
        <v>0</v>
      </c>
      <c r="M25" s="131">
        <f t="shared" si="17"/>
        <v>0</v>
      </c>
      <c r="N25" s="131">
        <f t="shared" si="17"/>
        <v>0</v>
      </c>
      <c r="O25" s="152">
        <f t="shared" si="4"/>
        <v>0</v>
      </c>
      <c r="P25" s="152">
        <f t="shared" si="4"/>
        <v>0</v>
      </c>
      <c r="Q25" s="133">
        <f>Q26+Q27</f>
        <v>0</v>
      </c>
      <c r="R25" s="133">
        <f t="shared" ref="R25:Z25" si="18">R26+R27</f>
        <v>0</v>
      </c>
      <c r="S25" s="133">
        <f t="shared" si="18"/>
        <v>0</v>
      </c>
      <c r="T25" s="133">
        <f t="shared" si="18"/>
        <v>0</v>
      </c>
      <c r="U25" s="133">
        <f t="shared" si="18"/>
        <v>0</v>
      </c>
      <c r="V25" s="133">
        <f t="shared" si="18"/>
        <v>0</v>
      </c>
      <c r="W25" s="133">
        <f t="shared" si="18"/>
        <v>0</v>
      </c>
      <c r="X25" s="133">
        <f t="shared" si="18"/>
        <v>0</v>
      </c>
      <c r="Y25" s="133">
        <f t="shared" si="18"/>
        <v>0</v>
      </c>
      <c r="Z25" s="133">
        <f t="shared" si="18"/>
        <v>0</v>
      </c>
      <c r="AA25" s="12">
        <f t="shared" si="7"/>
        <v>9.1999999999999993</v>
      </c>
      <c r="AB25" s="12">
        <f t="shared" si="5"/>
        <v>0</v>
      </c>
      <c r="AC25" s="105">
        <f>AC26+AC27</f>
        <v>2.6</v>
      </c>
      <c r="AD25" s="105">
        <f t="shared" ref="AD25:AL25" si="19">AD26+AD27</f>
        <v>0</v>
      </c>
      <c r="AE25" s="105">
        <f t="shared" si="19"/>
        <v>6.6</v>
      </c>
      <c r="AF25" s="105">
        <f t="shared" si="19"/>
        <v>0</v>
      </c>
      <c r="AG25" s="105">
        <f t="shared" si="19"/>
        <v>0</v>
      </c>
      <c r="AH25" s="105">
        <f t="shared" si="19"/>
        <v>0</v>
      </c>
      <c r="AI25" s="105">
        <f t="shared" si="19"/>
        <v>0</v>
      </c>
      <c r="AJ25" s="105">
        <f t="shared" si="19"/>
        <v>0</v>
      </c>
      <c r="AK25" s="105">
        <f t="shared" si="19"/>
        <v>0</v>
      </c>
      <c r="AL25" s="105">
        <f t="shared" si="19"/>
        <v>0</v>
      </c>
      <c r="AN25" s="162">
        <f>AA25-'[1]3 priedas_asignavimai'!Q82</f>
        <v>0</v>
      </c>
    </row>
    <row r="26" spans="1:40" ht="15" customHeight="1" x14ac:dyDescent="0.25">
      <c r="A26" s="10"/>
      <c r="B26" s="13" t="s">
        <v>4</v>
      </c>
      <c r="C26" s="152">
        <f t="shared" si="3"/>
        <v>4.8</v>
      </c>
      <c r="D26" s="152">
        <f t="shared" si="3"/>
        <v>0</v>
      </c>
      <c r="E26" s="7">
        <v>1.8</v>
      </c>
      <c r="F26" s="7"/>
      <c r="G26" s="7">
        <v>3</v>
      </c>
      <c r="H26" s="7"/>
      <c r="I26" s="7"/>
      <c r="J26" s="7"/>
      <c r="K26" s="7"/>
      <c r="L26" s="7"/>
      <c r="M26" s="7"/>
      <c r="N26" s="7"/>
      <c r="O26" s="152">
        <f t="shared" si="4"/>
        <v>0</v>
      </c>
      <c r="P26" s="152">
        <f t="shared" si="4"/>
        <v>0</v>
      </c>
      <c r="Q26" s="134"/>
      <c r="R26" s="134"/>
      <c r="S26" s="134"/>
      <c r="T26" s="134"/>
      <c r="U26" s="134"/>
      <c r="V26" s="134"/>
      <c r="W26" s="134"/>
      <c r="X26" s="134"/>
      <c r="Y26" s="134"/>
      <c r="Z26" s="134"/>
      <c r="AA26" s="12">
        <f t="shared" si="7"/>
        <v>4.8</v>
      </c>
      <c r="AB26" s="12">
        <f t="shared" si="5"/>
        <v>0</v>
      </c>
      <c r="AC26" s="23">
        <f t="shared" ref="AC26:AL27" si="20">E26+Q26</f>
        <v>1.8</v>
      </c>
      <c r="AD26" s="23">
        <f t="shared" si="20"/>
        <v>0</v>
      </c>
      <c r="AE26" s="23">
        <f t="shared" si="20"/>
        <v>3</v>
      </c>
      <c r="AF26" s="23">
        <f t="shared" si="20"/>
        <v>0</v>
      </c>
      <c r="AG26" s="23">
        <f t="shared" si="20"/>
        <v>0</v>
      </c>
      <c r="AH26" s="23">
        <f t="shared" si="20"/>
        <v>0</v>
      </c>
      <c r="AI26" s="23">
        <f t="shared" si="20"/>
        <v>0</v>
      </c>
      <c r="AJ26" s="23">
        <f t="shared" si="20"/>
        <v>0</v>
      </c>
      <c r="AK26" s="23">
        <f t="shared" si="20"/>
        <v>0</v>
      </c>
      <c r="AL26" s="23">
        <f t="shared" si="20"/>
        <v>0</v>
      </c>
      <c r="AN26" s="162">
        <f>AA26-'[1]3 priedas_asignavimai'!Q83</f>
        <v>0</v>
      </c>
    </row>
    <row r="27" spans="1:40" ht="15" customHeight="1" x14ac:dyDescent="0.25">
      <c r="A27" s="10"/>
      <c r="B27" s="4" t="s">
        <v>5</v>
      </c>
      <c r="C27" s="152">
        <f t="shared" si="3"/>
        <v>4.4000000000000004</v>
      </c>
      <c r="D27" s="152">
        <f t="shared" si="3"/>
        <v>0</v>
      </c>
      <c r="E27" s="7">
        <v>0.8</v>
      </c>
      <c r="F27" s="7"/>
      <c r="G27" s="7">
        <v>3.6</v>
      </c>
      <c r="H27" s="7"/>
      <c r="I27" s="7"/>
      <c r="J27" s="7"/>
      <c r="K27" s="7"/>
      <c r="L27" s="7"/>
      <c r="M27" s="7"/>
      <c r="N27" s="7"/>
      <c r="O27" s="152">
        <f t="shared" si="4"/>
        <v>0</v>
      </c>
      <c r="P27" s="152">
        <f t="shared" si="4"/>
        <v>0</v>
      </c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2">
        <f t="shared" si="7"/>
        <v>4.4000000000000004</v>
      </c>
      <c r="AB27" s="12">
        <f t="shared" si="5"/>
        <v>0</v>
      </c>
      <c r="AC27" s="23">
        <f t="shared" si="20"/>
        <v>0.8</v>
      </c>
      <c r="AD27" s="23">
        <f t="shared" si="20"/>
        <v>0</v>
      </c>
      <c r="AE27" s="23">
        <f t="shared" si="20"/>
        <v>3.6</v>
      </c>
      <c r="AF27" s="23">
        <f t="shared" si="20"/>
        <v>0</v>
      </c>
      <c r="AG27" s="23">
        <f t="shared" si="20"/>
        <v>0</v>
      </c>
      <c r="AH27" s="23">
        <f t="shared" si="20"/>
        <v>0</v>
      </c>
      <c r="AI27" s="23">
        <f t="shared" si="20"/>
        <v>0</v>
      </c>
      <c r="AJ27" s="23">
        <f t="shared" si="20"/>
        <v>0</v>
      </c>
      <c r="AK27" s="23">
        <f t="shared" si="20"/>
        <v>0</v>
      </c>
      <c r="AL27" s="23">
        <f t="shared" si="20"/>
        <v>0</v>
      </c>
      <c r="AN27" s="162">
        <f>AA27-'[1]3 priedas_asignavimai'!Q86</f>
        <v>0</v>
      </c>
    </row>
    <row r="28" spans="1:40" ht="15" customHeight="1" x14ac:dyDescent="0.25">
      <c r="A28" s="3" t="s">
        <v>363</v>
      </c>
      <c r="B28" s="124" t="s">
        <v>305</v>
      </c>
      <c r="C28" s="152">
        <f t="shared" si="3"/>
        <v>0.4</v>
      </c>
      <c r="D28" s="152">
        <f t="shared" si="3"/>
        <v>0</v>
      </c>
      <c r="E28" s="131">
        <f>E29+E30</f>
        <v>0.4</v>
      </c>
      <c r="F28" s="131">
        <f t="shared" ref="F28:N28" si="21">F29+F30</f>
        <v>0</v>
      </c>
      <c r="G28" s="131">
        <f t="shared" si="21"/>
        <v>0</v>
      </c>
      <c r="H28" s="131">
        <f t="shared" si="21"/>
        <v>0</v>
      </c>
      <c r="I28" s="131">
        <f t="shared" si="21"/>
        <v>0</v>
      </c>
      <c r="J28" s="131">
        <f t="shared" si="21"/>
        <v>0</v>
      </c>
      <c r="K28" s="131">
        <f t="shared" si="21"/>
        <v>0</v>
      </c>
      <c r="L28" s="131">
        <f t="shared" si="21"/>
        <v>0</v>
      </c>
      <c r="M28" s="131">
        <f t="shared" si="21"/>
        <v>0</v>
      </c>
      <c r="N28" s="131">
        <f t="shared" si="21"/>
        <v>0</v>
      </c>
      <c r="O28" s="152">
        <f t="shared" si="4"/>
        <v>0</v>
      </c>
      <c r="P28" s="152">
        <f t="shared" si="4"/>
        <v>0</v>
      </c>
      <c r="Q28" s="133">
        <f>Q29+Q30</f>
        <v>0</v>
      </c>
      <c r="R28" s="133">
        <f t="shared" ref="R28:Z28" si="22">R29+R30</f>
        <v>0</v>
      </c>
      <c r="S28" s="133">
        <f t="shared" si="22"/>
        <v>0</v>
      </c>
      <c r="T28" s="133">
        <f t="shared" si="22"/>
        <v>0</v>
      </c>
      <c r="U28" s="133">
        <f t="shared" si="22"/>
        <v>0</v>
      </c>
      <c r="V28" s="133">
        <f t="shared" si="22"/>
        <v>0</v>
      </c>
      <c r="W28" s="133">
        <f t="shared" si="22"/>
        <v>0</v>
      </c>
      <c r="X28" s="133">
        <f t="shared" si="22"/>
        <v>0</v>
      </c>
      <c r="Y28" s="133">
        <f t="shared" si="22"/>
        <v>0</v>
      </c>
      <c r="Z28" s="133">
        <f t="shared" si="22"/>
        <v>0</v>
      </c>
      <c r="AA28" s="12">
        <f t="shared" si="7"/>
        <v>0.4</v>
      </c>
      <c r="AB28" s="12">
        <f t="shared" si="5"/>
        <v>0</v>
      </c>
      <c r="AC28" s="105">
        <f>AC29+AC30</f>
        <v>0.4</v>
      </c>
      <c r="AD28" s="105">
        <f t="shared" ref="AD28:AL28" si="23">AD29+AD30</f>
        <v>0</v>
      </c>
      <c r="AE28" s="105">
        <f t="shared" si="23"/>
        <v>0</v>
      </c>
      <c r="AF28" s="105">
        <f t="shared" si="23"/>
        <v>0</v>
      </c>
      <c r="AG28" s="105">
        <f t="shared" si="23"/>
        <v>0</v>
      </c>
      <c r="AH28" s="105">
        <f t="shared" si="23"/>
        <v>0</v>
      </c>
      <c r="AI28" s="105">
        <f t="shared" si="23"/>
        <v>0</v>
      </c>
      <c r="AJ28" s="105">
        <f t="shared" si="23"/>
        <v>0</v>
      </c>
      <c r="AK28" s="105">
        <f t="shared" si="23"/>
        <v>0</v>
      </c>
      <c r="AL28" s="105">
        <f t="shared" si="23"/>
        <v>0</v>
      </c>
      <c r="AN28" s="162">
        <f>AA28-'[1]3 priedas_asignavimai'!Q89</f>
        <v>0</v>
      </c>
    </row>
    <row r="29" spans="1:40" ht="15" customHeight="1" x14ac:dyDescent="0.25">
      <c r="A29" s="10"/>
      <c r="B29" s="13" t="s">
        <v>4</v>
      </c>
      <c r="C29" s="152">
        <f t="shared" si="3"/>
        <v>0.2</v>
      </c>
      <c r="D29" s="152">
        <f t="shared" si="3"/>
        <v>0</v>
      </c>
      <c r="E29" s="7">
        <v>0.2</v>
      </c>
      <c r="F29" s="7"/>
      <c r="G29" s="7"/>
      <c r="H29" s="7"/>
      <c r="I29" s="7"/>
      <c r="J29" s="7"/>
      <c r="K29" s="7"/>
      <c r="L29" s="7"/>
      <c r="M29" s="7"/>
      <c r="N29" s="7"/>
      <c r="O29" s="152">
        <f t="shared" si="4"/>
        <v>0</v>
      </c>
      <c r="P29" s="152">
        <f t="shared" si="4"/>
        <v>0</v>
      </c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2">
        <f t="shared" si="7"/>
        <v>0.2</v>
      </c>
      <c r="AB29" s="12">
        <f t="shared" si="5"/>
        <v>0</v>
      </c>
      <c r="AC29" s="23">
        <f t="shared" ref="AC29:AL30" si="24">E29+Q29</f>
        <v>0.2</v>
      </c>
      <c r="AD29" s="23">
        <f t="shared" si="24"/>
        <v>0</v>
      </c>
      <c r="AE29" s="23">
        <f t="shared" si="24"/>
        <v>0</v>
      </c>
      <c r="AF29" s="23">
        <f t="shared" si="24"/>
        <v>0</v>
      </c>
      <c r="AG29" s="23">
        <f t="shared" si="24"/>
        <v>0</v>
      </c>
      <c r="AH29" s="23">
        <f t="shared" si="24"/>
        <v>0</v>
      </c>
      <c r="AI29" s="23">
        <f t="shared" si="24"/>
        <v>0</v>
      </c>
      <c r="AJ29" s="23">
        <f t="shared" si="24"/>
        <v>0</v>
      </c>
      <c r="AK29" s="23">
        <f t="shared" si="24"/>
        <v>0</v>
      </c>
      <c r="AL29" s="23">
        <f t="shared" si="24"/>
        <v>0</v>
      </c>
      <c r="AN29" s="162">
        <f>AA29-'[1]3 priedas_asignavimai'!Q90</f>
        <v>0</v>
      </c>
    </row>
    <row r="30" spans="1:40" ht="15" customHeight="1" x14ac:dyDescent="0.25">
      <c r="A30" s="10"/>
      <c r="B30" s="4" t="s">
        <v>5</v>
      </c>
      <c r="C30" s="152">
        <f t="shared" si="3"/>
        <v>0.2</v>
      </c>
      <c r="D30" s="152">
        <f t="shared" si="3"/>
        <v>0</v>
      </c>
      <c r="E30" s="7">
        <v>0.2</v>
      </c>
      <c r="F30" s="7"/>
      <c r="G30" s="7"/>
      <c r="H30" s="7"/>
      <c r="I30" s="7"/>
      <c r="J30" s="7"/>
      <c r="K30" s="7"/>
      <c r="L30" s="7"/>
      <c r="M30" s="7"/>
      <c r="N30" s="7"/>
      <c r="O30" s="152">
        <f t="shared" si="4"/>
        <v>0</v>
      </c>
      <c r="P30" s="152">
        <f t="shared" si="4"/>
        <v>0</v>
      </c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2">
        <f t="shared" si="7"/>
        <v>0.2</v>
      </c>
      <c r="AB30" s="12">
        <f t="shared" si="5"/>
        <v>0</v>
      </c>
      <c r="AC30" s="23">
        <f t="shared" si="24"/>
        <v>0.2</v>
      </c>
      <c r="AD30" s="23">
        <f t="shared" si="24"/>
        <v>0</v>
      </c>
      <c r="AE30" s="23">
        <f t="shared" si="24"/>
        <v>0</v>
      </c>
      <c r="AF30" s="23">
        <f t="shared" si="24"/>
        <v>0</v>
      </c>
      <c r="AG30" s="23">
        <f t="shared" si="24"/>
        <v>0</v>
      </c>
      <c r="AH30" s="23">
        <f t="shared" si="24"/>
        <v>0</v>
      </c>
      <c r="AI30" s="23">
        <f t="shared" si="24"/>
        <v>0</v>
      </c>
      <c r="AJ30" s="23">
        <f t="shared" si="24"/>
        <v>0</v>
      </c>
      <c r="AK30" s="23">
        <f t="shared" si="24"/>
        <v>0</v>
      </c>
      <c r="AL30" s="23">
        <f t="shared" si="24"/>
        <v>0</v>
      </c>
      <c r="AN30" s="162">
        <f>AA30-'[1]3 priedas_asignavimai'!Q93</f>
        <v>0</v>
      </c>
    </row>
    <row r="31" spans="1:40" ht="15" customHeight="1" x14ac:dyDescent="0.25">
      <c r="A31" s="3" t="s">
        <v>13</v>
      </c>
      <c r="B31" s="124" t="s">
        <v>306</v>
      </c>
      <c r="C31" s="152">
        <f t="shared" si="3"/>
        <v>0.7</v>
      </c>
      <c r="D31" s="152">
        <f t="shared" si="3"/>
        <v>0</v>
      </c>
      <c r="E31" s="131">
        <f>E32+E33</f>
        <v>0.1</v>
      </c>
      <c r="F31" s="131">
        <f t="shared" ref="F31:N31" si="25">F32+F33</f>
        <v>0</v>
      </c>
      <c r="G31" s="131">
        <f t="shared" si="25"/>
        <v>0.6</v>
      </c>
      <c r="H31" s="131">
        <f t="shared" si="25"/>
        <v>0</v>
      </c>
      <c r="I31" s="131">
        <f t="shared" si="25"/>
        <v>0</v>
      </c>
      <c r="J31" s="131">
        <f t="shared" si="25"/>
        <v>0</v>
      </c>
      <c r="K31" s="131">
        <f t="shared" si="25"/>
        <v>0</v>
      </c>
      <c r="L31" s="131">
        <f t="shared" si="25"/>
        <v>0</v>
      </c>
      <c r="M31" s="131">
        <f t="shared" si="25"/>
        <v>0</v>
      </c>
      <c r="N31" s="131">
        <f t="shared" si="25"/>
        <v>0</v>
      </c>
      <c r="O31" s="152">
        <f t="shared" si="4"/>
        <v>0</v>
      </c>
      <c r="P31" s="152">
        <f t="shared" si="4"/>
        <v>0</v>
      </c>
      <c r="Q31" s="133">
        <f>Q32+Q33</f>
        <v>0</v>
      </c>
      <c r="R31" s="133">
        <f t="shared" ref="R31:Z31" si="26">R32+R33</f>
        <v>0</v>
      </c>
      <c r="S31" s="133">
        <f t="shared" si="26"/>
        <v>0</v>
      </c>
      <c r="T31" s="133">
        <f t="shared" si="26"/>
        <v>0</v>
      </c>
      <c r="U31" s="133">
        <f t="shared" si="26"/>
        <v>0</v>
      </c>
      <c r="V31" s="133">
        <f t="shared" si="26"/>
        <v>0</v>
      </c>
      <c r="W31" s="133">
        <f t="shared" si="26"/>
        <v>0</v>
      </c>
      <c r="X31" s="133">
        <f t="shared" si="26"/>
        <v>0</v>
      </c>
      <c r="Y31" s="133">
        <f t="shared" si="26"/>
        <v>0</v>
      </c>
      <c r="Z31" s="133">
        <f t="shared" si="26"/>
        <v>0</v>
      </c>
      <c r="AA31" s="12">
        <f t="shared" si="7"/>
        <v>0.7</v>
      </c>
      <c r="AB31" s="12">
        <f t="shared" si="5"/>
        <v>0</v>
      </c>
      <c r="AC31" s="105">
        <f>AC32+AC33</f>
        <v>0.1</v>
      </c>
      <c r="AD31" s="105">
        <f t="shared" ref="AD31:AL31" si="27">AD32+AD33</f>
        <v>0</v>
      </c>
      <c r="AE31" s="105">
        <f t="shared" si="27"/>
        <v>0.6</v>
      </c>
      <c r="AF31" s="105">
        <f t="shared" si="27"/>
        <v>0</v>
      </c>
      <c r="AG31" s="105">
        <f t="shared" si="27"/>
        <v>0</v>
      </c>
      <c r="AH31" s="105">
        <f t="shared" si="27"/>
        <v>0</v>
      </c>
      <c r="AI31" s="105">
        <f t="shared" si="27"/>
        <v>0</v>
      </c>
      <c r="AJ31" s="105">
        <f t="shared" si="27"/>
        <v>0</v>
      </c>
      <c r="AK31" s="105">
        <f t="shared" si="27"/>
        <v>0</v>
      </c>
      <c r="AL31" s="105">
        <f t="shared" si="27"/>
        <v>0</v>
      </c>
      <c r="AN31" s="162">
        <f>AA31-'[1]3 priedas_asignavimai'!Q96</f>
        <v>0</v>
      </c>
    </row>
    <row r="32" spans="1:40" ht="15" customHeight="1" x14ac:dyDescent="0.25">
      <c r="A32" s="10"/>
      <c r="B32" s="13" t="s">
        <v>4</v>
      </c>
      <c r="C32" s="152">
        <f t="shared" si="3"/>
        <v>0.6</v>
      </c>
      <c r="D32" s="152">
        <f t="shared" si="3"/>
        <v>0</v>
      </c>
      <c r="E32" s="7"/>
      <c r="F32" s="7"/>
      <c r="G32" s="7">
        <v>0.6</v>
      </c>
      <c r="H32" s="7"/>
      <c r="I32" s="7"/>
      <c r="J32" s="7"/>
      <c r="K32" s="7"/>
      <c r="L32" s="7"/>
      <c r="M32" s="7"/>
      <c r="N32" s="7"/>
      <c r="O32" s="152">
        <f t="shared" si="4"/>
        <v>0</v>
      </c>
      <c r="P32" s="152">
        <f t="shared" si="4"/>
        <v>0</v>
      </c>
      <c r="Q32" s="134"/>
      <c r="R32" s="134"/>
      <c r="S32" s="134"/>
      <c r="T32" s="134"/>
      <c r="U32" s="134"/>
      <c r="V32" s="134"/>
      <c r="W32" s="134"/>
      <c r="X32" s="134"/>
      <c r="Y32" s="134"/>
      <c r="Z32" s="134"/>
      <c r="AA32" s="12">
        <f t="shared" si="7"/>
        <v>0.6</v>
      </c>
      <c r="AB32" s="12">
        <f t="shared" si="5"/>
        <v>0</v>
      </c>
      <c r="AC32" s="23">
        <f t="shared" ref="AC32:AL33" si="28">E32+Q32</f>
        <v>0</v>
      </c>
      <c r="AD32" s="23">
        <f t="shared" si="28"/>
        <v>0</v>
      </c>
      <c r="AE32" s="23">
        <f t="shared" si="28"/>
        <v>0.6</v>
      </c>
      <c r="AF32" s="23">
        <f t="shared" si="28"/>
        <v>0</v>
      </c>
      <c r="AG32" s="23">
        <f t="shared" si="28"/>
        <v>0</v>
      </c>
      <c r="AH32" s="23">
        <f t="shared" si="28"/>
        <v>0</v>
      </c>
      <c r="AI32" s="23">
        <f t="shared" si="28"/>
        <v>0</v>
      </c>
      <c r="AJ32" s="23">
        <f t="shared" si="28"/>
        <v>0</v>
      </c>
      <c r="AK32" s="23">
        <f t="shared" si="28"/>
        <v>0</v>
      </c>
      <c r="AL32" s="23">
        <f t="shared" si="28"/>
        <v>0</v>
      </c>
      <c r="AN32" s="162">
        <f>AA32-'[1]3 priedas_asignavimai'!Q97</f>
        <v>0</v>
      </c>
    </row>
    <row r="33" spans="1:40" ht="15" customHeight="1" x14ac:dyDescent="0.25">
      <c r="A33" s="10"/>
      <c r="B33" s="4" t="s">
        <v>5</v>
      </c>
      <c r="C33" s="152">
        <f t="shared" si="3"/>
        <v>0.1</v>
      </c>
      <c r="D33" s="152">
        <f t="shared" si="3"/>
        <v>0</v>
      </c>
      <c r="E33" s="7">
        <v>0.1</v>
      </c>
      <c r="F33" s="7"/>
      <c r="G33" s="7"/>
      <c r="H33" s="7"/>
      <c r="I33" s="7"/>
      <c r="J33" s="7"/>
      <c r="K33" s="7"/>
      <c r="L33" s="7"/>
      <c r="M33" s="7"/>
      <c r="N33" s="7"/>
      <c r="O33" s="152">
        <f t="shared" si="4"/>
        <v>0</v>
      </c>
      <c r="P33" s="152">
        <f t="shared" si="4"/>
        <v>0</v>
      </c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2">
        <f t="shared" si="7"/>
        <v>0.1</v>
      </c>
      <c r="AB33" s="12">
        <f t="shared" si="5"/>
        <v>0</v>
      </c>
      <c r="AC33" s="23">
        <f t="shared" si="28"/>
        <v>0.1</v>
      </c>
      <c r="AD33" s="23">
        <f t="shared" si="28"/>
        <v>0</v>
      </c>
      <c r="AE33" s="23">
        <f t="shared" si="28"/>
        <v>0</v>
      </c>
      <c r="AF33" s="23">
        <f t="shared" si="28"/>
        <v>0</v>
      </c>
      <c r="AG33" s="23">
        <f t="shared" si="28"/>
        <v>0</v>
      </c>
      <c r="AH33" s="23">
        <f t="shared" si="28"/>
        <v>0</v>
      </c>
      <c r="AI33" s="23">
        <f t="shared" si="28"/>
        <v>0</v>
      </c>
      <c r="AJ33" s="23">
        <f t="shared" si="28"/>
        <v>0</v>
      </c>
      <c r="AK33" s="23">
        <f t="shared" si="28"/>
        <v>0</v>
      </c>
      <c r="AL33" s="23">
        <f t="shared" si="28"/>
        <v>0</v>
      </c>
      <c r="AN33" s="162">
        <f>AA33-'[1]3 priedas_asignavimai'!Q100</f>
        <v>0</v>
      </c>
    </row>
    <row r="34" spans="1:40" ht="15" customHeight="1" x14ac:dyDescent="0.25">
      <c r="A34" s="3" t="s">
        <v>14</v>
      </c>
      <c r="B34" s="124" t="s">
        <v>307</v>
      </c>
      <c r="C34" s="152">
        <f t="shared" si="3"/>
        <v>7.3</v>
      </c>
      <c r="D34" s="152">
        <f t="shared" si="3"/>
        <v>0</v>
      </c>
      <c r="E34" s="131">
        <f>E35</f>
        <v>0.8</v>
      </c>
      <c r="F34" s="131">
        <f t="shared" ref="F34:N34" si="29">F35</f>
        <v>0</v>
      </c>
      <c r="G34" s="131">
        <f t="shared" si="29"/>
        <v>6.5</v>
      </c>
      <c r="H34" s="131">
        <f t="shared" si="29"/>
        <v>0</v>
      </c>
      <c r="I34" s="131">
        <f t="shared" si="29"/>
        <v>0</v>
      </c>
      <c r="J34" s="131">
        <f t="shared" si="29"/>
        <v>0</v>
      </c>
      <c r="K34" s="131">
        <f t="shared" si="29"/>
        <v>0</v>
      </c>
      <c r="L34" s="131">
        <f t="shared" si="29"/>
        <v>0</v>
      </c>
      <c r="M34" s="131">
        <f t="shared" si="29"/>
        <v>0</v>
      </c>
      <c r="N34" s="131">
        <f t="shared" si="29"/>
        <v>0</v>
      </c>
      <c r="O34" s="152">
        <f t="shared" si="4"/>
        <v>0</v>
      </c>
      <c r="P34" s="152">
        <f t="shared" si="4"/>
        <v>0</v>
      </c>
      <c r="Q34" s="133">
        <f>Q35</f>
        <v>0</v>
      </c>
      <c r="R34" s="133">
        <f t="shared" ref="R34:Z34" si="30">R35</f>
        <v>0</v>
      </c>
      <c r="S34" s="133">
        <f t="shared" si="30"/>
        <v>0</v>
      </c>
      <c r="T34" s="133">
        <f t="shared" si="30"/>
        <v>0</v>
      </c>
      <c r="U34" s="133">
        <f t="shared" si="30"/>
        <v>0</v>
      </c>
      <c r="V34" s="133">
        <f t="shared" si="30"/>
        <v>0</v>
      </c>
      <c r="W34" s="133">
        <f t="shared" si="30"/>
        <v>0</v>
      </c>
      <c r="X34" s="133">
        <f t="shared" si="30"/>
        <v>0</v>
      </c>
      <c r="Y34" s="133">
        <f t="shared" si="30"/>
        <v>0</v>
      </c>
      <c r="Z34" s="133">
        <f t="shared" si="30"/>
        <v>0</v>
      </c>
      <c r="AA34" s="12">
        <f t="shared" si="7"/>
        <v>7.3</v>
      </c>
      <c r="AB34" s="12">
        <f t="shared" si="5"/>
        <v>0</v>
      </c>
      <c r="AC34" s="105">
        <f>AC35</f>
        <v>0.8</v>
      </c>
      <c r="AD34" s="105">
        <f t="shared" ref="AD34:AL34" si="31">AD35</f>
        <v>0</v>
      </c>
      <c r="AE34" s="105">
        <f t="shared" si="31"/>
        <v>6.5</v>
      </c>
      <c r="AF34" s="105">
        <f t="shared" si="31"/>
        <v>0</v>
      </c>
      <c r="AG34" s="105">
        <f t="shared" si="31"/>
        <v>0</v>
      </c>
      <c r="AH34" s="105">
        <f t="shared" si="31"/>
        <v>0</v>
      </c>
      <c r="AI34" s="105">
        <f t="shared" si="31"/>
        <v>0</v>
      </c>
      <c r="AJ34" s="105">
        <f t="shared" si="31"/>
        <v>0</v>
      </c>
      <c r="AK34" s="105">
        <f t="shared" si="31"/>
        <v>0</v>
      </c>
      <c r="AL34" s="105">
        <f t="shared" si="31"/>
        <v>0</v>
      </c>
      <c r="AN34" s="162">
        <f>AA34-'[1]3 priedas_asignavimai'!Q103</f>
        <v>0</v>
      </c>
    </row>
    <row r="35" spans="1:40" ht="15" customHeight="1" x14ac:dyDescent="0.25">
      <c r="A35" s="10"/>
      <c r="B35" s="4" t="s">
        <v>5</v>
      </c>
      <c r="C35" s="152">
        <f t="shared" si="3"/>
        <v>7.3</v>
      </c>
      <c r="D35" s="152">
        <f t="shared" si="3"/>
        <v>0</v>
      </c>
      <c r="E35" s="7">
        <v>0.8</v>
      </c>
      <c r="F35" s="7"/>
      <c r="G35" s="7">
        <v>6.5</v>
      </c>
      <c r="H35" s="7"/>
      <c r="I35" s="7"/>
      <c r="J35" s="7"/>
      <c r="K35" s="7"/>
      <c r="L35" s="7"/>
      <c r="M35" s="7"/>
      <c r="N35" s="7"/>
      <c r="O35" s="152">
        <f t="shared" si="4"/>
        <v>0</v>
      </c>
      <c r="P35" s="152">
        <f t="shared" si="4"/>
        <v>0</v>
      </c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2">
        <f t="shared" si="7"/>
        <v>7.3</v>
      </c>
      <c r="AB35" s="12">
        <f t="shared" si="5"/>
        <v>0</v>
      </c>
      <c r="AC35" s="23">
        <f t="shared" ref="AC35:AL35" si="32">E35+Q35</f>
        <v>0.8</v>
      </c>
      <c r="AD35" s="23">
        <f t="shared" si="32"/>
        <v>0</v>
      </c>
      <c r="AE35" s="23">
        <f t="shared" si="32"/>
        <v>6.5</v>
      </c>
      <c r="AF35" s="23">
        <f t="shared" si="32"/>
        <v>0</v>
      </c>
      <c r="AG35" s="23">
        <f t="shared" si="32"/>
        <v>0</v>
      </c>
      <c r="AH35" s="23">
        <f t="shared" si="32"/>
        <v>0</v>
      </c>
      <c r="AI35" s="23">
        <f t="shared" si="32"/>
        <v>0</v>
      </c>
      <c r="AJ35" s="23">
        <f t="shared" si="32"/>
        <v>0</v>
      </c>
      <c r="AK35" s="23">
        <f t="shared" si="32"/>
        <v>0</v>
      </c>
      <c r="AL35" s="23">
        <f t="shared" si="32"/>
        <v>0</v>
      </c>
      <c r="AN35" s="162">
        <f>AA35-'[1]3 priedas_asignavimai'!Q107</f>
        <v>0</v>
      </c>
    </row>
    <row r="36" spans="1:40" ht="15" customHeight="1" x14ac:dyDescent="0.25">
      <c r="A36" s="3" t="s">
        <v>15</v>
      </c>
      <c r="B36" s="124" t="s">
        <v>308</v>
      </c>
      <c r="C36" s="152">
        <f t="shared" si="3"/>
        <v>2</v>
      </c>
      <c r="D36" s="152">
        <f t="shared" si="3"/>
        <v>0</v>
      </c>
      <c r="E36" s="131">
        <f t="shared" ref="E36:N36" si="33">E37</f>
        <v>0.3</v>
      </c>
      <c r="F36" s="131">
        <f t="shared" si="33"/>
        <v>0</v>
      </c>
      <c r="G36" s="131">
        <f t="shared" si="33"/>
        <v>1.7</v>
      </c>
      <c r="H36" s="131">
        <f t="shared" si="33"/>
        <v>0</v>
      </c>
      <c r="I36" s="131">
        <f t="shared" si="33"/>
        <v>0</v>
      </c>
      <c r="J36" s="131">
        <f t="shared" si="33"/>
        <v>0</v>
      </c>
      <c r="K36" s="131">
        <f t="shared" si="33"/>
        <v>0</v>
      </c>
      <c r="L36" s="131">
        <f t="shared" si="33"/>
        <v>0</v>
      </c>
      <c r="M36" s="131">
        <f t="shared" si="33"/>
        <v>0</v>
      </c>
      <c r="N36" s="131">
        <f t="shared" si="33"/>
        <v>0</v>
      </c>
      <c r="O36" s="152">
        <f t="shared" si="4"/>
        <v>0</v>
      </c>
      <c r="P36" s="152">
        <f t="shared" si="4"/>
        <v>0</v>
      </c>
      <c r="Q36" s="133">
        <f t="shared" ref="Q36:Z36" si="34">Q37</f>
        <v>0</v>
      </c>
      <c r="R36" s="133">
        <f t="shared" si="34"/>
        <v>0</v>
      </c>
      <c r="S36" s="133">
        <f t="shared" si="34"/>
        <v>0</v>
      </c>
      <c r="T36" s="133">
        <f t="shared" si="34"/>
        <v>0</v>
      </c>
      <c r="U36" s="133">
        <f t="shared" si="34"/>
        <v>0</v>
      </c>
      <c r="V36" s="133">
        <f t="shared" si="34"/>
        <v>0</v>
      </c>
      <c r="W36" s="133">
        <f t="shared" si="34"/>
        <v>0</v>
      </c>
      <c r="X36" s="133">
        <f t="shared" si="34"/>
        <v>0</v>
      </c>
      <c r="Y36" s="133">
        <f t="shared" si="34"/>
        <v>0</v>
      </c>
      <c r="Z36" s="133">
        <f t="shared" si="34"/>
        <v>0</v>
      </c>
      <c r="AA36" s="12">
        <f t="shared" si="7"/>
        <v>2</v>
      </c>
      <c r="AB36" s="12">
        <f t="shared" si="5"/>
        <v>0</v>
      </c>
      <c r="AC36" s="105">
        <f t="shared" ref="AC36:AL36" si="35">AC37</f>
        <v>0.3</v>
      </c>
      <c r="AD36" s="105">
        <f t="shared" si="35"/>
        <v>0</v>
      </c>
      <c r="AE36" s="105">
        <f t="shared" si="35"/>
        <v>1.7</v>
      </c>
      <c r="AF36" s="105">
        <f t="shared" si="35"/>
        <v>0</v>
      </c>
      <c r="AG36" s="105">
        <f t="shared" si="35"/>
        <v>0</v>
      </c>
      <c r="AH36" s="105">
        <f t="shared" si="35"/>
        <v>0</v>
      </c>
      <c r="AI36" s="105">
        <f t="shared" si="35"/>
        <v>0</v>
      </c>
      <c r="AJ36" s="105">
        <f t="shared" si="35"/>
        <v>0</v>
      </c>
      <c r="AK36" s="105">
        <f t="shared" si="35"/>
        <v>0</v>
      </c>
      <c r="AL36" s="105">
        <f t="shared" si="35"/>
        <v>0</v>
      </c>
      <c r="AN36" s="162">
        <f>AA36-'[1]3 priedas_asignavimai'!Q110</f>
        <v>0</v>
      </c>
    </row>
    <row r="37" spans="1:40" ht="15" customHeight="1" x14ac:dyDescent="0.25">
      <c r="A37" s="10"/>
      <c r="B37" s="4" t="s">
        <v>5</v>
      </c>
      <c r="C37" s="152">
        <f t="shared" si="3"/>
        <v>2</v>
      </c>
      <c r="D37" s="152">
        <f t="shared" si="3"/>
        <v>0</v>
      </c>
      <c r="E37" s="7">
        <v>0.3</v>
      </c>
      <c r="F37" s="7"/>
      <c r="G37" s="7">
        <v>1.7</v>
      </c>
      <c r="H37" s="7"/>
      <c r="I37" s="7"/>
      <c r="J37" s="7"/>
      <c r="K37" s="7"/>
      <c r="L37" s="7"/>
      <c r="M37" s="7"/>
      <c r="N37" s="7"/>
      <c r="O37" s="152">
        <f t="shared" si="4"/>
        <v>0</v>
      </c>
      <c r="P37" s="152">
        <f t="shared" si="4"/>
        <v>0</v>
      </c>
      <c r="Q37" s="134"/>
      <c r="R37" s="134"/>
      <c r="S37" s="134"/>
      <c r="T37" s="134"/>
      <c r="U37" s="134"/>
      <c r="V37" s="134"/>
      <c r="W37" s="134"/>
      <c r="X37" s="134"/>
      <c r="Y37" s="134"/>
      <c r="Z37" s="134"/>
      <c r="AA37" s="12">
        <f t="shared" si="7"/>
        <v>2</v>
      </c>
      <c r="AB37" s="12">
        <f t="shared" si="5"/>
        <v>0</v>
      </c>
      <c r="AC37" s="23">
        <f t="shared" ref="AC37:AL37" si="36">E37+Q37</f>
        <v>0.3</v>
      </c>
      <c r="AD37" s="23">
        <f t="shared" si="36"/>
        <v>0</v>
      </c>
      <c r="AE37" s="23">
        <f t="shared" si="36"/>
        <v>1.7</v>
      </c>
      <c r="AF37" s="23">
        <f t="shared" si="36"/>
        <v>0</v>
      </c>
      <c r="AG37" s="23">
        <f t="shared" si="36"/>
        <v>0</v>
      </c>
      <c r="AH37" s="23">
        <f t="shared" si="36"/>
        <v>0</v>
      </c>
      <c r="AI37" s="23">
        <f t="shared" si="36"/>
        <v>0</v>
      </c>
      <c r="AJ37" s="23">
        <f t="shared" si="36"/>
        <v>0</v>
      </c>
      <c r="AK37" s="23">
        <f t="shared" si="36"/>
        <v>0</v>
      </c>
      <c r="AL37" s="23">
        <f t="shared" si="36"/>
        <v>0</v>
      </c>
      <c r="AN37" s="162">
        <f>AA37-'[1]3 priedas_asignavimai'!Q114</f>
        <v>0</v>
      </c>
    </row>
    <row r="38" spans="1:40" ht="15" customHeight="1" x14ac:dyDescent="0.25">
      <c r="A38" s="3" t="s">
        <v>16</v>
      </c>
      <c r="B38" s="124" t="s">
        <v>309</v>
      </c>
      <c r="C38" s="152">
        <f t="shared" si="3"/>
        <v>8.1</v>
      </c>
      <c r="D38" s="152">
        <f t="shared" si="3"/>
        <v>0</v>
      </c>
      <c r="E38" s="131">
        <f t="shared" ref="E38:N38" si="37">E39</f>
        <v>3.4</v>
      </c>
      <c r="F38" s="131">
        <f t="shared" si="37"/>
        <v>0</v>
      </c>
      <c r="G38" s="131">
        <f t="shared" si="37"/>
        <v>4.7</v>
      </c>
      <c r="H38" s="131">
        <f t="shared" si="37"/>
        <v>0</v>
      </c>
      <c r="I38" s="131">
        <f t="shared" si="37"/>
        <v>0</v>
      </c>
      <c r="J38" s="131">
        <f t="shared" si="37"/>
        <v>0</v>
      </c>
      <c r="K38" s="131">
        <f t="shared" si="37"/>
        <v>0</v>
      </c>
      <c r="L38" s="131">
        <f t="shared" si="37"/>
        <v>0</v>
      </c>
      <c r="M38" s="131">
        <f t="shared" si="37"/>
        <v>0</v>
      </c>
      <c r="N38" s="131">
        <f t="shared" si="37"/>
        <v>0</v>
      </c>
      <c r="O38" s="152">
        <f t="shared" si="4"/>
        <v>0</v>
      </c>
      <c r="P38" s="152">
        <f t="shared" si="4"/>
        <v>0</v>
      </c>
      <c r="Q38" s="133">
        <f t="shared" ref="Q38:Z38" si="38">Q39</f>
        <v>0</v>
      </c>
      <c r="R38" s="133">
        <f t="shared" si="38"/>
        <v>0</v>
      </c>
      <c r="S38" s="133">
        <f t="shared" si="38"/>
        <v>0</v>
      </c>
      <c r="T38" s="133">
        <f t="shared" si="38"/>
        <v>0</v>
      </c>
      <c r="U38" s="133">
        <f t="shared" si="38"/>
        <v>0</v>
      </c>
      <c r="V38" s="133">
        <f t="shared" si="38"/>
        <v>0</v>
      </c>
      <c r="W38" s="133">
        <f t="shared" si="38"/>
        <v>0</v>
      </c>
      <c r="X38" s="133">
        <f t="shared" si="38"/>
        <v>0</v>
      </c>
      <c r="Y38" s="133">
        <f t="shared" si="38"/>
        <v>0</v>
      </c>
      <c r="Z38" s="133">
        <f t="shared" si="38"/>
        <v>0</v>
      </c>
      <c r="AA38" s="12">
        <f t="shared" si="7"/>
        <v>8.1</v>
      </c>
      <c r="AB38" s="12">
        <f t="shared" si="5"/>
        <v>0</v>
      </c>
      <c r="AC38" s="105">
        <f t="shared" ref="AC38:AL38" si="39">AC39</f>
        <v>3.4</v>
      </c>
      <c r="AD38" s="105">
        <f t="shared" si="39"/>
        <v>0</v>
      </c>
      <c r="AE38" s="105">
        <f t="shared" si="39"/>
        <v>4.7</v>
      </c>
      <c r="AF38" s="105">
        <f t="shared" si="39"/>
        <v>0</v>
      </c>
      <c r="AG38" s="105">
        <f t="shared" si="39"/>
        <v>0</v>
      </c>
      <c r="AH38" s="105">
        <f t="shared" si="39"/>
        <v>0</v>
      </c>
      <c r="AI38" s="105">
        <f t="shared" si="39"/>
        <v>0</v>
      </c>
      <c r="AJ38" s="105">
        <f t="shared" si="39"/>
        <v>0</v>
      </c>
      <c r="AK38" s="105">
        <f t="shared" si="39"/>
        <v>0</v>
      </c>
      <c r="AL38" s="105">
        <f t="shared" si="39"/>
        <v>0</v>
      </c>
      <c r="AN38" s="162">
        <f>AA38-'[1]3 priedas_asignavimai'!Q117</f>
        <v>0</v>
      </c>
    </row>
    <row r="39" spans="1:40" ht="15" customHeight="1" x14ac:dyDescent="0.25">
      <c r="A39" s="10"/>
      <c r="B39" s="4" t="s">
        <v>5</v>
      </c>
      <c r="C39" s="152">
        <f t="shared" si="3"/>
        <v>8.1</v>
      </c>
      <c r="D39" s="152">
        <f t="shared" si="3"/>
        <v>0</v>
      </c>
      <c r="E39" s="7">
        <v>3.4</v>
      </c>
      <c r="F39" s="7"/>
      <c r="G39" s="7">
        <v>4.7</v>
      </c>
      <c r="H39" s="7"/>
      <c r="I39" s="7"/>
      <c r="J39" s="7"/>
      <c r="K39" s="7"/>
      <c r="L39" s="7"/>
      <c r="M39" s="7"/>
      <c r="N39" s="7"/>
      <c r="O39" s="152">
        <f t="shared" si="4"/>
        <v>0</v>
      </c>
      <c r="P39" s="152">
        <f t="shared" si="4"/>
        <v>0</v>
      </c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2">
        <f t="shared" si="7"/>
        <v>8.1</v>
      </c>
      <c r="AB39" s="12">
        <f t="shared" si="5"/>
        <v>0</v>
      </c>
      <c r="AC39" s="23">
        <f t="shared" ref="AC39:AL39" si="40">E39+Q39</f>
        <v>3.4</v>
      </c>
      <c r="AD39" s="23">
        <f t="shared" si="40"/>
        <v>0</v>
      </c>
      <c r="AE39" s="23">
        <f t="shared" si="40"/>
        <v>4.7</v>
      </c>
      <c r="AF39" s="23">
        <f t="shared" si="40"/>
        <v>0</v>
      </c>
      <c r="AG39" s="23">
        <f t="shared" si="40"/>
        <v>0</v>
      </c>
      <c r="AH39" s="23">
        <f t="shared" si="40"/>
        <v>0</v>
      </c>
      <c r="AI39" s="23">
        <f t="shared" si="40"/>
        <v>0</v>
      </c>
      <c r="AJ39" s="23">
        <f t="shared" si="40"/>
        <v>0</v>
      </c>
      <c r="AK39" s="23">
        <f t="shared" si="40"/>
        <v>0</v>
      </c>
      <c r="AL39" s="23">
        <f t="shared" si="40"/>
        <v>0</v>
      </c>
      <c r="AN39" s="162">
        <f>AA39-'[1]3 priedas_asignavimai'!Q121</f>
        <v>0</v>
      </c>
    </row>
    <row r="40" spans="1:40" ht="15" hidden="1" customHeight="1" x14ac:dyDescent="0.25">
      <c r="A40" s="3" t="s">
        <v>17</v>
      </c>
      <c r="B40" s="124" t="s">
        <v>310</v>
      </c>
      <c r="C40" s="152">
        <f t="shared" si="3"/>
        <v>0</v>
      </c>
      <c r="D40" s="152">
        <f t="shared" si="3"/>
        <v>0</v>
      </c>
      <c r="E40" s="131">
        <f t="shared" ref="E40:N40" si="41">E41</f>
        <v>0</v>
      </c>
      <c r="F40" s="131">
        <f t="shared" si="41"/>
        <v>0</v>
      </c>
      <c r="G40" s="131">
        <f t="shared" si="41"/>
        <v>0</v>
      </c>
      <c r="H40" s="131">
        <f t="shared" si="41"/>
        <v>0</v>
      </c>
      <c r="I40" s="131">
        <f t="shared" si="41"/>
        <v>0</v>
      </c>
      <c r="J40" s="131">
        <f t="shared" si="41"/>
        <v>0</v>
      </c>
      <c r="K40" s="131">
        <f t="shared" si="41"/>
        <v>0</v>
      </c>
      <c r="L40" s="131">
        <f t="shared" si="41"/>
        <v>0</v>
      </c>
      <c r="M40" s="131">
        <f t="shared" si="41"/>
        <v>0</v>
      </c>
      <c r="N40" s="131">
        <f t="shared" si="41"/>
        <v>0</v>
      </c>
      <c r="O40" s="152">
        <f t="shared" si="4"/>
        <v>0</v>
      </c>
      <c r="P40" s="152">
        <f t="shared" si="4"/>
        <v>0</v>
      </c>
      <c r="Q40" s="133">
        <f t="shared" ref="Q40:Z40" si="42">Q41</f>
        <v>0</v>
      </c>
      <c r="R40" s="133">
        <f t="shared" si="42"/>
        <v>0</v>
      </c>
      <c r="S40" s="133">
        <f t="shared" si="42"/>
        <v>0</v>
      </c>
      <c r="T40" s="133">
        <f t="shared" si="42"/>
        <v>0</v>
      </c>
      <c r="U40" s="133">
        <f t="shared" si="42"/>
        <v>0</v>
      </c>
      <c r="V40" s="133">
        <f t="shared" si="42"/>
        <v>0</v>
      </c>
      <c r="W40" s="133">
        <f t="shared" si="42"/>
        <v>0</v>
      </c>
      <c r="X40" s="133">
        <f t="shared" si="42"/>
        <v>0</v>
      </c>
      <c r="Y40" s="133">
        <f t="shared" si="42"/>
        <v>0</v>
      </c>
      <c r="Z40" s="133">
        <f t="shared" si="42"/>
        <v>0</v>
      </c>
      <c r="AA40" s="12">
        <f t="shared" si="7"/>
        <v>0</v>
      </c>
      <c r="AB40" s="12">
        <f t="shared" si="5"/>
        <v>0</v>
      </c>
      <c r="AC40" s="105">
        <f t="shared" ref="AC40:AL40" si="43">AC41</f>
        <v>0</v>
      </c>
      <c r="AD40" s="105">
        <f t="shared" si="43"/>
        <v>0</v>
      </c>
      <c r="AE40" s="105">
        <f t="shared" si="43"/>
        <v>0</v>
      </c>
      <c r="AF40" s="105">
        <f t="shared" si="43"/>
        <v>0</v>
      </c>
      <c r="AG40" s="105">
        <f t="shared" si="43"/>
        <v>0</v>
      </c>
      <c r="AH40" s="105">
        <f t="shared" si="43"/>
        <v>0</v>
      </c>
      <c r="AI40" s="105">
        <f t="shared" si="43"/>
        <v>0</v>
      </c>
      <c r="AJ40" s="105">
        <f t="shared" si="43"/>
        <v>0</v>
      </c>
      <c r="AK40" s="105">
        <f t="shared" si="43"/>
        <v>0</v>
      </c>
      <c r="AL40" s="105">
        <f t="shared" si="43"/>
        <v>0</v>
      </c>
      <c r="AN40" s="162"/>
    </row>
    <row r="41" spans="1:40" ht="15" hidden="1" customHeight="1" x14ac:dyDescent="0.25">
      <c r="A41" s="10"/>
      <c r="B41" s="4" t="s">
        <v>5</v>
      </c>
      <c r="C41" s="152">
        <f t="shared" si="3"/>
        <v>0</v>
      </c>
      <c r="D41" s="152">
        <f t="shared" si="3"/>
        <v>0</v>
      </c>
      <c r="E41" s="7"/>
      <c r="F41" s="7"/>
      <c r="G41" s="7"/>
      <c r="H41" s="7"/>
      <c r="I41" s="7"/>
      <c r="J41" s="7"/>
      <c r="K41" s="7"/>
      <c r="L41" s="7"/>
      <c r="M41" s="7"/>
      <c r="N41" s="7"/>
      <c r="O41" s="152">
        <f t="shared" si="4"/>
        <v>0</v>
      </c>
      <c r="P41" s="152">
        <f t="shared" si="4"/>
        <v>0</v>
      </c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2">
        <f t="shared" si="7"/>
        <v>0</v>
      </c>
      <c r="AB41" s="12">
        <f t="shared" si="5"/>
        <v>0</v>
      </c>
      <c r="AC41" s="23">
        <f t="shared" ref="AC41:AL41" si="44">E41+Q41</f>
        <v>0</v>
      </c>
      <c r="AD41" s="23">
        <f t="shared" si="44"/>
        <v>0</v>
      </c>
      <c r="AE41" s="23">
        <f t="shared" si="44"/>
        <v>0</v>
      </c>
      <c r="AF41" s="23">
        <f t="shared" si="44"/>
        <v>0</v>
      </c>
      <c r="AG41" s="23">
        <f t="shared" si="44"/>
        <v>0</v>
      </c>
      <c r="AH41" s="23">
        <f t="shared" si="44"/>
        <v>0</v>
      </c>
      <c r="AI41" s="23">
        <f t="shared" si="44"/>
        <v>0</v>
      </c>
      <c r="AJ41" s="23">
        <f t="shared" si="44"/>
        <v>0</v>
      </c>
      <c r="AK41" s="23">
        <f t="shared" si="44"/>
        <v>0</v>
      </c>
      <c r="AL41" s="23">
        <f t="shared" si="44"/>
        <v>0</v>
      </c>
      <c r="AN41" s="162"/>
    </row>
    <row r="42" spans="1:40" ht="15" customHeight="1" x14ac:dyDescent="0.25">
      <c r="A42" s="3" t="s">
        <v>17</v>
      </c>
      <c r="B42" s="124" t="s">
        <v>311</v>
      </c>
      <c r="C42" s="152">
        <f t="shared" si="3"/>
        <v>1.5</v>
      </c>
      <c r="D42" s="152">
        <f t="shared" si="3"/>
        <v>0</v>
      </c>
      <c r="E42" s="131">
        <f t="shared" ref="E42:N42" si="45">E43</f>
        <v>0.3</v>
      </c>
      <c r="F42" s="131">
        <f t="shared" si="45"/>
        <v>0</v>
      </c>
      <c r="G42" s="131">
        <f t="shared" si="45"/>
        <v>1.2</v>
      </c>
      <c r="H42" s="131">
        <f t="shared" si="45"/>
        <v>0</v>
      </c>
      <c r="I42" s="131">
        <f t="shared" si="45"/>
        <v>0</v>
      </c>
      <c r="J42" s="131">
        <f t="shared" si="45"/>
        <v>0</v>
      </c>
      <c r="K42" s="131">
        <f t="shared" si="45"/>
        <v>0</v>
      </c>
      <c r="L42" s="131">
        <f t="shared" si="45"/>
        <v>0</v>
      </c>
      <c r="M42" s="131">
        <f t="shared" si="45"/>
        <v>0</v>
      </c>
      <c r="N42" s="131">
        <f t="shared" si="45"/>
        <v>0</v>
      </c>
      <c r="O42" s="152">
        <f t="shared" si="4"/>
        <v>0</v>
      </c>
      <c r="P42" s="152">
        <f t="shared" si="4"/>
        <v>0</v>
      </c>
      <c r="Q42" s="133">
        <f t="shared" ref="Q42:Z42" si="46">Q43</f>
        <v>0</v>
      </c>
      <c r="R42" s="133">
        <f t="shared" si="46"/>
        <v>0</v>
      </c>
      <c r="S42" s="133">
        <f t="shared" si="46"/>
        <v>0</v>
      </c>
      <c r="T42" s="133">
        <f t="shared" si="46"/>
        <v>0</v>
      </c>
      <c r="U42" s="133">
        <f t="shared" si="46"/>
        <v>0</v>
      </c>
      <c r="V42" s="133">
        <f t="shared" si="46"/>
        <v>0</v>
      </c>
      <c r="W42" s="133">
        <f t="shared" si="46"/>
        <v>0</v>
      </c>
      <c r="X42" s="133">
        <f t="shared" si="46"/>
        <v>0</v>
      </c>
      <c r="Y42" s="133">
        <f t="shared" si="46"/>
        <v>0</v>
      </c>
      <c r="Z42" s="133">
        <f t="shared" si="46"/>
        <v>0</v>
      </c>
      <c r="AA42" s="12">
        <f t="shared" si="7"/>
        <v>1.5</v>
      </c>
      <c r="AB42" s="12">
        <f t="shared" si="5"/>
        <v>0</v>
      </c>
      <c r="AC42" s="105">
        <f t="shared" ref="AC42:AL42" si="47">AC43</f>
        <v>0.3</v>
      </c>
      <c r="AD42" s="105">
        <f t="shared" si="47"/>
        <v>0</v>
      </c>
      <c r="AE42" s="105">
        <f t="shared" si="47"/>
        <v>1.2</v>
      </c>
      <c r="AF42" s="105">
        <f t="shared" si="47"/>
        <v>0</v>
      </c>
      <c r="AG42" s="105">
        <f t="shared" si="47"/>
        <v>0</v>
      </c>
      <c r="AH42" s="105">
        <f t="shared" si="47"/>
        <v>0</v>
      </c>
      <c r="AI42" s="105">
        <f t="shared" si="47"/>
        <v>0</v>
      </c>
      <c r="AJ42" s="105">
        <f t="shared" si="47"/>
        <v>0</v>
      </c>
      <c r="AK42" s="105">
        <f t="shared" si="47"/>
        <v>0</v>
      </c>
      <c r="AL42" s="105">
        <f t="shared" si="47"/>
        <v>0</v>
      </c>
      <c r="AN42" s="162">
        <f>AA42-'[1]3 priedas_asignavimai'!Q131</f>
        <v>0</v>
      </c>
    </row>
    <row r="43" spans="1:40" ht="15" customHeight="1" x14ac:dyDescent="0.25">
      <c r="A43" s="10"/>
      <c r="B43" s="4" t="s">
        <v>5</v>
      </c>
      <c r="C43" s="152">
        <f t="shared" si="3"/>
        <v>1.5</v>
      </c>
      <c r="D43" s="152">
        <f t="shared" si="3"/>
        <v>0</v>
      </c>
      <c r="E43" s="7">
        <v>0.3</v>
      </c>
      <c r="F43" s="7"/>
      <c r="G43" s="7">
        <v>1.2</v>
      </c>
      <c r="H43" s="7"/>
      <c r="I43" s="7"/>
      <c r="J43" s="7"/>
      <c r="K43" s="7"/>
      <c r="L43" s="7"/>
      <c r="M43" s="7"/>
      <c r="N43" s="7"/>
      <c r="O43" s="152">
        <f t="shared" si="4"/>
        <v>0</v>
      </c>
      <c r="P43" s="152">
        <f t="shared" si="4"/>
        <v>0</v>
      </c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2">
        <f t="shared" si="7"/>
        <v>1.5</v>
      </c>
      <c r="AB43" s="12">
        <f t="shared" si="5"/>
        <v>0</v>
      </c>
      <c r="AC43" s="23">
        <f t="shared" ref="AC43:AL43" si="48">E43+Q43</f>
        <v>0.3</v>
      </c>
      <c r="AD43" s="23">
        <f t="shared" si="48"/>
        <v>0</v>
      </c>
      <c r="AE43" s="23">
        <f t="shared" si="48"/>
        <v>1.2</v>
      </c>
      <c r="AF43" s="23">
        <f t="shared" si="48"/>
        <v>0</v>
      </c>
      <c r="AG43" s="23">
        <f t="shared" si="48"/>
        <v>0</v>
      </c>
      <c r="AH43" s="23">
        <f t="shared" si="48"/>
        <v>0</v>
      </c>
      <c r="AI43" s="23">
        <f t="shared" si="48"/>
        <v>0</v>
      </c>
      <c r="AJ43" s="23">
        <f t="shared" si="48"/>
        <v>0</v>
      </c>
      <c r="AK43" s="23">
        <f t="shared" si="48"/>
        <v>0</v>
      </c>
      <c r="AL43" s="23">
        <f t="shared" si="48"/>
        <v>0</v>
      </c>
      <c r="AN43" s="162">
        <f>AA43-'[1]3 priedas_asignavimai'!Q135</f>
        <v>0</v>
      </c>
    </row>
    <row r="44" spans="1:40" ht="15" customHeight="1" x14ac:dyDescent="0.25">
      <c r="A44" s="3" t="s">
        <v>18</v>
      </c>
      <c r="B44" s="124" t="s">
        <v>312</v>
      </c>
      <c r="C44" s="152">
        <f t="shared" si="3"/>
        <v>10.6</v>
      </c>
      <c r="D44" s="152">
        <f t="shared" si="3"/>
        <v>0</v>
      </c>
      <c r="E44" s="131">
        <f t="shared" ref="E44:N44" si="49">E45</f>
        <v>10.6</v>
      </c>
      <c r="F44" s="131">
        <f t="shared" si="49"/>
        <v>0</v>
      </c>
      <c r="G44" s="131">
        <f t="shared" si="49"/>
        <v>0</v>
      </c>
      <c r="H44" s="131">
        <f t="shared" si="49"/>
        <v>0</v>
      </c>
      <c r="I44" s="131">
        <f t="shared" si="49"/>
        <v>0</v>
      </c>
      <c r="J44" s="131">
        <f t="shared" si="49"/>
        <v>0</v>
      </c>
      <c r="K44" s="131">
        <f t="shared" si="49"/>
        <v>0</v>
      </c>
      <c r="L44" s="131">
        <f t="shared" si="49"/>
        <v>0</v>
      </c>
      <c r="M44" s="131">
        <f t="shared" si="49"/>
        <v>0</v>
      </c>
      <c r="N44" s="131">
        <f t="shared" si="49"/>
        <v>0</v>
      </c>
      <c r="O44" s="152">
        <f t="shared" si="4"/>
        <v>0</v>
      </c>
      <c r="P44" s="152">
        <f t="shared" si="4"/>
        <v>0</v>
      </c>
      <c r="Q44" s="133">
        <f t="shared" ref="Q44:Z44" si="50">Q45</f>
        <v>0</v>
      </c>
      <c r="R44" s="133">
        <f t="shared" si="50"/>
        <v>0</v>
      </c>
      <c r="S44" s="133">
        <f t="shared" si="50"/>
        <v>0</v>
      </c>
      <c r="T44" s="133">
        <f t="shared" si="50"/>
        <v>0</v>
      </c>
      <c r="U44" s="133">
        <f t="shared" si="50"/>
        <v>0</v>
      </c>
      <c r="V44" s="133">
        <f t="shared" si="50"/>
        <v>0</v>
      </c>
      <c r="W44" s="133">
        <f t="shared" si="50"/>
        <v>0</v>
      </c>
      <c r="X44" s="133">
        <f t="shared" si="50"/>
        <v>0</v>
      </c>
      <c r="Y44" s="133">
        <f t="shared" si="50"/>
        <v>0</v>
      </c>
      <c r="Z44" s="133">
        <f t="shared" si="50"/>
        <v>0</v>
      </c>
      <c r="AA44" s="12">
        <f t="shared" si="7"/>
        <v>10.6</v>
      </c>
      <c r="AB44" s="12">
        <f t="shared" si="5"/>
        <v>0</v>
      </c>
      <c r="AC44" s="105">
        <f t="shared" ref="AC44:AL44" si="51">AC45</f>
        <v>10.6</v>
      </c>
      <c r="AD44" s="105">
        <f t="shared" si="51"/>
        <v>0</v>
      </c>
      <c r="AE44" s="105">
        <f t="shared" si="51"/>
        <v>0</v>
      </c>
      <c r="AF44" s="105">
        <f t="shared" si="51"/>
        <v>0</v>
      </c>
      <c r="AG44" s="105">
        <f t="shared" si="51"/>
        <v>0</v>
      </c>
      <c r="AH44" s="105">
        <f t="shared" si="51"/>
        <v>0</v>
      </c>
      <c r="AI44" s="105">
        <f t="shared" si="51"/>
        <v>0</v>
      </c>
      <c r="AJ44" s="105">
        <f t="shared" si="51"/>
        <v>0</v>
      </c>
      <c r="AK44" s="105">
        <f t="shared" si="51"/>
        <v>0</v>
      </c>
      <c r="AL44" s="105">
        <f t="shared" si="51"/>
        <v>0</v>
      </c>
      <c r="AN44" s="162">
        <f>AA44-'[1]3 priedas_asignavimai'!Q138</f>
        <v>0</v>
      </c>
    </row>
    <row r="45" spans="1:40" ht="15" customHeight="1" x14ac:dyDescent="0.25">
      <c r="A45" s="27"/>
      <c r="B45" s="4" t="s">
        <v>5</v>
      </c>
      <c r="C45" s="152">
        <f t="shared" si="3"/>
        <v>10.6</v>
      </c>
      <c r="D45" s="152">
        <f t="shared" si="3"/>
        <v>0</v>
      </c>
      <c r="E45" s="7">
        <v>10.6</v>
      </c>
      <c r="F45" s="7"/>
      <c r="G45" s="7"/>
      <c r="H45" s="7"/>
      <c r="I45" s="7"/>
      <c r="J45" s="7"/>
      <c r="K45" s="7"/>
      <c r="L45" s="7"/>
      <c r="M45" s="7"/>
      <c r="N45" s="7"/>
      <c r="O45" s="152">
        <f t="shared" si="4"/>
        <v>0</v>
      </c>
      <c r="P45" s="152">
        <f t="shared" si="4"/>
        <v>0</v>
      </c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2">
        <f t="shared" si="7"/>
        <v>10.6</v>
      </c>
      <c r="AB45" s="12">
        <f t="shared" si="5"/>
        <v>0</v>
      </c>
      <c r="AC45" s="23">
        <f t="shared" ref="AC45:AL45" si="52">E45+Q45</f>
        <v>10.6</v>
      </c>
      <c r="AD45" s="23">
        <f t="shared" si="52"/>
        <v>0</v>
      </c>
      <c r="AE45" s="23">
        <f t="shared" si="52"/>
        <v>0</v>
      </c>
      <c r="AF45" s="23">
        <f t="shared" si="52"/>
        <v>0</v>
      </c>
      <c r="AG45" s="23">
        <f t="shared" si="52"/>
        <v>0</v>
      </c>
      <c r="AH45" s="23">
        <f t="shared" si="52"/>
        <v>0</v>
      </c>
      <c r="AI45" s="23">
        <f t="shared" si="52"/>
        <v>0</v>
      </c>
      <c r="AJ45" s="23">
        <f t="shared" si="52"/>
        <v>0</v>
      </c>
      <c r="AK45" s="23">
        <f t="shared" si="52"/>
        <v>0</v>
      </c>
      <c r="AL45" s="23">
        <f t="shared" si="52"/>
        <v>0</v>
      </c>
      <c r="AN45" s="162">
        <f>AA45-'[1]3 priedas_asignavimai'!Q142</f>
        <v>0</v>
      </c>
    </row>
    <row r="46" spans="1:40" s="26" customFormat="1" ht="15" customHeight="1" x14ac:dyDescent="0.25">
      <c r="A46" s="30" t="s">
        <v>19</v>
      </c>
      <c r="B46" s="118" t="s">
        <v>315</v>
      </c>
      <c r="C46" s="152">
        <f t="shared" si="3"/>
        <v>0.1</v>
      </c>
      <c r="D46" s="152">
        <f t="shared" si="3"/>
        <v>0</v>
      </c>
      <c r="E46" s="131">
        <f t="shared" ref="E46:N46" si="53">E47</f>
        <v>0</v>
      </c>
      <c r="F46" s="131">
        <f t="shared" si="53"/>
        <v>0</v>
      </c>
      <c r="G46" s="131">
        <f t="shared" si="53"/>
        <v>0.1</v>
      </c>
      <c r="H46" s="131">
        <f t="shared" si="53"/>
        <v>0</v>
      </c>
      <c r="I46" s="131">
        <f t="shared" si="53"/>
        <v>0</v>
      </c>
      <c r="J46" s="131">
        <f t="shared" si="53"/>
        <v>0</v>
      </c>
      <c r="K46" s="131">
        <f t="shared" si="53"/>
        <v>0</v>
      </c>
      <c r="L46" s="131">
        <f t="shared" si="53"/>
        <v>0</v>
      </c>
      <c r="M46" s="131">
        <f t="shared" si="53"/>
        <v>0</v>
      </c>
      <c r="N46" s="131">
        <f t="shared" si="53"/>
        <v>0</v>
      </c>
      <c r="O46" s="152">
        <f t="shared" si="4"/>
        <v>0</v>
      </c>
      <c r="P46" s="152">
        <f t="shared" si="4"/>
        <v>0</v>
      </c>
      <c r="Q46" s="133">
        <f t="shared" ref="Q46:Z46" si="54">Q47</f>
        <v>0</v>
      </c>
      <c r="R46" s="133">
        <f t="shared" si="54"/>
        <v>0</v>
      </c>
      <c r="S46" s="133">
        <f t="shared" si="54"/>
        <v>0</v>
      </c>
      <c r="T46" s="133">
        <f t="shared" si="54"/>
        <v>0</v>
      </c>
      <c r="U46" s="133">
        <f t="shared" si="54"/>
        <v>0</v>
      </c>
      <c r="V46" s="133">
        <f t="shared" si="54"/>
        <v>0</v>
      </c>
      <c r="W46" s="133">
        <f t="shared" si="54"/>
        <v>0</v>
      </c>
      <c r="X46" s="133">
        <f t="shared" si="54"/>
        <v>0</v>
      </c>
      <c r="Y46" s="133">
        <f t="shared" si="54"/>
        <v>0</v>
      </c>
      <c r="Z46" s="133">
        <f t="shared" si="54"/>
        <v>0</v>
      </c>
      <c r="AA46" s="12">
        <f t="shared" si="7"/>
        <v>0.1</v>
      </c>
      <c r="AB46" s="12">
        <f t="shared" si="5"/>
        <v>0</v>
      </c>
      <c r="AC46" s="105">
        <f t="shared" ref="AC46:AL46" si="55">AC47</f>
        <v>0</v>
      </c>
      <c r="AD46" s="105">
        <f t="shared" si="55"/>
        <v>0</v>
      </c>
      <c r="AE46" s="105">
        <f t="shared" si="55"/>
        <v>0.1</v>
      </c>
      <c r="AF46" s="105">
        <f t="shared" si="55"/>
        <v>0</v>
      </c>
      <c r="AG46" s="105">
        <f t="shared" si="55"/>
        <v>0</v>
      </c>
      <c r="AH46" s="105">
        <f t="shared" si="55"/>
        <v>0</v>
      </c>
      <c r="AI46" s="105">
        <f t="shared" si="55"/>
        <v>0</v>
      </c>
      <c r="AJ46" s="105">
        <f t="shared" si="55"/>
        <v>0</v>
      </c>
      <c r="AK46" s="105">
        <f t="shared" si="55"/>
        <v>0</v>
      </c>
      <c r="AL46" s="105">
        <f t="shared" si="55"/>
        <v>0</v>
      </c>
      <c r="AN46" s="163">
        <f>AA46-'[1]3 priedas_asignavimai'!Q150</f>
        <v>0</v>
      </c>
    </row>
    <row r="47" spans="1:40" s="26" customFormat="1" ht="15" customHeight="1" x14ac:dyDescent="0.25">
      <c r="A47" s="30"/>
      <c r="B47" s="5" t="s">
        <v>6</v>
      </c>
      <c r="C47" s="152">
        <f t="shared" si="3"/>
        <v>0.1</v>
      </c>
      <c r="D47" s="152">
        <f t="shared" si="3"/>
        <v>0</v>
      </c>
      <c r="E47" s="7"/>
      <c r="F47" s="7"/>
      <c r="G47" s="7">
        <v>0.1</v>
      </c>
      <c r="H47" s="7"/>
      <c r="I47" s="7"/>
      <c r="J47" s="7"/>
      <c r="K47" s="7"/>
      <c r="L47" s="7"/>
      <c r="M47" s="7"/>
      <c r="N47" s="7"/>
      <c r="O47" s="152">
        <f t="shared" si="4"/>
        <v>0</v>
      </c>
      <c r="P47" s="152">
        <f t="shared" si="4"/>
        <v>0</v>
      </c>
      <c r="Q47" s="134"/>
      <c r="R47" s="134"/>
      <c r="S47" s="134"/>
      <c r="T47" s="134"/>
      <c r="U47" s="134"/>
      <c r="V47" s="134"/>
      <c r="W47" s="134"/>
      <c r="X47" s="134"/>
      <c r="Y47" s="134"/>
      <c r="Z47" s="134"/>
      <c r="AA47" s="12">
        <f t="shared" si="7"/>
        <v>0.1</v>
      </c>
      <c r="AB47" s="12">
        <f t="shared" si="5"/>
        <v>0</v>
      </c>
      <c r="AC47" s="23">
        <f t="shared" ref="AC47:AL47" si="56">E47+Q47</f>
        <v>0</v>
      </c>
      <c r="AD47" s="23">
        <f t="shared" si="56"/>
        <v>0</v>
      </c>
      <c r="AE47" s="23">
        <f t="shared" si="56"/>
        <v>0.1</v>
      </c>
      <c r="AF47" s="23">
        <f t="shared" si="56"/>
        <v>0</v>
      </c>
      <c r="AG47" s="23">
        <f t="shared" si="56"/>
        <v>0</v>
      </c>
      <c r="AH47" s="23">
        <f t="shared" si="56"/>
        <v>0</v>
      </c>
      <c r="AI47" s="23">
        <f t="shared" si="56"/>
        <v>0</v>
      </c>
      <c r="AJ47" s="23">
        <f t="shared" si="56"/>
        <v>0</v>
      </c>
      <c r="AK47" s="23">
        <f t="shared" si="56"/>
        <v>0</v>
      </c>
      <c r="AL47" s="23">
        <f t="shared" si="56"/>
        <v>0</v>
      </c>
      <c r="AN47" s="163">
        <f>AA47-'[1]3 priedas_asignavimai'!Q151</f>
        <v>0</v>
      </c>
    </row>
    <row r="48" spans="1:40" ht="15" customHeight="1" x14ac:dyDescent="0.25">
      <c r="A48" s="29" t="s">
        <v>20</v>
      </c>
      <c r="B48" s="119" t="s">
        <v>319</v>
      </c>
      <c r="C48" s="152">
        <f t="shared" si="3"/>
        <v>13.3</v>
      </c>
      <c r="D48" s="152">
        <f t="shared" si="3"/>
        <v>0</v>
      </c>
      <c r="E48" s="131">
        <f t="shared" ref="E48:N48" si="57">E49</f>
        <v>13.3</v>
      </c>
      <c r="F48" s="131">
        <f t="shared" si="57"/>
        <v>0</v>
      </c>
      <c r="G48" s="131">
        <f t="shared" si="57"/>
        <v>0</v>
      </c>
      <c r="H48" s="131">
        <f t="shared" si="57"/>
        <v>0</v>
      </c>
      <c r="I48" s="131">
        <f t="shared" si="57"/>
        <v>0</v>
      </c>
      <c r="J48" s="131">
        <f t="shared" si="57"/>
        <v>0</v>
      </c>
      <c r="K48" s="131">
        <f t="shared" si="57"/>
        <v>0</v>
      </c>
      <c r="L48" s="131">
        <f t="shared" si="57"/>
        <v>0</v>
      </c>
      <c r="M48" s="131">
        <f t="shared" si="57"/>
        <v>0</v>
      </c>
      <c r="N48" s="131">
        <f t="shared" si="57"/>
        <v>0</v>
      </c>
      <c r="O48" s="152">
        <f t="shared" si="4"/>
        <v>16.899999999999999</v>
      </c>
      <c r="P48" s="152">
        <f t="shared" si="4"/>
        <v>0</v>
      </c>
      <c r="Q48" s="133">
        <f t="shared" ref="Q48:Z48" si="58">Q49</f>
        <v>16.899999999999999</v>
      </c>
      <c r="R48" s="133">
        <f t="shared" si="58"/>
        <v>0</v>
      </c>
      <c r="S48" s="133">
        <f t="shared" si="58"/>
        <v>0</v>
      </c>
      <c r="T48" s="133">
        <f t="shared" si="58"/>
        <v>0</v>
      </c>
      <c r="U48" s="133">
        <f t="shared" si="58"/>
        <v>0</v>
      </c>
      <c r="V48" s="133">
        <f t="shared" si="58"/>
        <v>0</v>
      </c>
      <c r="W48" s="133">
        <f t="shared" si="58"/>
        <v>0</v>
      </c>
      <c r="X48" s="133">
        <f t="shared" si="58"/>
        <v>0</v>
      </c>
      <c r="Y48" s="133">
        <f t="shared" si="58"/>
        <v>0</v>
      </c>
      <c r="Z48" s="133">
        <f t="shared" si="58"/>
        <v>0</v>
      </c>
      <c r="AA48" s="12">
        <f t="shared" si="7"/>
        <v>30.2</v>
      </c>
      <c r="AB48" s="12">
        <f t="shared" si="5"/>
        <v>0</v>
      </c>
      <c r="AC48" s="105">
        <f t="shared" ref="AC48:AL48" si="59">AC49</f>
        <v>30.2</v>
      </c>
      <c r="AD48" s="105">
        <f t="shared" si="59"/>
        <v>0</v>
      </c>
      <c r="AE48" s="105">
        <f t="shared" si="59"/>
        <v>0</v>
      </c>
      <c r="AF48" s="105">
        <f t="shared" si="59"/>
        <v>0</v>
      </c>
      <c r="AG48" s="105">
        <f t="shared" si="59"/>
        <v>0</v>
      </c>
      <c r="AH48" s="105">
        <f t="shared" si="59"/>
        <v>0</v>
      </c>
      <c r="AI48" s="105">
        <f t="shared" si="59"/>
        <v>0</v>
      </c>
      <c r="AJ48" s="105">
        <f t="shared" si="59"/>
        <v>0</v>
      </c>
      <c r="AK48" s="105">
        <f t="shared" si="59"/>
        <v>0</v>
      </c>
      <c r="AL48" s="105">
        <f t="shared" si="59"/>
        <v>0</v>
      </c>
      <c r="AN48" s="162">
        <f>AA48-'[1]3 priedas_asignavimai'!AW154</f>
        <v>0</v>
      </c>
    </row>
    <row r="49" spans="1:40" x14ac:dyDescent="0.25">
      <c r="A49" s="30"/>
      <c r="B49" s="5" t="s">
        <v>59</v>
      </c>
      <c r="C49" s="152">
        <f t="shared" si="3"/>
        <v>13.3</v>
      </c>
      <c r="D49" s="152">
        <f t="shared" si="3"/>
        <v>0</v>
      </c>
      <c r="E49" s="7">
        <v>13.3</v>
      </c>
      <c r="F49" s="7"/>
      <c r="G49" s="7"/>
      <c r="H49" s="7"/>
      <c r="I49" s="7"/>
      <c r="J49" s="7"/>
      <c r="K49" s="7"/>
      <c r="L49" s="7"/>
      <c r="M49" s="7"/>
      <c r="N49" s="7"/>
      <c r="O49" s="152">
        <f t="shared" si="4"/>
        <v>16.899999999999999</v>
      </c>
      <c r="P49" s="152">
        <f t="shared" si="4"/>
        <v>0</v>
      </c>
      <c r="Q49" s="134">
        <v>16.899999999999999</v>
      </c>
      <c r="R49" s="134"/>
      <c r="S49" s="134"/>
      <c r="T49" s="134"/>
      <c r="U49" s="134"/>
      <c r="V49" s="134"/>
      <c r="W49" s="134"/>
      <c r="X49" s="134"/>
      <c r="Y49" s="134"/>
      <c r="Z49" s="134"/>
      <c r="AA49" s="12">
        <f t="shared" si="7"/>
        <v>30.2</v>
      </c>
      <c r="AB49" s="12">
        <f t="shared" si="5"/>
        <v>0</v>
      </c>
      <c r="AC49" s="23">
        <f t="shared" ref="AC49:AL49" si="60">E49+Q49</f>
        <v>30.2</v>
      </c>
      <c r="AD49" s="23">
        <f t="shared" si="60"/>
        <v>0</v>
      </c>
      <c r="AE49" s="23">
        <f t="shared" si="60"/>
        <v>0</v>
      </c>
      <c r="AF49" s="23">
        <f t="shared" si="60"/>
        <v>0</v>
      </c>
      <c r="AG49" s="23">
        <f t="shared" si="60"/>
        <v>0</v>
      </c>
      <c r="AH49" s="23">
        <f t="shared" si="60"/>
        <v>0</v>
      </c>
      <c r="AI49" s="23">
        <f t="shared" si="60"/>
        <v>0</v>
      </c>
      <c r="AJ49" s="23">
        <f t="shared" si="60"/>
        <v>0</v>
      </c>
      <c r="AK49" s="23">
        <f t="shared" si="60"/>
        <v>0</v>
      </c>
      <c r="AL49" s="23">
        <f t="shared" si="60"/>
        <v>0</v>
      </c>
      <c r="AN49" s="162">
        <f>AA49-'[1]3 priedas_asignavimai'!AW155</f>
        <v>0</v>
      </c>
    </row>
    <row r="50" spans="1:40" ht="15" customHeight="1" x14ac:dyDescent="0.25">
      <c r="A50" s="3" t="s">
        <v>21</v>
      </c>
      <c r="B50" s="119" t="s">
        <v>320</v>
      </c>
      <c r="C50" s="152">
        <f t="shared" si="3"/>
        <v>4.9000000000000004</v>
      </c>
      <c r="D50" s="152">
        <f t="shared" si="3"/>
        <v>0</v>
      </c>
      <c r="E50" s="131">
        <f t="shared" ref="E50:N50" si="61">E51</f>
        <v>3.6</v>
      </c>
      <c r="F50" s="131">
        <f t="shared" si="61"/>
        <v>0</v>
      </c>
      <c r="G50" s="131">
        <f t="shared" si="61"/>
        <v>1.3</v>
      </c>
      <c r="H50" s="131">
        <f t="shared" si="61"/>
        <v>0</v>
      </c>
      <c r="I50" s="131">
        <f t="shared" si="61"/>
        <v>0</v>
      </c>
      <c r="J50" s="131">
        <f t="shared" si="61"/>
        <v>0</v>
      </c>
      <c r="K50" s="131">
        <f t="shared" si="61"/>
        <v>0</v>
      </c>
      <c r="L50" s="131">
        <f t="shared" si="61"/>
        <v>0</v>
      </c>
      <c r="M50" s="131">
        <f t="shared" si="61"/>
        <v>0</v>
      </c>
      <c r="N50" s="131">
        <f t="shared" si="61"/>
        <v>0</v>
      </c>
      <c r="O50" s="152">
        <f t="shared" si="4"/>
        <v>0</v>
      </c>
      <c r="P50" s="152">
        <f t="shared" si="4"/>
        <v>0</v>
      </c>
      <c r="Q50" s="133">
        <f t="shared" ref="Q50:Z50" si="62">Q51</f>
        <v>0</v>
      </c>
      <c r="R50" s="133">
        <f t="shared" si="62"/>
        <v>0</v>
      </c>
      <c r="S50" s="133">
        <f t="shared" si="62"/>
        <v>0</v>
      </c>
      <c r="T50" s="133">
        <f t="shared" si="62"/>
        <v>0</v>
      </c>
      <c r="U50" s="133">
        <f t="shared" si="62"/>
        <v>0</v>
      </c>
      <c r="V50" s="133">
        <f t="shared" si="62"/>
        <v>0</v>
      </c>
      <c r="W50" s="133">
        <f t="shared" si="62"/>
        <v>0</v>
      </c>
      <c r="X50" s="133">
        <f t="shared" si="62"/>
        <v>0</v>
      </c>
      <c r="Y50" s="133">
        <f t="shared" si="62"/>
        <v>0</v>
      </c>
      <c r="Z50" s="133">
        <f t="shared" si="62"/>
        <v>0</v>
      </c>
      <c r="AA50" s="12">
        <f t="shared" si="7"/>
        <v>4.9000000000000004</v>
      </c>
      <c r="AB50" s="12">
        <f t="shared" si="5"/>
        <v>0</v>
      </c>
      <c r="AC50" s="105">
        <f t="shared" ref="AC50:AL50" si="63">AC51</f>
        <v>3.6</v>
      </c>
      <c r="AD50" s="105">
        <f t="shared" si="63"/>
        <v>0</v>
      </c>
      <c r="AE50" s="105">
        <f t="shared" si="63"/>
        <v>1.3</v>
      </c>
      <c r="AF50" s="105">
        <f t="shared" si="63"/>
        <v>0</v>
      </c>
      <c r="AG50" s="105">
        <f t="shared" si="63"/>
        <v>0</v>
      </c>
      <c r="AH50" s="105">
        <f t="shared" si="63"/>
        <v>0</v>
      </c>
      <c r="AI50" s="105">
        <f t="shared" si="63"/>
        <v>0</v>
      </c>
      <c r="AJ50" s="105">
        <f t="shared" si="63"/>
        <v>0</v>
      </c>
      <c r="AK50" s="105">
        <f t="shared" si="63"/>
        <v>0</v>
      </c>
      <c r="AL50" s="105">
        <f t="shared" si="63"/>
        <v>0</v>
      </c>
      <c r="AN50" s="162">
        <f>AA50-'[1]3 priedas_asignavimai'!Q158</f>
        <v>0</v>
      </c>
    </row>
    <row r="51" spans="1:40" x14ac:dyDescent="0.25">
      <c r="A51" s="27"/>
      <c r="B51" s="21" t="s">
        <v>59</v>
      </c>
      <c r="C51" s="152">
        <f t="shared" si="3"/>
        <v>4.9000000000000004</v>
      </c>
      <c r="D51" s="152">
        <f t="shared" si="3"/>
        <v>0</v>
      </c>
      <c r="E51" s="7">
        <v>3.6</v>
      </c>
      <c r="F51" s="7"/>
      <c r="G51" s="7">
        <v>1.3</v>
      </c>
      <c r="H51" s="7"/>
      <c r="I51" s="7"/>
      <c r="J51" s="7"/>
      <c r="K51" s="7"/>
      <c r="L51" s="7"/>
      <c r="M51" s="7"/>
      <c r="N51" s="7"/>
      <c r="O51" s="152">
        <f t="shared" si="4"/>
        <v>0</v>
      </c>
      <c r="P51" s="152">
        <f t="shared" si="4"/>
        <v>0</v>
      </c>
      <c r="Q51" s="134"/>
      <c r="R51" s="134"/>
      <c r="S51" s="134"/>
      <c r="T51" s="134"/>
      <c r="U51" s="134"/>
      <c r="V51" s="134"/>
      <c r="W51" s="134"/>
      <c r="X51" s="134"/>
      <c r="Y51" s="134"/>
      <c r="Z51" s="134"/>
      <c r="AA51" s="12">
        <f t="shared" si="7"/>
        <v>4.9000000000000004</v>
      </c>
      <c r="AB51" s="12">
        <f t="shared" si="5"/>
        <v>0</v>
      </c>
      <c r="AC51" s="23">
        <f t="shared" ref="AC51:AL51" si="64">E51+Q51</f>
        <v>3.6</v>
      </c>
      <c r="AD51" s="23">
        <f t="shared" si="64"/>
        <v>0</v>
      </c>
      <c r="AE51" s="23">
        <f t="shared" si="64"/>
        <v>1.3</v>
      </c>
      <c r="AF51" s="23">
        <f t="shared" si="64"/>
        <v>0</v>
      </c>
      <c r="AG51" s="23">
        <f t="shared" si="64"/>
        <v>0</v>
      </c>
      <c r="AH51" s="23">
        <f t="shared" si="64"/>
        <v>0</v>
      </c>
      <c r="AI51" s="23">
        <f t="shared" si="64"/>
        <v>0</v>
      </c>
      <c r="AJ51" s="23">
        <f t="shared" si="64"/>
        <v>0</v>
      </c>
      <c r="AK51" s="23">
        <f t="shared" si="64"/>
        <v>0</v>
      </c>
      <c r="AL51" s="23">
        <f t="shared" si="64"/>
        <v>0</v>
      </c>
      <c r="AN51" s="162">
        <f>AA51-'[1]3 priedas_asignavimai'!Q159</f>
        <v>0</v>
      </c>
    </row>
    <row r="52" spans="1:40" ht="15" customHeight="1" x14ac:dyDescent="0.25">
      <c r="A52" s="30" t="s">
        <v>22</v>
      </c>
      <c r="B52" s="119" t="s">
        <v>321</v>
      </c>
      <c r="C52" s="152">
        <f t="shared" si="3"/>
        <v>7.7</v>
      </c>
      <c r="D52" s="152">
        <f t="shared" si="3"/>
        <v>0</v>
      </c>
      <c r="E52" s="131">
        <f t="shared" ref="E52:N52" si="65">E53</f>
        <v>7.7</v>
      </c>
      <c r="F52" s="131">
        <f t="shared" si="65"/>
        <v>0</v>
      </c>
      <c r="G52" s="131">
        <f t="shared" si="65"/>
        <v>0</v>
      </c>
      <c r="H52" s="131">
        <f t="shared" si="65"/>
        <v>0</v>
      </c>
      <c r="I52" s="131">
        <f t="shared" si="65"/>
        <v>0</v>
      </c>
      <c r="J52" s="131">
        <f t="shared" si="65"/>
        <v>0</v>
      </c>
      <c r="K52" s="131">
        <f t="shared" si="65"/>
        <v>0</v>
      </c>
      <c r="L52" s="131">
        <f t="shared" si="65"/>
        <v>0</v>
      </c>
      <c r="M52" s="131">
        <f t="shared" si="65"/>
        <v>0</v>
      </c>
      <c r="N52" s="131">
        <f t="shared" si="65"/>
        <v>0</v>
      </c>
      <c r="O52" s="152">
        <f t="shared" si="4"/>
        <v>0</v>
      </c>
      <c r="P52" s="152">
        <f t="shared" si="4"/>
        <v>0</v>
      </c>
      <c r="Q52" s="133">
        <f t="shared" ref="Q52:Z52" si="66">Q53</f>
        <v>0</v>
      </c>
      <c r="R52" s="133">
        <f t="shared" si="66"/>
        <v>0</v>
      </c>
      <c r="S52" s="133">
        <f t="shared" si="66"/>
        <v>0</v>
      </c>
      <c r="T52" s="133">
        <f t="shared" si="66"/>
        <v>0</v>
      </c>
      <c r="U52" s="133">
        <f t="shared" si="66"/>
        <v>0</v>
      </c>
      <c r="V52" s="133">
        <f t="shared" si="66"/>
        <v>0</v>
      </c>
      <c r="W52" s="133">
        <f t="shared" si="66"/>
        <v>0</v>
      </c>
      <c r="X52" s="133">
        <f t="shared" si="66"/>
        <v>0</v>
      </c>
      <c r="Y52" s="133">
        <f t="shared" si="66"/>
        <v>0</v>
      </c>
      <c r="Z52" s="133">
        <f t="shared" si="66"/>
        <v>0</v>
      </c>
      <c r="AA52" s="12">
        <f t="shared" si="7"/>
        <v>7.7</v>
      </c>
      <c r="AB52" s="12">
        <f t="shared" si="5"/>
        <v>0</v>
      </c>
      <c r="AC52" s="105">
        <f t="shared" ref="AC52:AL52" si="67">AC53</f>
        <v>7.7</v>
      </c>
      <c r="AD52" s="105">
        <f t="shared" si="67"/>
        <v>0</v>
      </c>
      <c r="AE52" s="105">
        <f t="shared" si="67"/>
        <v>0</v>
      </c>
      <c r="AF52" s="105">
        <f t="shared" si="67"/>
        <v>0</v>
      </c>
      <c r="AG52" s="105">
        <f t="shared" si="67"/>
        <v>0</v>
      </c>
      <c r="AH52" s="105">
        <f t="shared" si="67"/>
        <v>0</v>
      </c>
      <c r="AI52" s="105">
        <f t="shared" si="67"/>
        <v>0</v>
      </c>
      <c r="AJ52" s="105">
        <f t="shared" si="67"/>
        <v>0</v>
      </c>
      <c r="AK52" s="105">
        <f t="shared" si="67"/>
        <v>0</v>
      </c>
      <c r="AL52" s="105">
        <f t="shared" si="67"/>
        <v>0</v>
      </c>
      <c r="AN52" s="162">
        <f>AA52-'[1]3 priedas_asignavimai'!Q164</f>
        <v>0</v>
      </c>
    </row>
    <row r="53" spans="1:40" x14ac:dyDescent="0.25">
      <c r="A53" s="30"/>
      <c r="B53" s="21" t="s">
        <v>59</v>
      </c>
      <c r="C53" s="152">
        <f t="shared" si="3"/>
        <v>7.7</v>
      </c>
      <c r="D53" s="152">
        <f t="shared" si="3"/>
        <v>0</v>
      </c>
      <c r="E53" s="7">
        <v>7.7</v>
      </c>
      <c r="F53" s="7"/>
      <c r="G53" s="7"/>
      <c r="H53" s="7"/>
      <c r="I53" s="7"/>
      <c r="J53" s="7"/>
      <c r="K53" s="7"/>
      <c r="L53" s="7"/>
      <c r="M53" s="7"/>
      <c r="N53" s="7"/>
      <c r="O53" s="152">
        <f t="shared" si="4"/>
        <v>0</v>
      </c>
      <c r="P53" s="152">
        <f t="shared" si="4"/>
        <v>0</v>
      </c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2">
        <f t="shared" si="7"/>
        <v>7.7</v>
      </c>
      <c r="AB53" s="12">
        <f t="shared" si="5"/>
        <v>0</v>
      </c>
      <c r="AC53" s="23">
        <f t="shared" ref="AC53:AL53" si="68">E53+Q53</f>
        <v>7.7</v>
      </c>
      <c r="AD53" s="23">
        <f t="shared" si="68"/>
        <v>0</v>
      </c>
      <c r="AE53" s="23">
        <f t="shared" si="68"/>
        <v>0</v>
      </c>
      <c r="AF53" s="23">
        <f t="shared" si="68"/>
        <v>0</v>
      </c>
      <c r="AG53" s="23">
        <f t="shared" si="68"/>
        <v>0</v>
      </c>
      <c r="AH53" s="23">
        <f t="shared" si="68"/>
        <v>0</v>
      </c>
      <c r="AI53" s="23">
        <f t="shared" si="68"/>
        <v>0</v>
      </c>
      <c r="AJ53" s="23">
        <f t="shared" si="68"/>
        <v>0</v>
      </c>
      <c r="AK53" s="23">
        <f t="shared" si="68"/>
        <v>0</v>
      </c>
      <c r="AL53" s="23">
        <f t="shared" si="68"/>
        <v>0</v>
      </c>
      <c r="AN53" s="162">
        <f>AA53-'[1]3 priedas_asignavimai'!Q165</f>
        <v>0</v>
      </c>
    </row>
    <row r="54" spans="1:40" ht="15" customHeight="1" x14ac:dyDescent="0.25">
      <c r="A54" s="29" t="s">
        <v>23</v>
      </c>
      <c r="B54" s="119" t="s">
        <v>322</v>
      </c>
      <c r="C54" s="152">
        <f t="shared" si="3"/>
        <v>16.099999999999998</v>
      </c>
      <c r="D54" s="152">
        <f t="shared" si="3"/>
        <v>0</v>
      </c>
      <c r="E54" s="131">
        <f t="shared" ref="E54:N54" si="69">E55</f>
        <v>15.2</v>
      </c>
      <c r="F54" s="131">
        <f t="shared" si="69"/>
        <v>0</v>
      </c>
      <c r="G54" s="131">
        <f t="shared" si="69"/>
        <v>0.9</v>
      </c>
      <c r="H54" s="131">
        <f t="shared" si="69"/>
        <v>0</v>
      </c>
      <c r="I54" s="131">
        <f t="shared" si="69"/>
        <v>0</v>
      </c>
      <c r="J54" s="131">
        <f t="shared" si="69"/>
        <v>0</v>
      </c>
      <c r="K54" s="131">
        <f t="shared" si="69"/>
        <v>0</v>
      </c>
      <c r="L54" s="131">
        <f t="shared" si="69"/>
        <v>0</v>
      </c>
      <c r="M54" s="131">
        <f t="shared" si="69"/>
        <v>0</v>
      </c>
      <c r="N54" s="131">
        <f t="shared" si="69"/>
        <v>0</v>
      </c>
      <c r="O54" s="152">
        <f t="shared" si="4"/>
        <v>0</v>
      </c>
      <c r="P54" s="152">
        <f t="shared" si="4"/>
        <v>0</v>
      </c>
      <c r="Q54" s="133">
        <f t="shared" ref="Q54:Z54" si="70">Q55</f>
        <v>0</v>
      </c>
      <c r="R54" s="133">
        <f t="shared" si="70"/>
        <v>0</v>
      </c>
      <c r="S54" s="133">
        <f t="shared" si="70"/>
        <v>0</v>
      </c>
      <c r="T54" s="133">
        <f t="shared" si="70"/>
        <v>0</v>
      </c>
      <c r="U54" s="133">
        <f t="shared" si="70"/>
        <v>0</v>
      </c>
      <c r="V54" s="133">
        <f t="shared" si="70"/>
        <v>0</v>
      </c>
      <c r="W54" s="133">
        <f t="shared" si="70"/>
        <v>0</v>
      </c>
      <c r="X54" s="133">
        <f t="shared" si="70"/>
        <v>0</v>
      </c>
      <c r="Y54" s="133">
        <f t="shared" si="70"/>
        <v>0</v>
      </c>
      <c r="Z54" s="133">
        <f t="shared" si="70"/>
        <v>0</v>
      </c>
      <c r="AA54" s="12">
        <f t="shared" si="7"/>
        <v>16.099999999999998</v>
      </c>
      <c r="AB54" s="12">
        <f t="shared" si="5"/>
        <v>0</v>
      </c>
      <c r="AC54" s="105">
        <f t="shared" ref="AC54:AL54" si="71">AC55</f>
        <v>15.2</v>
      </c>
      <c r="AD54" s="105">
        <f t="shared" si="71"/>
        <v>0</v>
      </c>
      <c r="AE54" s="105">
        <f t="shared" si="71"/>
        <v>0.9</v>
      </c>
      <c r="AF54" s="105">
        <f t="shared" si="71"/>
        <v>0</v>
      </c>
      <c r="AG54" s="105">
        <f t="shared" si="71"/>
        <v>0</v>
      </c>
      <c r="AH54" s="105">
        <f t="shared" si="71"/>
        <v>0</v>
      </c>
      <c r="AI54" s="105">
        <f t="shared" si="71"/>
        <v>0</v>
      </c>
      <c r="AJ54" s="105">
        <f t="shared" si="71"/>
        <v>0</v>
      </c>
      <c r="AK54" s="105">
        <f t="shared" si="71"/>
        <v>0</v>
      </c>
      <c r="AL54" s="105">
        <f t="shared" si="71"/>
        <v>0</v>
      </c>
      <c r="AN54" s="162">
        <f>AA54-'[1]3 priedas_asignavimai'!Q168</f>
        <v>0</v>
      </c>
    </row>
    <row r="55" spans="1:40" x14ac:dyDescent="0.25">
      <c r="A55" s="30"/>
      <c r="B55" s="21" t="s">
        <v>59</v>
      </c>
      <c r="C55" s="152">
        <f t="shared" si="3"/>
        <v>16.099999999999998</v>
      </c>
      <c r="D55" s="152">
        <f t="shared" si="3"/>
        <v>0</v>
      </c>
      <c r="E55" s="7">
        <v>15.2</v>
      </c>
      <c r="F55" s="7"/>
      <c r="G55" s="7">
        <v>0.9</v>
      </c>
      <c r="H55" s="7"/>
      <c r="I55" s="7"/>
      <c r="J55" s="7"/>
      <c r="K55" s="7"/>
      <c r="L55" s="7"/>
      <c r="M55" s="7"/>
      <c r="N55" s="7"/>
      <c r="O55" s="152">
        <f t="shared" si="4"/>
        <v>0</v>
      </c>
      <c r="P55" s="152">
        <f t="shared" si="4"/>
        <v>0</v>
      </c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2">
        <f t="shared" si="7"/>
        <v>16.099999999999998</v>
      </c>
      <c r="AB55" s="12">
        <f t="shared" si="5"/>
        <v>0</v>
      </c>
      <c r="AC55" s="23">
        <f t="shared" ref="AC55:AL55" si="72">E55+Q55</f>
        <v>15.2</v>
      </c>
      <c r="AD55" s="23">
        <f t="shared" si="72"/>
        <v>0</v>
      </c>
      <c r="AE55" s="23">
        <f t="shared" si="72"/>
        <v>0.9</v>
      </c>
      <c r="AF55" s="23">
        <f t="shared" si="72"/>
        <v>0</v>
      </c>
      <c r="AG55" s="23">
        <f t="shared" si="72"/>
        <v>0</v>
      </c>
      <c r="AH55" s="23">
        <f t="shared" si="72"/>
        <v>0</v>
      </c>
      <c r="AI55" s="23">
        <f t="shared" si="72"/>
        <v>0</v>
      </c>
      <c r="AJ55" s="23">
        <f t="shared" si="72"/>
        <v>0</v>
      </c>
      <c r="AK55" s="23">
        <f t="shared" si="72"/>
        <v>0</v>
      </c>
      <c r="AL55" s="23">
        <f t="shared" si="72"/>
        <v>0</v>
      </c>
      <c r="AN55" s="162"/>
    </row>
    <row r="56" spans="1:40" ht="15" customHeight="1" x14ac:dyDescent="0.25">
      <c r="A56" s="29" t="s">
        <v>24</v>
      </c>
      <c r="B56" s="119" t="s">
        <v>323</v>
      </c>
      <c r="C56" s="152">
        <f t="shared" si="3"/>
        <v>10.199999999999999</v>
      </c>
      <c r="D56" s="152">
        <f t="shared" si="3"/>
        <v>0</v>
      </c>
      <c r="E56" s="131">
        <f t="shared" ref="E56:N56" si="73">E57</f>
        <v>10.199999999999999</v>
      </c>
      <c r="F56" s="131">
        <f t="shared" si="73"/>
        <v>0</v>
      </c>
      <c r="G56" s="131">
        <f t="shared" si="73"/>
        <v>0</v>
      </c>
      <c r="H56" s="131">
        <f t="shared" si="73"/>
        <v>0</v>
      </c>
      <c r="I56" s="131">
        <f t="shared" si="73"/>
        <v>0</v>
      </c>
      <c r="J56" s="131">
        <f t="shared" si="73"/>
        <v>0</v>
      </c>
      <c r="K56" s="131">
        <f t="shared" si="73"/>
        <v>0</v>
      </c>
      <c r="L56" s="131">
        <f t="shared" si="73"/>
        <v>0</v>
      </c>
      <c r="M56" s="131">
        <f t="shared" si="73"/>
        <v>0</v>
      </c>
      <c r="N56" s="131">
        <f t="shared" si="73"/>
        <v>0</v>
      </c>
      <c r="O56" s="152">
        <f t="shared" si="4"/>
        <v>0</v>
      </c>
      <c r="P56" s="152">
        <f t="shared" si="4"/>
        <v>0</v>
      </c>
      <c r="Q56" s="133">
        <f t="shared" ref="Q56:Z56" si="74">Q57</f>
        <v>0</v>
      </c>
      <c r="R56" s="133">
        <f t="shared" si="74"/>
        <v>0</v>
      </c>
      <c r="S56" s="133">
        <f t="shared" si="74"/>
        <v>0</v>
      </c>
      <c r="T56" s="133">
        <f t="shared" si="74"/>
        <v>0</v>
      </c>
      <c r="U56" s="133">
        <f t="shared" si="74"/>
        <v>0</v>
      </c>
      <c r="V56" s="133">
        <f t="shared" si="74"/>
        <v>0</v>
      </c>
      <c r="W56" s="133">
        <f t="shared" si="74"/>
        <v>0</v>
      </c>
      <c r="X56" s="133">
        <f t="shared" si="74"/>
        <v>0</v>
      </c>
      <c r="Y56" s="133">
        <f t="shared" si="74"/>
        <v>0</v>
      </c>
      <c r="Z56" s="133">
        <f t="shared" si="74"/>
        <v>0</v>
      </c>
      <c r="AA56" s="12">
        <f t="shared" si="7"/>
        <v>10.199999999999999</v>
      </c>
      <c r="AB56" s="12">
        <f t="shared" si="5"/>
        <v>0</v>
      </c>
      <c r="AC56" s="105">
        <f t="shared" ref="AC56:AL56" si="75">AC57</f>
        <v>10.199999999999999</v>
      </c>
      <c r="AD56" s="105">
        <f t="shared" si="75"/>
        <v>0</v>
      </c>
      <c r="AE56" s="105">
        <f t="shared" si="75"/>
        <v>0</v>
      </c>
      <c r="AF56" s="105">
        <f t="shared" si="75"/>
        <v>0</v>
      </c>
      <c r="AG56" s="105">
        <f t="shared" si="75"/>
        <v>0</v>
      </c>
      <c r="AH56" s="105">
        <f t="shared" si="75"/>
        <v>0</v>
      </c>
      <c r="AI56" s="105">
        <f t="shared" si="75"/>
        <v>0</v>
      </c>
      <c r="AJ56" s="105">
        <f t="shared" si="75"/>
        <v>0</v>
      </c>
      <c r="AK56" s="105">
        <f t="shared" si="75"/>
        <v>0</v>
      </c>
      <c r="AL56" s="105">
        <f t="shared" si="75"/>
        <v>0</v>
      </c>
      <c r="AN56" s="162">
        <f>AC56-'[1]3 priedas_asignavimai'!Q175</f>
        <v>0</v>
      </c>
    </row>
    <row r="57" spans="1:40" x14ac:dyDescent="0.25">
      <c r="A57" s="30"/>
      <c r="B57" s="21" t="s">
        <v>59</v>
      </c>
      <c r="C57" s="152">
        <f t="shared" si="3"/>
        <v>10.199999999999999</v>
      </c>
      <c r="D57" s="152">
        <f t="shared" si="3"/>
        <v>0</v>
      </c>
      <c r="E57" s="7">
        <v>10.199999999999999</v>
      </c>
      <c r="F57" s="7"/>
      <c r="G57" s="7"/>
      <c r="H57" s="7"/>
      <c r="I57" s="7"/>
      <c r="J57" s="7"/>
      <c r="K57" s="7"/>
      <c r="L57" s="7"/>
      <c r="M57" s="7"/>
      <c r="N57" s="7"/>
      <c r="O57" s="152">
        <f t="shared" si="4"/>
        <v>0</v>
      </c>
      <c r="P57" s="152">
        <f t="shared" si="4"/>
        <v>0</v>
      </c>
      <c r="Q57" s="134"/>
      <c r="R57" s="134"/>
      <c r="S57" s="134"/>
      <c r="T57" s="134"/>
      <c r="U57" s="134"/>
      <c r="V57" s="134"/>
      <c r="W57" s="134"/>
      <c r="X57" s="134"/>
      <c r="Y57" s="134"/>
      <c r="Z57" s="134"/>
      <c r="AA57" s="12">
        <f t="shared" si="7"/>
        <v>10.199999999999999</v>
      </c>
      <c r="AB57" s="12">
        <f t="shared" si="5"/>
        <v>0</v>
      </c>
      <c r="AC57" s="23">
        <f t="shared" ref="AC57:AL57" si="76">E57+Q57</f>
        <v>10.199999999999999</v>
      </c>
      <c r="AD57" s="23">
        <f t="shared" si="76"/>
        <v>0</v>
      </c>
      <c r="AE57" s="23">
        <f t="shared" si="76"/>
        <v>0</v>
      </c>
      <c r="AF57" s="23">
        <f t="shared" si="76"/>
        <v>0</v>
      </c>
      <c r="AG57" s="23">
        <f t="shared" si="76"/>
        <v>0</v>
      </c>
      <c r="AH57" s="23">
        <f t="shared" si="76"/>
        <v>0</v>
      </c>
      <c r="AI57" s="23">
        <f t="shared" si="76"/>
        <v>0</v>
      </c>
      <c r="AJ57" s="23">
        <f t="shared" si="76"/>
        <v>0</v>
      </c>
      <c r="AK57" s="23">
        <f t="shared" si="76"/>
        <v>0</v>
      </c>
      <c r="AL57" s="23">
        <f t="shared" si="76"/>
        <v>0</v>
      </c>
      <c r="AN57" s="162">
        <f>AC57-'[1]3 priedas_asignavimai'!Q176</f>
        <v>0</v>
      </c>
    </row>
    <row r="58" spans="1:40" ht="15" customHeight="1" x14ac:dyDescent="0.25">
      <c r="A58" s="3" t="s">
        <v>25</v>
      </c>
      <c r="B58" s="119" t="s">
        <v>151</v>
      </c>
      <c r="C58" s="152">
        <f t="shared" si="3"/>
        <v>11.4</v>
      </c>
      <c r="D58" s="152">
        <f t="shared" si="3"/>
        <v>0</v>
      </c>
      <c r="E58" s="131">
        <f t="shared" ref="E58:N58" si="77">E59</f>
        <v>11.4</v>
      </c>
      <c r="F58" s="131">
        <f t="shared" si="77"/>
        <v>0</v>
      </c>
      <c r="G58" s="131">
        <f t="shared" si="77"/>
        <v>0</v>
      </c>
      <c r="H58" s="131">
        <f t="shared" si="77"/>
        <v>0</v>
      </c>
      <c r="I58" s="131">
        <f t="shared" si="77"/>
        <v>0</v>
      </c>
      <c r="J58" s="131">
        <f t="shared" si="77"/>
        <v>0</v>
      </c>
      <c r="K58" s="131">
        <f t="shared" si="77"/>
        <v>0</v>
      </c>
      <c r="L58" s="131">
        <f t="shared" si="77"/>
        <v>0</v>
      </c>
      <c r="M58" s="131">
        <f t="shared" si="77"/>
        <v>0</v>
      </c>
      <c r="N58" s="131">
        <f t="shared" si="77"/>
        <v>0</v>
      </c>
      <c r="O58" s="152">
        <f t="shared" si="4"/>
        <v>0</v>
      </c>
      <c r="P58" s="152">
        <f t="shared" si="4"/>
        <v>0</v>
      </c>
      <c r="Q58" s="133">
        <f t="shared" ref="Q58:Z58" si="78">Q59</f>
        <v>0</v>
      </c>
      <c r="R58" s="133">
        <f t="shared" si="78"/>
        <v>0</v>
      </c>
      <c r="S58" s="133">
        <f t="shared" si="78"/>
        <v>0</v>
      </c>
      <c r="T58" s="133">
        <f t="shared" si="78"/>
        <v>0</v>
      </c>
      <c r="U58" s="133">
        <f t="shared" si="78"/>
        <v>0</v>
      </c>
      <c r="V58" s="133">
        <f t="shared" si="78"/>
        <v>0</v>
      </c>
      <c r="W58" s="133">
        <f t="shared" si="78"/>
        <v>0</v>
      </c>
      <c r="X58" s="133">
        <f t="shared" si="78"/>
        <v>0</v>
      </c>
      <c r="Y58" s="133">
        <f t="shared" si="78"/>
        <v>0</v>
      </c>
      <c r="Z58" s="133">
        <f t="shared" si="78"/>
        <v>0</v>
      </c>
      <c r="AA58" s="12">
        <f t="shared" si="7"/>
        <v>11.4</v>
      </c>
      <c r="AB58" s="12">
        <f t="shared" si="5"/>
        <v>0</v>
      </c>
      <c r="AC58" s="105">
        <f t="shared" ref="AC58:AL58" si="79">AC59</f>
        <v>11.4</v>
      </c>
      <c r="AD58" s="105">
        <f t="shared" si="79"/>
        <v>0</v>
      </c>
      <c r="AE58" s="105">
        <f t="shared" si="79"/>
        <v>0</v>
      </c>
      <c r="AF58" s="105">
        <f t="shared" si="79"/>
        <v>0</v>
      </c>
      <c r="AG58" s="105">
        <f t="shared" si="79"/>
        <v>0</v>
      </c>
      <c r="AH58" s="105">
        <f t="shared" si="79"/>
        <v>0</v>
      </c>
      <c r="AI58" s="105">
        <f t="shared" si="79"/>
        <v>0</v>
      </c>
      <c r="AJ58" s="105">
        <f t="shared" si="79"/>
        <v>0</v>
      </c>
      <c r="AK58" s="105">
        <f t="shared" si="79"/>
        <v>0</v>
      </c>
      <c r="AL58" s="105">
        <f t="shared" si="79"/>
        <v>0</v>
      </c>
      <c r="AN58" s="162">
        <f>AA58-'[1]3 priedas_asignavimai'!Q177</f>
        <v>0</v>
      </c>
    </row>
    <row r="59" spans="1:40" x14ac:dyDescent="0.25">
      <c r="A59" s="30"/>
      <c r="B59" s="21" t="s">
        <v>59</v>
      </c>
      <c r="C59" s="152">
        <f t="shared" si="3"/>
        <v>11.4</v>
      </c>
      <c r="D59" s="152">
        <f t="shared" si="3"/>
        <v>0</v>
      </c>
      <c r="E59" s="7">
        <v>11.4</v>
      </c>
      <c r="F59" s="7"/>
      <c r="G59" s="7"/>
      <c r="H59" s="7"/>
      <c r="I59" s="7"/>
      <c r="J59" s="7"/>
      <c r="K59" s="7"/>
      <c r="L59" s="7"/>
      <c r="M59" s="7"/>
      <c r="N59" s="7"/>
      <c r="O59" s="152">
        <f t="shared" si="4"/>
        <v>0</v>
      </c>
      <c r="P59" s="152">
        <f t="shared" si="4"/>
        <v>0</v>
      </c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2">
        <f t="shared" si="7"/>
        <v>11.4</v>
      </c>
      <c r="AB59" s="12">
        <f t="shared" si="5"/>
        <v>0</v>
      </c>
      <c r="AC59" s="23">
        <f t="shared" ref="AC59:AL59" si="80">E59+Q59</f>
        <v>11.4</v>
      </c>
      <c r="AD59" s="23">
        <f t="shared" si="80"/>
        <v>0</v>
      </c>
      <c r="AE59" s="23">
        <f t="shared" si="80"/>
        <v>0</v>
      </c>
      <c r="AF59" s="23">
        <f t="shared" si="80"/>
        <v>0</v>
      </c>
      <c r="AG59" s="23">
        <f t="shared" si="80"/>
        <v>0</v>
      </c>
      <c r="AH59" s="23">
        <f t="shared" si="80"/>
        <v>0</v>
      </c>
      <c r="AI59" s="23">
        <f t="shared" si="80"/>
        <v>0</v>
      </c>
      <c r="AJ59" s="23">
        <f t="shared" si="80"/>
        <v>0</v>
      </c>
      <c r="AK59" s="23">
        <f t="shared" si="80"/>
        <v>0</v>
      </c>
      <c r="AL59" s="23">
        <f t="shared" si="80"/>
        <v>0</v>
      </c>
      <c r="AN59" s="162">
        <f>AA59-'[1]3 priedas_asignavimai'!Q178</f>
        <v>0</v>
      </c>
    </row>
    <row r="60" spans="1:40" ht="15" customHeight="1" x14ac:dyDescent="0.25">
      <c r="A60" s="29" t="s">
        <v>26</v>
      </c>
      <c r="B60" s="119" t="s">
        <v>325</v>
      </c>
      <c r="C60" s="152">
        <f t="shared" si="3"/>
        <v>16</v>
      </c>
      <c r="D60" s="152">
        <f t="shared" si="3"/>
        <v>0</v>
      </c>
      <c r="E60" s="131">
        <f t="shared" ref="E60:N60" si="81">E61</f>
        <v>15.6</v>
      </c>
      <c r="F60" s="131">
        <f t="shared" si="81"/>
        <v>0</v>
      </c>
      <c r="G60" s="131">
        <f t="shared" si="81"/>
        <v>0.4</v>
      </c>
      <c r="H60" s="131">
        <f t="shared" si="81"/>
        <v>0</v>
      </c>
      <c r="I60" s="131">
        <f t="shared" si="81"/>
        <v>0</v>
      </c>
      <c r="J60" s="131">
        <f t="shared" si="81"/>
        <v>0</v>
      </c>
      <c r="K60" s="131">
        <f t="shared" si="81"/>
        <v>0</v>
      </c>
      <c r="L60" s="131">
        <f t="shared" si="81"/>
        <v>0</v>
      </c>
      <c r="M60" s="131">
        <f t="shared" si="81"/>
        <v>0</v>
      </c>
      <c r="N60" s="131">
        <f t="shared" si="81"/>
        <v>0</v>
      </c>
      <c r="O60" s="152">
        <f t="shared" si="4"/>
        <v>0</v>
      </c>
      <c r="P60" s="152">
        <f t="shared" si="4"/>
        <v>0</v>
      </c>
      <c r="Q60" s="133">
        <f t="shared" ref="Q60:Z60" si="82">Q61</f>
        <v>0</v>
      </c>
      <c r="R60" s="133">
        <f t="shared" si="82"/>
        <v>0</v>
      </c>
      <c r="S60" s="133">
        <f t="shared" si="82"/>
        <v>0</v>
      </c>
      <c r="T60" s="133">
        <f t="shared" si="82"/>
        <v>0</v>
      </c>
      <c r="U60" s="133">
        <f t="shared" si="82"/>
        <v>0</v>
      </c>
      <c r="V60" s="133">
        <f t="shared" si="82"/>
        <v>0</v>
      </c>
      <c r="W60" s="133">
        <f t="shared" si="82"/>
        <v>0</v>
      </c>
      <c r="X60" s="133">
        <f t="shared" si="82"/>
        <v>0</v>
      </c>
      <c r="Y60" s="133">
        <f t="shared" si="82"/>
        <v>0</v>
      </c>
      <c r="Z60" s="133">
        <f t="shared" si="82"/>
        <v>0</v>
      </c>
      <c r="AA60" s="12">
        <f t="shared" si="7"/>
        <v>16</v>
      </c>
      <c r="AB60" s="12">
        <f t="shared" si="5"/>
        <v>0</v>
      </c>
      <c r="AC60" s="105">
        <f t="shared" ref="AC60:AL60" si="83">AC61</f>
        <v>15.6</v>
      </c>
      <c r="AD60" s="105">
        <f t="shared" si="83"/>
        <v>0</v>
      </c>
      <c r="AE60" s="105">
        <f t="shared" si="83"/>
        <v>0.4</v>
      </c>
      <c r="AF60" s="105">
        <f t="shared" si="83"/>
        <v>0</v>
      </c>
      <c r="AG60" s="105">
        <f t="shared" si="83"/>
        <v>0</v>
      </c>
      <c r="AH60" s="105">
        <f t="shared" si="83"/>
        <v>0</v>
      </c>
      <c r="AI60" s="105">
        <f t="shared" si="83"/>
        <v>0</v>
      </c>
      <c r="AJ60" s="105">
        <f t="shared" si="83"/>
        <v>0</v>
      </c>
      <c r="AK60" s="105">
        <f t="shared" si="83"/>
        <v>0</v>
      </c>
      <c r="AL60" s="105">
        <f t="shared" si="83"/>
        <v>0</v>
      </c>
      <c r="AN60" s="162">
        <f>AA60-'[1]3 priedas_asignavimai'!Q182</f>
        <v>0</v>
      </c>
    </row>
    <row r="61" spans="1:40" x14ac:dyDescent="0.25">
      <c r="A61" s="30"/>
      <c r="B61" s="21" t="s">
        <v>59</v>
      </c>
      <c r="C61" s="152">
        <f t="shared" si="3"/>
        <v>16</v>
      </c>
      <c r="D61" s="152">
        <f t="shared" si="3"/>
        <v>0</v>
      </c>
      <c r="E61" s="7">
        <v>15.6</v>
      </c>
      <c r="F61" s="7"/>
      <c r="G61" s="7">
        <v>0.4</v>
      </c>
      <c r="H61" s="7"/>
      <c r="I61" s="7"/>
      <c r="J61" s="7"/>
      <c r="K61" s="7"/>
      <c r="L61" s="7"/>
      <c r="M61" s="7"/>
      <c r="N61" s="7"/>
      <c r="O61" s="152">
        <f t="shared" si="4"/>
        <v>0</v>
      </c>
      <c r="P61" s="152">
        <f t="shared" si="4"/>
        <v>0</v>
      </c>
      <c r="Q61" s="134"/>
      <c r="R61" s="134"/>
      <c r="S61" s="134"/>
      <c r="T61" s="134"/>
      <c r="U61" s="134"/>
      <c r="V61" s="134"/>
      <c r="W61" s="134"/>
      <c r="X61" s="134"/>
      <c r="Y61" s="134"/>
      <c r="Z61" s="134"/>
      <c r="AA61" s="12">
        <f t="shared" si="7"/>
        <v>16</v>
      </c>
      <c r="AB61" s="12">
        <f t="shared" si="5"/>
        <v>0</v>
      </c>
      <c r="AC61" s="23">
        <f t="shared" ref="AC61:AL61" si="84">E61+Q61</f>
        <v>15.6</v>
      </c>
      <c r="AD61" s="23">
        <f t="shared" si="84"/>
        <v>0</v>
      </c>
      <c r="AE61" s="23">
        <f t="shared" si="84"/>
        <v>0.4</v>
      </c>
      <c r="AF61" s="23">
        <f t="shared" si="84"/>
        <v>0</v>
      </c>
      <c r="AG61" s="23">
        <f t="shared" si="84"/>
        <v>0</v>
      </c>
      <c r="AH61" s="23">
        <f t="shared" si="84"/>
        <v>0</v>
      </c>
      <c r="AI61" s="23">
        <f t="shared" si="84"/>
        <v>0</v>
      </c>
      <c r="AJ61" s="23">
        <f t="shared" si="84"/>
        <v>0</v>
      </c>
      <c r="AK61" s="23">
        <f t="shared" si="84"/>
        <v>0</v>
      </c>
      <c r="AL61" s="23">
        <f t="shared" si="84"/>
        <v>0</v>
      </c>
      <c r="AN61" s="162">
        <f>AA61-'[1]3 priedas_asignavimai'!Q183</f>
        <v>0</v>
      </c>
    </row>
    <row r="62" spans="1:40" ht="15" customHeight="1" x14ac:dyDescent="0.25">
      <c r="A62" s="29" t="s">
        <v>27</v>
      </c>
      <c r="B62" s="119" t="s">
        <v>327</v>
      </c>
      <c r="C62" s="152">
        <f t="shared" si="3"/>
        <v>3.6</v>
      </c>
      <c r="D62" s="152">
        <f t="shared" si="3"/>
        <v>0</v>
      </c>
      <c r="E62" s="131">
        <f t="shared" ref="E62:N62" si="85">E63</f>
        <v>2.5</v>
      </c>
      <c r="F62" s="131">
        <f t="shared" si="85"/>
        <v>0</v>
      </c>
      <c r="G62" s="131">
        <f t="shared" si="85"/>
        <v>1.1000000000000001</v>
      </c>
      <c r="H62" s="131">
        <f t="shared" si="85"/>
        <v>0</v>
      </c>
      <c r="I62" s="131">
        <f t="shared" si="85"/>
        <v>0</v>
      </c>
      <c r="J62" s="131">
        <f t="shared" si="85"/>
        <v>0</v>
      </c>
      <c r="K62" s="131">
        <f t="shared" si="85"/>
        <v>0</v>
      </c>
      <c r="L62" s="131">
        <f t="shared" si="85"/>
        <v>0</v>
      </c>
      <c r="M62" s="131">
        <f t="shared" si="85"/>
        <v>0</v>
      </c>
      <c r="N62" s="131">
        <f t="shared" si="85"/>
        <v>0</v>
      </c>
      <c r="O62" s="152">
        <f t="shared" si="4"/>
        <v>0</v>
      </c>
      <c r="P62" s="152">
        <f t="shared" si="4"/>
        <v>0</v>
      </c>
      <c r="Q62" s="133">
        <f t="shared" ref="Q62:Z62" si="86">Q63</f>
        <v>0</v>
      </c>
      <c r="R62" s="133">
        <f t="shared" si="86"/>
        <v>0</v>
      </c>
      <c r="S62" s="133">
        <f t="shared" si="86"/>
        <v>0</v>
      </c>
      <c r="T62" s="133">
        <f t="shared" si="86"/>
        <v>0</v>
      </c>
      <c r="U62" s="133">
        <f t="shared" si="86"/>
        <v>0</v>
      </c>
      <c r="V62" s="133">
        <f t="shared" si="86"/>
        <v>0</v>
      </c>
      <c r="W62" s="133">
        <f t="shared" si="86"/>
        <v>0</v>
      </c>
      <c r="X62" s="133">
        <f t="shared" si="86"/>
        <v>0</v>
      </c>
      <c r="Y62" s="133">
        <f t="shared" si="86"/>
        <v>0</v>
      </c>
      <c r="Z62" s="133">
        <f t="shared" si="86"/>
        <v>0</v>
      </c>
      <c r="AA62" s="12">
        <f t="shared" si="7"/>
        <v>3.6</v>
      </c>
      <c r="AB62" s="12">
        <f t="shared" si="5"/>
        <v>0</v>
      </c>
      <c r="AC62" s="105">
        <f t="shared" ref="AC62:AL62" si="87">AC63</f>
        <v>2.5</v>
      </c>
      <c r="AD62" s="105">
        <f t="shared" si="87"/>
        <v>0</v>
      </c>
      <c r="AE62" s="105">
        <f t="shared" si="87"/>
        <v>1.1000000000000001</v>
      </c>
      <c r="AF62" s="105">
        <f t="shared" si="87"/>
        <v>0</v>
      </c>
      <c r="AG62" s="105">
        <f t="shared" si="87"/>
        <v>0</v>
      </c>
      <c r="AH62" s="105">
        <f t="shared" si="87"/>
        <v>0</v>
      </c>
      <c r="AI62" s="105">
        <f t="shared" si="87"/>
        <v>0</v>
      </c>
      <c r="AJ62" s="105">
        <f t="shared" si="87"/>
        <v>0</v>
      </c>
      <c r="AK62" s="105">
        <f t="shared" si="87"/>
        <v>0</v>
      </c>
      <c r="AL62" s="105">
        <f t="shared" si="87"/>
        <v>0</v>
      </c>
      <c r="AN62" s="162">
        <f>AA62-'[1]3 priedas_asignavimai'!Q188</f>
        <v>0</v>
      </c>
    </row>
    <row r="63" spans="1:40" x14ac:dyDescent="0.25">
      <c r="A63" s="30"/>
      <c r="B63" s="21" t="s">
        <v>59</v>
      </c>
      <c r="C63" s="152">
        <f t="shared" si="3"/>
        <v>3.6</v>
      </c>
      <c r="D63" s="152">
        <f t="shared" si="3"/>
        <v>0</v>
      </c>
      <c r="E63" s="7">
        <v>2.5</v>
      </c>
      <c r="F63" s="7"/>
      <c r="G63" s="7">
        <v>1.1000000000000001</v>
      </c>
      <c r="H63" s="7"/>
      <c r="I63" s="7"/>
      <c r="J63" s="7"/>
      <c r="K63" s="7"/>
      <c r="L63" s="7"/>
      <c r="M63" s="7"/>
      <c r="N63" s="7"/>
      <c r="O63" s="152">
        <f t="shared" si="4"/>
        <v>0</v>
      </c>
      <c r="P63" s="152">
        <f t="shared" si="4"/>
        <v>0</v>
      </c>
      <c r="Q63" s="134"/>
      <c r="R63" s="134"/>
      <c r="S63" s="134"/>
      <c r="T63" s="134"/>
      <c r="U63" s="134"/>
      <c r="V63" s="134"/>
      <c r="W63" s="134"/>
      <c r="X63" s="134"/>
      <c r="Y63" s="134"/>
      <c r="Z63" s="134"/>
      <c r="AA63" s="12">
        <f t="shared" si="7"/>
        <v>3.6</v>
      </c>
      <c r="AB63" s="12">
        <f t="shared" si="5"/>
        <v>0</v>
      </c>
      <c r="AC63" s="23">
        <f t="shared" ref="AC63:AL63" si="88">E63+Q63</f>
        <v>2.5</v>
      </c>
      <c r="AD63" s="23">
        <f t="shared" si="88"/>
        <v>0</v>
      </c>
      <c r="AE63" s="23">
        <f t="shared" si="88"/>
        <v>1.1000000000000001</v>
      </c>
      <c r="AF63" s="23">
        <f t="shared" si="88"/>
        <v>0</v>
      </c>
      <c r="AG63" s="23">
        <f t="shared" si="88"/>
        <v>0</v>
      </c>
      <c r="AH63" s="23">
        <f t="shared" si="88"/>
        <v>0</v>
      </c>
      <c r="AI63" s="23">
        <f t="shared" si="88"/>
        <v>0</v>
      </c>
      <c r="AJ63" s="23">
        <f t="shared" si="88"/>
        <v>0</v>
      </c>
      <c r="AK63" s="23">
        <f t="shared" si="88"/>
        <v>0</v>
      </c>
      <c r="AL63" s="23">
        <f t="shared" si="88"/>
        <v>0</v>
      </c>
      <c r="AN63" s="162">
        <f>AA63-'[1]3 priedas_asignavimai'!Q189</f>
        <v>0</v>
      </c>
    </row>
    <row r="64" spans="1:40" ht="15" customHeight="1" x14ac:dyDescent="0.25">
      <c r="A64" s="29" t="s">
        <v>28</v>
      </c>
      <c r="B64" s="119" t="s">
        <v>328</v>
      </c>
      <c r="C64" s="152">
        <f t="shared" si="3"/>
        <v>2.3000000000000003</v>
      </c>
      <c r="D64" s="152">
        <f t="shared" si="3"/>
        <v>0</v>
      </c>
      <c r="E64" s="131">
        <f t="shared" ref="E64:N64" si="89">E65</f>
        <v>2.2000000000000002</v>
      </c>
      <c r="F64" s="131">
        <f t="shared" si="89"/>
        <v>0</v>
      </c>
      <c r="G64" s="131">
        <f t="shared" si="89"/>
        <v>0.1</v>
      </c>
      <c r="H64" s="131">
        <f t="shared" si="89"/>
        <v>0</v>
      </c>
      <c r="I64" s="131">
        <f t="shared" si="89"/>
        <v>0</v>
      </c>
      <c r="J64" s="131">
        <f t="shared" si="89"/>
        <v>0</v>
      </c>
      <c r="K64" s="131">
        <f t="shared" si="89"/>
        <v>0</v>
      </c>
      <c r="L64" s="131">
        <f t="shared" si="89"/>
        <v>0</v>
      </c>
      <c r="M64" s="131">
        <f t="shared" si="89"/>
        <v>0</v>
      </c>
      <c r="N64" s="131">
        <f t="shared" si="89"/>
        <v>0</v>
      </c>
      <c r="O64" s="152">
        <f t="shared" si="4"/>
        <v>0</v>
      </c>
      <c r="P64" s="152">
        <f t="shared" si="4"/>
        <v>0</v>
      </c>
      <c r="Q64" s="133">
        <f t="shared" ref="Q64:Z64" si="90">Q65</f>
        <v>0</v>
      </c>
      <c r="R64" s="133">
        <f t="shared" si="90"/>
        <v>0</v>
      </c>
      <c r="S64" s="133">
        <f t="shared" si="90"/>
        <v>0</v>
      </c>
      <c r="T64" s="133">
        <f t="shared" si="90"/>
        <v>0</v>
      </c>
      <c r="U64" s="133">
        <f t="shared" si="90"/>
        <v>0</v>
      </c>
      <c r="V64" s="133">
        <f t="shared" si="90"/>
        <v>0</v>
      </c>
      <c r="W64" s="133">
        <f t="shared" si="90"/>
        <v>0</v>
      </c>
      <c r="X64" s="133">
        <f t="shared" si="90"/>
        <v>0</v>
      </c>
      <c r="Y64" s="133">
        <f t="shared" si="90"/>
        <v>0</v>
      </c>
      <c r="Z64" s="133">
        <f t="shared" si="90"/>
        <v>0</v>
      </c>
      <c r="AA64" s="12">
        <f t="shared" si="7"/>
        <v>2.3000000000000003</v>
      </c>
      <c r="AB64" s="12">
        <f t="shared" si="5"/>
        <v>0</v>
      </c>
      <c r="AC64" s="105">
        <f t="shared" ref="AC64:AL64" si="91">AC65</f>
        <v>2.2000000000000002</v>
      </c>
      <c r="AD64" s="105">
        <f t="shared" si="91"/>
        <v>0</v>
      </c>
      <c r="AE64" s="105">
        <f t="shared" si="91"/>
        <v>0.1</v>
      </c>
      <c r="AF64" s="105">
        <f t="shared" si="91"/>
        <v>0</v>
      </c>
      <c r="AG64" s="105">
        <f t="shared" si="91"/>
        <v>0</v>
      </c>
      <c r="AH64" s="105">
        <f t="shared" si="91"/>
        <v>0</v>
      </c>
      <c r="AI64" s="105">
        <f t="shared" si="91"/>
        <v>0</v>
      </c>
      <c r="AJ64" s="105">
        <f t="shared" si="91"/>
        <v>0</v>
      </c>
      <c r="AK64" s="105">
        <f t="shared" si="91"/>
        <v>0</v>
      </c>
      <c r="AL64" s="105">
        <f t="shared" si="91"/>
        <v>0</v>
      </c>
      <c r="AN64" s="162">
        <f>AA64-'[1]3 priedas_asignavimai'!Q192</f>
        <v>0</v>
      </c>
    </row>
    <row r="65" spans="1:40" x14ac:dyDescent="0.25">
      <c r="A65" s="30"/>
      <c r="B65" s="21" t="s">
        <v>59</v>
      </c>
      <c r="C65" s="152">
        <f t="shared" si="3"/>
        <v>2.3000000000000003</v>
      </c>
      <c r="D65" s="152">
        <f t="shared" si="3"/>
        <v>0</v>
      </c>
      <c r="E65" s="7">
        <v>2.2000000000000002</v>
      </c>
      <c r="F65" s="7"/>
      <c r="G65" s="7">
        <v>0.1</v>
      </c>
      <c r="H65" s="7"/>
      <c r="I65" s="7"/>
      <c r="J65" s="7"/>
      <c r="K65" s="7"/>
      <c r="L65" s="7"/>
      <c r="M65" s="7"/>
      <c r="N65" s="7"/>
      <c r="O65" s="152">
        <f t="shared" si="4"/>
        <v>0</v>
      </c>
      <c r="P65" s="152">
        <f t="shared" si="4"/>
        <v>0</v>
      </c>
      <c r="Q65" s="134"/>
      <c r="R65" s="134"/>
      <c r="S65" s="134"/>
      <c r="T65" s="134"/>
      <c r="U65" s="134"/>
      <c r="V65" s="134"/>
      <c r="W65" s="134"/>
      <c r="X65" s="134"/>
      <c r="Y65" s="134"/>
      <c r="Z65" s="134"/>
      <c r="AA65" s="12">
        <f t="shared" si="7"/>
        <v>2.3000000000000003</v>
      </c>
      <c r="AB65" s="12">
        <f t="shared" si="5"/>
        <v>0</v>
      </c>
      <c r="AC65" s="23">
        <f t="shared" ref="AC65:AL65" si="92">E65+Q65</f>
        <v>2.2000000000000002</v>
      </c>
      <c r="AD65" s="23">
        <f t="shared" si="92"/>
        <v>0</v>
      </c>
      <c r="AE65" s="23">
        <f t="shared" si="92"/>
        <v>0.1</v>
      </c>
      <c r="AF65" s="23">
        <f t="shared" si="92"/>
        <v>0</v>
      </c>
      <c r="AG65" s="23">
        <f t="shared" si="92"/>
        <v>0</v>
      </c>
      <c r="AH65" s="23">
        <f t="shared" si="92"/>
        <v>0</v>
      </c>
      <c r="AI65" s="23">
        <f t="shared" si="92"/>
        <v>0</v>
      </c>
      <c r="AJ65" s="23">
        <f t="shared" si="92"/>
        <v>0</v>
      </c>
      <c r="AK65" s="23">
        <f t="shared" si="92"/>
        <v>0</v>
      </c>
      <c r="AL65" s="23">
        <f t="shared" si="92"/>
        <v>0</v>
      </c>
      <c r="AN65" s="162">
        <f>AA65-'[1]3 priedas_asignavimai'!Q193</f>
        <v>0</v>
      </c>
    </row>
    <row r="66" spans="1:40" ht="15" customHeight="1" x14ac:dyDescent="0.25">
      <c r="A66" s="29" t="s">
        <v>29</v>
      </c>
      <c r="B66" s="119" t="s">
        <v>330</v>
      </c>
      <c r="C66" s="152">
        <f t="shared" si="3"/>
        <v>5.2</v>
      </c>
      <c r="D66" s="152">
        <f t="shared" si="3"/>
        <v>0</v>
      </c>
      <c r="E66" s="131">
        <f t="shared" ref="E66:N66" si="93">E67</f>
        <v>4.5</v>
      </c>
      <c r="F66" s="131">
        <f t="shared" si="93"/>
        <v>0</v>
      </c>
      <c r="G66" s="131">
        <f t="shared" si="93"/>
        <v>0.7</v>
      </c>
      <c r="H66" s="131">
        <f t="shared" si="93"/>
        <v>0</v>
      </c>
      <c r="I66" s="131">
        <f t="shared" si="93"/>
        <v>0</v>
      </c>
      <c r="J66" s="131">
        <f t="shared" si="93"/>
        <v>0</v>
      </c>
      <c r="K66" s="131">
        <f t="shared" si="93"/>
        <v>0</v>
      </c>
      <c r="L66" s="131">
        <f t="shared" si="93"/>
        <v>0</v>
      </c>
      <c r="M66" s="131">
        <f t="shared" si="93"/>
        <v>0</v>
      </c>
      <c r="N66" s="131">
        <f t="shared" si="93"/>
        <v>0</v>
      </c>
      <c r="O66" s="152">
        <f t="shared" si="4"/>
        <v>0</v>
      </c>
      <c r="P66" s="152">
        <f t="shared" si="4"/>
        <v>0</v>
      </c>
      <c r="Q66" s="133">
        <f t="shared" ref="Q66:Z66" si="94">Q67</f>
        <v>0</v>
      </c>
      <c r="R66" s="133">
        <f t="shared" si="94"/>
        <v>0</v>
      </c>
      <c r="S66" s="133">
        <f t="shared" si="94"/>
        <v>0</v>
      </c>
      <c r="T66" s="133">
        <f t="shared" si="94"/>
        <v>0</v>
      </c>
      <c r="U66" s="133">
        <f t="shared" si="94"/>
        <v>0</v>
      </c>
      <c r="V66" s="133">
        <f t="shared" si="94"/>
        <v>0</v>
      </c>
      <c r="W66" s="133">
        <f t="shared" si="94"/>
        <v>0</v>
      </c>
      <c r="X66" s="133">
        <f t="shared" si="94"/>
        <v>0</v>
      </c>
      <c r="Y66" s="133">
        <f t="shared" si="94"/>
        <v>0</v>
      </c>
      <c r="Z66" s="133">
        <f t="shared" si="94"/>
        <v>0</v>
      </c>
      <c r="AA66" s="12">
        <f t="shared" si="7"/>
        <v>5.2</v>
      </c>
      <c r="AB66" s="12">
        <f t="shared" si="5"/>
        <v>0</v>
      </c>
      <c r="AC66" s="105">
        <f t="shared" ref="AC66:AL66" si="95">AC67</f>
        <v>4.5</v>
      </c>
      <c r="AD66" s="105">
        <f t="shared" si="95"/>
        <v>0</v>
      </c>
      <c r="AE66" s="105">
        <f t="shared" si="95"/>
        <v>0.7</v>
      </c>
      <c r="AF66" s="105">
        <f t="shared" si="95"/>
        <v>0</v>
      </c>
      <c r="AG66" s="105">
        <f t="shared" si="95"/>
        <v>0</v>
      </c>
      <c r="AH66" s="105">
        <f t="shared" si="95"/>
        <v>0</v>
      </c>
      <c r="AI66" s="105">
        <f t="shared" si="95"/>
        <v>0</v>
      </c>
      <c r="AJ66" s="105">
        <f t="shared" si="95"/>
        <v>0</v>
      </c>
      <c r="AK66" s="105">
        <f t="shared" si="95"/>
        <v>0</v>
      </c>
      <c r="AL66" s="105">
        <f t="shared" si="95"/>
        <v>0</v>
      </c>
      <c r="AN66" s="162">
        <f>AA66-'[1]3 priedas_asignavimai'!Q197</f>
        <v>0</v>
      </c>
    </row>
    <row r="67" spans="1:40" x14ac:dyDescent="0.25">
      <c r="A67" s="30"/>
      <c r="B67" s="21" t="s">
        <v>59</v>
      </c>
      <c r="C67" s="152">
        <f t="shared" si="3"/>
        <v>5.2</v>
      </c>
      <c r="D67" s="152">
        <f t="shared" si="3"/>
        <v>0</v>
      </c>
      <c r="E67" s="7">
        <v>4.5</v>
      </c>
      <c r="F67" s="7"/>
      <c r="G67" s="7">
        <v>0.7</v>
      </c>
      <c r="H67" s="7"/>
      <c r="I67" s="7"/>
      <c r="J67" s="7"/>
      <c r="K67" s="7"/>
      <c r="L67" s="7"/>
      <c r="M67" s="7"/>
      <c r="N67" s="7"/>
      <c r="O67" s="152">
        <f t="shared" si="4"/>
        <v>0</v>
      </c>
      <c r="P67" s="152">
        <f t="shared" si="4"/>
        <v>0</v>
      </c>
      <c r="Q67" s="134"/>
      <c r="R67" s="134"/>
      <c r="S67" s="134"/>
      <c r="T67" s="134"/>
      <c r="U67" s="134"/>
      <c r="V67" s="134"/>
      <c r="W67" s="134"/>
      <c r="X67" s="134"/>
      <c r="Y67" s="134"/>
      <c r="Z67" s="134"/>
      <c r="AA67" s="12">
        <f t="shared" si="7"/>
        <v>5.2</v>
      </c>
      <c r="AB67" s="12">
        <f t="shared" si="5"/>
        <v>0</v>
      </c>
      <c r="AC67" s="23">
        <f t="shared" ref="AC67:AL67" si="96">E67+Q67</f>
        <v>4.5</v>
      </c>
      <c r="AD67" s="23">
        <f t="shared" si="96"/>
        <v>0</v>
      </c>
      <c r="AE67" s="23">
        <f t="shared" si="96"/>
        <v>0.7</v>
      </c>
      <c r="AF67" s="23">
        <f t="shared" si="96"/>
        <v>0</v>
      </c>
      <c r="AG67" s="23">
        <f t="shared" si="96"/>
        <v>0</v>
      </c>
      <c r="AH67" s="23">
        <f t="shared" si="96"/>
        <v>0</v>
      </c>
      <c r="AI67" s="23">
        <f t="shared" si="96"/>
        <v>0</v>
      </c>
      <c r="AJ67" s="23">
        <f t="shared" si="96"/>
        <v>0</v>
      </c>
      <c r="AK67" s="23">
        <f t="shared" si="96"/>
        <v>0</v>
      </c>
      <c r="AL67" s="23">
        <f t="shared" si="96"/>
        <v>0</v>
      </c>
      <c r="AN67" s="162">
        <f>AA67-'[1]3 priedas_asignavimai'!Q198</f>
        <v>0</v>
      </c>
    </row>
    <row r="68" spans="1:40" ht="15" customHeight="1" x14ac:dyDescent="0.25">
      <c r="A68" s="29" t="s">
        <v>386</v>
      </c>
      <c r="B68" s="119" t="s">
        <v>331</v>
      </c>
      <c r="C68" s="152">
        <f t="shared" si="3"/>
        <v>1.6</v>
      </c>
      <c r="D68" s="152">
        <f t="shared" si="3"/>
        <v>0</v>
      </c>
      <c r="E68" s="131">
        <f t="shared" ref="E68:N68" si="97">E69</f>
        <v>1.1000000000000001</v>
      </c>
      <c r="F68" s="131">
        <f t="shared" si="97"/>
        <v>0</v>
      </c>
      <c r="G68" s="131">
        <f t="shared" si="97"/>
        <v>0.5</v>
      </c>
      <c r="H68" s="131">
        <f t="shared" si="97"/>
        <v>0</v>
      </c>
      <c r="I68" s="131">
        <f t="shared" si="97"/>
        <v>0</v>
      </c>
      <c r="J68" s="131">
        <f t="shared" si="97"/>
        <v>0</v>
      </c>
      <c r="K68" s="131">
        <f t="shared" si="97"/>
        <v>0</v>
      </c>
      <c r="L68" s="131">
        <f t="shared" si="97"/>
        <v>0</v>
      </c>
      <c r="M68" s="131">
        <f t="shared" si="97"/>
        <v>0</v>
      </c>
      <c r="N68" s="131">
        <f t="shared" si="97"/>
        <v>0</v>
      </c>
      <c r="O68" s="152">
        <f t="shared" si="4"/>
        <v>0</v>
      </c>
      <c r="P68" s="152">
        <f t="shared" si="4"/>
        <v>0</v>
      </c>
      <c r="Q68" s="133">
        <f t="shared" ref="Q68:Z68" si="98">Q69</f>
        <v>0</v>
      </c>
      <c r="R68" s="133">
        <f t="shared" si="98"/>
        <v>0</v>
      </c>
      <c r="S68" s="133">
        <f t="shared" si="98"/>
        <v>0</v>
      </c>
      <c r="T68" s="133">
        <f t="shared" si="98"/>
        <v>0</v>
      </c>
      <c r="U68" s="133">
        <f t="shared" si="98"/>
        <v>0</v>
      </c>
      <c r="V68" s="133">
        <f t="shared" si="98"/>
        <v>0</v>
      </c>
      <c r="W68" s="133">
        <f t="shared" si="98"/>
        <v>0</v>
      </c>
      <c r="X68" s="133">
        <f t="shared" si="98"/>
        <v>0</v>
      </c>
      <c r="Y68" s="133">
        <f t="shared" si="98"/>
        <v>0</v>
      </c>
      <c r="Z68" s="133">
        <f t="shared" si="98"/>
        <v>0</v>
      </c>
      <c r="AA68" s="12">
        <f t="shared" si="7"/>
        <v>1.6</v>
      </c>
      <c r="AB68" s="12">
        <f t="shared" si="5"/>
        <v>0</v>
      </c>
      <c r="AC68" s="105">
        <f t="shared" ref="AC68:AL68" si="99">AC69</f>
        <v>1.1000000000000001</v>
      </c>
      <c r="AD68" s="105">
        <f t="shared" si="99"/>
        <v>0</v>
      </c>
      <c r="AE68" s="105">
        <f t="shared" si="99"/>
        <v>0.5</v>
      </c>
      <c r="AF68" s="105">
        <f t="shared" si="99"/>
        <v>0</v>
      </c>
      <c r="AG68" s="105">
        <f t="shared" si="99"/>
        <v>0</v>
      </c>
      <c r="AH68" s="105">
        <f t="shared" si="99"/>
        <v>0</v>
      </c>
      <c r="AI68" s="105">
        <f t="shared" si="99"/>
        <v>0</v>
      </c>
      <c r="AJ68" s="105">
        <f t="shared" si="99"/>
        <v>0</v>
      </c>
      <c r="AK68" s="105">
        <f t="shared" si="99"/>
        <v>0</v>
      </c>
      <c r="AL68" s="105">
        <f t="shared" si="99"/>
        <v>0</v>
      </c>
      <c r="AN68" s="162">
        <f>AA68-'[1]3 priedas_asignavimai'!Q203</f>
        <v>0</v>
      </c>
    </row>
    <row r="69" spans="1:40" x14ac:dyDescent="0.25">
      <c r="A69" s="30"/>
      <c r="B69" s="21" t="s">
        <v>59</v>
      </c>
      <c r="C69" s="152">
        <f t="shared" si="3"/>
        <v>1.6</v>
      </c>
      <c r="D69" s="152">
        <f t="shared" si="3"/>
        <v>0</v>
      </c>
      <c r="E69" s="7">
        <v>1.1000000000000001</v>
      </c>
      <c r="F69" s="7"/>
      <c r="G69" s="7">
        <v>0.5</v>
      </c>
      <c r="H69" s="7"/>
      <c r="I69" s="7"/>
      <c r="J69" s="7"/>
      <c r="K69" s="7"/>
      <c r="L69" s="7"/>
      <c r="M69" s="7"/>
      <c r="N69" s="7"/>
      <c r="O69" s="152">
        <f t="shared" si="4"/>
        <v>0</v>
      </c>
      <c r="P69" s="152">
        <f t="shared" si="4"/>
        <v>0</v>
      </c>
      <c r="Q69" s="134"/>
      <c r="R69" s="134"/>
      <c r="S69" s="134"/>
      <c r="T69" s="134"/>
      <c r="U69" s="134"/>
      <c r="V69" s="134"/>
      <c r="W69" s="134"/>
      <c r="X69" s="134"/>
      <c r="Y69" s="134"/>
      <c r="Z69" s="134"/>
      <c r="AA69" s="12">
        <f t="shared" si="7"/>
        <v>1.6</v>
      </c>
      <c r="AB69" s="12">
        <f t="shared" si="5"/>
        <v>0</v>
      </c>
      <c r="AC69" s="23">
        <f t="shared" ref="AC69:AL69" si="100">E69+Q69</f>
        <v>1.1000000000000001</v>
      </c>
      <c r="AD69" s="23">
        <f t="shared" si="100"/>
        <v>0</v>
      </c>
      <c r="AE69" s="23">
        <f t="shared" si="100"/>
        <v>0.5</v>
      </c>
      <c r="AF69" s="23">
        <f t="shared" si="100"/>
        <v>0</v>
      </c>
      <c r="AG69" s="23">
        <f t="shared" si="100"/>
        <v>0</v>
      </c>
      <c r="AH69" s="23">
        <f t="shared" si="100"/>
        <v>0</v>
      </c>
      <c r="AI69" s="23">
        <f t="shared" si="100"/>
        <v>0</v>
      </c>
      <c r="AJ69" s="23">
        <f t="shared" si="100"/>
        <v>0</v>
      </c>
      <c r="AK69" s="23">
        <f t="shared" si="100"/>
        <v>0</v>
      </c>
      <c r="AL69" s="23">
        <f t="shared" si="100"/>
        <v>0</v>
      </c>
      <c r="AN69" s="162">
        <f>AA69-'[1]3 priedas_asignavimai'!Q204</f>
        <v>0</v>
      </c>
    </row>
    <row r="70" spans="1:40" ht="15" customHeight="1" x14ac:dyDescent="0.25">
      <c r="A70" s="29" t="s">
        <v>30</v>
      </c>
      <c r="B70" s="119" t="s">
        <v>334</v>
      </c>
      <c r="C70" s="152">
        <f t="shared" si="3"/>
        <v>3.6</v>
      </c>
      <c r="D70" s="152">
        <f t="shared" si="3"/>
        <v>0</v>
      </c>
      <c r="E70" s="131">
        <f t="shared" ref="E70:N70" si="101">E71</f>
        <v>3.4</v>
      </c>
      <c r="F70" s="131">
        <f t="shared" si="101"/>
        <v>0</v>
      </c>
      <c r="G70" s="131">
        <f t="shared" si="101"/>
        <v>0.2</v>
      </c>
      <c r="H70" s="131">
        <f t="shared" si="101"/>
        <v>0</v>
      </c>
      <c r="I70" s="131">
        <f t="shared" si="101"/>
        <v>0</v>
      </c>
      <c r="J70" s="131">
        <f t="shared" si="101"/>
        <v>0</v>
      </c>
      <c r="K70" s="131">
        <f t="shared" si="101"/>
        <v>0</v>
      </c>
      <c r="L70" s="131">
        <f t="shared" si="101"/>
        <v>0</v>
      </c>
      <c r="M70" s="131">
        <f t="shared" si="101"/>
        <v>0</v>
      </c>
      <c r="N70" s="131">
        <f t="shared" si="101"/>
        <v>0</v>
      </c>
      <c r="O70" s="152">
        <f t="shared" si="4"/>
        <v>0</v>
      </c>
      <c r="P70" s="152">
        <f t="shared" si="4"/>
        <v>0</v>
      </c>
      <c r="Q70" s="133">
        <f t="shared" ref="Q70:Z70" si="102">Q71</f>
        <v>0</v>
      </c>
      <c r="R70" s="133">
        <f t="shared" si="102"/>
        <v>0</v>
      </c>
      <c r="S70" s="133">
        <f t="shared" si="102"/>
        <v>0</v>
      </c>
      <c r="T70" s="133">
        <f t="shared" si="102"/>
        <v>0</v>
      </c>
      <c r="U70" s="133">
        <f t="shared" si="102"/>
        <v>0</v>
      </c>
      <c r="V70" s="133">
        <f t="shared" si="102"/>
        <v>0</v>
      </c>
      <c r="W70" s="133">
        <f t="shared" si="102"/>
        <v>0</v>
      </c>
      <c r="X70" s="133">
        <f t="shared" si="102"/>
        <v>0</v>
      </c>
      <c r="Y70" s="133">
        <f t="shared" si="102"/>
        <v>0</v>
      </c>
      <c r="Z70" s="133">
        <f t="shared" si="102"/>
        <v>0</v>
      </c>
      <c r="AA70" s="12">
        <f t="shared" si="7"/>
        <v>3.6</v>
      </c>
      <c r="AB70" s="12">
        <f t="shared" si="5"/>
        <v>0</v>
      </c>
      <c r="AC70" s="105">
        <f t="shared" ref="AC70:AL70" si="103">AC71</f>
        <v>3.4</v>
      </c>
      <c r="AD70" s="105">
        <f t="shared" si="103"/>
        <v>0</v>
      </c>
      <c r="AE70" s="105">
        <f t="shared" si="103"/>
        <v>0.2</v>
      </c>
      <c r="AF70" s="105">
        <f t="shared" si="103"/>
        <v>0</v>
      </c>
      <c r="AG70" s="105">
        <f t="shared" si="103"/>
        <v>0</v>
      </c>
      <c r="AH70" s="105">
        <f t="shared" si="103"/>
        <v>0</v>
      </c>
      <c r="AI70" s="105">
        <f t="shared" si="103"/>
        <v>0</v>
      </c>
      <c r="AJ70" s="105">
        <f t="shared" si="103"/>
        <v>0</v>
      </c>
      <c r="AK70" s="105">
        <f t="shared" si="103"/>
        <v>0</v>
      </c>
      <c r="AL70" s="105">
        <f t="shared" si="103"/>
        <v>0</v>
      </c>
      <c r="AN70" s="162">
        <f>AA70-'[1]3 priedas_asignavimai'!Q207</f>
        <v>0</v>
      </c>
    </row>
    <row r="71" spans="1:40" x14ac:dyDescent="0.25">
      <c r="A71" s="30"/>
      <c r="B71" s="21" t="s">
        <v>59</v>
      </c>
      <c r="C71" s="152">
        <f t="shared" si="3"/>
        <v>3.6</v>
      </c>
      <c r="D71" s="152">
        <f t="shared" si="3"/>
        <v>0</v>
      </c>
      <c r="E71" s="7">
        <v>3.4</v>
      </c>
      <c r="F71" s="7"/>
      <c r="G71" s="7">
        <v>0.2</v>
      </c>
      <c r="H71" s="7"/>
      <c r="I71" s="7"/>
      <c r="J71" s="7"/>
      <c r="K71" s="7"/>
      <c r="L71" s="7"/>
      <c r="M71" s="7"/>
      <c r="N71" s="7"/>
      <c r="O71" s="152">
        <f t="shared" si="4"/>
        <v>0</v>
      </c>
      <c r="P71" s="152">
        <f t="shared" si="4"/>
        <v>0</v>
      </c>
      <c r="Q71" s="134"/>
      <c r="R71" s="134"/>
      <c r="S71" s="134"/>
      <c r="T71" s="134"/>
      <c r="U71" s="134"/>
      <c r="V71" s="134"/>
      <c r="W71" s="134"/>
      <c r="X71" s="134"/>
      <c r="Y71" s="134"/>
      <c r="Z71" s="134"/>
      <c r="AA71" s="12">
        <f t="shared" si="7"/>
        <v>3.6</v>
      </c>
      <c r="AB71" s="12">
        <f t="shared" si="5"/>
        <v>0</v>
      </c>
      <c r="AC71" s="23">
        <f t="shared" ref="AC71:AL71" si="104">E71+Q71</f>
        <v>3.4</v>
      </c>
      <c r="AD71" s="23">
        <f t="shared" si="104"/>
        <v>0</v>
      </c>
      <c r="AE71" s="23">
        <f t="shared" si="104"/>
        <v>0.2</v>
      </c>
      <c r="AF71" s="23">
        <f t="shared" si="104"/>
        <v>0</v>
      </c>
      <c r="AG71" s="23">
        <f t="shared" si="104"/>
        <v>0</v>
      </c>
      <c r="AH71" s="23">
        <f t="shared" si="104"/>
        <v>0</v>
      </c>
      <c r="AI71" s="23">
        <f t="shared" si="104"/>
        <v>0</v>
      </c>
      <c r="AJ71" s="23">
        <f t="shared" si="104"/>
        <v>0</v>
      </c>
      <c r="AK71" s="23">
        <f t="shared" si="104"/>
        <v>0</v>
      </c>
      <c r="AL71" s="23">
        <f t="shared" si="104"/>
        <v>0</v>
      </c>
      <c r="AN71" s="162">
        <f>AA71-'[1]3 priedas_asignavimai'!Q208</f>
        <v>0</v>
      </c>
    </row>
    <row r="72" spans="1:40" ht="15" customHeight="1" x14ac:dyDescent="0.25">
      <c r="A72" s="29" t="s">
        <v>31</v>
      </c>
      <c r="B72" s="119" t="s">
        <v>333</v>
      </c>
      <c r="C72" s="152">
        <f t="shared" si="3"/>
        <v>0.8</v>
      </c>
      <c r="D72" s="152">
        <f t="shared" si="3"/>
        <v>0</v>
      </c>
      <c r="E72" s="131">
        <f t="shared" ref="E72:N72" si="105">E73</f>
        <v>0.8</v>
      </c>
      <c r="F72" s="131">
        <f t="shared" si="105"/>
        <v>0</v>
      </c>
      <c r="G72" s="131">
        <f t="shared" si="105"/>
        <v>0</v>
      </c>
      <c r="H72" s="131">
        <f t="shared" si="105"/>
        <v>0</v>
      </c>
      <c r="I72" s="131">
        <f t="shared" si="105"/>
        <v>0</v>
      </c>
      <c r="J72" s="131">
        <f t="shared" si="105"/>
        <v>0</v>
      </c>
      <c r="K72" s="131">
        <f t="shared" si="105"/>
        <v>0</v>
      </c>
      <c r="L72" s="131">
        <f t="shared" si="105"/>
        <v>0</v>
      </c>
      <c r="M72" s="131">
        <f t="shared" si="105"/>
        <v>0</v>
      </c>
      <c r="N72" s="131">
        <f t="shared" si="105"/>
        <v>0</v>
      </c>
      <c r="O72" s="152">
        <f t="shared" si="4"/>
        <v>0</v>
      </c>
      <c r="P72" s="152">
        <f t="shared" si="4"/>
        <v>0</v>
      </c>
      <c r="Q72" s="133">
        <f t="shared" ref="Q72:Z72" si="106">Q73</f>
        <v>0</v>
      </c>
      <c r="R72" s="133">
        <f t="shared" si="106"/>
        <v>0</v>
      </c>
      <c r="S72" s="133">
        <f t="shared" si="106"/>
        <v>0</v>
      </c>
      <c r="T72" s="133">
        <f t="shared" si="106"/>
        <v>0</v>
      </c>
      <c r="U72" s="133">
        <f t="shared" si="106"/>
        <v>0</v>
      </c>
      <c r="V72" s="133">
        <f t="shared" si="106"/>
        <v>0</v>
      </c>
      <c r="W72" s="133">
        <f t="shared" si="106"/>
        <v>0</v>
      </c>
      <c r="X72" s="133">
        <f t="shared" si="106"/>
        <v>0</v>
      </c>
      <c r="Y72" s="133">
        <f t="shared" si="106"/>
        <v>0</v>
      </c>
      <c r="Z72" s="133">
        <f t="shared" si="106"/>
        <v>0</v>
      </c>
      <c r="AA72" s="12">
        <f t="shared" si="7"/>
        <v>0.8</v>
      </c>
      <c r="AB72" s="12">
        <f t="shared" si="5"/>
        <v>0</v>
      </c>
      <c r="AC72" s="105">
        <f t="shared" ref="AC72:AL72" si="107">AC73</f>
        <v>0.8</v>
      </c>
      <c r="AD72" s="105">
        <f t="shared" si="107"/>
        <v>0</v>
      </c>
      <c r="AE72" s="105">
        <f t="shared" si="107"/>
        <v>0</v>
      </c>
      <c r="AF72" s="105">
        <f t="shared" si="107"/>
        <v>0</v>
      </c>
      <c r="AG72" s="105">
        <f t="shared" si="107"/>
        <v>0</v>
      </c>
      <c r="AH72" s="105">
        <f t="shared" si="107"/>
        <v>0</v>
      </c>
      <c r="AI72" s="105">
        <f t="shared" si="107"/>
        <v>0</v>
      </c>
      <c r="AJ72" s="105">
        <f t="shared" si="107"/>
        <v>0</v>
      </c>
      <c r="AK72" s="105">
        <f t="shared" si="107"/>
        <v>0</v>
      </c>
      <c r="AL72" s="105">
        <f t="shared" si="107"/>
        <v>0</v>
      </c>
      <c r="AN72" s="162">
        <f>AA72-'[1]3 priedas_asignavimai'!Q211</f>
        <v>0</v>
      </c>
    </row>
    <row r="73" spans="1:40" x14ac:dyDescent="0.25">
      <c r="A73" s="30"/>
      <c r="B73" s="21" t="s">
        <v>59</v>
      </c>
      <c r="C73" s="152">
        <f t="shared" si="3"/>
        <v>0.8</v>
      </c>
      <c r="D73" s="152">
        <f t="shared" si="3"/>
        <v>0</v>
      </c>
      <c r="E73" s="7">
        <v>0.8</v>
      </c>
      <c r="F73" s="7"/>
      <c r="G73" s="7"/>
      <c r="H73" s="7"/>
      <c r="I73" s="7"/>
      <c r="J73" s="7"/>
      <c r="K73" s="7"/>
      <c r="L73" s="7"/>
      <c r="M73" s="7"/>
      <c r="N73" s="7"/>
      <c r="O73" s="152">
        <f t="shared" si="4"/>
        <v>0</v>
      </c>
      <c r="P73" s="152">
        <f t="shared" si="4"/>
        <v>0</v>
      </c>
      <c r="Q73" s="134"/>
      <c r="R73" s="134"/>
      <c r="S73" s="134"/>
      <c r="T73" s="134"/>
      <c r="U73" s="134"/>
      <c r="V73" s="134"/>
      <c r="W73" s="134"/>
      <c r="X73" s="134"/>
      <c r="Y73" s="134"/>
      <c r="Z73" s="134"/>
      <c r="AA73" s="12">
        <f t="shared" si="7"/>
        <v>0.8</v>
      </c>
      <c r="AB73" s="12">
        <f t="shared" si="5"/>
        <v>0</v>
      </c>
      <c r="AC73" s="23">
        <f t="shared" ref="AC73:AL73" si="108">E73+Q73</f>
        <v>0.8</v>
      </c>
      <c r="AD73" s="23">
        <f t="shared" si="108"/>
        <v>0</v>
      </c>
      <c r="AE73" s="23">
        <f t="shared" si="108"/>
        <v>0</v>
      </c>
      <c r="AF73" s="23">
        <f t="shared" si="108"/>
        <v>0</v>
      </c>
      <c r="AG73" s="23">
        <f t="shared" si="108"/>
        <v>0</v>
      </c>
      <c r="AH73" s="23">
        <f t="shared" si="108"/>
        <v>0</v>
      </c>
      <c r="AI73" s="23">
        <f t="shared" si="108"/>
        <v>0</v>
      </c>
      <c r="AJ73" s="23">
        <f t="shared" si="108"/>
        <v>0</v>
      </c>
      <c r="AK73" s="23">
        <f t="shared" si="108"/>
        <v>0</v>
      </c>
      <c r="AL73" s="23">
        <f t="shared" si="108"/>
        <v>0</v>
      </c>
      <c r="AN73" s="162">
        <f>AA73-'[1]3 priedas_asignavimai'!Q212</f>
        <v>0</v>
      </c>
    </row>
    <row r="74" spans="1:40" ht="15" customHeight="1" x14ac:dyDescent="0.25">
      <c r="A74" s="29" t="s">
        <v>32</v>
      </c>
      <c r="B74" s="119" t="s">
        <v>332</v>
      </c>
      <c r="C74" s="152">
        <f t="shared" si="3"/>
        <v>5.9</v>
      </c>
      <c r="D74" s="152">
        <f t="shared" si="3"/>
        <v>0</v>
      </c>
      <c r="E74" s="131">
        <f t="shared" ref="E74:N74" si="109">E75</f>
        <v>5.5</v>
      </c>
      <c r="F74" s="131">
        <f t="shared" si="109"/>
        <v>0</v>
      </c>
      <c r="G74" s="131">
        <f t="shared" si="109"/>
        <v>0.4</v>
      </c>
      <c r="H74" s="131">
        <f t="shared" si="109"/>
        <v>0</v>
      </c>
      <c r="I74" s="131">
        <f t="shared" si="109"/>
        <v>0</v>
      </c>
      <c r="J74" s="131">
        <f t="shared" si="109"/>
        <v>0</v>
      </c>
      <c r="K74" s="131">
        <f t="shared" si="109"/>
        <v>0</v>
      </c>
      <c r="L74" s="131">
        <f t="shared" si="109"/>
        <v>0</v>
      </c>
      <c r="M74" s="131">
        <f t="shared" si="109"/>
        <v>0</v>
      </c>
      <c r="N74" s="131">
        <f t="shared" si="109"/>
        <v>0</v>
      </c>
      <c r="O74" s="152">
        <f t="shared" si="4"/>
        <v>0</v>
      </c>
      <c r="P74" s="152">
        <f t="shared" si="4"/>
        <v>0</v>
      </c>
      <c r="Q74" s="133">
        <f t="shared" ref="Q74:Z74" si="110">Q75</f>
        <v>0</v>
      </c>
      <c r="R74" s="133">
        <f t="shared" si="110"/>
        <v>0</v>
      </c>
      <c r="S74" s="133">
        <f t="shared" si="110"/>
        <v>0</v>
      </c>
      <c r="T74" s="133">
        <f t="shared" si="110"/>
        <v>0</v>
      </c>
      <c r="U74" s="133">
        <f t="shared" si="110"/>
        <v>0</v>
      </c>
      <c r="V74" s="133">
        <f t="shared" si="110"/>
        <v>0</v>
      </c>
      <c r="W74" s="133">
        <f t="shared" si="110"/>
        <v>0</v>
      </c>
      <c r="X74" s="133">
        <f t="shared" si="110"/>
        <v>0</v>
      </c>
      <c r="Y74" s="133">
        <f t="shared" si="110"/>
        <v>0</v>
      </c>
      <c r="Z74" s="133">
        <f t="shared" si="110"/>
        <v>0</v>
      </c>
      <c r="AA74" s="12">
        <f t="shared" si="7"/>
        <v>5.9</v>
      </c>
      <c r="AB74" s="12">
        <f t="shared" si="5"/>
        <v>0</v>
      </c>
      <c r="AC74" s="105">
        <f t="shared" ref="AC74:AL74" si="111">AC75</f>
        <v>5.5</v>
      </c>
      <c r="AD74" s="105">
        <f t="shared" si="111"/>
        <v>0</v>
      </c>
      <c r="AE74" s="105">
        <f t="shared" si="111"/>
        <v>0.4</v>
      </c>
      <c r="AF74" s="105">
        <f t="shared" si="111"/>
        <v>0</v>
      </c>
      <c r="AG74" s="105">
        <f t="shared" si="111"/>
        <v>0</v>
      </c>
      <c r="AH74" s="105">
        <f t="shared" si="111"/>
        <v>0</v>
      </c>
      <c r="AI74" s="105">
        <f t="shared" si="111"/>
        <v>0</v>
      </c>
      <c r="AJ74" s="105">
        <f t="shared" si="111"/>
        <v>0</v>
      </c>
      <c r="AK74" s="105">
        <f t="shared" si="111"/>
        <v>0</v>
      </c>
      <c r="AL74" s="105">
        <f t="shared" si="111"/>
        <v>0</v>
      </c>
      <c r="AN74" s="162">
        <f>AA74-'[1]3 priedas_asignavimai'!Q215</f>
        <v>0</v>
      </c>
    </row>
    <row r="75" spans="1:40" x14ac:dyDescent="0.25">
      <c r="A75" s="30"/>
      <c r="B75" s="21" t="s">
        <v>59</v>
      </c>
      <c r="C75" s="152">
        <f t="shared" si="3"/>
        <v>5.9</v>
      </c>
      <c r="D75" s="152">
        <f t="shared" si="3"/>
        <v>0</v>
      </c>
      <c r="E75" s="7">
        <v>5.5</v>
      </c>
      <c r="F75" s="7"/>
      <c r="G75" s="7">
        <v>0.4</v>
      </c>
      <c r="H75" s="7"/>
      <c r="I75" s="7"/>
      <c r="J75" s="7"/>
      <c r="K75" s="7"/>
      <c r="L75" s="7"/>
      <c r="M75" s="7"/>
      <c r="N75" s="7"/>
      <c r="O75" s="152">
        <f t="shared" si="4"/>
        <v>0</v>
      </c>
      <c r="P75" s="152">
        <f t="shared" si="4"/>
        <v>0</v>
      </c>
      <c r="Q75" s="134"/>
      <c r="R75" s="134"/>
      <c r="S75" s="134"/>
      <c r="T75" s="134"/>
      <c r="U75" s="134"/>
      <c r="V75" s="134"/>
      <c r="W75" s="134"/>
      <c r="X75" s="134"/>
      <c r="Y75" s="134"/>
      <c r="Z75" s="134"/>
      <c r="AA75" s="12">
        <f t="shared" si="7"/>
        <v>5.9</v>
      </c>
      <c r="AB75" s="12">
        <f t="shared" si="5"/>
        <v>0</v>
      </c>
      <c r="AC75" s="23">
        <f t="shared" ref="AC75:AL75" si="112">E75+Q75</f>
        <v>5.5</v>
      </c>
      <c r="AD75" s="23">
        <f t="shared" si="112"/>
        <v>0</v>
      </c>
      <c r="AE75" s="23">
        <f t="shared" si="112"/>
        <v>0.4</v>
      </c>
      <c r="AF75" s="23">
        <f t="shared" si="112"/>
        <v>0</v>
      </c>
      <c r="AG75" s="23">
        <f t="shared" si="112"/>
        <v>0</v>
      </c>
      <c r="AH75" s="23">
        <f t="shared" si="112"/>
        <v>0</v>
      </c>
      <c r="AI75" s="23">
        <f t="shared" si="112"/>
        <v>0</v>
      </c>
      <c r="AJ75" s="23">
        <f t="shared" si="112"/>
        <v>0</v>
      </c>
      <c r="AK75" s="23">
        <f t="shared" si="112"/>
        <v>0</v>
      </c>
      <c r="AL75" s="23">
        <f t="shared" si="112"/>
        <v>0</v>
      </c>
      <c r="AN75" s="162">
        <f>AA75-'[1]3 priedas_asignavimai'!Q216</f>
        <v>0</v>
      </c>
    </row>
    <row r="76" spans="1:40" ht="15" customHeight="1" x14ac:dyDescent="0.25">
      <c r="A76" s="29" t="s">
        <v>33</v>
      </c>
      <c r="B76" s="119" t="s">
        <v>335</v>
      </c>
      <c r="C76" s="152">
        <f t="shared" si="3"/>
        <v>1.3</v>
      </c>
      <c r="D76" s="152">
        <f t="shared" si="3"/>
        <v>0</v>
      </c>
      <c r="E76" s="131">
        <f t="shared" ref="E76:N76" si="113">E77</f>
        <v>0.4</v>
      </c>
      <c r="F76" s="131">
        <f t="shared" si="113"/>
        <v>0</v>
      </c>
      <c r="G76" s="131">
        <f t="shared" si="113"/>
        <v>0.9</v>
      </c>
      <c r="H76" s="131">
        <f t="shared" si="113"/>
        <v>0</v>
      </c>
      <c r="I76" s="131">
        <f t="shared" si="113"/>
        <v>0</v>
      </c>
      <c r="J76" s="131">
        <f t="shared" si="113"/>
        <v>0</v>
      </c>
      <c r="K76" s="131">
        <f t="shared" si="113"/>
        <v>0</v>
      </c>
      <c r="L76" s="131">
        <f t="shared" si="113"/>
        <v>0</v>
      </c>
      <c r="M76" s="131">
        <f t="shared" si="113"/>
        <v>0</v>
      </c>
      <c r="N76" s="131">
        <f t="shared" si="113"/>
        <v>0</v>
      </c>
      <c r="O76" s="152">
        <f t="shared" si="4"/>
        <v>0</v>
      </c>
      <c r="P76" s="152">
        <f t="shared" si="4"/>
        <v>0</v>
      </c>
      <c r="Q76" s="133">
        <f t="shared" ref="Q76:Z76" si="114">Q77</f>
        <v>0</v>
      </c>
      <c r="R76" s="133">
        <f t="shared" si="114"/>
        <v>0</v>
      </c>
      <c r="S76" s="133">
        <f t="shared" si="114"/>
        <v>0</v>
      </c>
      <c r="T76" s="133">
        <f t="shared" si="114"/>
        <v>0</v>
      </c>
      <c r="U76" s="133">
        <f t="shared" si="114"/>
        <v>0</v>
      </c>
      <c r="V76" s="133">
        <f t="shared" si="114"/>
        <v>0</v>
      </c>
      <c r="W76" s="133">
        <f t="shared" si="114"/>
        <v>0</v>
      </c>
      <c r="X76" s="133">
        <f t="shared" si="114"/>
        <v>0</v>
      </c>
      <c r="Y76" s="133">
        <f t="shared" si="114"/>
        <v>0</v>
      </c>
      <c r="Z76" s="133">
        <f t="shared" si="114"/>
        <v>0</v>
      </c>
      <c r="AA76" s="12">
        <f t="shared" si="7"/>
        <v>1.3</v>
      </c>
      <c r="AB76" s="12">
        <f t="shared" si="5"/>
        <v>0</v>
      </c>
      <c r="AC76" s="105">
        <f t="shared" ref="AC76:AL76" si="115">AC77</f>
        <v>0.4</v>
      </c>
      <c r="AD76" s="105">
        <f t="shared" si="115"/>
        <v>0</v>
      </c>
      <c r="AE76" s="105">
        <f t="shared" si="115"/>
        <v>0.9</v>
      </c>
      <c r="AF76" s="105">
        <f t="shared" si="115"/>
        <v>0</v>
      </c>
      <c r="AG76" s="105">
        <f t="shared" si="115"/>
        <v>0</v>
      </c>
      <c r="AH76" s="105">
        <f t="shared" si="115"/>
        <v>0</v>
      </c>
      <c r="AI76" s="105">
        <f t="shared" si="115"/>
        <v>0</v>
      </c>
      <c r="AJ76" s="105">
        <f t="shared" si="115"/>
        <v>0</v>
      </c>
      <c r="AK76" s="105">
        <f t="shared" si="115"/>
        <v>0</v>
      </c>
      <c r="AL76" s="105">
        <f t="shared" si="115"/>
        <v>0</v>
      </c>
      <c r="AN76" s="162">
        <f>AA76-'[1]3 priedas_asignavimai'!Q220</f>
        <v>0</v>
      </c>
    </row>
    <row r="77" spans="1:40" x14ac:dyDescent="0.25">
      <c r="A77" s="30"/>
      <c r="B77" s="21" t="s">
        <v>59</v>
      </c>
      <c r="C77" s="152">
        <f t="shared" si="3"/>
        <v>1.3</v>
      </c>
      <c r="D77" s="152">
        <f t="shared" si="3"/>
        <v>0</v>
      </c>
      <c r="E77" s="7">
        <v>0.4</v>
      </c>
      <c r="F77" s="7"/>
      <c r="G77" s="7">
        <v>0.9</v>
      </c>
      <c r="H77" s="7"/>
      <c r="I77" s="7"/>
      <c r="J77" s="7"/>
      <c r="K77" s="7"/>
      <c r="L77" s="7"/>
      <c r="M77" s="7"/>
      <c r="N77" s="7"/>
      <c r="O77" s="152">
        <f t="shared" si="4"/>
        <v>0</v>
      </c>
      <c r="P77" s="152">
        <f t="shared" si="4"/>
        <v>0</v>
      </c>
      <c r="Q77" s="134"/>
      <c r="R77" s="134"/>
      <c r="S77" s="134"/>
      <c r="T77" s="134"/>
      <c r="U77" s="134"/>
      <c r="V77" s="134"/>
      <c r="W77" s="134"/>
      <c r="X77" s="134"/>
      <c r="Y77" s="134"/>
      <c r="Z77" s="134"/>
      <c r="AA77" s="12">
        <f t="shared" si="7"/>
        <v>1.3</v>
      </c>
      <c r="AB77" s="12">
        <f t="shared" si="5"/>
        <v>0</v>
      </c>
      <c r="AC77" s="23">
        <f t="shared" ref="AC77:AL77" si="116">E77+Q77</f>
        <v>0.4</v>
      </c>
      <c r="AD77" s="23">
        <f t="shared" si="116"/>
        <v>0</v>
      </c>
      <c r="AE77" s="23">
        <f t="shared" si="116"/>
        <v>0.9</v>
      </c>
      <c r="AF77" s="23">
        <f t="shared" si="116"/>
        <v>0</v>
      </c>
      <c r="AG77" s="23">
        <f t="shared" si="116"/>
        <v>0</v>
      </c>
      <c r="AH77" s="23">
        <f t="shared" si="116"/>
        <v>0</v>
      </c>
      <c r="AI77" s="23">
        <f t="shared" si="116"/>
        <v>0</v>
      </c>
      <c r="AJ77" s="23">
        <f t="shared" si="116"/>
        <v>0</v>
      </c>
      <c r="AK77" s="23">
        <f t="shared" si="116"/>
        <v>0</v>
      </c>
      <c r="AL77" s="23">
        <f t="shared" si="116"/>
        <v>0</v>
      </c>
      <c r="AN77" s="162">
        <f>AA77-'[1]3 priedas_asignavimai'!Q221</f>
        <v>0</v>
      </c>
    </row>
    <row r="78" spans="1:40" ht="15" customHeight="1" x14ac:dyDescent="0.25">
      <c r="A78" s="29" t="s">
        <v>34</v>
      </c>
      <c r="B78" s="119" t="s">
        <v>336</v>
      </c>
      <c r="C78" s="152">
        <f t="shared" ref="C78:D112" si="117">E78+G78+I78+K78+M78</f>
        <v>5.6</v>
      </c>
      <c r="D78" s="152">
        <f t="shared" si="117"/>
        <v>0</v>
      </c>
      <c r="E78" s="131">
        <f t="shared" ref="E78:N78" si="118">E79</f>
        <v>4.5</v>
      </c>
      <c r="F78" s="131">
        <f t="shared" si="118"/>
        <v>0</v>
      </c>
      <c r="G78" s="131">
        <f t="shared" si="118"/>
        <v>1.1000000000000001</v>
      </c>
      <c r="H78" s="131">
        <f t="shared" si="118"/>
        <v>0</v>
      </c>
      <c r="I78" s="131">
        <f t="shared" si="118"/>
        <v>0</v>
      </c>
      <c r="J78" s="131">
        <f t="shared" si="118"/>
        <v>0</v>
      </c>
      <c r="K78" s="131">
        <f t="shared" si="118"/>
        <v>0</v>
      </c>
      <c r="L78" s="131">
        <f t="shared" si="118"/>
        <v>0</v>
      </c>
      <c r="M78" s="131">
        <f t="shared" si="118"/>
        <v>0</v>
      </c>
      <c r="N78" s="131">
        <f t="shared" si="118"/>
        <v>0</v>
      </c>
      <c r="O78" s="152">
        <f t="shared" ref="O78:P112" si="119">Q78+S78+U78+W78+Y78</f>
        <v>0</v>
      </c>
      <c r="P78" s="152">
        <f t="shared" si="119"/>
        <v>0</v>
      </c>
      <c r="Q78" s="133">
        <f t="shared" ref="Q78:Z78" si="120">Q79</f>
        <v>0</v>
      </c>
      <c r="R78" s="133">
        <f t="shared" si="120"/>
        <v>0</v>
      </c>
      <c r="S78" s="133">
        <f t="shared" si="120"/>
        <v>0</v>
      </c>
      <c r="T78" s="133">
        <f t="shared" si="120"/>
        <v>0</v>
      </c>
      <c r="U78" s="133">
        <f t="shared" si="120"/>
        <v>0</v>
      </c>
      <c r="V78" s="133">
        <f t="shared" si="120"/>
        <v>0</v>
      </c>
      <c r="W78" s="133">
        <f t="shared" si="120"/>
        <v>0</v>
      </c>
      <c r="X78" s="133">
        <f t="shared" si="120"/>
        <v>0</v>
      </c>
      <c r="Y78" s="133">
        <f t="shared" si="120"/>
        <v>0</v>
      </c>
      <c r="Z78" s="133">
        <f t="shared" si="120"/>
        <v>0</v>
      </c>
      <c r="AA78" s="12">
        <f t="shared" si="7"/>
        <v>5.6</v>
      </c>
      <c r="AB78" s="12">
        <f t="shared" si="7"/>
        <v>0</v>
      </c>
      <c r="AC78" s="105">
        <f t="shared" ref="AC78:AL78" si="121">AC79</f>
        <v>4.5</v>
      </c>
      <c r="AD78" s="105">
        <f t="shared" si="121"/>
        <v>0</v>
      </c>
      <c r="AE78" s="105">
        <f t="shared" si="121"/>
        <v>1.1000000000000001</v>
      </c>
      <c r="AF78" s="105">
        <f t="shared" si="121"/>
        <v>0</v>
      </c>
      <c r="AG78" s="105">
        <f t="shared" si="121"/>
        <v>0</v>
      </c>
      <c r="AH78" s="105">
        <f t="shared" si="121"/>
        <v>0</v>
      </c>
      <c r="AI78" s="105">
        <f t="shared" si="121"/>
        <v>0</v>
      </c>
      <c r="AJ78" s="105">
        <f t="shared" si="121"/>
        <v>0</v>
      </c>
      <c r="AK78" s="105">
        <f t="shared" si="121"/>
        <v>0</v>
      </c>
      <c r="AL78" s="105">
        <f t="shared" si="121"/>
        <v>0</v>
      </c>
      <c r="AN78" s="162">
        <f>AA78-'[1]3 priedas_asignavimai'!Q224</f>
        <v>0</v>
      </c>
    </row>
    <row r="79" spans="1:40" x14ac:dyDescent="0.25">
      <c r="A79" s="30"/>
      <c r="B79" s="21" t="s">
        <v>59</v>
      </c>
      <c r="C79" s="152">
        <f t="shared" si="117"/>
        <v>5.6</v>
      </c>
      <c r="D79" s="152">
        <f t="shared" si="117"/>
        <v>0</v>
      </c>
      <c r="E79" s="7">
        <v>4.5</v>
      </c>
      <c r="F79" s="7"/>
      <c r="G79" s="7">
        <v>1.1000000000000001</v>
      </c>
      <c r="H79" s="7"/>
      <c r="I79" s="7"/>
      <c r="J79" s="7"/>
      <c r="K79" s="7"/>
      <c r="L79" s="7"/>
      <c r="M79" s="7"/>
      <c r="N79" s="7"/>
      <c r="O79" s="152">
        <f t="shared" si="119"/>
        <v>0</v>
      </c>
      <c r="P79" s="152">
        <f t="shared" si="119"/>
        <v>0</v>
      </c>
      <c r="Q79" s="134"/>
      <c r="R79" s="134"/>
      <c r="S79" s="134"/>
      <c r="T79" s="134"/>
      <c r="U79" s="134"/>
      <c r="V79" s="134"/>
      <c r="W79" s="134"/>
      <c r="X79" s="134"/>
      <c r="Y79" s="134"/>
      <c r="Z79" s="134"/>
      <c r="AA79" s="12">
        <f t="shared" ref="AA79:AB113" si="122">AC79+AE79+AG79+AI79+AK79</f>
        <v>5.6</v>
      </c>
      <c r="AB79" s="12">
        <f t="shared" si="122"/>
        <v>0</v>
      </c>
      <c r="AC79" s="23">
        <f t="shared" ref="AC79:AL79" si="123">E79+Q79</f>
        <v>4.5</v>
      </c>
      <c r="AD79" s="23">
        <f t="shared" si="123"/>
        <v>0</v>
      </c>
      <c r="AE79" s="23">
        <f t="shared" si="123"/>
        <v>1.1000000000000001</v>
      </c>
      <c r="AF79" s="23">
        <f t="shared" si="123"/>
        <v>0</v>
      </c>
      <c r="AG79" s="23">
        <f t="shared" si="123"/>
        <v>0</v>
      </c>
      <c r="AH79" s="23">
        <f t="shared" si="123"/>
        <v>0</v>
      </c>
      <c r="AI79" s="23">
        <f t="shared" si="123"/>
        <v>0</v>
      </c>
      <c r="AJ79" s="23">
        <f t="shared" si="123"/>
        <v>0</v>
      </c>
      <c r="AK79" s="23">
        <f t="shared" si="123"/>
        <v>0</v>
      </c>
      <c r="AL79" s="23">
        <f t="shared" si="123"/>
        <v>0</v>
      </c>
      <c r="AN79" s="162">
        <f>AA79-'[1]3 priedas_asignavimai'!Q225</f>
        <v>0</v>
      </c>
    </row>
    <row r="80" spans="1:40" ht="15" customHeight="1" x14ac:dyDescent="0.25">
      <c r="A80" s="29" t="s">
        <v>35</v>
      </c>
      <c r="B80" s="119" t="s">
        <v>337</v>
      </c>
      <c r="C80" s="152">
        <f t="shared" si="117"/>
        <v>5.6</v>
      </c>
      <c r="D80" s="152">
        <f t="shared" si="117"/>
        <v>0</v>
      </c>
      <c r="E80" s="131">
        <f t="shared" ref="E80:N80" si="124">E81</f>
        <v>5.0999999999999996</v>
      </c>
      <c r="F80" s="131">
        <f t="shared" si="124"/>
        <v>0</v>
      </c>
      <c r="G80" s="131">
        <f t="shared" si="124"/>
        <v>0.5</v>
      </c>
      <c r="H80" s="131">
        <f t="shared" si="124"/>
        <v>0</v>
      </c>
      <c r="I80" s="131">
        <f t="shared" si="124"/>
        <v>0</v>
      </c>
      <c r="J80" s="131">
        <f t="shared" si="124"/>
        <v>0</v>
      </c>
      <c r="K80" s="131">
        <f t="shared" si="124"/>
        <v>0</v>
      </c>
      <c r="L80" s="131">
        <f t="shared" si="124"/>
        <v>0</v>
      </c>
      <c r="M80" s="131">
        <f t="shared" si="124"/>
        <v>0</v>
      </c>
      <c r="N80" s="131">
        <f t="shared" si="124"/>
        <v>0</v>
      </c>
      <c r="O80" s="152">
        <f t="shared" si="119"/>
        <v>0</v>
      </c>
      <c r="P80" s="152">
        <f t="shared" si="119"/>
        <v>0</v>
      </c>
      <c r="Q80" s="133">
        <f t="shared" ref="Q80:Z80" si="125">Q81</f>
        <v>0</v>
      </c>
      <c r="R80" s="133">
        <f t="shared" si="125"/>
        <v>0</v>
      </c>
      <c r="S80" s="133">
        <f t="shared" si="125"/>
        <v>0</v>
      </c>
      <c r="T80" s="133">
        <f t="shared" si="125"/>
        <v>0</v>
      </c>
      <c r="U80" s="133">
        <f t="shared" si="125"/>
        <v>0</v>
      </c>
      <c r="V80" s="133">
        <f t="shared" si="125"/>
        <v>0</v>
      </c>
      <c r="W80" s="133">
        <f t="shared" si="125"/>
        <v>0</v>
      </c>
      <c r="X80" s="133">
        <f t="shared" si="125"/>
        <v>0</v>
      </c>
      <c r="Y80" s="133">
        <f t="shared" si="125"/>
        <v>0</v>
      </c>
      <c r="Z80" s="133">
        <f t="shared" si="125"/>
        <v>0</v>
      </c>
      <c r="AA80" s="12">
        <f t="shared" si="122"/>
        <v>5.6</v>
      </c>
      <c r="AB80" s="12">
        <f t="shared" si="122"/>
        <v>0</v>
      </c>
      <c r="AC80" s="105">
        <f t="shared" ref="AC80:AL80" si="126">AC81</f>
        <v>5.0999999999999996</v>
      </c>
      <c r="AD80" s="105">
        <f t="shared" si="126"/>
        <v>0</v>
      </c>
      <c r="AE80" s="105">
        <f t="shared" si="126"/>
        <v>0.5</v>
      </c>
      <c r="AF80" s="105">
        <f t="shared" si="126"/>
        <v>0</v>
      </c>
      <c r="AG80" s="105">
        <f t="shared" si="126"/>
        <v>0</v>
      </c>
      <c r="AH80" s="105">
        <f t="shared" si="126"/>
        <v>0</v>
      </c>
      <c r="AI80" s="105">
        <f t="shared" si="126"/>
        <v>0</v>
      </c>
      <c r="AJ80" s="105">
        <f t="shared" si="126"/>
        <v>0</v>
      </c>
      <c r="AK80" s="105">
        <f t="shared" si="126"/>
        <v>0</v>
      </c>
      <c r="AL80" s="105">
        <f t="shared" si="126"/>
        <v>0</v>
      </c>
      <c r="AN80" s="162">
        <f>AA80-'[1]3 priedas_asignavimai'!Q228</f>
        <v>0</v>
      </c>
    </row>
    <row r="81" spans="1:40" x14ac:dyDescent="0.25">
      <c r="A81" s="30"/>
      <c r="B81" s="21" t="s">
        <v>59</v>
      </c>
      <c r="C81" s="152">
        <f t="shared" si="117"/>
        <v>5.6</v>
      </c>
      <c r="D81" s="152">
        <f t="shared" si="117"/>
        <v>0</v>
      </c>
      <c r="E81" s="7">
        <v>5.0999999999999996</v>
      </c>
      <c r="F81" s="7"/>
      <c r="G81" s="7">
        <v>0.5</v>
      </c>
      <c r="H81" s="7"/>
      <c r="I81" s="7"/>
      <c r="J81" s="7"/>
      <c r="K81" s="7"/>
      <c r="L81" s="7"/>
      <c r="M81" s="7"/>
      <c r="N81" s="7"/>
      <c r="O81" s="152">
        <f t="shared" si="119"/>
        <v>0</v>
      </c>
      <c r="P81" s="152">
        <f t="shared" si="119"/>
        <v>0</v>
      </c>
      <c r="Q81" s="134"/>
      <c r="R81" s="134"/>
      <c r="S81" s="134"/>
      <c r="T81" s="134"/>
      <c r="U81" s="134"/>
      <c r="V81" s="134"/>
      <c r="W81" s="134"/>
      <c r="X81" s="134"/>
      <c r="Y81" s="134"/>
      <c r="Z81" s="134"/>
      <c r="AA81" s="12">
        <f t="shared" si="122"/>
        <v>5.6</v>
      </c>
      <c r="AB81" s="12">
        <f t="shared" si="122"/>
        <v>0</v>
      </c>
      <c r="AC81" s="23">
        <f t="shared" ref="AC81:AL81" si="127">E81+Q81</f>
        <v>5.0999999999999996</v>
      </c>
      <c r="AD81" s="23">
        <f t="shared" si="127"/>
        <v>0</v>
      </c>
      <c r="AE81" s="23">
        <f t="shared" si="127"/>
        <v>0.5</v>
      </c>
      <c r="AF81" s="23">
        <f t="shared" si="127"/>
        <v>0</v>
      </c>
      <c r="AG81" s="23">
        <f t="shared" si="127"/>
        <v>0</v>
      </c>
      <c r="AH81" s="23">
        <f t="shared" si="127"/>
        <v>0</v>
      </c>
      <c r="AI81" s="23">
        <f t="shared" si="127"/>
        <v>0</v>
      </c>
      <c r="AJ81" s="23">
        <f t="shared" si="127"/>
        <v>0</v>
      </c>
      <c r="AK81" s="23">
        <f t="shared" si="127"/>
        <v>0</v>
      </c>
      <c r="AL81" s="23">
        <f t="shared" si="127"/>
        <v>0</v>
      </c>
      <c r="AN81" s="162">
        <f>AA81-'[1]3 priedas_asignavimai'!Q229</f>
        <v>0</v>
      </c>
    </row>
    <row r="82" spans="1:40" ht="15" customHeight="1" x14ac:dyDescent="0.25">
      <c r="A82" s="29" t="s">
        <v>36</v>
      </c>
      <c r="B82" s="119" t="s">
        <v>338</v>
      </c>
      <c r="C82" s="152">
        <f t="shared" si="117"/>
        <v>6</v>
      </c>
      <c r="D82" s="152">
        <f t="shared" si="117"/>
        <v>0</v>
      </c>
      <c r="E82" s="131">
        <f t="shared" ref="E82:N82" si="128">E83</f>
        <v>5.7</v>
      </c>
      <c r="F82" s="131">
        <f t="shared" si="128"/>
        <v>0</v>
      </c>
      <c r="G82" s="131">
        <f t="shared" si="128"/>
        <v>0.3</v>
      </c>
      <c r="H82" s="131">
        <f t="shared" si="128"/>
        <v>0</v>
      </c>
      <c r="I82" s="131">
        <f t="shared" si="128"/>
        <v>0</v>
      </c>
      <c r="J82" s="131">
        <f t="shared" si="128"/>
        <v>0</v>
      </c>
      <c r="K82" s="131">
        <f t="shared" si="128"/>
        <v>0</v>
      </c>
      <c r="L82" s="131">
        <f t="shared" si="128"/>
        <v>0</v>
      </c>
      <c r="M82" s="131">
        <f t="shared" si="128"/>
        <v>0</v>
      </c>
      <c r="N82" s="131">
        <f t="shared" si="128"/>
        <v>0</v>
      </c>
      <c r="O82" s="152">
        <f t="shared" si="119"/>
        <v>2.2000000000000002</v>
      </c>
      <c r="P82" s="152">
        <f t="shared" si="119"/>
        <v>0</v>
      </c>
      <c r="Q82" s="133">
        <f t="shared" ref="Q82:Z82" si="129">Q83</f>
        <v>2.2000000000000002</v>
      </c>
      <c r="R82" s="133">
        <f t="shared" si="129"/>
        <v>0</v>
      </c>
      <c r="S82" s="133">
        <f t="shared" si="129"/>
        <v>0</v>
      </c>
      <c r="T82" s="133">
        <f t="shared" si="129"/>
        <v>0</v>
      </c>
      <c r="U82" s="133">
        <f t="shared" si="129"/>
        <v>0</v>
      </c>
      <c r="V82" s="133">
        <f t="shared" si="129"/>
        <v>0</v>
      </c>
      <c r="W82" s="133">
        <f t="shared" si="129"/>
        <v>0</v>
      </c>
      <c r="X82" s="133">
        <f t="shared" si="129"/>
        <v>0</v>
      </c>
      <c r="Y82" s="133">
        <f t="shared" si="129"/>
        <v>0</v>
      </c>
      <c r="Z82" s="133">
        <f t="shared" si="129"/>
        <v>0</v>
      </c>
      <c r="AA82" s="12">
        <f t="shared" si="122"/>
        <v>8.2000000000000011</v>
      </c>
      <c r="AB82" s="12">
        <f t="shared" si="122"/>
        <v>0</v>
      </c>
      <c r="AC82" s="105">
        <f t="shared" ref="AC82:AL82" si="130">AC83</f>
        <v>7.9</v>
      </c>
      <c r="AD82" s="105">
        <f t="shared" si="130"/>
        <v>0</v>
      </c>
      <c r="AE82" s="105">
        <f t="shared" si="130"/>
        <v>0.3</v>
      </c>
      <c r="AF82" s="105">
        <f t="shared" si="130"/>
        <v>0</v>
      </c>
      <c r="AG82" s="105">
        <f t="shared" si="130"/>
        <v>0</v>
      </c>
      <c r="AH82" s="105">
        <f t="shared" si="130"/>
        <v>0</v>
      </c>
      <c r="AI82" s="105">
        <f t="shared" si="130"/>
        <v>0</v>
      </c>
      <c r="AJ82" s="105">
        <f t="shared" si="130"/>
        <v>0</v>
      </c>
      <c r="AK82" s="105">
        <f t="shared" si="130"/>
        <v>0</v>
      </c>
      <c r="AL82" s="105">
        <f t="shared" si="130"/>
        <v>0</v>
      </c>
      <c r="AN82" s="162">
        <f>AA82-'[1]3 priedas_asignavimai'!AW234</f>
        <v>0</v>
      </c>
    </row>
    <row r="83" spans="1:40" x14ac:dyDescent="0.25">
      <c r="A83" s="30"/>
      <c r="B83" s="21" t="s">
        <v>59</v>
      </c>
      <c r="C83" s="152">
        <f t="shared" si="117"/>
        <v>6</v>
      </c>
      <c r="D83" s="152">
        <f t="shared" si="117"/>
        <v>0</v>
      </c>
      <c r="E83" s="7">
        <v>5.7</v>
      </c>
      <c r="F83" s="7"/>
      <c r="G83" s="7">
        <v>0.3</v>
      </c>
      <c r="H83" s="7"/>
      <c r="I83" s="7"/>
      <c r="J83" s="7"/>
      <c r="K83" s="7"/>
      <c r="L83" s="7"/>
      <c r="M83" s="7"/>
      <c r="N83" s="7"/>
      <c r="O83" s="152">
        <f t="shared" si="119"/>
        <v>2.2000000000000002</v>
      </c>
      <c r="P83" s="152">
        <f t="shared" si="119"/>
        <v>0</v>
      </c>
      <c r="Q83" s="134">
        <v>2.2000000000000002</v>
      </c>
      <c r="R83" s="134"/>
      <c r="S83" s="134"/>
      <c r="T83" s="134"/>
      <c r="U83" s="134"/>
      <c r="V83" s="134"/>
      <c r="W83" s="134"/>
      <c r="X83" s="134"/>
      <c r="Y83" s="134"/>
      <c r="Z83" s="134"/>
      <c r="AA83" s="12">
        <f t="shared" si="122"/>
        <v>8.2000000000000011</v>
      </c>
      <c r="AB83" s="12">
        <f t="shared" si="122"/>
        <v>0</v>
      </c>
      <c r="AC83" s="23">
        <f t="shared" ref="AC83:AL83" si="131">E83+Q83</f>
        <v>7.9</v>
      </c>
      <c r="AD83" s="23">
        <f t="shared" si="131"/>
        <v>0</v>
      </c>
      <c r="AE83" s="23">
        <f t="shared" si="131"/>
        <v>0.3</v>
      </c>
      <c r="AF83" s="23">
        <f t="shared" si="131"/>
        <v>0</v>
      </c>
      <c r="AG83" s="23">
        <f t="shared" si="131"/>
        <v>0</v>
      </c>
      <c r="AH83" s="23">
        <f t="shared" si="131"/>
        <v>0</v>
      </c>
      <c r="AI83" s="23">
        <f t="shared" si="131"/>
        <v>0</v>
      </c>
      <c r="AJ83" s="23">
        <f t="shared" si="131"/>
        <v>0</v>
      </c>
      <c r="AK83" s="23">
        <f t="shared" si="131"/>
        <v>0</v>
      </c>
      <c r="AL83" s="23">
        <f t="shared" si="131"/>
        <v>0</v>
      </c>
      <c r="AN83" s="162">
        <f>AA83-'[1]3 priedas_asignavimai'!AW235</f>
        <v>0</v>
      </c>
    </row>
    <row r="84" spans="1:40" ht="15" customHeight="1" x14ac:dyDescent="0.25">
      <c r="A84" s="29" t="s">
        <v>37</v>
      </c>
      <c r="B84" s="119" t="s">
        <v>339</v>
      </c>
      <c r="C84" s="152">
        <f t="shared" si="117"/>
        <v>11.399999999999999</v>
      </c>
      <c r="D84" s="152">
        <f t="shared" si="117"/>
        <v>0</v>
      </c>
      <c r="E84" s="131">
        <f t="shared" ref="E84:N84" si="132">E85</f>
        <v>10.7</v>
      </c>
      <c r="F84" s="131">
        <f t="shared" si="132"/>
        <v>0</v>
      </c>
      <c r="G84" s="131">
        <f t="shared" si="132"/>
        <v>0.7</v>
      </c>
      <c r="H84" s="131">
        <f t="shared" si="132"/>
        <v>0</v>
      </c>
      <c r="I84" s="131">
        <f t="shared" si="132"/>
        <v>0</v>
      </c>
      <c r="J84" s="131">
        <f t="shared" si="132"/>
        <v>0</v>
      </c>
      <c r="K84" s="131">
        <f t="shared" si="132"/>
        <v>0</v>
      </c>
      <c r="L84" s="131">
        <f t="shared" si="132"/>
        <v>0</v>
      </c>
      <c r="M84" s="131">
        <f t="shared" si="132"/>
        <v>0</v>
      </c>
      <c r="N84" s="131">
        <f t="shared" si="132"/>
        <v>0</v>
      </c>
      <c r="O84" s="152">
        <f t="shared" si="119"/>
        <v>0</v>
      </c>
      <c r="P84" s="152">
        <f t="shared" si="119"/>
        <v>0</v>
      </c>
      <c r="Q84" s="133">
        <f t="shared" ref="Q84:Z84" si="133">Q85</f>
        <v>0</v>
      </c>
      <c r="R84" s="133">
        <f t="shared" si="133"/>
        <v>0</v>
      </c>
      <c r="S84" s="133">
        <f t="shared" si="133"/>
        <v>0</v>
      </c>
      <c r="T84" s="133">
        <f t="shared" si="133"/>
        <v>0</v>
      </c>
      <c r="U84" s="133">
        <f t="shared" si="133"/>
        <v>0</v>
      </c>
      <c r="V84" s="133">
        <f t="shared" si="133"/>
        <v>0</v>
      </c>
      <c r="W84" s="133">
        <f t="shared" si="133"/>
        <v>0</v>
      </c>
      <c r="X84" s="133">
        <f t="shared" si="133"/>
        <v>0</v>
      </c>
      <c r="Y84" s="133">
        <f t="shared" si="133"/>
        <v>0</v>
      </c>
      <c r="Z84" s="133">
        <f t="shared" si="133"/>
        <v>0</v>
      </c>
      <c r="AA84" s="12">
        <f t="shared" si="122"/>
        <v>11.399999999999999</v>
      </c>
      <c r="AB84" s="12">
        <f t="shared" si="122"/>
        <v>0</v>
      </c>
      <c r="AC84" s="105">
        <f t="shared" ref="AC84:AL84" si="134">AC85</f>
        <v>10.7</v>
      </c>
      <c r="AD84" s="105">
        <f t="shared" si="134"/>
        <v>0</v>
      </c>
      <c r="AE84" s="105">
        <f t="shared" si="134"/>
        <v>0.7</v>
      </c>
      <c r="AF84" s="105">
        <f t="shared" si="134"/>
        <v>0</v>
      </c>
      <c r="AG84" s="105">
        <f t="shared" si="134"/>
        <v>0</v>
      </c>
      <c r="AH84" s="105">
        <f t="shared" si="134"/>
        <v>0</v>
      </c>
      <c r="AI84" s="105">
        <f t="shared" si="134"/>
        <v>0</v>
      </c>
      <c r="AJ84" s="105">
        <f t="shared" si="134"/>
        <v>0</v>
      </c>
      <c r="AK84" s="105">
        <f t="shared" si="134"/>
        <v>0</v>
      </c>
      <c r="AL84" s="105">
        <f t="shared" si="134"/>
        <v>0</v>
      </c>
      <c r="AN84" s="162">
        <f>AA84-'[1]3 priedas_asignavimai'!Q239</f>
        <v>0</v>
      </c>
    </row>
    <row r="85" spans="1:40" x14ac:dyDescent="0.25">
      <c r="A85" s="30"/>
      <c r="B85" s="21" t="s">
        <v>59</v>
      </c>
      <c r="C85" s="152">
        <f t="shared" si="117"/>
        <v>11.399999999999999</v>
      </c>
      <c r="D85" s="152">
        <f t="shared" si="117"/>
        <v>0</v>
      </c>
      <c r="E85" s="7">
        <v>10.7</v>
      </c>
      <c r="F85" s="7"/>
      <c r="G85" s="7">
        <v>0.7</v>
      </c>
      <c r="H85" s="7"/>
      <c r="I85" s="7"/>
      <c r="J85" s="7"/>
      <c r="K85" s="7"/>
      <c r="L85" s="7"/>
      <c r="M85" s="7"/>
      <c r="N85" s="7"/>
      <c r="O85" s="152">
        <f t="shared" si="119"/>
        <v>0</v>
      </c>
      <c r="P85" s="152">
        <f t="shared" si="119"/>
        <v>0</v>
      </c>
      <c r="Q85" s="134"/>
      <c r="R85" s="134"/>
      <c r="S85" s="134"/>
      <c r="T85" s="134"/>
      <c r="U85" s="134"/>
      <c r="V85" s="134"/>
      <c r="W85" s="134"/>
      <c r="X85" s="134"/>
      <c r="Y85" s="134"/>
      <c r="Z85" s="134"/>
      <c r="AA85" s="12">
        <f t="shared" si="122"/>
        <v>11.399999999999999</v>
      </c>
      <c r="AB85" s="12">
        <f t="shared" si="122"/>
        <v>0</v>
      </c>
      <c r="AC85" s="23">
        <f t="shared" ref="AC85:AL85" si="135">E85+Q85</f>
        <v>10.7</v>
      </c>
      <c r="AD85" s="23">
        <f t="shared" si="135"/>
        <v>0</v>
      </c>
      <c r="AE85" s="23">
        <f t="shared" si="135"/>
        <v>0.7</v>
      </c>
      <c r="AF85" s="23">
        <f t="shared" si="135"/>
        <v>0</v>
      </c>
      <c r="AG85" s="23">
        <f t="shared" si="135"/>
        <v>0</v>
      </c>
      <c r="AH85" s="23">
        <f t="shared" si="135"/>
        <v>0</v>
      </c>
      <c r="AI85" s="23">
        <f t="shared" si="135"/>
        <v>0</v>
      </c>
      <c r="AJ85" s="23">
        <f t="shared" si="135"/>
        <v>0</v>
      </c>
      <c r="AK85" s="23">
        <f t="shared" si="135"/>
        <v>0</v>
      </c>
      <c r="AL85" s="23">
        <f t="shared" si="135"/>
        <v>0</v>
      </c>
      <c r="AN85" s="162">
        <f>AA85-'[1]3 priedas_asignavimai'!Q240</f>
        <v>0</v>
      </c>
    </row>
    <row r="86" spans="1:40" ht="15" customHeight="1" x14ac:dyDescent="0.25">
      <c r="A86" s="29" t="s">
        <v>38</v>
      </c>
      <c r="B86" s="119" t="s">
        <v>340</v>
      </c>
      <c r="C86" s="152">
        <f t="shared" si="117"/>
        <v>9.8000000000000007</v>
      </c>
      <c r="D86" s="152">
        <f t="shared" si="117"/>
        <v>5.8</v>
      </c>
      <c r="E86" s="131">
        <f t="shared" ref="E86:N86" si="136">E87</f>
        <v>3.4</v>
      </c>
      <c r="F86" s="131">
        <f t="shared" si="136"/>
        <v>0</v>
      </c>
      <c r="G86" s="131">
        <f t="shared" si="136"/>
        <v>6.4</v>
      </c>
      <c r="H86" s="131">
        <f t="shared" si="136"/>
        <v>5.8</v>
      </c>
      <c r="I86" s="131">
        <f t="shared" si="136"/>
        <v>0</v>
      </c>
      <c r="J86" s="131">
        <f t="shared" si="136"/>
        <v>0</v>
      </c>
      <c r="K86" s="131">
        <f t="shared" si="136"/>
        <v>0</v>
      </c>
      <c r="L86" s="131">
        <f t="shared" si="136"/>
        <v>0</v>
      </c>
      <c r="M86" s="131">
        <f t="shared" si="136"/>
        <v>0</v>
      </c>
      <c r="N86" s="131">
        <f t="shared" si="136"/>
        <v>0</v>
      </c>
      <c r="O86" s="152">
        <f t="shared" si="119"/>
        <v>0</v>
      </c>
      <c r="P86" s="152">
        <f t="shared" si="119"/>
        <v>0</v>
      </c>
      <c r="Q86" s="133">
        <f t="shared" ref="Q86:Z86" si="137">Q87</f>
        <v>0</v>
      </c>
      <c r="R86" s="133">
        <f t="shared" si="137"/>
        <v>0</v>
      </c>
      <c r="S86" s="133">
        <f t="shared" si="137"/>
        <v>0</v>
      </c>
      <c r="T86" s="133">
        <f t="shared" si="137"/>
        <v>0</v>
      </c>
      <c r="U86" s="133">
        <f t="shared" si="137"/>
        <v>0</v>
      </c>
      <c r="V86" s="133">
        <f t="shared" si="137"/>
        <v>0</v>
      </c>
      <c r="W86" s="133">
        <f t="shared" si="137"/>
        <v>0</v>
      </c>
      <c r="X86" s="133">
        <f t="shared" si="137"/>
        <v>0</v>
      </c>
      <c r="Y86" s="133">
        <f t="shared" si="137"/>
        <v>0</v>
      </c>
      <c r="Z86" s="133">
        <f t="shared" si="137"/>
        <v>0</v>
      </c>
      <c r="AA86" s="12">
        <f t="shared" si="122"/>
        <v>9.8000000000000007</v>
      </c>
      <c r="AB86" s="12">
        <f t="shared" si="122"/>
        <v>5.8</v>
      </c>
      <c r="AC86" s="105">
        <f t="shared" ref="AC86:AL86" si="138">AC87</f>
        <v>3.4</v>
      </c>
      <c r="AD86" s="105">
        <f t="shared" si="138"/>
        <v>0</v>
      </c>
      <c r="AE86" s="105">
        <f t="shared" si="138"/>
        <v>6.4</v>
      </c>
      <c r="AF86" s="105">
        <f t="shared" si="138"/>
        <v>5.8</v>
      </c>
      <c r="AG86" s="105">
        <f t="shared" si="138"/>
        <v>0</v>
      </c>
      <c r="AH86" s="105">
        <f t="shared" si="138"/>
        <v>0</v>
      </c>
      <c r="AI86" s="105">
        <f t="shared" si="138"/>
        <v>0</v>
      </c>
      <c r="AJ86" s="105">
        <f t="shared" si="138"/>
        <v>0</v>
      </c>
      <c r="AK86" s="105">
        <f t="shared" si="138"/>
        <v>0</v>
      </c>
      <c r="AL86" s="105">
        <f t="shared" si="138"/>
        <v>0</v>
      </c>
      <c r="AN86" s="162">
        <f>AA86-'[1]3 priedas_asignavimai'!Q244</f>
        <v>0</v>
      </c>
    </row>
    <row r="87" spans="1:40" x14ac:dyDescent="0.25">
      <c r="A87" s="30"/>
      <c r="B87" s="21" t="s">
        <v>59</v>
      </c>
      <c r="C87" s="152">
        <f t="shared" si="117"/>
        <v>9.8000000000000007</v>
      </c>
      <c r="D87" s="152">
        <f t="shared" si="117"/>
        <v>5.8</v>
      </c>
      <c r="E87" s="7">
        <v>3.4</v>
      </c>
      <c r="F87" s="7"/>
      <c r="G87" s="7">
        <v>6.4</v>
      </c>
      <c r="H87" s="7">
        <v>5.8</v>
      </c>
      <c r="I87" s="7"/>
      <c r="J87" s="7"/>
      <c r="K87" s="7"/>
      <c r="L87" s="7"/>
      <c r="M87" s="7"/>
      <c r="N87" s="7"/>
      <c r="O87" s="152">
        <f t="shared" si="119"/>
        <v>0</v>
      </c>
      <c r="P87" s="152">
        <f t="shared" si="119"/>
        <v>0</v>
      </c>
      <c r="Q87" s="134"/>
      <c r="R87" s="134"/>
      <c r="S87" s="134"/>
      <c r="T87" s="134"/>
      <c r="U87" s="134"/>
      <c r="V87" s="134"/>
      <c r="W87" s="134"/>
      <c r="X87" s="134"/>
      <c r="Y87" s="134"/>
      <c r="Z87" s="134"/>
      <c r="AA87" s="12">
        <f t="shared" si="122"/>
        <v>9.8000000000000007</v>
      </c>
      <c r="AB87" s="12">
        <f t="shared" si="122"/>
        <v>5.8</v>
      </c>
      <c r="AC87" s="23">
        <f t="shared" ref="AC87:AL87" si="139">E87+Q87</f>
        <v>3.4</v>
      </c>
      <c r="AD87" s="23">
        <f t="shared" si="139"/>
        <v>0</v>
      </c>
      <c r="AE87" s="23">
        <f t="shared" si="139"/>
        <v>6.4</v>
      </c>
      <c r="AF87" s="23">
        <f t="shared" si="139"/>
        <v>5.8</v>
      </c>
      <c r="AG87" s="23">
        <f t="shared" si="139"/>
        <v>0</v>
      </c>
      <c r="AH87" s="23">
        <f t="shared" si="139"/>
        <v>0</v>
      </c>
      <c r="AI87" s="23">
        <f t="shared" si="139"/>
        <v>0</v>
      </c>
      <c r="AJ87" s="23">
        <f t="shared" si="139"/>
        <v>0</v>
      </c>
      <c r="AK87" s="23">
        <f t="shared" si="139"/>
        <v>0</v>
      </c>
      <c r="AL87" s="23">
        <f t="shared" si="139"/>
        <v>0</v>
      </c>
      <c r="AN87" s="162">
        <f>AA87-'[1]3 priedas_asignavimai'!Q245</f>
        <v>0</v>
      </c>
    </row>
    <row r="88" spans="1:40" s="16" customFormat="1" ht="15" customHeight="1" x14ac:dyDescent="0.25">
      <c r="A88" s="75" t="s">
        <v>39</v>
      </c>
      <c r="B88" s="119" t="s">
        <v>341</v>
      </c>
      <c r="C88" s="152">
        <f t="shared" si="117"/>
        <v>12.4</v>
      </c>
      <c r="D88" s="152">
        <f t="shared" si="117"/>
        <v>0</v>
      </c>
      <c r="E88" s="131">
        <f t="shared" ref="E88:N88" si="140">E89</f>
        <v>9</v>
      </c>
      <c r="F88" s="131">
        <f t="shared" si="140"/>
        <v>0</v>
      </c>
      <c r="G88" s="131">
        <f t="shared" si="140"/>
        <v>3.4</v>
      </c>
      <c r="H88" s="131">
        <f t="shared" si="140"/>
        <v>0</v>
      </c>
      <c r="I88" s="131">
        <f t="shared" si="140"/>
        <v>0</v>
      </c>
      <c r="J88" s="131">
        <f t="shared" si="140"/>
        <v>0</v>
      </c>
      <c r="K88" s="131">
        <f t="shared" si="140"/>
        <v>0</v>
      </c>
      <c r="L88" s="131">
        <f t="shared" si="140"/>
        <v>0</v>
      </c>
      <c r="M88" s="131">
        <f t="shared" si="140"/>
        <v>0</v>
      </c>
      <c r="N88" s="131">
        <f t="shared" si="140"/>
        <v>0</v>
      </c>
      <c r="O88" s="152">
        <f t="shared" si="119"/>
        <v>0</v>
      </c>
      <c r="P88" s="152">
        <f t="shared" si="119"/>
        <v>0</v>
      </c>
      <c r="Q88" s="133">
        <f t="shared" ref="Q88:Z88" si="141">Q89</f>
        <v>0</v>
      </c>
      <c r="R88" s="133">
        <f t="shared" si="141"/>
        <v>0</v>
      </c>
      <c r="S88" s="133">
        <f t="shared" si="141"/>
        <v>0</v>
      </c>
      <c r="T88" s="133">
        <f t="shared" si="141"/>
        <v>0</v>
      </c>
      <c r="U88" s="133">
        <f t="shared" si="141"/>
        <v>0</v>
      </c>
      <c r="V88" s="133">
        <f t="shared" si="141"/>
        <v>0</v>
      </c>
      <c r="W88" s="133">
        <f t="shared" si="141"/>
        <v>0</v>
      </c>
      <c r="X88" s="133">
        <f t="shared" si="141"/>
        <v>0</v>
      </c>
      <c r="Y88" s="133">
        <f t="shared" si="141"/>
        <v>0</v>
      </c>
      <c r="Z88" s="133">
        <f t="shared" si="141"/>
        <v>0</v>
      </c>
      <c r="AA88" s="12">
        <f t="shared" si="122"/>
        <v>12.4</v>
      </c>
      <c r="AB88" s="12">
        <f t="shared" si="122"/>
        <v>0</v>
      </c>
      <c r="AC88" s="105">
        <f t="shared" ref="AC88:AL88" si="142">AC89</f>
        <v>9</v>
      </c>
      <c r="AD88" s="105">
        <f t="shared" si="142"/>
        <v>0</v>
      </c>
      <c r="AE88" s="105">
        <f t="shared" si="142"/>
        <v>3.4</v>
      </c>
      <c r="AF88" s="105">
        <f t="shared" si="142"/>
        <v>0</v>
      </c>
      <c r="AG88" s="105">
        <f t="shared" si="142"/>
        <v>0</v>
      </c>
      <c r="AH88" s="105">
        <f t="shared" si="142"/>
        <v>0</v>
      </c>
      <c r="AI88" s="105">
        <f t="shared" si="142"/>
        <v>0</v>
      </c>
      <c r="AJ88" s="105">
        <f t="shared" si="142"/>
        <v>0</v>
      </c>
      <c r="AK88" s="105">
        <f t="shared" si="142"/>
        <v>0</v>
      </c>
      <c r="AL88" s="105">
        <f t="shared" si="142"/>
        <v>0</v>
      </c>
      <c r="AN88" s="185">
        <f>AA88-'[1]3 priedas_asignavimai'!Q247</f>
        <v>0</v>
      </c>
    </row>
    <row r="89" spans="1:40" x14ac:dyDescent="0.25">
      <c r="A89" s="30"/>
      <c r="B89" s="21" t="s">
        <v>59</v>
      </c>
      <c r="C89" s="152">
        <f t="shared" si="117"/>
        <v>12.4</v>
      </c>
      <c r="D89" s="152">
        <f t="shared" si="117"/>
        <v>0</v>
      </c>
      <c r="E89" s="7">
        <v>9</v>
      </c>
      <c r="F89" s="7"/>
      <c r="G89" s="7">
        <v>3.4</v>
      </c>
      <c r="H89" s="7"/>
      <c r="I89" s="7"/>
      <c r="J89" s="7"/>
      <c r="K89" s="7"/>
      <c r="L89" s="7"/>
      <c r="M89" s="7"/>
      <c r="N89" s="7"/>
      <c r="O89" s="152">
        <f t="shared" si="119"/>
        <v>0</v>
      </c>
      <c r="P89" s="152">
        <f t="shared" si="119"/>
        <v>0</v>
      </c>
      <c r="Q89" s="134"/>
      <c r="R89" s="134"/>
      <c r="S89" s="134"/>
      <c r="T89" s="134"/>
      <c r="U89" s="134"/>
      <c r="V89" s="134"/>
      <c r="W89" s="134"/>
      <c r="X89" s="134"/>
      <c r="Y89" s="134"/>
      <c r="Z89" s="134"/>
      <c r="AA89" s="12">
        <f t="shared" si="122"/>
        <v>12.4</v>
      </c>
      <c r="AB89" s="12">
        <f t="shared" si="122"/>
        <v>0</v>
      </c>
      <c r="AC89" s="23">
        <f t="shared" ref="AC89:AL89" si="143">E89+Q89</f>
        <v>9</v>
      </c>
      <c r="AD89" s="23">
        <f t="shared" si="143"/>
        <v>0</v>
      </c>
      <c r="AE89" s="23">
        <f t="shared" si="143"/>
        <v>3.4</v>
      </c>
      <c r="AF89" s="23">
        <f t="shared" si="143"/>
        <v>0</v>
      </c>
      <c r="AG89" s="23">
        <f t="shared" si="143"/>
        <v>0</v>
      </c>
      <c r="AH89" s="23">
        <f t="shared" si="143"/>
        <v>0</v>
      </c>
      <c r="AI89" s="23">
        <f t="shared" si="143"/>
        <v>0</v>
      </c>
      <c r="AJ89" s="23">
        <f t="shared" si="143"/>
        <v>0</v>
      </c>
      <c r="AK89" s="23">
        <f t="shared" si="143"/>
        <v>0</v>
      </c>
      <c r="AL89" s="23">
        <f t="shared" si="143"/>
        <v>0</v>
      </c>
      <c r="AN89" s="185">
        <f>AA89-'[1]3 priedas_asignavimai'!Q248</f>
        <v>0</v>
      </c>
    </row>
    <row r="90" spans="1:40" ht="15" customHeight="1" x14ac:dyDescent="0.25">
      <c r="A90" s="29" t="s">
        <v>40</v>
      </c>
      <c r="B90" s="119" t="s">
        <v>342</v>
      </c>
      <c r="C90" s="152">
        <f t="shared" si="117"/>
        <v>8.5</v>
      </c>
      <c r="D90" s="152">
        <f t="shared" si="117"/>
        <v>0</v>
      </c>
      <c r="E90" s="131">
        <f t="shared" ref="E90:N90" si="144">E91</f>
        <v>1.8</v>
      </c>
      <c r="F90" s="131">
        <f t="shared" si="144"/>
        <v>0</v>
      </c>
      <c r="G90" s="131">
        <f t="shared" si="144"/>
        <v>6.7</v>
      </c>
      <c r="H90" s="131">
        <f t="shared" si="144"/>
        <v>0</v>
      </c>
      <c r="I90" s="131">
        <f t="shared" si="144"/>
        <v>0</v>
      </c>
      <c r="J90" s="131">
        <f t="shared" si="144"/>
        <v>0</v>
      </c>
      <c r="K90" s="131">
        <f t="shared" si="144"/>
        <v>0</v>
      </c>
      <c r="L90" s="131">
        <f t="shared" si="144"/>
        <v>0</v>
      </c>
      <c r="M90" s="131">
        <f t="shared" si="144"/>
        <v>0</v>
      </c>
      <c r="N90" s="131">
        <f t="shared" si="144"/>
        <v>0</v>
      </c>
      <c r="O90" s="152">
        <f t="shared" si="119"/>
        <v>0</v>
      </c>
      <c r="P90" s="152">
        <f t="shared" si="119"/>
        <v>0</v>
      </c>
      <c r="Q90" s="134">
        <f t="shared" ref="Q90:Z90" si="145">Q91</f>
        <v>0</v>
      </c>
      <c r="R90" s="133">
        <f t="shared" si="145"/>
        <v>0</v>
      </c>
      <c r="S90" s="133">
        <f t="shared" si="145"/>
        <v>0</v>
      </c>
      <c r="T90" s="133">
        <f t="shared" si="145"/>
        <v>0</v>
      </c>
      <c r="U90" s="133">
        <f t="shared" si="145"/>
        <v>0</v>
      </c>
      <c r="V90" s="133">
        <f t="shared" si="145"/>
        <v>0</v>
      </c>
      <c r="W90" s="133">
        <f t="shared" si="145"/>
        <v>0</v>
      </c>
      <c r="X90" s="133">
        <f t="shared" si="145"/>
        <v>0</v>
      </c>
      <c r="Y90" s="133">
        <f t="shared" si="145"/>
        <v>0</v>
      </c>
      <c r="Z90" s="133">
        <f t="shared" si="145"/>
        <v>0</v>
      </c>
      <c r="AA90" s="12">
        <f t="shared" si="122"/>
        <v>8.5</v>
      </c>
      <c r="AB90" s="12">
        <f t="shared" si="122"/>
        <v>0</v>
      </c>
      <c r="AC90" s="105">
        <f t="shared" ref="AC90:AL90" si="146">AC91</f>
        <v>1.8</v>
      </c>
      <c r="AD90" s="105">
        <f t="shared" si="146"/>
        <v>0</v>
      </c>
      <c r="AE90" s="105">
        <f t="shared" si="146"/>
        <v>6.7</v>
      </c>
      <c r="AF90" s="105">
        <f t="shared" si="146"/>
        <v>0</v>
      </c>
      <c r="AG90" s="105">
        <f t="shared" si="146"/>
        <v>0</v>
      </c>
      <c r="AH90" s="105">
        <f t="shared" si="146"/>
        <v>0</v>
      </c>
      <c r="AI90" s="105">
        <f t="shared" si="146"/>
        <v>0</v>
      </c>
      <c r="AJ90" s="105">
        <f t="shared" si="146"/>
        <v>0</v>
      </c>
      <c r="AK90" s="105">
        <f t="shared" si="146"/>
        <v>0</v>
      </c>
      <c r="AL90" s="105">
        <f t="shared" si="146"/>
        <v>0</v>
      </c>
      <c r="AN90" s="162">
        <f>AA90-'[1]3 priedas_asignavimai'!Q249</f>
        <v>0</v>
      </c>
    </row>
    <row r="91" spans="1:40" x14ac:dyDescent="0.25">
      <c r="A91" s="30"/>
      <c r="B91" s="21" t="s">
        <v>59</v>
      </c>
      <c r="C91" s="152">
        <f t="shared" si="117"/>
        <v>8.5</v>
      </c>
      <c r="D91" s="152">
        <f t="shared" si="117"/>
        <v>0</v>
      </c>
      <c r="E91" s="7">
        <v>1.8</v>
      </c>
      <c r="F91" s="7"/>
      <c r="G91" s="7">
        <v>6.7</v>
      </c>
      <c r="H91" s="7"/>
      <c r="I91" s="7"/>
      <c r="J91" s="7"/>
      <c r="K91" s="7"/>
      <c r="L91" s="7"/>
      <c r="M91" s="7"/>
      <c r="N91" s="7"/>
      <c r="O91" s="152">
        <f t="shared" si="119"/>
        <v>0</v>
      </c>
      <c r="P91" s="152">
        <f t="shared" si="119"/>
        <v>0</v>
      </c>
      <c r="Q91" s="134"/>
      <c r="R91" s="134"/>
      <c r="S91" s="134"/>
      <c r="T91" s="134"/>
      <c r="U91" s="134"/>
      <c r="V91" s="134"/>
      <c r="W91" s="134"/>
      <c r="X91" s="134"/>
      <c r="Y91" s="134"/>
      <c r="Z91" s="134"/>
      <c r="AA91" s="12">
        <f t="shared" si="122"/>
        <v>8.5</v>
      </c>
      <c r="AB91" s="12">
        <f t="shared" si="122"/>
        <v>0</v>
      </c>
      <c r="AC91" s="23">
        <f t="shared" ref="AC91:AL91" si="147">E91+Q91</f>
        <v>1.8</v>
      </c>
      <c r="AD91" s="23">
        <f t="shared" si="147"/>
        <v>0</v>
      </c>
      <c r="AE91" s="23">
        <f t="shared" si="147"/>
        <v>6.7</v>
      </c>
      <c r="AF91" s="23">
        <f t="shared" si="147"/>
        <v>0</v>
      </c>
      <c r="AG91" s="23">
        <f t="shared" si="147"/>
        <v>0</v>
      </c>
      <c r="AH91" s="23">
        <f t="shared" si="147"/>
        <v>0</v>
      </c>
      <c r="AI91" s="23">
        <f t="shared" si="147"/>
        <v>0</v>
      </c>
      <c r="AJ91" s="23">
        <f t="shared" si="147"/>
        <v>0</v>
      </c>
      <c r="AK91" s="23">
        <f t="shared" si="147"/>
        <v>0</v>
      </c>
      <c r="AL91" s="23">
        <f t="shared" si="147"/>
        <v>0</v>
      </c>
      <c r="AN91" s="162">
        <f>AA91-'[1]3 priedas_asignavimai'!Q250</f>
        <v>0</v>
      </c>
    </row>
    <row r="92" spans="1:40" ht="15.75" customHeight="1" x14ac:dyDescent="0.25">
      <c r="A92" s="75" t="s">
        <v>41</v>
      </c>
      <c r="B92" s="119" t="s">
        <v>343</v>
      </c>
      <c r="C92" s="152">
        <f t="shared" si="117"/>
        <v>5.5</v>
      </c>
      <c r="D92" s="152">
        <f t="shared" si="117"/>
        <v>0</v>
      </c>
      <c r="E92" s="131">
        <f t="shared" ref="E92:N92" si="148">E93</f>
        <v>4.8</v>
      </c>
      <c r="F92" s="131">
        <f t="shared" si="148"/>
        <v>0</v>
      </c>
      <c r="G92" s="131">
        <f t="shared" si="148"/>
        <v>0.7</v>
      </c>
      <c r="H92" s="131">
        <f t="shared" si="148"/>
        <v>0</v>
      </c>
      <c r="I92" s="131">
        <f t="shared" si="148"/>
        <v>0</v>
      </c>
      <c r="J92" s="131">
        <f t="shared" si="148"/>
        <v>0</v>
      </c>
      <c r="K92" s="131">
        <f t="shared" si="148"/>
        <v>0</v>
      </c>
      <c r="L92" s="131">
        <f t="shared" si="148"/>
        <v>0</v>
      </c>
      <c r="M92" s="131">
        <f t="shared" si="148"/>
        <v>0</v>
      </c>
      <c r="N92" s="131">
        <f t="shared" si="148"/>
        <v>0</v>
      </c>
      <c r="O92" s="152">
        <f t="shared" si="119"/>
        <v>0</v>
      </c>
      <c r="P92" s="152">
        <f t="shared" si="119"/>
        <v>0</v>
      </c>
      <c r="Q92" s="133">
        <f t="shared" ref="Q92:Z92" si="149">Q93</f>
        <v>0</v>
      </c>
      <c r="R92" s="133">
        <f t="shared" si="149"/>
        <v>0</v>
      </c>
      <c r="S92" s="133">
        <f t="shared" si="149"/>
        <v>0</v>
      </c>
      <c r="T92" s="133">
        <f t="shared" si="149"/>
        <v>0</v>
      </c>
      <c r="U92" s="133">
        <f t="shared" si="149"/>
        <v>0</v>
      </c>
      <c r="V92" s="133">
        <f t="shared" si="149"/>
        <v>0</v>
      </c>
      <c r="W92" s="133">
        <f t="shared" si="149"/>
        <v>0</v>
      </c>
      <c r="X92" s="133">
        <f t="shared" si="149"/>
        <v>0</v>
      </c>
      <c r="Y92" s="133">
        <f t="shared" si="149"/>
        <v>0</v>
      </c>
      <c r="Z92" s="133">
        <f t="shared" si="149"/>
        <v>0</v>
      </c>
      <c r="AA92" s="12">
        <f t="shared" si="122"/>
        <v>5.5</v>
      </c>
      <c r="AB92" s="12">
        <f t="shared" si="122"/>
        <v>0</v>
      </c>
      <c r="AC92" s="105">
        <f t="shared" ref="AC92:AL92" si="150">AC93</f>
        <v>4.8</v>
      </c>
      <c r="AD92" s="105">
        <f t="shared" si="150"/>
        <v>0</v>
      </c>
      <c r="AE92" s="105">
        <f t="shared" si="150"/>
        <v>0.7</v>
      </c>
      <c r="AF92" s="105">
        <f t="shared" si="150"/>
        <v>0</v>
      </c>
      <c r="AG92" s="105">
        <f t="shared" si="150"/>
        <v>0</v>
      </c>
      <c r="AH92" s="105">
        <f t="shared" si="150"/>
        <v>0</v>
      </c>
      <c r="AI92" s="105">
        <f t="shared" si="150"/>
        <v>0</v>
      </c>
      <c r="AJ92" s="105">
        <f t="shared" si="150"/>
        <v>0</v>
      </c>
      <c r="AK92" s="105">
        <f t="shared" si="150"/>
        <v>0</v>
      </c>
      <c r="AL92" s="105">
        <f t="shared" si="150"/>
        <v>0</v>
      </c>
      <c r="AN92" s="162">
        <f>AA92-'[1]3 priedas_asignavimai'!Q252</f>
        <v>0</v>
      </c>
    </row>
    <row r="93" spans="1:40" ht="15.75" customHeight="1" x14ac:dyDescent="0.25">
      <c r="A93" s="30"/>
      <c r="B93" s="21" t="s">
        <v>7</v>
      </c>
      <c r="C93" s="152">
        <f t="shared" si="117"/>
        <v>5.5</v>
      </c>
      <c r="D93" s="152">
        <f t="shared" si="117"/>
        <v>0</v>
      </c>
      <c r="E93" s="7">
        <v>4.8</v>
      </c>
      <c r="F93" s="7"/>
      <c r="G93" s="7">
        <v>0.7</v>
      </c>
      <c r="H93" s="7"/>
      <c r="I93" s="7"/>
      <c r="J93" s="7"/>
      <c r="K93" s="7"/>
      <c r="L93" s="7"/>
      <c r="M93" s="7"/>
      <c r="N93" s="7"/>
      <c r="O93" s="152">
        <f t="shared" si="119"/>
        <v>0</v>
      </c>
      <c r="P93" s="152">
        <f t="shared" si="119"/>
        <v>0</v>
      </c>
      <c r="Q93" s="134"/>
      <c r="R93" s="134"/>
      <c r="S93" s="134"/>
      <c r="T93" s="134"/>
      <c r="U93" s="134"/>
      <c r="V93" s="134"/>
      <c r="W93" s="134"/>
      <c r="X93" s="134"/>
      <c r="Y93" s="134"/>
      <c r="Z93" s="134"/>
      <c r="AA93" s="12">
        <f t="shared" si="122"/>
        <v>5.5</v>
      </c>
      <c r="AB93" s="12">
        <f t="shared" si="122"/>
        <v>0</v>
      </c>
      <c r="AC93" s="23">
        <f t="shared" ref="AC93:AL93" si="151">E93+Q93</f>
        <v>4.8</v>
      </c>
      <c r="AD93" s="23">
        <f t="shared" si="151"/>
        <v>0</v>
      </c>
      <c r="AE93" s="23">
        <f t="shared" si="151"/>
        <v>0.7</v>
      </c>
      <c r="AF93" s="23">
        <f t="shared" si="151"/>
        <v>0</v>
      </c>
      <c r="AG93" s="23">
        <f t="shared" si="151"/>
        <v>0</v>
      </c>
      <c r="AH93" s="23">
        <f t="shared" si="151"/>
        <v>0</v>
      </c>
      <c r="AI93" s="23">
        <f t="shared" si="151"/>
        <v>0</v>
      </c>
      <c r="AJ93" s="23">
        <f t="shared" si="151"/>
        <v>0</v>
      </c>
      <c r="AK93" s="23">
        <f t="shared" si="151"/>
        <v>0</v>
      </c>
      <c r="AL93" s="23">
        <f t="shared" si="151"/>
        <v>0</v>
      </c>
      <c r="AN93" s="162">
        <f>AA93-'[1]3 priedas_asignavimai'!Q253</f>
        <v>0</v>
      </c>
    </row>
    <row r="94" spans="1:40" ht="15.75" customHeight="1" x14ac:dyDescent="0.25">
      <c r="A94" s="75" t="s">
        <v>42</v>
      </c>
      <c r="B94" s="119" t="s">
        <v>345</v>
      </c>
      <c r="C94" s="152">
        <f t="shared" si="117"/>
        <v>1.2999999999999998</v>
      </c>
      <c r="D94" s="152">
        <f t="shared" si="117"/>
        <v>0</v>
      </c>
      <c r="E94" s="131">
        <f t="shared" ref="E94:N94" si="152">E95</f>
        <v>0.7</v>
      </c>
      <c r="F94" s="131">
        <f t="shared" si="152"/>
        <v>0</v>
      </c>
      <c r="G94" s="131">
        <f t="shared" si="152"/>
        <v>0.6</v>
      </c>
      <c r="H94" s="131">
        <f t="shared" si="152"/>
        <v>0</v>
      </c>
      <c r="I94" s="131">
        <f t="shared" si="152"/>
        <v>0</v>
      </c>
      <c r="J94" s="131">
        <f t="shared" si="152"/>
        <v>0</v>
      </c>
      <c r="K94" s="131">
        <f t="shared" si="152"/>
        <v>0</v>
      </c>
      <c r="L94" s="131">
        <f t="shared" si="152"/>
        <v>0</v>
      </c>
      <c r="M94" s="131">
        <f t="shared" si="152"/>
        <v>0</v>
      </c>
      <c r="N94" s="131">
        <f t="shared" si="152"/>
        <v>0</v>
      </c>
      <c r="O94" s="152">
        <f t="shared" si="119"/>
        <v>0</v>
      </c>
      <c r="P94" s="152">
        <f t="shared" si="119"/>
        <v>0</v>
      </c>
      <c r="Q94" s="133">
        <f t="shared" ref="Q94:Z94" si="153">Q95</f>
        <v>0</v>
      </c>
      <c r="R94" s="133">
        <f t="shared" si="153"/>
        <v>0</v>
      </c>
      <c r="S94" s="133">
        <f t="shared" si="153"/>
        <v>0</v>
      </c>
      <c r="T94" s="133">
        <f t="shared" si="153"/>
        <v>0</v>
      </c>
      <c r="U94" s="133">
        <f t="shared" si="153"/>
        <v>0</v>
      </c>
      <c r="V94" s="133">
        <f t="shared" si="153"/>
        <v>0</v>
      </c>
      <c r="W94" s="133">
        <f t="shared" si="153"/>
        <v>0</v>
      </c>
      <c r="X94" s="133">
        <f t="shared" si="153"/>
        <v>0</v>
      </c>
      <c r="Y94" s="133">
        <f t="shared" si="153"/>
        <v>0</v>
      </c>
      <c r="Z94" s="133">
        <f t="shared" si="153"/>
        <v>0</v>
      </c>
      <c r="AA94" s="12">
        <f t="shared" si="122"/>
        <v>1.2999999999999998</v>
      </c>
      <c r="AB94" s="12">
        <f t="shared" si="122"/>
        <v>0</v>
      </c>
      <c r="AC94" s="105">
        <f t="shared" ref="AC94:AL94" si="154">AC95</f>
        <v>0.7</v>
      </c>
      <c r="AD94" s="105">
        <f t="shared" si="154"/>
        <v>0</v>
      </c>
      <c r="AE94" s="105">
        <f t="shared" si="154"/>
        <v>0.6</v>
      </c>
      <c r="AF94" s="105">
        <f t="shared" si="154"/>
        <v>0</v>
      </c>
      <c r="AG94" s="105">
        <f t="shared" si="154"/>
        <v>0</v>
      </c>
      <c r="AH94" s="105">
        <f t="shared" si="154"/>
        <v>0</v>
      </c>
      <c r="AI94" s="105">
        <f t="shared" si="154"/>
        <v>0</v>
      </c>
      <c r="AJ94" s="105">
        <f t="shared" si="154"/>
        <v>0</v>
      </c>
      <c r="AK94" s="105">
        <f t="shared" si="154"/>
        <v>0</v>
      </c>
      <c r="AL94" s="105">
        <f t="shared" si="154"/>
        <v>0</v>
      </c>
      <c r="AN94" s="162">
        <f>AA94-'[1]3 priedas_asignavimai'!Q256</f>
        <v>0</v>
      </c>
    </row>
    <row r="95" spans="1:40" ht="15.75" customHeight="1" x14ac:dyDescent="0.25">
      <c r="A95" s="30"/>
      <c r="B95" s="21" t="s">
        <v>7</v>
      </c>
      <c r="C95" s="152">
        <f t="shared" si="117"/>
        <v>1.2999999999999998</v>
      </c>
      <c r="D95" s="152">
        <f t="shared" si="117"/>
        <v>0</v>
      </c>
      <c r="E95" s="7">
        <v>0.7</v>
      </c>
      <c r="F95" s="7"/>
      <c r="G95" s="7">
        <v>0.6</v>
      </c>
      <c r="H95" s="7"/>
      <c r="I95" s="7"/>
      <c r="J95" s="7"/>
      <c r="K95" s="7"/>
      <c r="L95" s="7"/>
      <c r="M95" s="7"/>
      <c r="N95" s="7"/>
      <c r="O95" s="152">
        <f t="shared" si="119"/>
        <v>0</v>
      </c>
      <c r="P95" s="152">
        <f t="shared" si="119"/>
        <v>0</v>
      </c>
      <c r="Q95" s="134"/>
      <c r="R95" s="134"/>
      <c r="S95" s="134"/>
      <c r="T95" s="134"/>
      <c r="U95" s="134"/>
      <c r="V95" s="134"/>
      <c r="W95" s="134"/>
      <c r="X95" s="134"/>
      <c r="Y95" s="134"/>
      <c r="Z95" s="134"/>
      <c r="AA95" s="12">
        <f t="shared" si="122"/>
        <v>1.2999999999999998</v>
      </c>
      <c r="AB95" s="12">
        <f t="shared" si="122"/>
        <v>0</v>
      </c>
      <c r="AC95" s="23">
        <f t="shared" ref="AC95:AL95" si="155">E95+Q95</f>
        <v>0.7</v>
      </c>
      <c r="AD95" s="23">
        <f t="shared" si="155"/>
        <v>0</v>
      </c>
      <c r="AE95" s="23">
        <f t="shared" si="155"/>
        <v>0.6</v>
      </c>
      <c r="AF95" s="23">
        <f t="shared" si="155"/>
        <v>0</v>
      </c>
      <c r="AG95" s="23">
        <f t="shared" si="155"/>
        <v>0</v>
      </c>
      <c r="AH95" s="23">
        <f t="shared" si="155"/>
        <v>0</v>
      </c>
      <c r="AI95" s="23">
        <f t="shared" si="155"/>
        <v>0</v>
      </c>
      <c r="AJ95" s="23">
        <f t="shared" si="155"/>
        <v>0</v>
      </c>
      <c r="AK95" s="23">
        <f t="shared" si="155"/>
        <v>0</v>
      </c>
      <c r="AL95" s="23">
        <f t="shared" si="155"/>
        <v>0</v>
      </c>
      <c r="AN95" s="162">
        <f>AA95-'[1]3 priedas_asignavimai'!Q257</f>
        <v>0</v>
      </c>
    </row>
    <row r="96" spans="1:40" ht="15.75" customHeight="1" x14ac:dyDescent="0.25">
      <c r="A96" s="75" t="s">
        <v>43</v>
      </c>
      <c r="B96" s="119" t="s">
        <v>346</v>
      </c>
      <c r="C96" s="152">
        <f t="shared" si="117"/>
        <v>2.4</v>
      </c>
      <c r="D96" s="152">
        <f t="shared" si="117"/>
        <v>0</v>
      </c>
      <c r="E96" s="131">
        <f t="shared" ref="E96:N96" si="156">E97</f>
        <v>2.4</v>
      </c>
      <c r="F96" s="131">
        <f t="shared" si="156"/>
        <v>0</v>
      </c>
      <c r="G96" s="131">
        <f t="shared" si="156"/>
        <v>0</v>
      </c>
      <c r="H96" s="131">
        <f t="shared" si="156"/>
        <v>0</v>
      </c>
      <c r="I96" s="131">
        <f t="shared" si="156"/>
        <v>0</v>
      </c>
      <c r="J96" s="131">
        <f t="shared" si="156"/>
        <v>0</v>
      </c>
      <c r="K96" s="131">
        <f t="shared" si="156"/>
        <v>0</v>
      </c>
      <c r="L96" s="131">
        <f t="shared" si="156"/>
        <v>0</v>
      </c>
      <c r="M96" s="131">
        <f t="shared" si="156"/>
        <v>0</v>
      </c>
      <c r="N96" s="131">
        <f t="shared" si="156"/>
        <v>0</v>
      </c>
      <c r="O96" s="152">
        <f t="shared" si="119"/>
        <v>0</v>
      </c>
      <c r="P96" s="152">
        <f t="shared" si="119"/>
        <v>0</v>
      </c>
      <c r="Q96" s="133">
        <f t="shared" ref="Q96:Z96" si="157">Q97</f>
        <v>0</v>
      </c>
      <c r="R96" s="133">
        <f t="shared" si="157"/>
        <v>0</v>
      </c>
      <c r="S96" s="133">
        <f t="shared" si="157"/>
        <v>0</v>
      </c>
      <c r="T96" s="133">
        <f t="shared" si="157"/>
        <v>0</v>
      </c>
      <c r="U96" s="133">
        <f t="shared" si="157"/>
        <v>0</v>
      </c>
      <c r="V96" s="133">
        <f t="shared" si="157"/>
        <v>0</v>
      </c>
      <c r="W96" s="133">
        <f t="shared" si="157"/>
        <v>0</v>
      </c>
      <c r="X96" s="133">
        <f t="shared" si="157"/>
        <v>0</v>
      </c>
      <c r="Y96" s="133">
        <f t="shared" si="157"/>
        <v>0</v>
      </c>
      <c r="Z96" s="133">
        <f t="shared" si="157"/>
        <v>0</v>
      </c>
      <c r="AA96" s="12">
        <f t="shared" si="122"/>
        <v>2.4</v>
      </c>
      <c r="AB96" s="12">
        <f t="shared" si="122"/>
        <v>0</v>
      </c>
      <c r="AC96" s="105">
        <f t="shared" ref="AC96:AL96" si="158">AC97</f>
        <v>2.4</v>
      </c>
      <c r="AD96" s="105">
        <f t="shared" si="158"/>
        <v>0</v>
      </c>
      <c r="AE96" s="105">
        <f t="shared" si="158"/>
        <v>0</v>
      </c>
      <c r="AF96" s="105">
        <f t="shared" si="158"/>
        <v>0</v>
      </c>
      <c r="AG96" s="105">
        <f t="shared" si="158"/>
        <v>0</v>
      </c>
      <c r="AH96" s="105">
        <f t="shared" si="158"/>
        <v>0</v>
      </c>
      <c r="AI96" s="105">
        <f t="shared" si="158"/>
        <v>0</v>
      </c>
      <c r="AJ96" s="105">
        <f t="shared" si="158"/>
        <v>0</v>
      </c>
      <c r="AK96" s="105">
        <f t="shared" si="158"/>
        <v>0</v>
      </c>
      <c r="AL96" s="105">
        <f t="shared" si="158"/>
        <v>0</v>
      </c>
      <c r="AN96" s="162">
        <f>AA96-'[1]3 priedas_asignavimai'!Q258</f>
        <v>0</v>
      </c>
    </row>
    <row r="97" spans="1:41" ht="15.75" customHeight="1" x14ac:dyDescent="0.25">
      <c r="A97" s="30"/>
      <c r="B97" s="21" t="s">
        <v>7</v>
      </c>
      <c r="C97" s="152">
        <f t="shared" si="117"/>
        <v>2.4</v>
      </c>
      <c r="D97" s="152">
        <f t="shared" si="117"/>
        <v>0</v>
      </c>
      <c r="E97" s="7">
        <v>2.4</v>
      </c>
      <c r="F97" s="7"/>
      <c r="G97" s="7"/>
      <c r="H97" s="7"/>
      <c r="I97" s="7"/>
      <c r="J97" s="7"/>
      <c r="K97" s="7"/>
      <c r="L97" s="7"/>
      <c r="M97" s="7"/>
      <c r="N97" s="7"/>
      <c r="O97" s="152">
        <f t="shared" si="119"/>
        <v>0</v>
      </c>
      <c r="P97" s="152">
        <f t="shared" si="119"/>
        <v>0</v>
      </c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2">
        <f t="shared" si="122"/>
        <v>2.4</v>
      </c>
      <c r="AB97" s="12">
        <f t="shared" si="122"/>
        <v>0</v>
      </c>
      <c r="AC97" s="23">
        <f t="shared" ref="AC97:AL97" si="159">E97+Q97</f>
        <v>2.4</v>
      </c>
      <c r="AD97" s="23">
        <f t="shared" si="159"/>
        <v>0</v>
      </c>
      <c r="AE97" s="23">
        <f t="shared" si="159"/>
        <v>0</v>
      </c>
      <c r="AF97" s="23">
        <f t="shared" si="159"/>
        <v>0</v>
      </c>
      <c r="AG97" s="23">
        <f t="shared" si="159"/>
        <v>0</v>
      </c>
      <c r="AH97" s="23">
        <f t="shared" si="159"/>
        <v>0</v>
      </c>
      <c r="AI97" s="23">
        <f t="shared" si="159"/>
        <v>0</v>
      </c>
      <c r="AJ97" s="23">
        <f t="shared" si="159"/>
        <v>0</v>
      </c>
      <c r="AK97" s="23">
        <f t="shared" si="159"/>
        <v>0</v>
      </c>
      <c r="AL97" s="23">
        <f t="shared" si="159"/>
        <v>0</v>
      </c>
      <c r="AN97" s="162">
        <f>AA97-'[1]3 priedas_asignavimai'!Q259</f>
        <v>0</v>
      </c>
    </row>
    <row r="98" spans="1:41" ht="15.75" customHeight="1" x14ac:dyDescent="0.25">
      <c r="A98" s="75" t="s">
        <v>44</v>
      </c>
      <c r="B98" s="119" t="s">
        <v>349</v>
      </c>
      <c r="C98" s="152">
        <f t="shared" si="117"/>
        <v>0.8</v>
      </c>
      <c r="D98" s="152">
        <f t="shared" si="117"/>
        <v>0</v>
      </c>
      <c r="E98" s="131">
        <f t="shared" ref="E98:N98" si="160">E99</f>
        <v>0.8</v>
      </c>
      <c r="F98" s="131">
        <f t="shared" si="160"/>
        <v>0</v>
      </c>
      <c r="G98" s="131">
        <f t="shared" si="160"/>
        <v>0</v>
      </c>
      <c r="H98" s="131">
        <f t="shared" si="160"/>
        <v>0</v>
      </c>
      <c r="I98" s="131">
        <f t="shared" si="160"/>
        <v>0</v>
      </c>
      <c r="J98" s="131">
        <f t="shared" si="160"/>
        <v>0</v>
      </c>
      <c r="K98" s="131">
        <f t="shared" si="160"/>
        <v>0</v>
      </c>
      <c r="L98" s="131">
        <f t="shared" si="160"/>
        <v>0</v>
      </c>
      <c r="M98" s="131">
        <f t="shared" si="160"/>
        <v>0</v>
      </c>
      <c r="N98" s="131">
        <f t="shared" si="160"/>
        <v>0</v>
      </c>
      <c r="O98" s="152">
        <f t="shared" si="119"/>
        <v>0</v>
      </c>
      <c r="P98" s="152">
        <f t="shared" si="119"/>
        <v>0</v>
      </c>
      <c r="Q98" s="133">
        <f t="shared" ref="Q98:Z98" si="161">Q99</f>
        <v>0</v>
      </c>
      <c r="R98" s="133">
        <f t="shared" si="161"/>
        <v>0</v>
      </c>
      <c r="S98" s="133">
        <f t="shared" si="161"/>
        <v>0</v>
      </c>
      <c r="T98" s="133">
        <f t="shared" si="161"/>
        <v>0</v>
      </c>
      <c r="U98" s="133">
        <f t="shared" si="161"/>
        <v>0</v>
      </c>
      <c r="V98" s="133">
        <f t="shared" si="161"/>
        <v>0</v>
      </c>
      <c r="W98" s="133">
        <f t="shared" si="161"/>
        <v>0</v>
      </c>
      <c r="X98" s="133">
        <f t="shared" si="161"/>
        <v>0</v>
      </c>
      <c r="Y98" s="133">
        <f t="shared" si="161"/>
        <v>0</v>
      </c>
      <c r="Z98" s="133">
        <f t="shared" si="161"/>
        <v>0</v>
      </c>
      <c r="AA98" s="12">
        <f t="shared" si="122"/>
        <v>0.8</v>
      </c>
      <c r="AB98" s="12">
        <f t="shared" si="122"/>
        <v>0</v>
      </c>
      <c r="AC98" s="105">
        <f t="shared" ref="AC98:AL98" si="162">AC99</f>
        <v>0.8</v>
      </c>
      <c r="AD98" s="105">
        <f t="shared" si="162"/>
        <v>0</v>
      </c>
      <c r="AE98" s="105">
        <f t="shared" si="162"/>
        <v>0</v>
      </c>
      <c r="AF98" s="105">
        <f t="shared" si="162"/>
        <v>0</v>
      </c>
      <c r="AG98" s="105">
        <f t="shared" si="162"/>
        <v>0</v>
      </c>
      <c r="AH98" s="105">
        <f t="shared" si="162"/>
        <v>0</v>
      </c>
      <c r="AI98" s="105">
        <f t="shared" si="162"/>
        <v>0</v>
      </c>
      <c r="AJ98" s="105">
        <f t="shared" si="162"/>
        <v>0</v>
      </c>
      <c r="AK98" s="105">
        <f t="shared" si="162"/>
        <v>0</v>
      </c>
      <c r="AL98" s="105">
        <f t="shared" si="162"/>
        <v>0</v>
      </c>
      <c r="AN98" s="162">
        <f>AA98-'[1]3 priedas_asignavimai'!Q264</f>
        <v>0</v>
      </c>
    </row>
    <row r="99" spans="1:41" ht="15.75" customHeight="1" x14ac:dyDescent="0.25">
      <c r="A99" s="30"/>
      <c r="B99" s="21" t="s">
        <v>7</v>
      </c>
      <c r="C99" s="152">
        <f t="shared" si="117"/>
        <v>0.8</v>
      </c>
      <c r="D99" s="152">
        <f t="shared" si="117"/>
        <v>0</v>
      </c>
      <c r="E99" s="7">
        <v>0.8</v>
      </c>
      <c r="F99" s="7"/>
      <c r="G99" s="7"/>
      <c r="H99" s="7"/>
      <c r="I99" s="7"/>
      <c r="J99" s="7"/>
      <c r="K99" s="7"/>
      <c r="L99" s="7"/>
      <c r="M99" s="7"/>
      <c r="N99" s="7"/>
      <c r="O99" s="152">
        <f t="shared" si="119"/>
        <v>0</v>
      </c>
      <c r="P99" s="152">
        <f t="shared" si="119"/>
        <v>0</v>
      </c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2">
        <f t="shared" si="122"/>
        <v>0.8</v>
      </c>
      <c r="AB99" s="12">
        <f t="shared" si="122"/>
        <v>0</v>
      </c>
      <c r="AC99" s="23">
        <f t="shared" ref="AC99:AL99" si="163">E99+Q99</f>
        <v>0.8</v>
      </c>
      <c r="AD99" s="23">
        <f t="shared" si="163"/>
        <v>0</v>
      </c>
      <c r="AE99" s="23">
        <f t="shared" si="163"/>
        <v>0</v>
      </c>
      <c r="AF99" s="23">
        <f t="shared" si="163"/>
        <v>0</v>
      </c>
      <c r="AG99" s="23">
        <f t="shared" si="163"/>
        <v>0</v>
      </c>
      <c r="AH99" s="23">
        <f t="shared" si="163"/>
        <v>0</v>
      </c>
      <c r="AI99" s="23">
        <f t="shared" si="163"/>
        <v>0</v>
      </c>
      <c r="AJ99" s="23">
        <f t="shared" si="163"/>
        <v>0</v>
      </c>
      <c r="AK99" s="23">
        <f t="shared" si="163"/>
        <v>0</v>
      </c>
      <c r="AL99" s="23">
        <f t="shared" si="163"/>
        <v>0</v>
      </c>
      <c r="AN99" s="162">
        <f>AA99-'[1]3 priedas_asignavimai'!Q265</f>
        <v>0</v>
      </c>
    </row>
    <row r="100" spans="1:41" ht="15.75" customHeight="1" x14ac:dyDescent="0.25">
      <c r="A100" s="75" t="s">
        <v>45</v>
      </c>
      <c r="B100" s="119" t="s">
        <v>351</v>
      </c>
      <c r="C100" s="152">
        <f t="shared" si="117"/>
        <v>8.8000000000000007</v>
      </c>
      <c r="D100" s="152">
        <f t="shared" si="117"/>
        <v>0</v>
      </c>
      <c r="E100" s="131">
        <f t="shared" ref="E100:N100" si="164">E101</f>
        <v>5.2</v>
      </c>
      <c r="F100" s="131">
        <f t="shared" si="164"/>
        <v>0</v>
      </c>
      <c r="G100" s="131">
        <f t="shared" si="164"/>
        <v>3.6</v>
      </c>
      <c r="H100" s="131">
        <f t="shared" si="164"/>
        <v>0</v>
      </c>
      <c r="I100" s="131">
        <f t="shared" si="164"/>
        <v>0</v>
      </c>
      <c r="J100" s="131">
        <f t="shared" si="164"/>
        <v>0</v>
      </c>
      <c r="K100" s="131">
        <f t="shared" si="164"/>
        <v>0</v>
      </c>
      <c r="L100" s="131">
        <f t="shared" si="164"/>
        <v>0</v>
      </c>
      <c r="M100" s="131">
        <f t="shared" si="164"/>
        <v>0</v>
      </c>
      <c r="N100" s="131">
        <f t="shared" si="164"/>
        <v>0</v>
      </c>
      <c r="O100" s="152">
        <f t="shared" si="119"/>
        <v>0</v>
      </c>
      <c r="P100" s="152">
        <f t="shared" si="119"/>
        <v>0</v>
      </c>
      <c r="Q100" s="133">
        <f t="shared" ref="Q100:Z100" si="165">Q101</f>
        <v>0</v>
      </c>
      <c r="R100" s="133">
        <f t="shared" si="165"/>
        <v>0</v>
      </c>
      <c r="S100" s="133">
        <f t="shared" si="165"/>
        <v>0</v>
      </c>
      <c r="T100" s="133">
        <f t="shared" si="165"/>
        <v>0</v>
      </c>
      <c r="U100" s="133">
        <f t="shared" si="165"/>
        <v>0</v>
      </c>
      <c r="V100" s="133">
        <f t="shared" si="165"/>
        <v>0</v>
      </c>
      <c r="W100" s="133">
        <f t="shared" si="165"/>
        <v>0</v>
      </c>
      <c r="X100" s="133">
        <f t="shared" si="165"/>
        <v>0</v>
      </c>
      <c r="Y100" s="133">
        <f t="shared" si="165"/>
        <v>0</v>
      </c>
      <c r="Z100" s="133">
        <f t="shared" si="165"/>
        <v>0</v>
      </c>
      <c r="AA100" s="12">
        <f t="shared" si="122"/>
        <v>5.2</v>
      </c>
      <c r="AB100" s="12">
        <f t="shared" si="122"/>
        <v>0</v>
      </c>
      <c r="AC100" s="105">
        <f t="shared" ref="AC100:AL100" si="166">AC101</f>
        <v>5.2</v>
      </c>
      <c r="AD100" s="105">
        <f t="shared" si="166"/>
        <v>0</v>
      </c>
      <c r="AE100" s="105">
        <f t="shared" si="166"/>
        <v>0</v>
      </c>
      <c r="AF100" s="105">
        <f t="shared" si="166"/>
        <v>0</v>
      </c>
      <c r="AG100" s="105">
        <f t="shared" si="166"/>
        <v>0</v>
      </c>
      <c r="AH100" s="105">
        <f t="shared" si="166"/>
        <v>0</v>
      </c>
      <c r="AI100" s="105">
        <f t="shared" si="166"/>
        <v>0</v>
      </c>
      <c r="AJ100" s="105">
        <f t="shared" si="166"/>
        <v>0</v>
      </c>
      <c r="AK100" s="105">
        <f t="shared" si="166"/>
        <v>0</v>
      </c>
      <c r="AL100" s="105">
        <f t="shared" si="166"/>
        <v>0</v>
      </c>
      <c r="AN100" s="162">
        <f>AA100-'[1]3 priedas_asignavimai'!Q266</f>
        <v>0</v>
      </c>
    </row>
    <row r="101" spans="1:41" ht="15.75" customHeight="1" x14ac:dyDescent="0.25">
      <c r="A101" s="30"/>
      <c r="B101" s="21" t="s">
        <v>7</v>
      </c>
      <c r="C101" s="152">
        <f t="shared" si="117"/>
        <v>8.8000000000000007</v>
      </c>
      <c r="D101" s="152">
        <f t="shared" si="117"/>
        <v>0</v>
      </c>
      <c r="E101" s="7">
        <v>5.2</v>
      </c>
      <c r="F101" s="7"/>
      <c r="G101" s="7">
        <v>3.6</v>
      </c>
      <c r="H101" s="7"/>
      <c r="I101" s="7"/>
      <c r="J101" s="7"/>
      <c r="K101" s="7"/>
      <c r="L101" s="7"/>
      <c r="M101" s="7"/>
      <c r="N101" s="7"/>
      <c r="O101" s="152">
        <f t="shared" si="119"/>
        <v>0</v>
      </c>
      <c r="P101" s="152">
        <f t="shared" si="119"/>
        <v>0</v>
      </c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2">
        <f t="shared" si="122"/>
        <v>5.2</v>
      </c>
      <c r="AB101" s="12">
        <f t="shared" si="122"/>
        <v>0</v>
      </c>
      <c r="AC101" s="23">
        <f t="shared" ref="AC101:AD101" si="167">E101+Q101</f>
        <v>5.2</v>
      </c>
      <c r="AD101" s="23">
        <f t="shared" si="167"/>
        <v>0</v>
      </c>
      <c r="AE101" s="23"/>
      <c r="AF101" s="23">
        <f t="shared" ref="AF101:AL101" si="168">H101+T101</f>
        <v>0</v>
      </c>
      <c r="AG101" s="23">
        <f t="shared" si="168"/>
        <v>0</v>
      </c>
      <c r="AH101" s="23">
        <f t="shared" si="168"/>
        <v>0</v>
      </c>
      <c r="AI101" s="23">
        <f t="shared" si="168"/>
        <v>0</v>
      </c>
      <c r="AJ101" s="23">
        <f t="shared" si="168"/>
        <v>0</v>
      </c>
      <c r="AK101" s="23">
        <f t="shared" si="168"/>
        <v>0</v>
      </c>
      <c r="AL101" s="23">
        <f t="shared" si="168"/>
        <v>0</v>
      </c>
      <c r="AN101" s="162">
        <f>AA101-'[1]3 priedas_asignavimai'!Q267</f>
        <v>0</v>
      </c>
    </row>
    <row r="102" spans="1:41" ht="15.75" customHeight="1" x14ac:dyDescent="0.25">
      <c r="A102" s="75" t="s">
        <v>46</v>
      </c>
      <c r="B102" s="119" t="s">
        <v>350</v>
      </c>
      <c r="C102" s="152">
        <f t="shared" si="117"/>
        <v>2.9</v>
      </c>
      <c r="D102" s="152">
        <f t="shared" si="117"/>
        <v>0</v>
      </c>
      <c r="E102" s="131">
        <f t="shared" ref="E102:N102" si="169">E103</f>
        <v>2.9</v>
      </c>
      <c r="F102" s="131">
        <f t="shared" si="169"/>
        <v>0</v>
      </c>
      <c r="G102" s="131">
        <f t="shared" si="169"/>
        <v>0</v>
      </c>
      <c r="H102" s="131">
        <f t="shared" si="169"/>
        <v>0</v>
      </c>
      <c r="I102" s="131">
        <f t="shared" si="169"/>
        <v>0</v>
      </c>
      <c r="J102" s="131">
        <f t="shared" si="169"/>
        <v>0</v>
      </c>
      <c r="K102" s="131">
        <f t="shared" si="169"/>
        <v>0</v>
      </c>
      <c r="L102" s="131">
        <f t="shared" si="169"/>
        <v>0</v>
      </c>
      <c r="M102" s="131">
        <f t="shared" si="169"/>
        <v>0</v>
      </c>
      <c r="N102" s="131">
        <f t="shared" si="169"/>
        <v>0</v>
      </c>
      <c r="O102" s="152">
        <f t="shared" si="119"/>
        <v>0</v>
      </c>
      <c r="P102" s="152">
        <f t="shared" si="119"/>
        <v>0</v>
      </c>
      <c r="Q102" s="133">
        <f t="shared" ref="Q102:Z102" si="170">Q103</f>
        <v>0</v>
      </c>
      <c r="R102" s="133">
        <f t="shared" si="170"/>
        <v>0</v>
      </c>
      <c r="S102" s="133">
        <f t="shared" si="170"/>
        <v>0</v>
      </c>
      <c r="T102" s="133">
        <f t="shared" si="170"/>
        <v>0</v>
      </c>
      <c r="U102" s="133">
        <f t="shared" si="170"/>
        <v>0</v>
      </c>
      <c r="V102" s="133">
        <f t="shared" si="170"/>
        <v>0</v>
      </c>
      <c r="W102" s="133">
        <f t="shared" si="170"/>
        <v>0</v>
      </c>
      <c r="X102" s="133">
        <f t="shared" si="170"/>
        <v>0</v>
      </c>
      <c r="Y102" s="133">
        <f t="shared" si="170"/>
        <v>0</v>
      </c>
      <c r="Z102" s="133">
        <f t="shared" si="170"/>
        <v>0</v>
      </c>
      <c r="AA102" s="12">
        <f t="shared" si="122"/>
        <v>6.5</v>
      </c>
      <c r="AB102" s="12">
        <f t="shared" si="122"/>
        <v>0</v>
      </c>
      <c r="AC102" s="105">
        <f t="shared" ref="AC102:AL102" si="171">AC103</f>
        <v>2.9</v>
      </c>
      <c r="AD102" s="105">
        <f t="shared" si="171"/>
        <v>0</v>
      </c>
      <c r="AE102" s="105">
        <f t="shared" si="171"/>
        <v>3.6</v>
      </c>
      <c r="AF102" s="105">
        <f t="shared" si="171"/>
        <v>0</v>
      </c>
      <c r="AG102" s="105">
        <f t="shared" si="171"/>
        <v>0</v>
      </c>
      <c r="AH102" s="105">
        <f t="shared" si="171"/>
        <v>0</v>
      </c>
      <c r="AI102" s="105">
        <f t="shared" si="171"/>
        <v>0</v>
      </c>
      <c r="AJ102" s="105">
        <f t="shared" si="171"/>
        <v>0</v>
      </c>
      <c r="AK102" s="105">
        <f t="shared" si="171"/>
        <v>0</v>
      </c>
      <c r="AL102" s="105">
        <f t="shared" si="171"/>
        <v>0</v>
      </c>
      <c r="AN102" s="162">
        <f>AA102-'[1]3 priedas_asignavimai'!Q269</f>
        <v>0</v>
      </c>
    </row>
    <row r="103" spans="1:41" ht="15.75" customHeight="1" x14ac:dyDescent="0.25">
      <c r="A103" s="30"/>
      <c r="B103" s="21" t="s">
        <v>7</v>
      </c>
      <c r="C103" s="152">
        <f t="shared" si="117"/>
        <v>2.9</v>
      </c>
      <c r="D103" s="152">
        <f t="shared" si="117"/>
        <v>0</v>
      </c>
      <c r="E103" s="7">
        <v>2.9</v>
      </c>
      <c r="F103" s="7"/>
      <c r="G103" s="7"/>
      <c r="H103" s="7"/>
      <c r="I103" s="7"/>
      <c r="J103" s="7"/>
      <c r="K103" s="7"/>
      <c r="L103" s="7"/>
      <c r="M103" s="7"/>
      <c r="N103" s="7"/>
      <c r="O103" s="152">
        <f t="shared" si="119"/>
        <v>0</v>
      </c>
      <c r="P103" s="152">
        <f t="shared" si="119"/>
        <v>0</v>
      </c>
      <c r="Q103" s="134"/>
      <c r="R103" s="134"/>
      <c r="S103" s="134"/>
      <c r="T103" s="134"/>
      <c r="U103" s="134"/>
      <c r="V103" s="134"/>
      <c r="W103" s="134"/>
      <c r="X103" s="134"/>
      <c r="Y103" s="134"/>
      <c r="Z103" s="134"/>
      <c r="AA103" s="12">
        <f t="shared" si="122"/>
        <v>6.5</v>
      </c>
      <c r="AB103" s="12">
        <f t="shared" si="122"/>
        <v>0</v>
      </c>
      <c r="AC103" s="23">
        <f t="shared" ref="AC103:AD103" si="172">E103+Q103</f>
        <v>2.9</v>
      </c>
      <c r="AD103" s="23">
        <f t="shared" si="172"/>
        <v>0</v>
      </c>
      <c r="AE103" s="23">
        <v>3.6</v>
      </c>
      <c r="AF103" s="23">
        <f t="shared" ref="AF103:AL103" si="173">H103+T103</f>
        <v>0</v>
      </c>
      <c r="AG103" s="23">
        <f t="shared" si="173"/>
        <v>0</v>
      </c>
      <c r="AH103" s="23">
        <f t="shared" si="173"/>
        <v>0</v>
      </c>
      <c r="AI103" s="23">
        <f t="shared" si="173"/>
        <v>0</v>
      </c>
      <c r="AJ103" s="23">
        <f t="shared" si="173"/>
        <v>0</v>
      </c>
      <c r="AK103" s="23">
        <f t="shared" si="173"/>
        <v>0</v>
      </c>
      <c r="AL103" s="23">
        <f t="shared" si="173"/>
        <v>0</v>
      </c>
      <c r="AN103" s="162">
        <f>AA103-'[1]3 priedas_asignavimai'!Q270</f>
        <v>0</v>
      </c>
    </row>
    <row r="104" spans="1:41" ht="15.75" customHeight="1" x14ac:dyDescent="0.25">
      <c r="A104" s="75" t="s">
        <v>54</v>
      </c>
      <c r="B104" s="119" t="s">
        <v>354</v>
      </c>
      <c r="C104" s="152">
        <f t="shared" si="117"/>
        <v>0.4</v>
      </c>
      <c r="D104" s="152">
        <f t="shared" si="117"/>
        <v>0</v>
      </c>
      <c r="E104" s="131">
        <f t="shared" ref="E104:N104" si="174">E105</f>
        <v>0.4</v>
      </c>
      <c r="F104" s="131">
        <f t="shared" si="174"/>
        <v>0</v>
      </c>
      <c r="G104" s="131">
        <f t="shared" si="174"/>
        <v>0</v>
      </c>
      <c r="H104" s="131">
        <f t="shared" si="174"/>
        <v>0</v>
      </c>
      <c r="I104" s="131">
        <f t="shared" si="174"/>
        <v>0</v>
      </c>
      <c r="J104" s="131">
        <f t="shared" si="174"/>
        <v>0</v>
      </c>
      <c r="K104" s="131">
        <f t="shared" si="174"/>
        <v>0</v>
      </c>
      <c r="L104" s="131">
        <f t="shared" si="174"/>
        <v>0</v>
      </c>
      <c r="M104" s="131">
        <f t="shared" si="174"/>
        <v>0</v>
      </c>
      <c r="N104" s="131">
        <f t="shared" si="174"/>
        <v>0</v>
      </c>
      <c r="O104" s="152">
        <f t="shared" si="119"/>
        <v>0</v>
      </c>
      <c r="P104" s="152">
        <f t="shared" si="119"/>
        <v>0</v>
      </c>
      <c r="Q104" s="133">
        <f t="shared" ref="Q104:Z104" si="175">Q105</f>
        <v>0</v>
      </c>
      <c r="R104" s="133">
        <f t="shared" si="175"/>
        <v>0</v>
      </c>
      <c r="S104" s="133">
        <f t="shared" si="175"/>
        <v>0</v>
      </c>
      <c r="T104" s="133">
        <f t="shared" si="175"/>
        <v>0</v>
      </c>
      <c r="U104" s="133">
        <f t="shared" si="175"/>
        <v>0</v>
      </c>
      <c r="V104" s="133">
        <f t="shared" si="175"/>
        <v>0</v>
      </c>
      <c r="W104" s="133">
        <f t="shared" si="175"/>
        <v>0</v>
      </c>
      <c r="X104" s="133">
        <f t="shared" si="175"/>
        <v>0</v>
      </c>
      <c r="Y104" s="133">
        <f t="shared" si="175"/>
        <v>0</v>
      </c>
      <c r="Z104" s="133">
        <f t="shared" si="175"/>
        <v>0</v>
      </c>
      <c r="AA104" s="12">
        <f t="shared" si="122"/>
        <v>0.4</v>
      </c>
      <c r="AB104" s="12">
        <f t="shared" si="122"/>
        <v>0</v>
      </c>
      <c r="AC104" s="105">
        <f t="shared" ref="AC104:AL104" si="176">AC105</f>
        <v>0.4</v>
      </c>
      <c r="AD104" s="105">
        <f t="shared" si="176"/>
        <v>0</v>
      </c>
      <c r="AE104" s="105">
        <f t="shared" si="176"/>
        <v>0</v>
      </c>
      <c r="AF104" s="105">
        <f t="shared" si="176"/>
        <v>0</v>
      </c>
      <c r="AG104" s="105">
        <f t="shared" si="176"/>
        <v>0</v>
      </c>
      <c r="AH104" s="105">
        <f t="shared" si="176"/>
        <v>0</v>
      </c>
      <c r="AI104" s="105">
        <f t="shared" si="176"/>
        <v>0</v>
      </c>
      <c r="AJ104" s="105">
        <f t="shared" si="176"/>
        <v>0</v>
      </c>
      <c r="AK104" s="105">
        <f t="shared" si="176"/>
        <v>0</v>
      </c>
      <c r="AL104" s="105">
        <f t="shared" si="176"/>
        <v>0</v>
      </c>
      <c r="AN104" s="162">
        <f>AC104-'[1]3 priedas_asignavimai'!Q271</f>
        <v>0</v>
      </c>
    </row>
    <row r="105" spans="1:41" ht="15.75" customHeight="1" x14ac:dyDescent="0.25">
      <c r="A105" s="30"/>
      <c r="B105" s="21" t="s">
        <v>8</v>
      </c>
      <c r="C105" s="152">
        <f t="shared" si="117"/>
        <v>0.4</v>
      </c>
      <c r="D105" s="152">
        <f t="shared" si="117"/>
        <v>0</v>
      </c>
      <c r="E105" s="7">
        <v>0.4</v>
      </c>
      <c r="F105" s="7"/>
      <c r="G105" s="7"/>
      <c r="H105" s="7"/>
      <c r="I105" s="7"/>
      <c r="J105" s="7"/>
      <c r="K105" s="7"/>
      <c r="L105" s="7"/>
      <c r="M105" s="7"/>
      <c r="N105" s="7"/>
      <c r="O105" s="152">
        <f t="shared" si="119"/>
        <v>0</v>
      </c>
      <c r="P105" s="152">
        <f t="shared" si="119"/>
        <v>0</v>
      </c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  <c r="AA105" s="12">
        <f t="shared" si="122"/>
        <v>0.4</v>
      </c>
      <c r="AB105" s="12">
        <f t="shared" si="122"/>
        <v>0</v>
      </c>
      <c r="AC105" s="23">
        <f t="shared" ref="AC105:AL105" si="177">E105+Q105</f>
        <v>0.4</v>
      </c>
      <c r="AD105" s="23">
        <f t="shared" si="177"/>
        <v>0</v>
      </c>
      <c r="AE105" s="23">
        <f t="shared" si="177"/>
        <v>0</v>
      </c>
      <c r="AF105" s="23">
        <f t="shared" si="177"/>
        <v>0</v>
      </c>
      <c r="AG105" s="23">
        <f t="shared" si="177"/>
        <v>0</v>
      </c>
      <c r="AH105" s="23">
        <f t="shared" si="177"/>
        <v>0</v>
      </c>
      <c r="AI105" s="23">
        <f t="shared" si="177"/>
        <v>0</v>
      </c>
      <c r="AJ105" s="23">
        <f t="shared" si="177"/>
        <v>0</v>
      </c>
      <c r="AK105" s="23">
        <f t="shared" si="177"/>
        <v>0</v>
      </c>
      <c r="AL105" s="23">
        <f t="shared" si="177"/>
        <v>0</v>
      </c>
      <c r="AN105" s="162">
        <f>AC105-'[1]3 priedas_asignavimai'!Q272</f>
        <v>0</v>
      </c>
    </row>
    <row r="106" spans="1:41" ht="15.75" customHeight="1" x14ac:dyDescent="0.25">
      <c r="A106" s="75" t="s">
        <v>55</v>
      </c>
      <c r="B106" s="119" t="s">
        <v>355</v>
      </c>
      <c r="C106" s="152">
        <f t="shared" si="117"/>
        <v>6.8</v>
      </c>
      <c r="D106" s="152">
        <f t="shared" si="117"/>
        <v>0</v>
      </c>
      <c r="E106" s="131">
        <f t="shared" ref="E106:N106" si="178">E107</f>
        <v>3</v>
      </c>
      <c r="F106" s="131">
        <f t="shared" si="178"/>
        <v>0</v>
      </c>
      <c r="G106" s="131">
        <f t="shared" si="178"/>
        <v>3.8</v>
      </c>
      <c r="H106" s="131">
        <f t="shared" si="178"/>
        <v>0</v>
      </c>
      <c r="I106" s="131">
        <f t="shared" si="178"/>
        <v>0</v>
      </c>
      <c r="J106" s="131">
        <f t="shared" si="178"/>
        <v>0</v>
      </c>
      <c r="K106" s="131">
        <f t="shared" si="178"/>
        <v>0</v>
      </c>
      <c r="L106" s="131">
        <f t="shared" si="178"/>
        <v>0</v>
      </c>
      <c r="M106" s="131">
        <f t="shared" si="178"/>
        <v>0</v>
      </c>
      <c r="N106" s="131">
        <f t="shared" si="178"/>
        <v>0</v>
      </c>
      <c r="O106" s="152">
        <f t="shared" si="119"/>
        <v>0</v>
      </c>
      <c r="P106" s="152">
        <f t="shared" si="119"/>
        <v>0</v>
      </c>
      <c r="Q106" s="133">
        <f t="shared" ref="Q106:Z106" si="179">Q107</f>
        <v>0</v>
      </c>
      <c r="R106" s="133">
        <f t="shared" si="179"/>
        <v>0</v>
      </c>
      <c r="S106" s="133">
        <f t="shared" si="179"/>
        <v>0</v>
      </c>
      <c r="T106" s="133">
        <f t="shared" si="179"/>
        <v>0</v>
      </c>
      <c r="U106" s="133">
        <f t="shared" si="179"/>
        <v>0</v>
      </c>
      <c r="V106" s="133">
        <f t="shared" si="179"/>
        <v>0</v>
      </c>
      <c r="W106" s="133">
        <f t="shared" si="179"/>
        <v>0</v>
      </c>
      <c r="X106" s="133">
        <f t="shared" si="179"/>
        <v>0</v>
      </c>
      <c r="Y106" s="133">
        <f t="shared" si="179"/>
        <v>0</v>
      </c>
      <c r="Z106" s="133">
        <f t="shared" si="179"/>
        <v>0</v>
      </c>
      <c r="AA106" s="12">
        <f t="shared" si="122"/>
        <v>6.8</v>
      </c>
      <c r="AB106" s="12">
        <f t="shared" si="122"/>
        <v>0</v>
      </c>
      <c r="AC106" s="105">
        <f t="shared" ref="AC106:AL106" si="180">AC107</f>
        <v>3</v>
      </c>
      <c r="AD106" s="105">
        <f t="shared" si="180"/>
        <v>0</v>
      </c>
      <c r="AE106" s="105">
        <f t="shared" si="180"/>
        <v>3.8</v>
      </c>
      <c r="AF106" s="105">
        <f t="shared" si="180"/>
        <v>0</v>
      </c>
      <c r="AG106" s="105">
        <f t="shared" si="180"/>
        <v>0</v>
      </c>
      <c r="AH106" s="105">
        <f t="shared" si="180"/>
        <v>0</v>
      </c>
      <c r="AI106" s="105">
        <f t="shared" si="180"/>
        <v>0</v>
      </c>
      <c r="AJ106" s="105">
        <f t="shared" si="180"/>
        <v>0</v>
      </c>
      <c r="AK106" s="105">
        <f t="shared" si="180"/>
        <v>0</v>
      </c>
      <c r="AL106" s="105">
        <f t="shared" si="180"/>
        <v>0</v>
      </c>
      <c r="AN106" s="162">
        <f>AA106-'[1]3 priedas_asignavimai'!Q275</f>
        <v>0</v>
      </c>
    </row>
    <row r="107" spans="1:41" ht="15.75" customHeight="1" x14ac:dyDescent="0.25">
      <c r="A107" s="30"/>
      <c r="B107" s="21" t="s">
        <v>8</v>
      </c>
      <c r="C107" s="152">
        <f t="shared" si="117"/>
        <v>6.8</v>
      </c>
      <c r="D107" s="152">
        <f t="shared" si="117"/>
        <v>0</v>
      </c>
      <c r="E107" s="7">
        <v>3</v>
      </c>
      <c r="F107" s="7"/>
      <c r="G107" s="7">
        <v>3.8</v>
      </c>
      <c r="H107" s="7"/>
      <c r="I107" s="7"/>
      <c r="J107" s="7"/>
      <c r="K107" s="7"/>
      <c r="L107" s="7"/>
      <c r="M107" s="7"/>
      <c r="N107" s="7"/>
      <c r="O107" s="152">
        <f t="shared" si="119"/>
        <v>0</v>
      </c>
      <c r="P107" s="152">
        <f t="shared" si="119"/>
        <v>0</v>
      </c>
      <c r="Q107" s="134"/>
      <c r="R107" s="134"/>
      <c r="S107" s="134"/>
      <c r="T107" s="134"/>
      <c r="U107" s="134"/>
      <c r="V107" s="134"/>
      <c r="W107" s="134"/>
      <c r="X107" s="134"/>
      <c r="Y107" s="134"/>
      <c r="Z107" s="134"/>
      <c r="AA107" s="12">
        <f t="shared" si="122"/>
        <v>6.8</v>
      </c>
      <c r="AB107" s="12">
        <f t="shared" si="122"/>
        <v>0</v>
      </c>
      <c r="AC107" s="23">
        <f t="shared" ref="AC107:AL107" si="181">E107+Q107</f>
        <v>3</v>
      </c>
      <c r="AD107" s="23">
        <f t="shared" si="181"/>
        <v>0</v>
      </c>
      <c r="AE107" s="23">
        <f t="shared" si="181"/>
        <v>3.8</v>
      </c>
      <c r="AF107" s="23">
        <f t="shared" si="181"/>
        <v>0</v>
      </c>
      <c r="AG107" s="23">
        <f t="shared" si="181"/>
        <v>0</v>
      </c>
      <c r="AH107" s="23">
        <f t="shared" si="181"/>
        <v>0</v>
      </c>
      <c r="AI107" s="23">
        <f t="shared" si="181"/>
        <v>0</v>
      </c>
      <c r="AJ107" s="23">
        <f t="shared" si="181"/>
        <v>0</v>
      </c>
      <c r="AK107" s="23">
        <f t="shared" si="181"/>
        <v>0</v>
      </c>
      <c r="AL107" s="23">
        <f t="shared" si="181"/>
        <v>0</v>
      </c>
      <c r="AN107" s="162">
        <f>AA107-'[1]3 priedas_asignavimai'!Q276</f>
        <v>0</v>
      </c>
    </row>
    <row r="108" spans="1:41" ht="15.75" customHeight="1" x14ac:dyDescent="0.25">
      <c r="A108" s="75" t="s">
        <v>47</v>
      </c>
      <c r="B108" s="119" t="s">
        <v>357</v>
      </c>
      <c r="C108" s="152">
        <f t="shared" si="117"/>
        <v>7.2</v>
      </c>
      <c r="D108" s="152">
        <f t="shared" si="117"/>
        <v>0</v>
      </c>
      <c r="E108" s="131">
        <f t="shared" ref="E108:N108" si="182">E109</f>
        <v>6.3</v>
      </c>
      <c r="F108" s="131">
        <f t="shared" si="182"/>
        <v>0</v>
      </c>
      <c r="G108" s="131">
        <f t="shared" si="182"/>
        <v>0.9</v>
      </c>
      <c r="H108" s="131">
        <f t="shared" si="182"/>
        <v>0</v>
      </c>
      <c r="I108" s="131">
        <f t="shared" si="182"/>
        <v>0</v>
      </c>
      <c r="J108" s="131">
        <f t="shared" si="182"/>
        <v>0</v>
      </c>
      <c r="K108" s="131">
        <f t="shared" si="182"/>
        <v>0</v>
      </c>
      <c r="L108" s="131">
        <f t="shared" si="182"/>
        <v>0</v>
      </c>
      <c r="M108" s="131">
        <f t="shared" si="182"/>
        <v>0</v>
      </c>
      <c r="N108" s="131">
        <f t="shared" si="182"/>
        <v>0</v>
      </c>
      <c r="O108" s="152">
        <f t="shared" si="119"/>
        <v>0</v>
      </c>
      <c r="P108" s="152">
        <f t="shared" si="119"/>
        <v>0</v>
      </c>
      <c r="Q108" s="133">
        <f t="shared" ref="Q108:Z108" si="183">Q109</f>
        <v>0</v>
      </c>
      <c r="R108" s="133">
        <f t="shared" si="183"/>
        <v>0</v>
      </c>
      <c r="S108" s="133">
        <f t="shared" si="183"/>
        <v>0</v>
      </c>
      <c r="T108" s="133">
        <f t="shared" si="183"/>
        <v>0</v>
      </c>
      <c r="U108" s="133">
        <f t="shared" si="183"/>
        <v>0</v>
      </c>
      <c r="V108" s="133">
        <f t="shared" si="183"/>
        <v>0</v>
      </c>
      <c r="W108" s="133">
        <f t="shared" si="183"/>
        <v>0</v>
      </c>
      <c r="X108" s="133">
        <f t="shared" si="183"/>
        <v>0</v>
      </c>
      <c r="Y108" s="133">
        <f t="shared" si="183"/>
        <v>0</v>
      </c>
      <c r="Z108" s="133">
        <f t="shared" si="183"/>
        <v>0</v>
      </c>
      <c r="AA108" s="12">
        <f t="shared" si="122"/>
        <v>7.2</v>
      </c>
      <c r="AB108" s="12">
        <f t="shared" si="122"/>
        <v>0</v>
      </c>
      <c r="AC108" s="105">
        <f t="shared" ref="AC108:AL108" si="184">AC109</f>
        <v>6.3</v>
      </c>
      <c r="AD108" s="105">
        <f t="shared" si="184"/>
        <v>0</v>
      </c>
      <c r="AE108" s="105">
        <f t="shared" si="184"/>
        <v>0.9</v>
      </c>
      <c r="AF108" s="105">
        <f t="shared" si="184"/>
        <v>0</v>
      </c>
      <c r="AG108" s="105">
        <f t="shared" si="184"/>
        <v>0</v>
      </c>
      <c r="AH108" s="105">
        <f t="shared" si="184"/>
        <v>0</v>
      </c>
      <c r="AI108" s="105">
        <f t="shared" si="184"/>
        <v>0</v>
      </c>
      <c r="AJ108" s="105">
        <f t="shared" si="184"/>
        <v>0</v>
      </c>
      <c r="AK108" s="105">
        <f t="shared" si="184"/>
        <v>0</v>
      </c>
      <c r="AL108" s="105">
        <f t="shared" si="184"/>
        <v>0</v>
      </c>
      <c r="AN108" s="162">
        <f>AA108-'[1]3 priedas_asignavimai'!Q278</f>
        <v>0</v>
      </c>
    </row>
    <row r="109" spans="1:41" ht="15.75" customHeight="1" x14ac:dyDescent="0.25">
      <c r="A109" s="30"/>
      <c r="B109" s="21" t="s">
        <v>8</v>
      </c>
      <c r="C109" s="152">
        <f t="shared" si="117"/>
        <v>7.2</v>
      </c>
      <c r="D109" s="152">
        <f t="shared" si="117"/>
        <v>0</v>
      </c>
      <c r="E109" s="7">
        <v>6.3</v>
      </c>
      <c r="F109" s="7"/>
      <c r="G109" s="7">
        <v>0.9</v>
      </c>
      <c r="H109" s="7"/>
      <c r="I109" s="7"/>
      <c r="J109" s="7"/>
      <c r="K109" s="7"/>
      <c r="L109" s="7"/>
      <c r="M109" s="7"/>
      <c r="N109" s="7"/>
      <c r="O109" s="152">
        <f t="shared" si="119"/>
        <v>0</v>
      </c>
      <c r="P109" s="152">
        <f t="shared" si="119"/>
        <v>0</v>
      </c>
      <c r="Q109" s="134"/>
      <c r="R109" s="134"/>
      <c r="S109" s="134"/>
      <c r="T109" s="134"/>
      <c r="U109" s="134"/>
      <c r="V109" s="134"/>
      <c r="W109" s="134"/>
      <c r="X109" s="134"/>
      <c r="Y109" s="134"/>
      <c r="Z109" s="134"/>
      <c r="AA109" s="12">
        <f t="shared" si="122"/>
        <v>7.2</v>
      </c>
      <c r="AB109" s="12">
        <f t="shared" si="122"/>
        <v>0</v>
      </c>
      <c r="AC109" s="23">
        <f t="shared" ref="AC109:AL109" si="185">E109+Q109</f>
        <v>6.3</v>
      </c>
      <c r="AD109" s="23">
        <f t="shared" si="185"/>
        <v>0</v>
      </c>
      <c r="AE109" s="23">
        <f t="shared" si="185"/>
        <v>0.9</v>
      </c>
      <c r="AF109" s="23">
        <f t="shared" si="185"/>
        <v>0</v>
      </c>
      <c r="AG109" s="23">
        <f t="shared" si="185"/>
        <v>0</v>
      </c>
      <c r="AH109" s="23">
        <f t="shared" si="185"/>
        <v>0</v>
      </c>
      <c r="AI109" s="23">
        <f t="shared" si="185"/>
        <v>0</v>
      </c>
      <c r="AJ109" s="23">
        <f t="shared" si="185"/>
        <v>0</v>
      </c>
      <c r="AK109" s="23">
        <f t="shared" si="185"/>
        <v>0</v>
      </c>
      <c r="AL109" s="23">
        <f t="shared" si="185"/>
        <v>0</v>
      </c>
      <c r="AN109" s="162">
        <f>AA109-'[1]3 priedas_asignavimai'!Q279</f>
        <v>0</v>
      </c>
    </row>
    <row r="110" spans="1:41" ht="15.75" customHeight="1" x14ac:dyDescent="0.25">
      <c r="A110" s="75" t="s">
        <v>56</v>
      </c>
      <c r="B110" s="119" t="s">
        <v>356</v>
      </c>
      <c r="C110" s="152">
        <f t="shared" si="117"/>
        <v>36.4</v>
      </c>
      <c r="D110" s="152">
        <f t="shared" si="117"/>
        <v>0</v>
      </c>
      <c r="E110" s="131">
        <f t="shared" ref="E110:N110" si="186">E111</f>
        <v>7.4</v>
      </c>
      <c r="F110" s="131">
        <f t="shared" si="186"/>
        <v>0</v>
      </c>
      <c r="G110" s="131">
        <f t="shared" si="186"/>
        <v>29</v>
      </c>
      <c r="H110" s="131">
        <f t="shared" si="186"/>
        <v>0</v>
      </c>
      <c r="I110" s="131">
        <f t="shared" si="186"/>
        <v>0</v>
      </c>
      <c r="J110" s="131">
        <f t="shared" si="186"/>
        <v>0</v>
      </c>
      <c r="K110" s="131">
        <f t="shared" si="186"/>
        <v>0</v>
      </c>
      <c r="L110" s="131">
        <f t="shared" si="186"/>
        <v>0</v>
      </c>
      <c r="M110" s="131">
        <f t="shared" si="186"/>
        <v>0</v>
      </c>
      <c r="N110" s="131">
        <f t="shared" si="186"/>
        <v>0</v>
      </c>
      <c r="O110" s="152">
        <f t="shared" si="119"/>
        <v>0</v>
      </c>
      <c r="P110" s="152">
        <f t="shared" si="119"/>
        <v>0</v>
      </c>
      <c r="Q110" s="133">
        <f t="shared" ref="Q110:Z110" si="187">Q111</f>
        <v>0</v>
      </c>
      <c r="R110" s="133">
        <f t="shared" si="187"/>
        <v>0</v>
      </c>
      <c r="S110" s="133">
        <f t="shared" si="187"/>
        <v>0</v>
      </c>
      <c r="T110" s="133">
        <f t="shared" si="187"/>
        <v>0</v>
      </c>
      <c r="U110" s="133">
        <f t="shared" si="187"/>
        <v>0</v>
      </c>
      <c r="V110" s="133">
        <f t="shared" si="187"/>
        <v>0</v>
      </c>
      <c r="W110" s="133">
        <f t="shared" si="187"/>
        <v>0</v>
      </c>
      <c r="X110" s="133">
        <f t="shared" si="187"/>
        <v>0</v>
      </c>
      <c r="Y110" s="133">
        <f t="shared" si="187"/>
        <v>0</v>
      </c>
      <c r="Z110" s="133">
        <f t="shared" si="187"/>
        <v>0</v>
      </c>
      <c r="AA110" s="12">
        <f t="shared" si="122"/>
        <v>36.4</v>
      </c>
      <c r="AB110" s="12">
        <f t="shared" si="122"/>
        <v>0</v>
      </c>
      <c r="AC110" s="105">
        <f t="shared" ref="AC110:AL110" si="188">AC111</f>
        <v>7.4</v>
      </c>
      <c r="AD110" s="105">
        <f t="shared" si="188"/>
        <v>0</v>
      </c>
      <c r="AE110" s="105">
        <f t="shared" si="188"/>
        <v>29</v>
      </c>
      <c r="AF110" s="105">
        <f t="shared" si="188"/>
        <v>0</v>
      </c>
      <c r="AG110" s="105">
        <f t="shared" si="188"/>
        <v>0</v>
      </c>
      <c r="AH110" s="105">
        <f t="shared" si="188"/>
        <v>0</v>
      </c>
      <c r="AI110" s="105">
        <f t="shared" si="188"/>
        <v>0</v>
      </c>
      <c r="AJ110" s="105">
        <f t="shared" si="188"/>
        <v>0</v>
      </c>
      <c r="AK110" s="105">
        <f t="shared" si="188"/>
        <v>0</v>
      </c>
      <c r="AL110" s="105">
        <f t="shared" si="188"/>
        <v>0</v>
      </c>
      <c r="AN110" s="162">
        <f>AA110-'[1]3 priedas_asignavimai'!Q283</f>
        <v>0</v>
      </c>
    </row>
    <row r="111" spans="1:41" ht="15.75" customHeight="1" x14ac:dyDescent="0.25">
      <c r="A111" s="30"/>
      <c r="B111" s="5" t="s">
        <v>8</v>
      </c>
      <c r="C111" s="152">
        <f t="shared" si="117"/>
        <v>36.4</v>
      </c>
      <c r="D111" s="152">
        <f t="shared" si="117"/>
        <v>0</v>
      </c>
      <c r="E111" s="7">
        <v>7.4</v>
      </c>
      <c r="F111" s="7"/>
      <c r="G111" s="7">
        <v>29</v>
      </c>
      <c r="H111" s="7"/>
      <c r="I111" s="7"/>
      <c r="J111" s="7"/>
      <c r="K111" s="7"/>
      <c r="L111" s="7"/>
      <c r="M111" s="7"/>
      <c r="N111" s="7"/>
      <c r="O111" s="152">
        <f t="shared" si="119"/>
        <v>0</v>
      </c>
      <c r="P111" s="152">
        <f t="shared" si="119"/>
        <v>0</v>
      </c>
      <c r="Q111" s="134"/>
      <c r="R111" s="134"/>
      <c r="S111" s="134"/>
      <c r="T111" s="134"/>
      <c r="U111" s="134"/>
      <c r="V111" s="134"/>
      <c r="W111" s="134"/>
      <c r="X111" s="134"/>
      <c r="Y111" s="134"/>
      <c r="Z111" s="134"/>
      <c r="AA111" s="12">
        <f t="shared" si="122"/>
        <v>36.4</v>
      </c>
      <c r="AB111" s="12">
        <f t="shared" si="122"/>
        <v>0</v>
      </c>
      <c r="AC111" s="23">
        <f t="shared" ref="AC111:AL111" si="189">E111+Q111</f>
        <v>7.4</v>
      </c>
      <c r="AD111" s="23">
        <f t="shared" si="189"/>
        <v>0</v>
      </c>
      <c r="AE111" s="23">
        <f t="shared" si="189"/>
        <v>29</v>
      </c>
      <c r="AF111" s="23">
        <f t="shared" si="189"/>
        <v>0</v>
      </c>
      <c r="AG111" s="23">
        <f t="shared" si="189"/>
        <v>0</v>
      </c>
      <c r="AH111" s="23">
        <f t="shared" si="189"/>
        <v>0</v>
      </c>
      <c r="AI111" s="23">
        <f t="shared" si="189"/>
        <v>0</v>
      </c>
      <c r="AJ111" s="23">
        <f t="shared" si="189"/>
        <v>0</v>
      </c>
      <c r="AK111" s="23">
        <f t="shared" si="189"/>
        <v>0</v>
      </c>
      <c r="AL111" s="23">
        <f t="shared" si="189"/>
        <v>0</v>
      </c>
      <c r="AN111" s="162">
        <f>AA111-'[1]3 priedas_asignavimai'!Q284</f>
        <v>0</v>
      </c>
    </row>
    <row r="112" spans="1:41" s="26" customFormat="1" ht="15.9" customHeight="1" x14ac:dyDescent="0.25">
      <c r="A112" s="184" t="s">
        <v>57</v>
      </c>
      <c r="B112" s="18" t="s">
        <v>60</v>
      </c>
      <c r="C112" s="152">
        <f t="shared" si="117"/>
        <v>4531.7999999999993</v>
      </c>
      <c r="D112" s="152">
        <f t="shared" si="117"/>
        <v>6.4999999999999991</v>
      </c>
      <c r="E112" s="132">
        <f>E13+E20+E23+E25+E28+E31+E34+E36+E38+E40+E42+E44+E46+E48+E50+E52+E54+E56+E58+E60+E62+E64+E66+E68+E70+E72+E74+E76+E78+E80+E82+E84+E86+E88+E90+E92+E94+E96+E98+E100+E102+E104+E106+E108+E110</f>
        <v>4407.4999999999991</v>
      </c>
      <c r="F112" s="132">
        <f t="shared" ref="F112:N112" si="190">F13+F20+F23+F25+F28+F31+F34+F36+F38+F40+F42+F44+F46+F48+F50+F52+F54+F56+F58+F60+F62+F64+F66+F68+F70+F72+F74+F76+F78+F80+F82+F84+F86+F88+F90+F92+F94+F96+F98+F100+F102+F104+F106+F108+F110</f>
        <v>0</v>
      </c>
      <c r="G112" s="132">
        <f t="shared" si="190"/>
        <v>105.8</v>
      </c>
      <c r="H112" s="132">
        <f t="shared" si="190"/>
        <v>6.3999999999999995</v>
      </c>
      <c r="I112" s="132">
        <f t="shared" si="190"/>
        <v>18</v>
      </c>
      <c r="J112" s="132">
        <f t="shared" si="190"/>
        <v>0</v>
      </c>
      <c r="K112" s="132">
        <f t="shared" si="190"/>
        <v>0.3</v>
      </c>
      <c r="L112" s="132">
        <f t="shared" si="190"/>
        <v>0</v>
      </c>
      <c r="M112" s="132">
        <f t="shared" si="190"/>
        <v>0.2</v>
      </c>
      <c r="N112" s="132">
        <f t="shared" si="190"/>
        <v>0.1</v>
      </c>
      <c r="O112" s="152">
        <f t="shared" si="119"/>
        <v>-2.6645352591003757E-15</v>
      </c>
      <c r="P112" s="152">
        <f t="shared" si="119"/>
        <v>0</v>
      </c>
      <c r="Q112" s="132">
        <f>Q13+Q20+Q23+Q25+Q28+Q31+Q34+Q36+Q38+Q40+Q42+Q44+Q46+Q48+Q50+Q52+Q54+Q56+Q58+Q60+Q62+Q64+Q66+Q68+Q70+Q72+Q74+Q76+Q78+Q80+Q82+Q84+Q86+Q88+Q90+Q92+Q94+Q96+Q98+Q100+Q102+Q104+Q106+Q108+Q110</f>
        <v>-2.6645352591003757E-15</v>
      </c>
      <c r="R112" s="132">
        <f t="shared" ref="R112:Z112" si="191">R13+R20+R23+R25+R28+R31+R34+R36+R38+R40+R42+R44+R46+R48+R50+R52+R54+R56+R58+R60+R62+R64+R66+R68+R70+R72+R74+R76+R78+R80+R82+R84+R86+R88+R90+R92+R94+R96+R98+R100+R102+R104+R106+R108+R110</f>
        <v>0</v>
      </c>
      <c r="S112" s="132">
        <f t="shared" si="191"/>
        <v>0</v>
      </c>
      <c r="T112" s="132">
        <f t="shared" si="191"/>
        <v>0</v>
      </c>
      <c r="U112" s="132">
        <f t="shared" si="191"/>
        <v>0</v>
      </c>
      <c r="V112" s="132">
        <f t="shared" si="191"/>
        <v>0</v>
      </c>
      <c r="W112" s="132">
        <f t="shared" si="191"/>
        <v>0</v>
      </c>
      <c r="X112" s="132">
        <f t="shared" si="191"/>
        <v>0</v>
      </c>
      <c r="Y112" s="132">
        <f t="shared" si="191"/>
        <v>0</v>
      </c>
      <c r="Z112" s="132">
        <f t="shared" si="191"/>
        <v>0</v>
      </c>
      <c r="AA112" s="18">
        <f t="shared" si="122"/>
        <v>4531.7999999999984</v>
      </c>
      <c r="AB112" s="18">
        <f t="shared" si="122"/>
        <v>6.4999999999999991</v>
      </c>
      <c r="AC112" s="18">
        <f>AC13+AC20+AC23+AC25+AC28+AC31+AC34+AC36+AC38+AC40+AC42+AC44+AC46+AC48+AC50+AC52+AC54+AC56+AC58+AC60+AC62+AC64+AC66+AC68+AC70+AC72+AC74+AC76+AC78+AC80+AC82+AC84+AC86+AC88+AC90+AC92+AC94+AC96+AC98+AC100+AC102+AC104+AC106+AC108+AC110</f>
        <v>4407.4999999999982</v>
      </c>
      <c r="AD112" s="18">
        <f t="shared" ref="AD112:AL112" si="192">AD13+AD20+AD23+AD25+AD28+AD31+AD34+AD36+AD38+AD40+AD42+AD44+AD46+AD48+AD50+AD52+AD54+AD56+AD58+AD60+AD62+AD64+AD66+AD68+AD70+AD72+AD74+AD76+AD78+AD80+AD82+AD84+AD86+AD88+AD90+AD92+AD94+AD96+AD98+AD100+AD102+AD104+AD106+AD108+AD110</f>
        <v>0</v>
      </c>
      <c r="AE112" s="18">
        <f t="shared" si="192"/>
        <v>105.8</v>
      </c>
      <c r="AF112" s="18">
        <f t="shared" si="192"/>
        <v>6.3999999999999995</v>
      </c>
      <c r="AG112" s="18">
        <f t="shared" si="192"/>
        <v>18</v>
      </c>
      <c r="AH112" s="18">
        <f t="shared" si="192"/>
        <v>0</v>
      </c>
      <c r="AI112" s="18">
        <f t="shared" si="192"/>
        <v>0.3</v>
      </c>
      <c r="AJ112" s="18">
        <f t="shared" si="192"/>
        <v>0</v>
      </c>
      <c r="AK112" s="18">
        <f t="shared" si="192"/>
        <v>0.2</v>
      </c>
      <c r="AL112" s="18">
        <f t="shared" si="192"/>
        <v>0.1</v>
      </c>
      <c r="AN112" s="163">
        <f>AA112-'[1]3 priedas_asignavimai'!Q286</f>
        <v>0</v>
      </c>
      <c r="AO112" s="163">
        <f>AB112-'[1]3 priedas_asignavimai'!R286</f>
        <v>0</v>
      </c>
    </row>
    <row r="113" spans="1:43" x14ac:dyDescent="0.25">
      <c r="A113" s="4"/>
      <c r="B113" s="4"/>
    </row>
    <row r="114" spans="1:43" x14ac:dyDescent="0.25">
      <c r="A114" s="4"/>
      <c r="B114" s="4"/>
    </row>
    <row r="115" spans="1:43" x14ac:dyDescent="0.25">
      <c r="A115" s="4"/>
      <c r="B115" s="4"/>
    </row>
    <row r="116" spans="1:43" x14ac:dyDescent="0.25">
      <c r="A116" s="4"/>
      <c r="B116" s="4"/>
    </row>
    <row r="117" spans="1:43" x14ac:dyDescent="0.25">
      <c r="A117" s="4"/>
      <c r="B117" s="4"/>
    </row>
    <row r="118" spans="1:43" s="26" customFormat="1" x14ac:dyDescent="0.25">
      <c r="A118" s="4"/>
      <c r="B118" s="4"/>
      <c r="E118" s="1"/>
      <c r="F118" s="1"/>
      <c r="G118" s="1"/>
      <c r="H118" s="1"/>
      <c r="I118" s="1"/>
      <c r="J118" s="1"/>
      <c r="K118" s="1"/>
      <c r="L118" s="1"/>
      <c r="M118" s="1"/>
      <c r="N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</row>
    <row r="119" spans="1:43" s="26" customFormat="1" x14ac:dyDescent="0.25">
      <c r="A119" s="4"/>
      <c r="B119" s="4"/>
      <c r="E119" s="1"/>
      <c r="F119" s="1"/>
      <c r="G119" s="1"/>
      <c r="H119" s="1"/>
      <c r="I119" s="1"/>
      <c r="J119" s="1"/>
      <c r="K119" s="1"/>
      <c r="L119" s="1"/>
      <c r="M119" s="1"/>
      <c r="N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</row>
    <row r="120" spans="1:43" s="26" customFormat="1" x14ac:dyDescent="0.25">
      <c r="A120" s="4"/>
      <c r="B120" s="4"/>
      <c r="E120" s="1"/>
      <c r="F120" s="1"/>
      <c r="G120" s="1"/>
      <c r="H120" s="1"/>
      <c r="I120" s="1"/>
      <c r="J120" s="1"/>
      <c r="K120" s="1"/>
      <c r="L120" s="1"/>
      <c r="M120" s="1"/>
      <c r="N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</row>
    <row r="121" spans="1:43" s="26" customFormat="1" x14ac:dyDescent="0.25">
      <c r="A121" s="4"/>
      <c r="B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</row>
    <row r="122" spans="1:43" s="26" customFormat="1" x14ac:dyDescent="0.25">
      <c r="A122" s="4"/>
      <c r="B122" s="4"/>
      <c r="E122" s="1"/>
      <c r="F122" s="1"/>
      <c r="G122" s="1"/>
      <c r="H122" s="1"/>
      <c r="I122" s="1"/>
      <c r="J122" s="1"/>
      <c r="K122" s="1"/>
      <c r="L122" s="1"/>
      <c r="M122" s="1"/>
      <c r="N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</row>
    <row r="123" spans="1:43" s="26" customFormat="1" x14ac:dyDescent="0.25">
      <c r="A123" s="4"/>
      <c r="B123" s="4"/>
      <c r="E123" s="1"/>
      <c r="F123" s="1"/>
      <c r="G123" s="1"/>
      <c r="H123" s="1"/>
      <c r="I123" s="1"/>
      <c r="J123" s="1"/>
      <c r="K123" s="1"/>
      <c r="L123" s="1"/>
      <c r="M123" s="1"/>
      <c r="N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</row>
    <row r="124" spans="1:43" s="26" customFormat="1" x14ac:dyDescent="0.25">
      <c r="A124" s="4"/>
      <c r="B124" s="4"/>
      <c r="E124" s="1"/>
      <c r="F124" s="1"/>
      <c r="G124" s="1"/>
      <c r="H124" s="1"/>
      <c r="I124" s="1"/>
      <c r="J124" s="1"/>
      <c r="K124" s="1"/>
      <c r="L124" s="1"/>
      <c r="M124" s="1"/>
      <c r="N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</row>
    <row r="125" spans="1:43" s="26" customFormat="1" x14ac:dyDescent="0.25">
      <c r="A125" s="4"/>
      <c r="B125" s="4"/>
      <c r="E125" s="1"/>
      <c r="F125" s="1"/>
      <c r="G125" s="1"/>
      <c r="H125" s="1"/>
      <c r="I125" s="1"/>
      <c r="J125" s="1"/>
      <c r="K125" s="1"/>
      <c r="L125" s="1"/>
      <c r="M125" s="1"/>
      <c r="N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</row>
    <row r="126" spans="1:43" s="26" customFormat="1" x14ac:dyDescent="0.25">
      <c r="A126" s="4"/>
      <c r="B126" s="4"/>
      <c r="E126" s="1"/>
      <c r="F126" s="1"/>
      <c r="G126" s="1"/>
      <c r="H126" s="1"/>
      <c r="I126" s="1"/>
      <c r="J126" s="1"/>
      <c r="K126" s="1"/>
      <c r="L126" s="1"/>
      <c r="M126" s="1"/>
      <c r="N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1:43" s="26" customFormat="1" x14ac:dyDescent="0.25">
      <c r="A127" s="4"/>
      <c r="B127" s="4"/>
      <c r="E127" s="1"/>
      <c r="F127" s="1"/>
      <c r="G127" s="1"/>
      <c r="H127" s="1"/>
      <c r="I127" s="1"/>
      <c r="J127" s="1"/>
      <c r="K127" s="1"/>
      <c r="L127" s="1"/>
      <c r="M127" s="1"/>
      <c r="N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26" customFormat="1" x14ac:dyDescent="0.25">
      <c r="A128" s="4"/>
      <c r="B128" s="4"/>
      <c r="E128" s="1"/>
      <c r="F128" s="1"/>
      <c r="G128" s="1"/>
      <c r="H128" s="1"/>
      <c r="I128" s="1"/>
      <c r="J128" s="1"/>
      <c r="K128" s="1"/>
      <c r="L128" s="1"/>
      <c r="M128" s="1"/>
      <c r="N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s="26" customFormat="1" x14ac:dyDescent="0.25">
      <c r="A129" s="4"/>
      <c r="B129" s="4"/>
      <c r="E129" s="1"/>
      <c r="F129" s="1"/>
      <c r="G129" s="1"/>
      <c r="H129" s="1"/>
      <c r="I129" s="1"/>
      <c r="J129" s="1"/>
      <c r="K129" s="1"/>
      <c r="L129" s="1"/>
      <c r="M129" s="1"/>
      <c r="N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6" customFormat="1" x14ac:dyDescent="0.25">
      <c r="A130" s="4"/>
      <c r="B130" s="4"/>
      <c r="E130" s="1"/>
      <c r="F130" s="1"/>
      <c r="G130" s="1"/>
      <c r="H130" s="1"/>
      <c r="I130" s="1"/>
      <c r="J130" s="1"/>
      <c r="K130" s="1"/>
      <c r="L130" s="1"/>
      <c r="M130" s="1"/>
      <c r="N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6" customFormat="1" x14ac:dyDescent="0.25">
      <c r="A131" s="4"/>
      <c r="B131" s="4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6" customFormat="1" x14ac:dyDescent="0.25">
      <c r="A132" s="4"/>
      <c r="B132" s="4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6" customFormat="1" x14ac:dyDescent="0.25">
      <c r="A133" s="4"/>
      <c r="B133" s="4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6" customFormat="1" x14ac:dyDescent="0.25">
      <c r="A134" s="4"/>
      <c r="B134" s="4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6" customFormat="1" x14ac:dyDescent="0.25">
      <c r="A135" s="4"/>
      <c r="B135" s="4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6" customFormat="1" x14ac:dyDescent="0.25">
      <c r="A136" s="4"/>
      <c r="B136" s="4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6" customFormat="1" x14ac:dyDescent="0.25">
      <c r="A137" s="4"/>
      <c r="B137" s="4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6" customFormat="1" x14ac:dyDescent="0.25">
      <c r="A138" s="4"/>
      <c r="B138" s="4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6" customFormat="1" x14ac:dyDescent="0.25">
      <c r="A139" s="4"/>
      <c r="B139" s="4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6" customFormat="1" x14ac:dyDescent="0.25">
      <c r="A140" s="4"/>
      <c r="B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6" customFormat="1" x14ac:dyDescent="0.25">
      <c r="A141" s="4"/>
      <c r="B141" s="4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6" customFormat="1" x14ac:dyDescent="0.25">
      <c r="A142" s="4"/>
      <c r="B142" s="4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6" customFormat="1" x14ac:dyDescent="0.25">
      <c r="A143" s="4"/>
      <c r="B143" s="4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6" customFormat="1" x14ac:dyDescent="0.25">
      <c r="A144" s="4"/>
      <c r="B144" s="4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6" customFormat="1" x14ac:dyDescent="0.25">
      <c r="A145" s="4"/>
      <c r="B145" s="4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6" customFormat="1" x14ac:dyDescent="0.25">
      <c r="A146" s="4"/>
      <c r="B146" s="4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6" customFormat="1" x14ac:dyDescent="0.25">
      <c r="A147" s="4"/>
      <c r="B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6" customFormat="1" x14ac:dyDescent="0.25">
      <c r="A148" s="4"/>
      <c r="B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6" customFormat="1" x14ac:dyDescent="0.25">
      <c r="A149" s="4"/>
      <c r="B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6" customFormat="1" x14ac:dyDescent="0.25">
      <c r="A150" s="4"/>
      <c r="B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6" customFormat="1" x14ac:dyDescent="0.25">
      <c r="A151" s="4"/>
      <c r="B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6" customFormat="1" x14ac:dyDescent="0.25">
      <c r="A152" s="4"/>
      <c r="B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6" customFormat="1" x14ac:dyDescent="0.25">
      <c r="A153" s="4"/>
      <c r="B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6" customFormat="1" x14ac:dyDescent="0.25">
      <c r="A154" s="4"/>
      <c r="B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6" customFormat="1" x14ac:dyDescent="0.25">
      <c r="A155" s="4"/>
      <c r="B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6" customFormat="1" x14ac:dyDescent="0.25">
      <c r="A156" s="4"/>
      <c r="B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6" customFormat="1" x14ac:dyDescent="0.25">
      <c r="A157" s="4"/>
      <c r="B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6" customFormat="1" x14ac:dyDescent="0.25">
      <c r="A158" s="4"/>
      <c r="B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6" customFormat="1" x14ac:dyDescent="0.25">
      <c r="A159" s="4"/>
      <c r="B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6" customFormat="1" x14ac:dyDescent="0.25">
      <c r="A160" s="4"/>
      <c r="B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6" customFormat="1" x14ac:dyDescent="0.25">
      <c r="A161" s="4"/>
      <c r="B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6" customFormat="1" x14ac:dyDescent="0.25">
      <c r="A162" s="4"/>
      <c r="B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6" customFormat="1" x14ac:dyDescent="0.25">
      <c r="A163" s="4"/>
      <c r="B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6" customFormat="1" x14ac:dyDescent="0.25">
      <c r="A164" s="4"/>
      <c r="B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6" customFormat="1" x14ac:dyDescent="0.25">
      <c r="A165" s="4"/>
      <c r="B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6" customFormat="1" x14ac:dyDescent="0.25">
      <c r="A166" s="4"/>
      <c r="B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6" customFormat="1" x14ac:dyDescent="0.25">
      <c r="A167" s="4"/>
      <c r="B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6" customFormat="1" x14ac:dyDescent="0.25">
      <c r="A168" s="4"/>
      <c r="B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6" customFormat="1" x14ac:dyDescent="0.25">
      <c r="A169" s="4"/>
      <c r="B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6" customFormat="1" x14ac:dyDescent="0.25">
      <c r="A170" s="4"/>
      <c r="B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6" customFormat="1" x14ac:dyDescent="0.25">
      <c r="A171" s="4"/>
      <c r="B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6" customFormat="1" x14ac:dyDescent="0.25">
      <c r="A172" s="4"/>
      <c r="B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6" customFormat="1" x14ac:dyDescent="0.25">
      <c r="A173" s="4"/>
      <c r="B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6" customFormat="1" x14ac:dyDescent="0.25">
      <c r="A174" s="4"/>
      <c r="B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6" customFormat="1" x14ac:dyDescent="0.25">
      <c r="A175" s="4"/>
      <c r="B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6" customFormat="1" x14ac:dyDescent="0.25">
      <c r="A176" s="4"/>
      <c r="B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6" customFormat="1" x14ac:dyDescent="0.25">
      <c r="A177" s="4"/>
      <c r="B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6" customFormat="1" x14ac:dyDescent="0.25">
      <c r="A178" s="4"/>
      <c r="B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6" customFormat="1" x14ac:dyDescent="0.25">
      <c r="A179" s="4"/>
      <c r="B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6" customFormat="1" x14ac:dyDescent="0.25">
      <c r="A180" s="4"/>
      <c r="B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6" customFormat="1" x14ac:dyDescent="0.25">
      <c r="A181" s="4"/>
      <c r="B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6" customFormat="1" x14ac:dyDescent="0.25">
      <c r="A182" s="4"/>
      <c r="B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6" customFormat="1" x14ac:dyDescent="0.25">
      <c r="A183" s="4"/>
      <c r="B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6" customFormat="1" x14ac:dyDescent="0.25">
      <c r="A184" s="4"/>
      <c r="B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6" customFormat="1" x14ac:dyDescent="0.25">
      <c r="A185" s="4"/>
      <c r="B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6" customFormat="1" x14ac:dyDescent="0.25">
      <c r="A186" s="4"/>
      <c r="B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6" customFormat="1" x14ac:dyDescent="0.25">
      <c r="A187" s="4"/>
      <c r="B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6" customFormat="1" x14ac:dyDescent="0.25">
      <c r="A188" s="4"/>
      <c r="B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6" customFormat="1" x14ac:dyDescent="0.25">
      <c r="A189" s="4"/>
      <c r="B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6" customFormat="1" x14ac:dyDescent="0.25">
      <c r="A190" s="4"/>
      <c r="B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6" customFormat="1" x14ac:dyDescent="0.25">
      <c r="A191" s="4"/>
      <c r="B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6" customFormat="1" x14ac:dyDescent="0.25">
      <c r="A192" s="4"/>
      <c r="B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6" customFormat="1" x14ac:dyDescent="0.25">
      <c r="A193" s="4"/>
      <c r="B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6" customFormat="1" x14ac:dyDescent="0.25">
      <c r="A194" s="4"/>
      <c r="B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6" customFormat="1" x14ac:dyDescent="0.25">
      <c r="A195" s="4"/>
      <c r="B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6" customFormat="1" x14ac:dyDescent="0.25">
      <c r="A196" s="4"/>
      <c r="B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6" customFormat="1" x14ac:dyDescent="0.25">
      <c r="A197" s="4"/>
      <c r="B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6" customFormat="1" x14ac:dyDescent="0.25">
      <c r="A198" s="4"/>
      <c r="B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6" customFormat="1" x14ac:dyDescent="0.25">
      <c r="A199" s="4"/>
      <c r="B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6" customFormat="1" x14ac:dyDescent="0.25">
      <c r="A200" s="4"/>
      <c r="B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6" customFormat="1" x14ac:dyDescent="0.25">
      <c r="A201" s="4"/>
      <c r="B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6" customFormat="1" x14ac:dyDescent="0.25">
      <c r="A202" s="4"/>
      <c r="B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6" customFormat="1" x14ac:dyDescent="0.25">
      <c r="A203" s="4"/>
      <c r="B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6" customFormat="1" x14ac:dyDescent="0.25">
      <c r="A204" s="4"/>
      <c r="B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</sheetData>
  <mergeCells count="34">
    <mergeCell ref="AH6:AL6"/>
    <mergeCell ref="AH1:AL1"/>
    <mergeCell ref="AH2:AL2"/>
    <mergeCell ref="AH3:AL3"/>
    <mergeCell ref="AH4:AL4"/>
    <mergeCell ref="AH5:AL5"/>
    <mergeCell ref="AE11:AF11"/>
    <mergeCell ref="AG11:AH11"/>
    <mergeCell ref="AI11:AJ11"/>
    <mergeCell ref="AK11:AL11"/>
    <mergeCell ref="A8:AL8"/>
    <mergeCell ref="A10:A12"/>
    <mergeCell ref="B10:B12"/>
    <mergeCell ref="AA10:AB11"/>
    <mergeCell ref="AC10:AL10"/>
    <mergeCell ref="AC11:AD11"/>
    <mergeCell ref="W5:Z5"/>
    <mergeCell ref="W6:Z6"/>
    <mergeCell ref="Q10:Z10"/>
    <mergeCell ref="Q11:R11"/>
    <mergeCell ref="S11:T11"/>
    <mergeCell ref="U11:V11"/>
    <mergeCell ref="W11:X11"/>
    <mergeCell ref="Y11:Z11"/>
    <mergeCell ref="O10:P11"/>
    <mergeCell ref="K5:N5"/>
    <mergeCell ref="K6:N6"/>
    <mergeCell ref="C10:D11"/>
    <mergeCell ref="E10:N10"/>
    <mergeCell ref="E11:F11"/>
    <mergeCell ref="G11:H11"/>
    <mergeCell ref="I11:J11"/>
    <mergeCell ref="K11:L11"/>
    <mergeCell ref="M11:N11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113"/>
  <sheetViews>
    <sheetView showZeros="0" tabSelected="1" zoomScaleNormal="100" workbookViewId="0">
      <pane xSplit="1" ySplit="12" topLeftCell="B13" activePane="bottomRight" state="frozen"/>
      <selection activeCell="K62" sqref="K62"/>
      <selection pane="topRight" activeCell="K62" sqref="K62"/>
      <selection pane="bottomLeft" activeCell="K62" sqref="K62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8.88671875" style="1" customWidth="1"/>
    <col min="3" max="4" width="10.109375" style="26" hidden="1" customWidth="1"/>
    <col min="5" max="18" width="10.109375" style="1" hidden="1" customWidth="1"/>
    <col min="19" max="20" width="10.109375" style="26" hidden="1" customWidth="1"/>
    <col min="21" max="34" width="10.109375" style="1" hidden="1" customWidth="1"/>
    <col min="35" max="36" width="10.109375" style="26" customWidth="1"/>
    <col min="37" max="50" width="10.109375" style="1" customWidth="1"/>
    <col min="51" max="16384" width="9.109375" style="1"/>
  </cols>
  <sheetData>
    <row r="1" spans="1:53" s="38" customFormat="1" x14ac:dyDescent="0.25">
      <c r="O1" s="25"/>
      <c r="P1" s="25"/>
      <c r="Q1" s="25"/>
      <c r="R1" s="25"/>
      <c r="AE1" s="25"/>
      <c r="AF1" s="25"/>
      <c r="AG1" s="25"/>
      <c r="AH1" s="25"/>
      <c r="AT1" s="253" t="s">
        <v>137</v>
      </c>
      <c r="AU1" s="253"/>
      <c r="AV1" s="253"/>
      <c r="AW1" s="253"/>
      <c r="AX1" s="253"/>
    </row>
    <row r="2" spans="1:53" s="38" customFormat="1" x14ac:dyDescent="0.25">
      <c r="O2" s="25"/>
      <c r="P2" s="25"/>
      <c r="Q2" s="25"/>
      <c r="R2" s="25"/>
      <c r="AE2" s="25"/>
      <c r="AF2" s="25"/>
      <c r="AG2" s="25"/>
      <c r="AH2" s="25"/>
      <c r="AT2" s="253" t="s">
        <v>264</v>
      </c>
      <c r="AU2" s="253"/>
      <c r="AV2" s="253"/>
      <c r="AW2" s="253"/>
      <c r="AX2" s="253"/>
    </row>
    <row r="3" spans="1:53" s="38" customFormat="1" x14ac:dyDescent="0.25">
      <c r="O3" s="25"/>
      <c r="P3" s="25"/>
      <c r="Q3" s="25"/>
      <c r="R3" s="25"/>
      <c r="AE3" s="25"/>
      <c r="AF3" s="25"/>
      <c r="AG3" s="25"/>
      <c r="AH3" s="25"/>
      <c r="AT3" s="253" t="s">
        <v>408</v>
      </c>
      <c r="AU3" s="253"/>
      <c r="AV3" s="253"/>
      <c r="AW3" s="253"/>
      <c r="AX3" s="253"/>
    </row>
    <row r="4" spans="1:53" s="38" customFormat="1" x14ac:dyDescent="0.25">
      <c r="O4" s="25"/>
      <c r="P4" s="25"/>
      <c r="Q4" s="25"/>
      <c r="R4" s="25"/>
      <c r="AE4" s="25"/>
      <c r="AF4" s="25"/>
      <c r="AG4" s="25"/>
      <c r="AH4" s="25"/>
      <c r="AT4" s="253" t="s">
        <v>372</v>
      </c>
      <c r="AU4" s="253"/>
      <c r="AV4" s="253"/>
      <c r="AW4" s="253"/>
      <c r="AX4" s="253"/>
    </row>
    <row r="5" spans="1:53" s="38" customFormat="1" ht="15" customHeight="1" x14ac:dyDescent="0.25">
      <c r="O5" s="234" t="s">
        <v>265</v>
      </c>
      <c r="P5" s="234"/>
      <c r="Q5" s="234"/>
      <c r="R5" s="234"/>
      <c r="AE5" s="234" t="s">
        <v>265</v>
      </c>
      <c r="AF5" s="234"/>
      <c r="AG5" s="234"/>
      <c r="AH5" s="234"/>
      <c r="AT5" s="234" t="s">
        <v>423</v>
      </c>
      <c r="AU5" s="234"/>
      <c r="AV5" s="234"/>
      <c r="AW5" s="234"/>
      <c r="AX5" s="234"/>
    </row>
    <row r="6" spans="1:53" s="38" customFormat="1" ht="15" customHeight="1" x14ac:dyDescent="0.25">
      <c r="O6" s="234" t="s">
        <v>266</v>
      </c>
      <c r="P6" s="234"/>
      <c r="Q6" s="234"/>
      <c r="R6" s="234"/>
      <c r="AE6" s="234" t="s">
        <v>266</v>
      </c>
      <c r="AF6" s="234"/>
      <c r="AG6" s="234"/>
      <c r="AH6" s="234"/>
      <c r="AT6" s="234" t="s">
        <v>418</v>
      </c>
      <c r="AU6" s="234"/>
      <c r="AV6" s="234"/>
      <c r="AW6" s="234"/>
      <c r="AX6" s="234"/>
    </row>
    <row r="7" spans="1:53" s="38" customFormat="1" ht="12" customHeight="1" x14ac:dyDescent="0.25">
      <c r="B7" s="39"/>
      <c r="C7" s="39"/>
      <c r="D7" s="39"/>
      <c r="E7" s="39"/>
      <c r="S7" s="39"/>
      <c r="T7" s="39"/>
      <c r="U7" s="39"/>
      <c r="AI7" s="39"/>
      <c r="AJ7" s="39"/>
      <c r="AK7" s="39"/>
    </row>
    <row r="8" spans="1:53" ht="15" customHeight="1" x14ac:dyDescent="0.25">
      <c r="A8" s="224" t="s">
        <v>366</v>
      </c>
      <c r="B8" s="224"/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116"/>
    </row>
    <row r="9" spans="1:53" x14ac:dyDescent="0.25">
      <c r="D9" s="104"/>
      <c r="F9" s="2"/>
      <c r="H9" s="2"/>
      <c r="J9" s="2"/>
      <c r="L9" s="2"/>
      <c r="M9" s="2"/>
      <c r="N9" s="2"/>
      <c r="O9" s="2"/>
      <c r="P9" s="2"/>
      <c r="R9" s="2"/>
      <c r="T9" s="104"/>
      <c r="V9" s="2"/>
      <c r="X9" s="2"/>
      <c r="Z9" s="2"/>
      <c r="AB9" s="2"/>
      <c r="AC9" s="2"/>
      <c r="AD9" s="2"/>
      <c r="AE9" s="2"/>
      <c r="AF9" s="2"/>
      <c r="AH9" s="2"/>
      <c r="AJ9" s="104"/>
      <c r="AL9" s="2"/>
      <c r="AN9" s="2"/>
      <c r="AP9" s="2"/>
      <c r="AR9" s="2"/>
      <c r="AS9" s="2"/>
      <c r="AT9" s="2"/>
      <c r="AU9" s="2"/>
      <c r="AV9" s="2"/>
      <c r="AX9" s="2" t="s">
        <v>159</v>
      </c>
    </row>
    <row r="10" spans="1:53" x14ac:dyDescent="0.25">
      <c r="A10" s="225" t="s">
        <v>3</v>
      </c>
      <c r="B10" s="246" t="s">
        <v>83</v>
      </c>
      <c r="C10" s="239" t="s">
        <v>283</v>
      </c>
      <c r="D10" s="239"/>
      <c r="E10" s="240" t="s">
        <v>284</v>
      </c>
      <c r="F10" s="240"/>
      <c r="G10" s="240"/>
      <c r="H10" s="240"/>
      <c r="I10" s="240"/>
      <c r="J10" s="240"/>
      <c r="K10" s="240"/>
      <c r="L10" s="240"/>
      <c r="M10" s="240"/>
      <c r="N10" s="240"/>
      <c r="O10" s="240"/>
      <c r="P10" s="240"/>
      <c r="Q10" s="240"/>
      <c r="R10" s="240"/>
      <c r="S10" s="239" t="s">
        <v>283</v>
      </c>
      <c r="T10" s="239"/>
      <c r="U10" s="236" t="s">
        <v>284</v>
      </c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47" t="s">
        <v>283</v>
      </c>
      <c r="AJ10" s="247"/>
      <c r="AK10" s="244" t="s">
        <v>284</v>
      </c>
      <c r="AL10" s="244"/>
      <c r="AM10" s="244"/>
      <c r="AN10" s="244"/>
      <c r="AO10" s="244"/>
      <c r="AP10" s="244"/>
      <c r="AQ10" s="244"/>
      <c r="AR10" s="244"/>
      <c r="AS10" s="244"/>
      <c r="AT10" s="244"/>
      <c r="AU10" s="244"/>
      <c r="AV10" s="244"/>
      <c r="AW10" s="244"/>
      <c r="AX10" s="244"/>
    </row>
    <row r="11" spans="1:53" ht="52.5" customHeight="1" x14ac:dyDescent="0.25">
      <c r="A11" s="225"/>
      <c r="B11" s="248"/>
      <c r="C11" s="239"/>
      <c r="D11" s="239"/>
      <c r="E11" s="208" t="s">
        <v>289</v>
      </c>
      <c r="F11" s="208"/>
      <c r="G11" s="208" t="s">
        <v>291</v>
      </c>
      <c r="H11" s="208"/>
      <c r="I11" s="208" t="s">
        <v>290</v>
      </c>
      <c r="J11" s="208"/>
      <c r="K11" s="208" t="s">
        <v>292</v>
      </c>
      <c r="L11" s="208"/>
      <c r="M11" s="208" t="s">
        <v>392</v>
      </c>
      <c r="N11" s="208"/>
      <c r="O11" s="241" t="s">
        <v>294</v>
      </c>
      <c r="P11" s="241"/>
      <c r="Q11" s="208" t="s">
        <v>295</v>
      </c>
      <c r="R11" s="208"/>
      <c r="S11" s="239"/>
      <c r="T11" s="239"/>
      <c r="U11" s="237" t="s">
        <v>289</v>
      </c>
      <c r="V11" s="237"/>
      <c r="W11" s="237" t="s">
        <v>291</v>
      </c>
      <c r="X11" s="237"/>
      <c r="Y11" s="237" t="s">
        <v>290</v>
      </c>
      <c r="Z11" s="237"/>
      <c r="AA11" s="237" t="s">
        <v>292</v>
      </c>
      <c r="AB11" s="237"/>
      <c r="AC11" s="237" t="s">
        <v>293</v>
      </c>
      <c r="AD11" s="237"/>
      <c r="AE11" s="238" t="s">
        <v>294</v>
      </c>
      <c r="AF11" s="238"/>
      <c r="AG11" s="237" t="s">
        <v>295</v>
      </c>
      <c r="AH11" s="237"/>
      <c r="AI11" s="247"/>
      <c r="AJ11" s="247"/>
      <c r="AK11" s="243" t="s">
        <v>226</v>
      </c>
      <c r="AL11" s="243"/>
      <c r="AM11" s="243" t="s">
        <v>291</v>
      </c>
      <c r="AN11" s="243"/>
      <c r="AO11" s="243" t="s">
        <v>290</v>
      </c>
      <c r="AP11" s="243"/>
      <c r="AQ11" s="243" t="s">
        <v>292</v>
      </c>
      <c r="AR11" s="243"/>
      <c r="AS11" s="243" t="s">
        <v>392</v>
      </c>
      <c r="AT11" s="243"/>
      <c r="AU11" s="242" t="s">
        <v>294</v>
      </c>
      <c r="AV11" s="242"/>
      <c r="AW11" s="243" t="s">
        <v>295</v>
      </c>
      <c r="AX11" s="243"/>
    </row>
    <row r="12" spans="1:53" ht="23.25" customHeight="1" x14ac:dyDescent="0.25">
      <c r="A12" s="245"/>
      <c r="B12" s="249"/>
      <c r="C12" s="150" t="s">
        <v>1</v>
      </c>
      <c r="D12" s="202" t="s">
        <v>2</v>
      </c>
      <c r="E12" s="201" t="s">
        <v>1</v>
      </c>
      <c r="F12" s="198" t="s">
        <v>2</v>
      </c>
      <c r="G12" s="201" t="s">
        <v>1</v>
      </c>
      <c r="H12" s="198" t="s">
        <v>2</v>
      </c>
      <c r="I12" s="201" t="s">
        <v>1</v>
      </c>
      <c r="J12" s="198" t="s">
        <v>2</v>
      </c>
      <c r="K12" s="201" t="s">
        <v>1</v>
      </c>
      <c r="L12" s="198" t="s">
        <v>2</v>
      </c>
      <c r="M12" s="201" t="s">
        <v>1</v>
      </c>
      <c r="N12" s="198" t="s">
        <v>2</v>
      </c>
      <c r="O12" s="201" t="s">
        <v>1</v>
      </c>
      <c r="P12" s="198" t="s">
        <v>2</v>
      </c>
      <c r="Q12" s="201" t="s">
        <v>1</v>
      </c>
      <c r="R12" s="198" t="s">
        <v>2</v>
      </c>
      <c r="S12" s="150" t="s">
        <v>1</v>
      </c>
      <c r="T12" s="202" t="s">
        <v>2</v>
      </c>
      <c r="U12" s="204" t="s">
        <v>1</v>
      </c>
      <c r="V12" s="203" t="s">
        <v>2</v>
      </c>
      <c r="W12" s="204" t="s">
        <v>1</v>
      </c>
      <c r="X12" s="203" t="s">
        <v>2</v>
      </c>
      <c r="Y12" s="204" t="s">
        <v>1</v>
      </c>
      <c r="Z12" s="203" t="s">
        <v>2</v>
      </c>
      <c r="AA12" s="204" t="s">
        <v>1</v>
      </c>
      <c r="AB12" s="203" t="s">
        <v>2</v>
      </c>
      <c r="AC12" s="204" t="s">
        <v>1</v>
      </c>
      <c r="AD12" s="203" t="s">
        <v>2</v>
      </c>
      <c r="AE12" s="204" t="s">
        <v>1</v>
      </c>
      <c r="AF12" s="203" t="s">
        <v>2</v>
      </c>
      <c r="AG12" s="204" t="s">
        <v>1</v>
      </c>
      <c r="AH12" s="203" t="s">
        <v>2</v>
      </c>
      <c r="AI12" s="110" t="s">
        <v>1</v>
      </c>
      <c r="AJ12" s="111" t="s">
        <v>2</v>
      </c>
      <c r="AK12" s="199" t="s">
        <v>1</v>
      </c>
      <c r="AL12" s="200" t="s">
        <v>2</v>
      </c>
      <c r="AM12" s="199" t="s">
        <v>1</v>
      </c>
      <c r="AN12" s="200" t="s">
        <v>2</v>
      </c>
      <c r="AO12" s="199" t="s">
        <v>1</v>
      </c>
      <c r="AP12" s="200" t="s">
        <v>2</v>
      </c>
      <c r="AQ12" s="199" t="s">
        <v>1</v>
      </c>
      <c r="AR12" s="200" t="s">
        <v>2</v>
      </c>
      <c r="AS12" s="199" t="s">
        <v>1</v>
      </c>
      <c r="AT12" s="200" t="s">
        <v>2</v>
      </c>
      <c r="AU12" s="199" t="s">
        <v>1</v>
      </c>
      <c r="AV12" s="200" t="s">
        <v>2</v>
      </c>
      <c r="AW12" s="199" t="s">
        <v>1</v>
      </c>
      <c r="AX12" s="200" t="s">
        <v>2</v>
      </c>
    </row>
    <row r="13" spans="1:53" ht="15" customHeight="1" x14ac:dyDescent="0.25">
      <c r="A13" s="3" t="s">
        <v>9</v>
      </c>
      <c r="B13" s="15" t="s">
        <v>4</v>
      </c>
      <c r="C13" s="157">
        <f>E13+G13+I13+K13+M13+O13+Q13</f>
        <v>10758.7</v>
      </c>
      <c r="D13" s="157">
        <f>F13+H13+J13+L13+N13+P13+R13</f>
        <v>5730.4000000000015</v>
      </c>
      <c r="E13" s="7">
        <f>'[1]3 priedas_asignavimai'!E14+'[1]3 priedas_asignavimai'!E16+'[1]3 priedas_asignavimai'!E69+'[1]3 priedas_asignavimai'!E76+'[1]3 priedas_asignavimai'!E83+'[1]3 priedas_asignavimai'!E90+'[1]3 priedas_asignavimai'!E97+'[1]3 priedas_asignavimai'!E104+'[1]3 priedas_asignavimai'!E111+'[1]3 priedas_asignavimai'!E118+'[1]3 priedas_asignavimai'!E125+'[1]3 priedas_asignavimai'!E132+'[1]3 priedas_asignavimai'!E139+'[1]3 priedas_asignavimai'!E146+'[1]3 priedas_asignavimai'!E148</f>
        <v>7986.4000000000015</v>
      </c>
      <c r="F13" s="7">
        <f>'[1]3 priedas_asignavimai'!F14+'[1]3 priedas_asignavimai'!F16+'[1]3 priedas_asignavimai'!F69+'[1]3 priedas_asignavimai'!F76+'[1]3 priedas_asignavimai'!F83+'[1]3 priedas_asignavimai'!F90+'[1]3 priedas_asignavimai'!F97+'[1]3 priedas_asignavimai'!F104+'[1]3 priedas_asignavimai'!F111+'[1]3 priedas_asignavimai'!F118+'[1]3 priedas_asignavimai'!F125+'[1]3 priedas_asignavimai'!F132+'[1]3 priedas_asignavimai'!F139+'[1]3 priedas_asignavimai'!F146+'[1]3 priedas_asignavimai'!F148</f>
        <v>4686.1000000000004</v>
      </c>
      <c r="G13" s="7">
        <f>'[1]3 priedas_asignavimai'!G14+'[1]3 priedas_asignavimai'!G16+'[1]3 priedas_asignavimai'!G69+'[1]3 priedas_asignavimai'!G76+'[1]3 priedas_asignavimai'!G83+'[1]3 priedas_asignavimai'!G90+'[1]3 priedas_asignavimai'!G97+'[1]3 priedas_asignavimai'!G104+'[1]3 priedas_asignavimai'!G111+'[1]3 priedas_asignavimai'!G118+'[1]3 priedas_asignavimai'!G125+'[1]3 priedas_asignavimai'!G132+'[1]3 priedas_asignavimai'!G139+'[1]3 priedas_asignavimai'!G146+'[1]3 priedas_asignavimai'!G148</f>
        <v>1116.5999999999999</v>
      </c>
      <c r="H13" s="7">
        <f>'[1]3 priedas_asignavimai'!H14+'[1]3 priedas_asignavimai'!H16+'[1]3 priedas_asignavimai'!H69+'[1]3 priedas_asignavimai'!H76+'[1]3 priedas_asignavimai'!H83+'[1]3 priedas_asignavimai'!H90+'[1]3 priedas_asignavimai'!H97+'[1]3 priedas_asignavimai'!H104+'[1]3 priedas_asignavimai'!H111+'[1]3 priedas_asignavimai'!H118+'[1]3 priedas_asignavimai'!H125+'[1]3 priedas_asignavimai'!H132+'[1]3 priedas_asignavimai'!H139+'[1]3 priedas_asignavimai'!H146+'[1]3 priedas_asignavimai'!H148</f>
        <v>1010.5999999999999</v>
      </c>
      <c r="I13" s="7">
        <f>'[1]3 priedas_asignavimai'!I14+'[1]3 priedas_asignavimai'!I16+'[1]3 priedas_asignavimai'!I69+'[1]3 priedas_asignavimai'!I76+'[1]3 priedas_asignavimai'!I83+'[1]3 priedas_asignavimai'!I90+'[1]3 priedas_asignavimai'!I97+'[1]3 priedas_asignavimai'!I104+'[1]3 priedas_asignavimai'!I111+'[1]3 priedas_asignavimai'!I118+'[1]3 priedas_asignavimai'!I125+'[1]3 priedas_asignavimai'!I132+'[1]3 priedas_asignavimai'!I139+'[1]3 priedas_asignavimai'!I146+'[1]3 priedas_asignavimai'!I148</f>
        <v>30.6</v>
      </c>
      <c r="J13" s="7">
        <f>'[1]3 priedas_asignavimai'!J14+'[1]3 priedas_asignavimai'!J16+'[1]3 priedas_asignavimai'!J69+'[1]3 priedas_asignavimai'!J76+'[1]3 priedas_asignavimai'!J83+'[1]3 priedas_asignavimai'!J90+'[1]3 priedas_asignavimai'!J97+'[1]3 priedas_asignavimai'!J104+'[1]3 priedas_asignavimai'!J111+'[1]3 priedas_asignavimai'!J118+'[1]3 priedas_asignavimai'!J125+'[1]3 priedas_asignavimai'!J132+'[1]3 priedas_asignavimai'!J139+'[1]3 priedas_asignavimai'!J146+'[1]3 priedas_asignavimai'!J148</f>
        <v>30.1</v>
      </c>
      <c r="K13" s="7">
        <f>'[1]3 priedas_asignavimai'!K14+'[1]3 priedas_asignavimai'!K16+'[1]3 priedas_asignavimai'!K69+'[1]3 priedas_asignavimai'!K76+'[1]3 priedas_asignavimai'!K83+'[1]3 priedas_asignavimai'!K90+'[1]3 priedas_asignavimai'!K97+'[1]3 priedas_asignavimai'!K104+'[1]3 priedas_asignavimai'!K111+'[1]3 priedas_asignavimai'!K118+'[1]3 priedas_asignavimai'!K125+'[1]3 priedas_asignavimai'!K132+'[1]3 priedas_asignavimai'!K139+'[1]3 priedas_asignavimai'!K146+'[1]3 priedas_asignavimai'!K148</f>
        <v>0</v>
      </c>
      <c r="L13" s="7">
        <f>'[1]3 priedas_asignavimai'!L14+'[1]3 priedas_asignavimai'!L16+'[1]3 priedas_asignavimai'!L69+'[1]3 priedas_asignavimai'!L76+'[1]3 priedas_asignavimai'!L83+'[1]3 priedas_asignavimai'!L90+'[1]3 priedas_asignavimai'!L97+'[1]3 priedas_asignavimai'!L104+'[1]3 priedas_asignavimai'!L111+'[1]3 priedas_asignavimai'!L118+'[1]3 priedas_asignavimai'!L125+'[1]3 priedas_asignavimai'!L132+'[1]3 priedas_asignavimai'!L139+'[1]3 priedas_asignavimai'!L146+'[1]3 priedas_asignavimai'!L148</f>
        <v>0</v>
      </c>
      <c r="M13" s="7">
        <f>'[1]3 priedas_asignavimai'!M14+'[1]3 priedas_asignavimai'!M16+'[1]3 priedas_asignavimai'!M69+'[1]3 priedas_asignavimai'!M76+'[1]3 priedas_asignavimai'!M83+'[1]3 priedas_asignavimai'!M90+'[1]3 priedas_asignavimai'!M97+'[1]3 priedas_asignavimai'!M104+'[1]3 priedas_asignavimai'!M111+'[1]3 priedas_asignavimai'!M118+'[1]3 priedas_asignavimai'!M125+'[1]3 priedas_asignavimai'!M132+'[1]3 priedas_asignavimai'!M139+'[1]3 priedas_asignavimai'!M146+'[1]3 priedas_asignavimai'!M148</f>
        <v>36.4</v>
      </c>
      <c r="N13" s="7">
        <f>'[1]3 priedas_asignavimai'!N14+'[1]3 priedas_asignavimai'!N16+'[1]3 priedas_asignavimai'!N69+'[1]3 priedas_asignavimai'!N76+'[1]3 priedas_asignavimai'!N83+'[1]3 priedas_asignavimai'!N90+'[1]3 priedas_asignavimai'!N97+'[1]3 priedas_asignavimai'!N104+'[1]3 priedas_asignavimai'!N111+'[1]3 priedas_asignavimai'!N118+'[1]3 priedas_asignavimai'!N125+'[1]3 priedas_asignavimai'!N132+'[1]3 priedas_asignavimai'!N139+'[1]3 priedas_asignavimai'!N146+'[1]3 priedas_asignavimai'!N148</f>
        <v>3</v>
      </c>
      <c r="O13" s="7">
        <f>'[1]3 priedas_asignavimai'!O14+'[1]3 priedas_asignavimai'!O16+'[1]3 priedas_asignavimai'!O69+'[1]3 priedas_asignavimai'!O76+'[1]3 priedas_asignavimai'!O83+'[1]3 priedas_asignavimai'!O90+'[1]3 priedas_asignavimai'!O97+'[1]3 priedas_asignavimai'!O104+'[1]3 priedas_asignavimai'!O111+'[1]3 priedas_asignavimai'!O118+'[1]3 priedas_asignavimai'!O125+'[1]3 priedas_asignavimai'!O132+'[1]3 priedas_asignavimai'!O139+'[1]3 priedas_asignavimai'!O146+'[1]3 priedas_asignavimai'!O148</f>
        <v>0</v>
      </c>
      <c r="P13" s="7">
        <f>'[1]3 priedas_asignavimai'!P14+'[1]3 priedas_asignavimai'!P16+'[1]3 priedas_asignavimai'!P69+'[1]3 priedas_asignavimai'!P76+'[1]3 priedas_asignavimai'!P83+'[1]3 priedas_asignavimai'!P90+'[1]3 priedas_asignavimai'!P97+'[1]3 priedas_asignavimai'!P104+'[1]3 priedas_asignavimai'!P111+'[1]3 priedas_asignavimai'!P118+'[1]3 priedas_asignavimai'!P125+'[1]3 priedas_asignavimai'!P132+'[1]3 priedas_asignavimai'!P139+'[1]3 priedas_asignavimai'!P146+'[1]3 priedas_asignavimai'!P148</f>
        <v>0</v>
      </c>
      <c r="Q13" s="7">
        <f>'[1]3 priedas_asignavimai'!Q14+'[1]3 priedas_asignavimai'!Q16+'[1]3 priedas_asignavimai'!Q69+'[1]3 priedas_asignavimai'!Q76+'[1]3 priedas_asignavimai'!Q83+'[1]3 priedas_asignavimai'!Q90+'[1]3 priedas_asignavimai'!Q97+'[1]3 priedas_asignavimai'!Q104+'[1]3 priedas_asignavimai'!Q111+'[1]3 priedas_asignavimai'!Q118+'[1]3 priedas_asignavimai'!Q125+'[1]3 priedas_asignavimai'!Q132+'[1]3 priedas_asignavimai'!Q139+'[1]3 priedas_asignavimai'!Q146+'[1]3 priedas_asignavimai'!Q148</f>
        <v>1588.6999999999998</v>
      </c>
      <c r="R13" s="7">
        <f>'[1]3 priedas_asignavimai'!R14+'[1]3 priedas_asignavimai'!R16+'[1]3 priedas_asignavimai'!R69+'[1]3 priedas_asignavimai'!R76+'[1]3 priedas_asignavimai'!R83+'[1]3 priedas_asignavimai'!R90+'[1]3 priedas_asignavimai'!R97+'[1]3 priedas_asignavimai'!R104+'[1]3 priedas_asignavimai'!R111+'[1]3 priedas_asignavimai'!R118+'[1]3 priedas_asignavimai'!R125+'[1]3 priedas_asignavimai'!R132+'[1]3 priedas_asignavimai'!R139+'[1]3 priedas_asignavimai'!R146+'[1]3 priedas_asignavimai'!R148</f>
        <v>0.6</v>
      </c>
      <c r="S13" s="157">
        <f>U13+W13+Y13+AA13+AC13+AE13+AG13</f>
        <v>-69.099999999999994</v>
      </c>
      <c r="T13" s="157">
        <f>V13+X13+Z13+AB13+AD13+AF13+AH13</f>
        <v>0</v>
      </c>
      <c r="U13" s="134">
        <f>'[1]3 priedas_asignavimai'!U14+'[1]3 priedas_asignavimai'!U16+'[1]3 priedas_asignavimai'!U69+'[1]3 priedas_asignavimai'!U76+'[1]3 priedas_asignavimai'!U83+'[1]3 priedas_asignavimai'!U90+'[1]3 priedas_asignavimai'!U97+'[1]3 priedas_asignavimai'!U104+'[1]3 priedas_asignavimai'!U111+'[1]3 priedas_asignavimai'!U118+'[1]3 priedas_asignavimai'!U125+'[1]3 priedas_asignavimai'!U132+'[1]3 priedas_asignavimai'!U139+'[1]3 priedas_asignavimai'!U146+'[1]3 priedas_asignavimai'!U148</f>
        <v>-50</v>
      </c>
      <c r="V13" s="134">
        <f>'[1]3 priedas_asignavimai'!V14+'[1]3 priedas_asignavimai'!V16+'[1]3 priedas_asignavimai'!V69+'[1]3 priedas_asignavimai'!V76+'[1]3 priedas_asignavimai'!V83+'[1]3 priedas_asignavimai'!V90+'[1]3 priedas_asignavimai'!V97+'[1]3 priedas_asignavimai'!V104+'[1]3 priedas_asignavimai'!V111+'[1]3 priedas_asignavimai'!V118+'[1]3 priedas_asignavimai'!V125+'[1]3 priedas_asignavimai'!V132+'[1]3 priedas_asignavimai'!V139+'[1]3 priedas_asignavimai'!V146+'[1]3 priedas_asignavimai'!V148</f>
        <v>0</v>
      </c>
      <c r="W13" s="134">
        <f>'[1]3 priedas_asignavimai'!W14+'[1]3 priedas_asignavimai'!W16+'[1]3 priedas_asignavimai'!W69+'[1]3 priedas_asignavimai'!W76+'[1]3 priedas_asignavimai'!W83+'[1]3 priedas_asignavimai'!W90+'[1]3 priedas_asignavimai'!W97+'[1]3 priedas_asignavimai'!W104+'[1]3 priedas_asignavimai'!W111+'[1]3 priedas_asignavimai'!W118+'[1]3 priedas_asignavimai'!W125+'[1]3 priedas_asignavimai'!W132+'[1]3 priedas_asignavimai'!W139+'[1]3 priedas_asignavimai'!W146+'[1]3 priedas_asignavimai'!W148</f>
        <v>0</v>
      </c>
      <c r="X13" s="134">
        <f>'[1]3 priedas_asignavimai'!X14+'[1]3 priedas_asignavimai'!X16+'[1]3 priedas_asignavimai'!X69+'[1]3 priedas_asignavimai'!X76+'[1]3 priedas_asignavimai'!X83+'[1]3 priedas_asignavimai'!X90+'[1]3 priedas_asignavimai'!X97+'[1]3 priedas_asignavimai'!X104+'[1]3 priedas_asignavimai'!X111+'[1]3 priedas_asignavimai'!X118+'[1]3 priedas_asignavimai'!X125+'[1]3 priedas_asignavimai'!X132+'[1]3 priedas_asignavimai'!X139+'[1]3 priedas_asignavimai'!X146+'[1]3 priedas_asignavimai'!X148</f>
        <v>0</v>
      </c>
      <c r="Y13" s="134">
        <f>'[1]3 priedas_asignavimai'!Y14+'[1]3 priedas_asignavimai'!Y16+'[1]3 priedas_asignavimai'!Y69+'[1]3 priedas_asignavimai'!Y76+'[1]3 priedas_asignavimai'!Y83+'[1]3 priedas_asignavimai'!Y90+'[1]3 priedas_asignavimai'!Y97+'[1]3 priedas_asignavimai'!Y104+'[1]3 priedas_asignavimai'!Y111+'[1]3 priedas_asignavimai'!Y118+'[1]3 priedas_asignavimai'!Y125+'[1]3 priedas_asignavimai'!Y132+'[1]3 priedas_asignavimai'!Y139+'[1]3 priedas_asignavimai'!Y146+'[1]3 priedas_asignavimai'!Y148</f>
        <v>0</v>
      </c>
      <c r="Z13" s="134">
        <f>'[1]3 priedas_asignavimai'!Z14+'[1]3 priedas_asignavimai'!Z16+'[1]3 priedas_asignavimai'!Z69+'[1]3 priedas_asignavimai'!Z76+'[1]3 priedas_asignavimai'!Z83+'[1]3 priedas_asignavimai'!Z90+'[1]3 priedas_asignavimai'!Z97+'[1]3 priedas_asignavimai'!Z104+'[1]3 priedas_asignavimai'!Z111+'[1]3 priedas_asignavimai'!Z118+'[1]3 priedas_asignavimai'!Z125+'[1]3 priedas_asignavimai'!Z132+'[1]3 priedas_asignavimai'!Z139+'[1]3 priedas_asignavimai'!Z146+'[1]3 priedas_asignavimai'!Z148</f>
        <v>0</v>
      </c>
      <c r="AA13" s="134">
        <f>'[1]3 priedas_asignavimai'!AA14+'[1]3 priedas_asignavimai'!AA16+'[1]3 priedas_asignavimai'!AA69+'[1]3 priedas_asignavimai'!AA76+'[1]3 priedas_asignavimai'!AA83+'[1]3 priedas_asignavimai'!AA90+'[1]3 priedas_asignavimai'!AA97+'[1]3 priedas_asignavimai'!AA104+'[1]3 priedas_asignavimai'!AA111+'[1]3 priedas_asignavimai'!AA118+'[1]3 priedas_asignavimai'!AA125+'[1]3 priedas_asignavimai'!AA132+'[1]3 priedas_asignavimai'!AA139+'[1]3 priedas_asignavimai'!AA146+'[1]3 priedas_asignavimai'!AA148</f>
        <v>0</v>
      </c>
      <c r="AB13" s="134">
        <f>'[1]3 priedas_asignavimai'!AB14+'[1]3 priedas_asignavimai'!AB16+'[1]3 priedas_asignavimai'!AB69+'[1]3 priedas_asignavimai'!AB76+'[1]3 priedas_asignavimai'!AB83+'[1]3 priedas_asignavimai'!AB90+'[1]3 priedas_asignavimai'!AB97+'[1]3 priedas_asignavimai'!AB104+'[1]3 priedas_asignavimai'!AB111+'[1]3 priedas_asignavimai'!AB118+'[1]3 priedas_asignavimai'!AB125+'[1]3 priedas_asignavimai'!AB132+'[1]3 priedas_asignavimai'!AB139+'[1]3 priedas_asignavimai'!AB146+'[1]3 priedas_asignavimai'!AB148</f>
        <v>0</v>
      </c>
      <c r="AC13" s="134">
        <f>'[1]3 priedas_asignavimai'!AC14+'[1]3 priedas_asignavimai'!AC16+'[1]3 priedas_asignavimai'!AC69+'[1]3 priedas_asignavimai'!AC76+'[1]3 priedas_asignavimai'!AC83+'[1]3 priedas_asignavimai'!AC90+'[1]3 priedas_asignavimai'!AC97+'[1]3 priedas_asignavimai'!AC104+'[1]3 priedas_asignavimai'!AC111+'[1]3 priedas_asignavimai'!AC118+'[1]3 priedas_asignavimai'!AC125+'[1]3 priedas_asignavimai'!AC132+'[1]3 priedas_asignavimai'!AC139+'[1]3 priedas_asignavimai'!AC146+'[1]3 priedas_asignavimai'!AC148</f>
        <v>0</v>
      </c>
      <c r="AD13" s="134">
        <f>'[1]3 priedas_asignavimai'!AD14+'[1]3 priedas_asignavimai'!AD16+'[1]3 priedas_asignavimai'!AD69+'[1]3 priedas_asignavimai'!AD76+'[1]3 priedas_asignavimai'!AD83+'[1]3 priedas_asignavimai'!AD90+'[1]3 priedas_asignavimai'!AD97+'[1]3 priedas_asignavimai'!AD104+'[1]3 priedas_asignavimai'!AD111+'[1]3 priedas_asignavimai'!AD118+'[1]3 priedas_asignavimai'!AD125+'[1]3 priedas_asignavimai'!AD132+'[1]3 priedas_asignavimai'!AD139+'[1]3 priedas_asignavimai'!AD146+'[1]3 priedas_asignavimai'!AD148</f>
        <v>0</v>
      </c>
      <c r="AE13" s="134">
        <f>'[1]3 priedas_asignavimai'!AE14+'[1]3 priedas_asignavimai'!AE16+'[1]3 priedas_asignavimai'!AE69+'[1]3 priedas_asignavimai'!AE76+'[1]3 priedas_asignavimai'!AE83+'[1]3 priedas_asignavimai'!AE90+'[1]3 priedas_asignavimai'!AE97+'[1]3 priedas_asignavimai'!AE104+'[1]3 priedas_asignavimai'!AE111+'[1]3 priedas_asignavimai'!AE118+'[1]3 priedas_asignavimai'!AE125+'[1]3 priedas_asignavimai'!AE132+'[1]3 priedas_asignavimai'!AE139+'[1]3 priedas_asignavimai'!AE146+'[1]3 priedas_asignavimai'!AE148</f>
        <v>0</v>
      </c>
      <c r="AF13" s="134">
        <f>'[1]3 priedas_asignavimai'!AF14+'[1]3 priedas_asignavimai'!AF16+'[1]3 priedas_asignavimai'!AF69+'[1]3 priedas_asignavimai'!AF76+'[1]3 priedas_asignavimai'!AF83+'[1]3 priedas_asignavimai'!AF90+'[1]3 priedas_asignavimai'!AF97+'[1]3 priedas_asignavimai'!AF104+'[1]3 priedas_asignavimai'!AF111+'[1]3 priedas_asignavimai'!AF118+'[1]3 priedas_asignavimai'!AF125+'[1]3 priedas_asignavimai'!AF132+'[1]3 priedas_asignavimai'!AF139+'[1]3 priedas_asignavimai'!AF146+'[1]3 priedas_asignavimai'!AF148</f>
        <v>0</v>
      </c>
      <c r="AG13" s="134">
        <f>'[1]3 priedas_asignavimai'!AG14+'[1]3 priedas_asignavimai'!AG16+'[1]3 priedas_asignavimai'!AG69+'[1]3 priedas_asignavimai'!AG76+'[1]3 priedas_asignavimai'!AG83+'[1]3 priedas_asignavimai'!AG90+'[1]3 priedas_asignavimai'!AG97+'[1]3 priedas_asignavimai'!AG104+'[1]3 priedas_asignavimai'!AG111+'[1]3 priedas_asignavimai'!AG118+'[1]3 priedas_asignavimai'!AG125+'[1]3 priedas_asignavimai'!AG132+'[1]3 priedas_asignavimai'!AG139+'[1]3 priedas_asignavimai'!AG146+'[1]3 priedas_asignavimai'!AG148</f>
        <v>-19.100000000000001</v>
      </c>
      <c r="AH13" s="134">
        <f>'[1]3 priedas_asignavimai'!AH14+'[1]3 priedas_asignavimai'!AH16+'[1]3 priedas_asignavimai'!AH69+'[1]3 priedas_asignavimai'!AH76+'[1]3 priedas_asignavimai'!AH83+'[1]3 priedas_asignavimai'!AH90+'[1]3 priedas_asignavimai'!AH97+'[1]3 priedas_asignavimai'!AH104+'[1]3 priedas_asignavimai'!AH111+'[1]3 priedas_asignavimai'!AH118+'[1]3 priedas_asignavimai'!AH125+'[1]3 priedas_asignavimai'!AH132+'[1]3 priedas_asignavimai'!AH139+'[1]3 priedas_asignavimai'!AH146+'[1]3 priedas_asignavimai'!AH148</f>
        <v>0</v>
      </c>
      <c r="AI13" s="19">
        <f>AK13+AM13+AO13+AQ13+AS13+AU13+AW13</f>
        <v>10689.600000000002</v>
      </c>
      <c r="AJ13" s="19">
        <f>AL13+AN13+AP13+AR13+AT13+AV13+AX13</f>
        <v>5730.4000000000015</v>
      </c>
      <c r="AK13" s="23">
        <f>E13+U13</f>
        <v>7936.4000000000015</v>
      </c>
      <c r="AL13" s="23">
        <f t="shared" ref="AL13:AX19" si="0">F13+V13</f>
        <v>4686.1000000000004</v>
      </c>
      <c r="AM13" s="23">
        <f t="shared" si="0"/>
        <v>1116.5999999999999</v>
      </c>
      <c r="AN13" s="23">
        <f t="shared" si="0"/>
        <v>1010.5999999999999</v>
      </c>
      <c r="AO13" s="23">
        <f t="shared" si="0"/>
        <v>30.6</v>
      </c>
      <c r="AP13" s="23">
        <f t="shared" si="0"/>
        <v>30.1</v>
      </c>
      <c r="AQ13" s="23">
        <f t="shared" si="0"/>
        <v>0</v>
      </c>
      <c r="AR13" s="23">
        <f t="shared" si="0"/>
        <v>0</v>
      </c>
      <c r="AS13" s="23">
        <f t="shared" si="0"/>
        <v>36.4</v>
      </c>
      <c r="AT13" s="23">
        <f t="shared" si="0"/>
        <v>3</v>
      </c>
      <c r="AU13" s="23">
        <f t="shared" si="0"/>
        <v>0</v>
      </c>
      <c r="AV13" s="23">
        <f t="shared" si="0"/>
        <v>0</v>
      </c>
      <c r="AW13" s="23">
        <f t="shared" si="0"/>
        <v>1569.6</v>
      </c>
      <c r="AX13" s="23">
        <f t="shared" si="0"/>
        <v>0.6</v>
      </c>
    </row>
    <row r="14" spans="1:53" s="57" customFormat="1" x14ac:dyDescent="0.25">
      <c r="A14" s="3" t="s">
        <v>62</v>
      </c>
      <c r="B14" s="15" t="s">
        <v>5</v>
      </c>
      <c r="C14" s="157">
        <f t="shared" ref="C14:D19" si="1">E14+G14+I14+K14+M14+O14+Q14</f>
        <v>8066.9</v>
      </c>
      <c r="D14" s="157">
        <f t="shared" si="1"/>
        <v>12.200000000000001</v>
      </c>
      <c r="E14" s="7">
        <f>'[1]3 priedas_asignavimai'!E36+'[1]3 priedas_asignavimai'!E72+'[1]3 priedas_asignavimai'!E79+'[1]3 priedas_asignavimai'!E86+'[1]3 priedas_asignavimai'!E93+'[1]3 priedas_asignavimai'!E100+'[1]3 priedas_asignavimai'!E107+'[1]3 priedas_asignavimai'!E114+'[1]3 priedas_asignavimai'!E121+'[1]3 priedas_asignavimai'!E128+'[1]3 priedas_asignavimai'!E135+'[1]3 priedas_asignavimai'!E142</f>
        <v>4054.1999999999994</v>
      </c>
      <c r="F14" s="7">
        <f>'[1]3 priedas_asignavimai'!F36+'[1]3 priedas_asignavimai'!F72+'[1]3 priedas_asignavimai'!F79+'[1]3 priedas_asignavimai'!F86+'[1]3 priedas_asignavimai'!F93+'[1]3 priedas_asignavimai'!F100+'[1]3 priedas_asignavimai'!F107+'[1]3 priedas_asignavimai'!F114+'[1]3 priedas_asignavimai'!F121+'[1]3 priedas_asignavimai'!F128+'[1]3 priedas_asignavimai'!F135+'[1]3 priedas_asignavimai'!F142</f>
        <v>0</v>
      </c>
      <c r="G14" s="7">
        <f>'[1]3 priedas_asignavimai'!G36+'[1]3 priedas_asignavimai'!G72+'[1]3 priedas_asignavimai'!G79+'[1]3 priedas_asignavimai'!G86+'[1]3 priedas_asignavimai'!G93+'[1]3 priedas_asignavimai'!G100+'[1]3 priedas_asignavimai'!G107+'[1]3 priedas_asignavimai'!G114+'[1]3 priedas_asignavimai'!G121+'[1]3 priedas_asignavimai'!G128+'[1]3 priedas_asignavimai'!G135+'[1]3 priedas_asignavimai'!G142</f>
        <v>0</v>
      </c>
      <c r="H14" s="7">
        <f>'[1]3 priedas_asignavimai'!H36+'[1]3 priedas_asignavimai'!H72+'[1]3 priedas_asignavimai'!H79+'[1]3 priedas_asignavimai'!H86+'[1]3 priedas_asignavimai'!H93+'[1]3 priedas_asignavimai'!H100+'[1]3 priedas_asignavimai'!H107+'[1]3 priedas_asignavimai'!H114+'[1]3 priedas_asignavimai'!H121+'[1]3 priedas_asignavimai'!H128+'[1]3 priedas_asignavimai'!H135+'[1]3 priedas_asignavimai'!H142</f>
        <v>0</v>
      </c>
      <c r="I14" s="7">
        <f>'[1]3 priedas_asignavimai'!I36+'[1]3 priedas_asignavimai'!I72+'[1]3 priedas_asignavimai'!I79+'[1]3 priedas_asignavimai'!I86+'[1]3 priedas_asignavimai'!I93+'[1]3 priedas_asignavimai'!I100+'[1]3 priedas_asignavimai'!I107+'[1]3 priedas_asignavimai'!I114+'[1]3 priedas_asignavimai'!I121+'[1]3 priedas_asignavimai'!I128+'[1]3 priedas_asignavimai'!I135+'[1]3 priedas_asignavimai'!I142</f>
        <v>867.4</v>
      </c>
      <c r="J14" s="7">
        <f>'[1]3 priedas_asignavimai'!J36+'[1]3 priedas_asignavimai'!J72+'[1]3 priedas_asignavimai'!J79+'[1]3 priedas_asignavimai'!J86+'[1]3 priedas_asignavimai'!J93+'[1]3 priedas_asignavimai'!J100+'[1]3 priedas_asignavimai'!J107+'[1]3 priedas_asignavimai'!J114+'[1]3 priedas_asignavimai'!J121+'[1]3 priedas_asignavimai'!J128+'[1]3 priedas_asignavimai'!J135+'[1]3 priedas_asignavimai'!J142</f>
        <v>6.2</v>
      </c>
      <c r="K14" s="7">
        <f>'[1]3 priedas_asignavimai'!K36+'[1]3 priedas_asignavimai'!K72+'[1]3 priedas_asignavimai'!K79+'[1]3 priedas_asignavimai'!K86+'[1]3 priedas_asignavimai'!K93+'[1]3 priedas_asignavimai'!K100+'[1]3 priedas_asignavimai'!K107+'[1]3 priedas_asignavimai'!K114+'[1]3 priedas_asignavimai'!K121+'[1]3 priedas_asignavimai'!K128+'[1]3 priedas_asignavimai'!K135+'[1]3 priedas_asignavimai'!K142</f>
        <v>0</v>
      </c>
      <c r="L14" s="7">
        <f>'[1]3 priedas_asignavimai'!L36+'[1]3 priedas_asignavimai'!L72+'[1]3 priedas_asignavimai'!L79+'[1]3 priedas_asignavimai'!L86+'[1]3 priedas_asignavimai'!L93+'[1]3 priedas_asignavimai'!L100+'[1]3 priedas_asignavimai'!L107+'[1]3 priedas_asignavimai'!L114+'[1]3 priedas_asignavimai'!L121+'[1]3 priedas_asignavimai'!L128+'[1]3 priedas_asignavimai'!L135+'[1]3 priedas_asignavimai'!L142</f>
        <v>0</v>
      </c>
      <c r="M14" s="7">
        <f>'[1]3 priedas_asignavimai'!M36+'[1]3 priedas_asignavimai'!M72+'[1]3 priedas_asignavimai'!M79+'[1]3 priedas_asignavimai'!M86+'[1]3 priedas_asignavimai'!M93+'[1]3 priedas_asignavimai'!M100+'[1]3 priedas_asignavimai'!M107+'[1]3 priedas_asignavimai'!M114+'[1]3 priedas_asignavimai'!M121+'[1]3 priedas_asignavimai'!M128+'[1]3 priedas_asignavimai'!M135+'[1]3 priedas_asignavimai'!M142</f>
        <v>431.89999999999992</v>
      </c>
      <c r="N14" s="7">
        <f>'[1]3 priedas_asignavimai'!N36+'[1]3 priedas_asignavimai'!N72+'[1]3 priedas_asignavimai'!N79+'[1]3 priedas_asignavimai'!N86+'[1]3 priedas_asignavimai'!N93+'[1]3 priedas_asignavimai'!N100+'[1]3 priedas_asignavimai'!N107+'[1]3 priedas_asignavimai'!N114+'[1]3 priedas_asignavimai'!N121+'[1]3 priedas_asignavimai'!N128+'[1]3 priedas_asignavimai'!N135+'[1]3 priedas_asignavimai'!N142</f>
        <v>0</v>
      </c>
      <c r="O14" s="7">
        <f>'[1]3 priedas_asignavimai'!O36+'[1]3 priedas_asignavimai'!O72+'[1]3 priedas_asignavimai'!O79+'[1]3 priedas_asignavimai'!O86+'[1]3 priedas_asignavimai'!O93+'[1]3 priedas_asignavimai'!O100+'[1]3 priedas_asignavimai'!O107+'[1]3 priedas_asignavimai'!O114+'[1]3 priedas_asignavimai'!O121+'[1]3 priedas_asignavimai'!O128+'[1]3 priedas_asignavimai'!O135+'[1]3 priedas_asignavimai'!O142</f>
        <v>1035.4000000000001</v>
      </c>
      <c r="P14" s="7">
        <f>'[1]3 priedas_asignavimai'!P36+'[1]3 priedas_asignavimai'!P72+'[1]3 priedas_asignavimai'!P79+'[1]3 priedas_asignavimai'!P86+'[1]3 priedas_asignavimai'!P93+'[1]3 priedas_asignavimai'!P100+'[1]3 priedas_asignavimai'!P107+'[1]3 priedas_asignavimai'!P114+'[1]3 priedas_asignavimai'!P121+'[1]3 priedas_asignavimai'!P128+'[1]3 priedas_asignavimai'!P135+'[1]3 priedas_asignavimai'!P142</f>
        <v>5.9</v>
      </c>
      <c r="Q14" s="7">
        <f>'[1]3 priedas_asignavimai'!Q36+'[1]3 priedas_asignavimai'!Q72+'[1]3 priedas_asignavimai'!Q79+'[1]3 priedas_asignavimai'!Q86+'[1]3 priedas_asignavimai'!Q93+'[1]3 priedas_asignavimai'!Q100+'[1]3 priedas_asignavimai'!Q107+'[1]3 priedas_asignavimai'!Q114+'[1]3 priedas_asignavimai'!Q121+'[1]3 priedas_asignavimai'!Q128+'[1]3 priedas_asignavimai'!Q135+'[1]3 priedas_asignavimai'!Q142</f>
        <v>1677.9999999999998</v>
      </c>
      <c r="R14" s="7">
        <f>'[1]3 priedas_asignavimai'!R36+'[1]3 priedas_asignavimai'!R72+'[1]3 priedas_asignavimai'!R79+'[1]3 priedas_asignavimai'!R86+'[1]3 priedas_asignavimai'!R93+'[1]3 priedas_asignavimai'!R100+'[1]3 priedas_asignavimai'!R107+'[1]3 priedas_asignavimai'!R114+'[1]3 priedas_asignavimai'!R121+'[1]3 priedas_asignavimai'!R128+'[1]3 priedas_asignavimai'!R135+'[1]3 priedas_asignavimai'!R142</f>
        <v>0.1</v>
      </c>
      <c r="S14" s="157">
        <f t="shared" ref="S14:T19" si="2">U14+W14+Y14+AA14+AC14+AE14+AG14</f>
        <v>3212.2</v>
      </c>
      <c r="T14" s="157">
        <f t="shared" si="2"/>
        <v>0</v>
      </c>
      <c r="U14" s="134">
        <f>'[1]3 priedas_asignavimai'!U36+'[1]3 priedas_asignavimai'!U72+'[1]3 priedas_asignavimai'!U79+'[1]3 priedas_asignavimai'!U86+'[1]3 priedas_asignavimai'!U93+'[1]3 priedas_asignavimai'!U100+'[1]3 priedas_asignavimai'!U107+'[1]3 priedas_asignavimai'!U114+'[1]3 priedas_asignavimai'!U121+'[1]3 priedas_asignavimai'!U128+'[1]3 priedas_asignavimai'!U135+'[1]3 priedas_asignavimai'!U142</f>
        <v>3</v>
      </c>
      <c r="V14" s="134">
        <f>'[1]3 priedas_asignavimai'!V36+'[1]3 priedas_asignavimai'!V72+'[1]3 priedas_asignavimai'!V79+'[1]3 priedas_asignavimai'!V86+'[1]3 priedas_asignavimai'!V93+'[1]3 priedas_asignavimai'!V100+'[1]3 priedas_asignavimai'!V107+'[1]3 priedas_asignavimai'!V114+'[1]3 priedas_asignavimai'!V121+'[1]3 priedas_asignavimai'!V128+'[1]3 priedas_asignavimai'!V135+'[1]3 priedas_asignavimai'!V142</f>
        <v>0</v>
      </c>
      <c r="W14" s="134">
        <f>'[1]3 priedas_asignavimai'!W36+'[1]3 priedas_asignavimai'!W72+'[1]3 priedas_asignavimai'!W79+'[1]3 priedas_asignavimai'!W86+'[1]3 priedas_asignavimai'!W93+'[1]3 priedas_asignavimai'!W100+'[1]3 priedas_asignavimai'!W107+'[1]3 priedas_asignavimai'!W114+'[1]3 priedas_asignavimai'!W121+'[1]3 priedas_asignavimai'!W128+'[1]3 priedas_asignavimai'!W135+'[1]3 priedas_asignavimai'!W142</f>
        <v>0</v>
      </c>
      <c r="X14" s="134">
        <f>'[1]3 priedas_asignavimai'!X36+'[1]3 priedas_asignavimai'!X72+'[1]3 priedas_asignavimai'!X79+'[1]3 priedas_asignavimai'!X86+'[1]3 priedas_asignavimai'!X93+'[1]3 priedas_asignavimai'!X100+'[1]3 priedas_asignavimai'!X107+'[1]3 priedas_asignavimai'!X114+'[1]3 priedas_asignavimai'!X121+'[1]3 priedas_asignavimai'!X128+'[1]3 priedas_asignavimai'!X135+'[1]3 priedas_asignavimai'!X142</f>
        <v>0</v>
      </c>
      <c r="Y14" s="134">
        <f>'[1]3 priedas_asignavimai'!Y36+'[1]3 priedas_asignavimai'!Y72+'[1]3 priedas_asignavimai'!Y79+'[1]3 priedas_asignavimai'!Y86+'[1]3 priedas_asignavimai'!Y93+'[1]3 priedas_asignavimai'!Y100+'[1]3 priedas_asignavimai'!Y107+'[1]3 priedas_asignavimai'!Y114+'[1]3 priedas_asignavimai'!Y121+'[1]3 priedas_asignavimai'!Y128+'[1]3 priedas_asignavimai'!Y135+'[1]3 priedas_asignavimai'!Y142</f>
        <v>3141.2</v>
      </c>
      <c r="Z14" s="134">
        <f>'[1]3 priedas_asignavimai'!Z36+'[1]3 priedas_asignavimai'!Z72+'[1]3 priedas_asignavimai'!Z79+'[1]3 priedas_asignavimai'!Z86+'[1]3 priedas_asignavimai'!Z93+'[1]3 priedas_asignavimai'!Z100+'[1]3 priedas_asignavimai'!Z107+'[1]3 priedas_asignavimai'!Z114+'[1]3 priedas_asignavimai'!Z121+'[1]3 priedas_asignavimai'!Z128+'[1]3 priedas_asignavimai'!Z135+'[1]3 priedas_asignavimai'!Z142</f>
        <v>0</v>
      </c>
      <c r="AA14" s="134">
        <f>'[1]3 priedas_asignavimai'!AA36+'[1]3 priedas_asignavimai'!AA72+'[1]3 priedas_asignavimai'!AA79+'[1]3 priedas_asignavimai'!AA86+'[1]3 priedas_asignavimai'!AA93+'[1]3 priedas_asignavimai'!AA100+'[1]3 priedas_asignavimai'!AA107+'[1]3 priedas_asignavimai'!AA114+'[1]3 priedas_asignavimai'!AA121+'[1]3 priedas_asignavimai'!AA128+'[1]3 priedas_asignavimai'!AA135+'[1]3 priedas_asignavimai'!AA142</f>
        <v>0</v>
      </c>
      <c r="AB14" s="134">
        <f>'[1]3 priedas_asignavimai'!AB36+'[1]3 priedas_asignavimai'!AB72+'[1]3 priedas_asignavimai'!AB79+'[1]3 priedas_asignavimai'!AB86+'[1]3 priedas_asignavimai'!AB93+'[1]3 priedas_asignavimai'!AB100+'[1]3 priedas_asignavimai'!AB107+'[1]3 priedas_asignavimai'!AB114+'[1]3 priedas_asignavimai'!AB121+'[1]3 priedas_asignavimai'!AB128+'[1]3 priedas_asignavimai'!AB135+'[1]3 priedas_asignavimai'!AB142</f>
        <v>0</v>
      </c>
      <c r="AC14" s="134">
        <f>'[1]3 priedas_asignavimai'!AC36+'[1]3 priedas_asignavimai'!AC72+'[1]3 priedas_asignavimai'!AC79+'[1]3 priedas_asignavimai'!AC86+'[1]3 priedas_asignavimai'!AC93+'[1]3 priedas_asignavimai'!AC100+'[1]3 priedas_asignavimai'!AC107+'[1]3 priedas_asignavimai'!AC114+'[1]3 priedas_asignavimai'!AC121+'[1]3 priedas_asignavimai'!AC128+'[1]3 priedas_asignavimai'!AC135+'[1]3 priedas_asignavimai'!AC142</f>
        <v>68</v>
      </c>
      <c r="AD14" s="134">
        <f>'[1]3 priedas_asignavimai'!AD36+'[1]3 priedas_asignavimai'!AD72+'[1]3 priedas_asignavimai'!AD79+'[1]3 priedas_asignavimai'!AD86+'[1]3 priedas_asignavimai'!AD93+'[1]3 priedas_asignavimai'!AD100+'[1]3 priedas_asignavimai'!AD107+'[1]3 priedas_asignavimai'!AD114+'[1]3 priedas_asignavimai'!AD121+'[1]3 priedas_asignavimai'!AD128+'[1]3 priedas_asignavimai'!AD135+'[1]3 priedas_asignavimai'!AD142</f>
        <v>0</v>
      </c>
      <c r="AE14" s="134">
        <f>'[1]3 priedas_asignavimai'!AE36+'[1]3 priedas_asignavimai'!AE72+'[1]3 priedas_asignavimai'!AE79+'[1]3 priedas_asignavimai'!AE86+'[1]3 priedas_asignavimai'!AE93+'[1]3 priedas_asignavimai'!AE100+'[1]3 priedas_asignavimai'!AE107+'[1]3 priedas_asignavimai'!AE114+'[1]3 priedas_asignavimai'!AE121+'[1]3 priedas_asignavimai'!AE128+'[1]3 priedas_asignavimai'!AE135+'[1]3 priedas_asignavimai'!AE142</f>
        <v>0</v>
      </c>
      <c r="AF14" s="134">
        <f>'[1]3 priedas_asignavimai'!AF36+'[1]3 priedas_asignavimai'!AF72+'[1]3 priedas_asignavimai'!AF79+'[1]3 priedas_asignavimai'!AF86+'[1]3 priedas_asignavimai'!AF93+'[1]3 priedas_asignavimai'!AF100+'[1]3 priedas_asignavimai'!AF107+'[1]3 priedas_asignavimai'!AF114+'[1]3 priedas_asignavimai'!AF121+'[1]3 priedas_asignavimai'!AF128+'[1]3 priedas_asignavimai'!AF135+'[1]3 priedas_asignavimai'!AF142</f>
        <v>0</v>
      </c>
      <c r="AG14" s="134">
        <f>'[1]3 priedas_asignavimai'!AG36+'[1]3 priedas_asignavimai'!AG72+'[1]3 priedas_asignavimai'!AG79+'[1]3 priedas_asignavimai'!AG86+'[1]3 priedas_asignavimai'!AG93+'[1]3 priedas_asignavimai'!AG100+'[1]3 priedas_asignavimai'!AG107+'[1]3 priedas_asignavimai'!AG114+'[1]3 priedas_asignavimai'!AG121+'[1]3 priedas_asignavimai'!AG128+'[1]3 priedas_asignavimai'!AG135+'[1]3 priedas_asignavimai'!AG142</f>
        <v>0</v>
      </c>
      <c r="AH14" s="134">
        <f>'[1]3 priedas_asignavimai'!AH36+'[1]3 priedas_asignavimai'!AH72+'[1]3 priedas_asignavimai'!AH79+'[1]3 priedas_asignavimai'!AH86+'[1]3 priedas_asignavimai'!AH93+'[1]3 priedas_asignavimai'!AH100+'[1]3 priedas_asignavimai'!AH107+'[1]3 priedas_asignavimai'!AH114+'[1]3 priedas_asignavimai'!AH121+'[1]3 priedas_asignavimai'!AH128+'[1]3 priedas_asignavimai'!AH135+'[1]3 priedas_asignavimai'!AH142</f>
        <v>0</v>
      </c>
      <c r="AI14" s="19">
        <f t="shared" ref="AI14:AJ19" si="3">AK14+AM14+AO14+AQ14+AS14+AU14+AW14</f>
        <v>11279.099999999999</v>
      </c>
      <c r="AJ14" s="19">
        <f t="shared" si="3"/>
        <v>12.200000000000001</v>
      </c>
      <c r="AK14" s="23">
        <f t="shared" ref="AK14:AK19" si="4">E14+U14</f>
        <v>4057.1999999999994</v>
      </c>
      <c r="AL14" s="23">
        <f t="shared" si="0"/>
        <v>0</v>
      </c>
      <c r="AM14" s="23">
        <f t="shared" si="0"/>
        <v>0</v>
      </c>
      <c r="AN14" s="23">
        <f t="shared" si="0"/>
        <v>0</v>
      </c>
      <c r="AO14" s="23">
        <f t="shared" si="0"/>
        <v>4008.6</v>
      </c>
      <c r="AP14" s="23">
        <f t="shared" si="0"/>
        <v>6.2</v>
      </c>
      <c r="AQ14" s="23">
        <f t="shared" si="0"/>
        <v>0</v>
      </c>
      <c r="AR14" s="23">
        <f t="shared" si="0"/>
        <v>0</v>
      </c>
      <c r="AS14" s="23">
        <f t="shared" si="0"/>
        <v>499.89999999999992</v>
      </c>
      <c r="AT14" s="23">
        <f t="shared" si="0"/>
        <v>0</v>
      </c>
      <c r="AU14" s="23">
        <f t="shared" si="0"/>
        <v>1035.4000000000001</v>
      </c>
      <c r="AV14" s="23">
        <f t="shared" si="0"/>
        <v>5.9</v>
      </c>
      <c r="AW14" s="23">
        <f t="shared" si="0"/>
        <v>1677.9999999999998</v>
      </c>
      <c r="AX14" s="23">
        <f t="shared" si="0"/>
        <v>0.1</v>
      </c>
      <c r="AZ14" s="1"/>
      <c r="BA14" s="1"/>
    </row>
    <row r="15" spans="1:53" s="57" customFormat="1" ht="15" customHeight="1" x14ac:dyDescent="0.25">
      <c r="A15" s="3" t="s">
        <v>10</v>
      </c>
      <c r="B15" s="15" t="s">
        <v>6</v>
      </c>
      <c r="C15" s="157">
        <f t="shared" si="1"/>
        <v>919.09999999999991</v>
      </c>
      <c r="D15" s="157">
        <f t="shared" si="1"/>
        <v>347.1</v>
      </c>
      <c r="E15" s="7">
        <f>'[1]3 priedas_asignavimai'!E41+'[1]3 priedas_asignavimai'!E151</f>
        <v>189.89999999999998</v>
      </c>
      <c r="F15" s="7">
        <f>'[1]3 priedas_asignavimai'!F41+'[1]3 priedas_asignavimai'!F151</f>
        <v>36.1</v>
      </c>
      <c r="G15" s="7">
        <f>'[1]3 priedas_asignavimai'!G41+'[1]3 priedas_asignavimai'!G151</f>
        <v>436.6</v>
      </c>
      <c r="H15" s="7">
        <f>'[1]3 priedas_asignavimai'!H41+'[1]3 priedas_asignavimai'!H151</f>
        <v>311</v>
      </c>
      <c r="I15" s="7">
        <f>'[1]3 priedas_asignavimai'!I41+'[1]3 priedas_asignavimai'!I151</f>
        <v>0</v>
      </c>
      <c r="J15" s="7">
        <f>'[1]3 priedas_asignavimai'!J41+'[1]3 priedas_asignavimai'!J151</f>
        <v>0</v>
      </c>
      <c r="K15" s="7">
        <f>'[1]3 priedas_asignavimai'!K41+'[1]3 priedas_asignavimai'!K151</f>
        <v>0</v>
      </c>
      <c r="L15" s="7">
        <f>'[1]3 priedas_asignavimai'!L41+'[1]3 priedas_asignavimai'!L151</f>
        <v>0</v>
      </c>
      <c r="M15" s="7">
        <f>'[1]3 priedas_asignavimai'!M41+'[1]3 priedas_asignavimai'!M151</f>
        <v>74.900000000000006</v>
      </c>
      <c r="N15" s="7">
        <f>'[1]3 priedas_asignavimai'!N41+'[1]3 priedas_asignavimai'!N151</f>
        <v>0</v>
      </c>
      <c r="O15" s="7">
        <f>'[1]3 priedas_asignavimai'!O41+'[1]3 priedas_asignavimai'!O151</f>
        <v>0</v>
      </c>
      <c r="P15" s="7">
        <f>'[1]3 priedas_asignavimai'!P41+'[1]3 priedas_asignavimai'!P151</f>
        <v>0</v>
      </c>
      <c r="Q15" s="7">
        <f>'[1]3 priedas_asignavimai'!Q41+'[1]3 priedas_asignavimai'!Q151</f>
        <v>217.7</v>
      </c>
      <c r="R15" s="7">
        <f>'[1]3 priedas_asignavimai'!R41+'[1]3 priedas_asignavimai'!R151</f>
        <v>0</v>
      </c>
      <c r="S15" s="157">
        <f t="shared" si="2"/>
        <v>0</v>
      </c>
      <c r="T15" s="157">
        <f t="shared" si="2"/>
        <v>0</v>
      </c>
      <c r="U15" s="134">
        <f>'[1]3 priedas_asignavimai'!U41+'[1]3 priedas_asignavimai'!U151</f>
        <v>0</v>
      </c>
      <c r="V15" s="134">
        <f>'[1]3 priedas_asignavimai'!V41+'[1]3 priedas_asignavimai'!V151</f>
        <v>0</v>
      </c>
      <c r="W15" s="134">
        <f>'[1]3 priedas_asignavimai'!W41+'[1]3 priedas_asignavimai'!W151</f>
        <v>0</v>
      </c>
      <c r="X15" s="134">
        <f>'[1]3 priedas_asignavimai'!X41+'[1]3 priedas_asignavimai'!X151</f>
        <v>0</v>
      </c>
      <c r="Y15" s="134">
        <f>'[1]3 priedas_asignavimai'!Y41+'[1]3 priedas_asignavimai'!Y151</f>
        <v>0</v>
      </c>
      <c r="Z15" s="134">
        <f>'[1]3 priedas_asignavimai'!Z41+'[1]3 priedas_asignavimai'!Z151</f>
        <v>0</v>
      </c>
      <c r="AA15" s="134">
        <f>'[1]3 priedas_asignavimai'!AA41+'[1]3 priedas_asignavimai'!AA151</f>
        <v>0</v>
      </c>
      <c r="AB15" s="134">
        <f>'[1]3 priedas_asignavimai'!AB41+'[1]3 priedas_asignavimai'!AB151</f>
        <v>0</v>
      </c>
      <c r="AC15" s="134">
        <f>'[1]3 priedas_asignavimai'!AC41+'[1]3 priedas_asignavimai'!AC151</f>
        <v>0</v>
      </c>
      <c r="AD15" s="134">
        <f>'[1]3 priedas_asignavimai'!AD41+'[1]3 priedas_asignavimai'!AD151</f>
        <v>0</v>
      </c>
      <c r="AE15" s="134">
        <f>'[1]3 priedas_asignavimai'!AE41+'[1]3 priedas_asignavimai'!AE151</f>
        <v>0</v>
      </c>
      <c r="AF15" s="134">
        <f>'[1]3 priedas_asignavimai'!AF41+'[1]3 priedas_asignavimai'!AF151</f>
        <v>0</v>
      </c>
      <c r="AG15" s="134">
        <f>'[1]3 priedas_asignavimai'!AG41+'[1]3 priedas_asignavimai'!AG151</f>
        <v>0</v>
      </c>
      <c r="AH15" s="134">
        <f>'[1]3 priedas_asignavimai'!AH41+'[1]3 priedas_asignavimai'!AH151</f>
        <v>0</v>
      </c>
      <c r="AI15" s="19">
        <f t="shared" si="3"/>
        <v>919.09999999999991</v>
      </c>
      <c r="AJ15" s="19">
        <f t="shared" si="3"/>
        <v>347.1</v>
      </c>
      <c r="AK15" s="23">
        <f t="shared" si="4"/>
        <v>189.89999999999998</v>
      </c>
      <c r="AL15" s="23">
        <f t="shared" si="0"/>
        <v>36.1</v>
      </c>
      <c r="AM15" s="23">
        <f t="shared" si="0"/>
        <v>436.6</v>
      </c>
      <c r="AN15" s="23">
        <f t="shared" si="0"/>
        <v>311</v>
      </c>
      <c r="AO15" s="23">
        <f t="shared" si="0"/>
        <v>0</v>
      </c>
      <c r="AP15" s="23">
        <f t="shared" si="0"/>
        <v>0</v>
      </c>
      <c r="AQ15" s="23">
        <f t="shared" si="0"/>
        <v>0</v>
      </c>
      <c r="AR15" s="23">
        <f t="shared" si="0"/>
        <v>0</v>
      </c>
      <c r="AS15" s="23">
        <f t="shared" si="0"/>
        <v>74.900000000000006</v>
      </c>
      <c r="AT15" s="23">
        <f t="shared" si="0"/>
        <v>0</v>
      </c>
      <c r="AU15" s="23">
        <f t="shared" si="0"/>
        <v>0</v>
      </c>
      <c r="AV15" s="23">
        <f t="shared" si="0"/>
        <v>0</v>
      </c>
      <c r="AW15" s="23">
        <f t="shared" si="0"/>
        <v>217.7</v>
      </c>
      <c r="AX15" s="23">
        <f t="shared" si="0"/>
        <v>0</v>
      </c>
      <c r="AZ15" s="1"/>
      <c r="BA15" s="1"/>
    </row>
    <row r="16" spans="1:53" s="57" customFormat="1" ht="15" customHeight="1" x14ac:dyDescent="0.25">
      <c r="A16" s="3" t="s">
        <v>11</v>
      </c>
      <c r="B16" s="15" t="s">
        <v>59</v>
      </c>
      <c r="C16" s="157">
        <f t="shared" si="1"/>
        <v>26628.199999999993</v>
      </c>
      <c r="D16" s="157">
        <f t="shared" si="1"/>
        <v>20152.899999999998</v>
      </c>
      <c r="E16" s="7">
        <f>'[1]3 priedas_asignavimai'!E42+'[1]3 priedas_asignavimai'!E155+'[1]3 priedas_asignavimai'!E159+'[1]3 priedas_asignavimai'!E165+'[1]3 priedas_asignavimai'!E169+'[1]3 priedas_asignavimai'!E176+'[1]3 priedas_asignavimai'!E178+'[1]3 priedas_asignavimai'!E183+'[1]3 priedas_asignavimai'!E189+'[1]3 priedas_asignavimai'!E193+'[1]3 priedas_asignavimai'!E198+'[1]3 priedas_asignavimai'!E204+'[1]3 priedas_asignavimai'!E208+'[1]3 priedas_asignavimai'!E212+'[1]3 priedas_asignavimai'!E216+'[1]3 priedas_asignavimai'!E221+'[1]3 priedas_asignavimai'!E225+'[1]3 priedas_asignavimai'!E229+'[1]3 priedas_asignavimai'!E235+'[1]3 priedas_asignavimai'!E240+'[1]3 priedas_asignavimai'!E245+'[1]3 priedas_asignavimai'!E248+'[1]3 priedas_asignavimai'!E250</f>
        <v>9183.4</v>
      </c>
      <c r="F16" s="7">
        <f>'[1]3 priedas_asignavimai'!F42+'[1]3 priedas_asignavimai'!F155+'[1]3 priedas_asignavimai'!F159+'[1]3 priedas_asignavimai'!F165+'[1]3 priedas_asignavimai'!F169+'[1]3 priedas_asignavimai'!F176+'[1]3 priedas_asignavimai'!F178+'[1]3 priedas_asignavimai'!F183+'[1]3 priedas_asignavimai'!F189+'[1]3 priedas_asignavimai'!F193+'[1]3 priedas_asignavimai'!F198+'[1]3 priedas_asignavimai'!F204+'[1]3 priedas_asignavimai'!F208+'[1]3 priedas_asignavimai'!F212+'[1]3 priedas_asignavimai'!F216+'[1]3 priedas_asignavimai'!F221+'[1]3 priedas_asignavimai'!F225+'[1]3 priedas_asignavimai'!F229+'[1]3 priedas_asignavimai'!F235+'[1]3 priedas_asignavimai'!F240+'[1]3 priedas_asignavimai'!F245+'[1]3 priedas_asignavimai'!F248+'[1]3 priedas_asignavimai'!F250</f>
        <v>6624.8</v>
      </c>
      <c r="G16" s="7">
        <f>'[1]3 priedas_asignavimai'!G42+'[1]3 priedas_asignavimai'!G155+'[1]3 priedas_asignavimai'!G159+'[1]3 priedas_asignavimai'!G165+'[1]3 priedas_asignavimai'!G169+'[1]3 priedas_asignavimai'!G176+'[1]3 priedas_asignavimai'!G178+'[1]3 priedas_asignavimai'!G183+'[1]3 priedas_asignavimai'!G189+'[1]3 priedas_asignavimai'!G193+'[1]3 priedas_asignavimai'!G198+'[1]3 priedas_asignavimai'!G204+'[1]3 priedas_asignavimai'!G208+'[1]3 priedas_asignavimai'!G212+'[1]3 priedas_asignavimai'!G216+'[1]3 priedas_asignavimai'!G221+'[1]3 priedas_asignavimai'!G225+'[1]3 priedas_asignavimai'!G229+'[1]3 priedas_asignavimai'!G235+'[1]3 priedas_asignavimai'!G240+'[1]3 priedas_asignavimai'!G245+'[1]3 priedas_asignavimai'!G248+'[1]3 priedas_asignavimai'!G250</f>
        <v>0</v>
      </c>
      <c r="H16" s="7">
        <f>'[1]3 priedas_asignavimai'!H42+'[1]3 priedas_asignavimai'!H155+'[1]3 priedas_asignavimai'!H159+'[1]3 priedas_asignavimai'!H165+'[1]3 priedas_asignavimai'!H169+'[1]3 priedas_asignavimai'!H176+'[1]3 priedas_asignavimai'!H178+'[1]3 priedas_asignavimai'!H183+'[1]3 priedas_asignavimai'!H189+'[1]3 priedas_asignavimai'!H193+'[1]3 priedas_asignavimai'!H198+'[1]3 priedas_asignavimai'!H204+'[1]3 priedas_asignavimai'!H208+'[1]3 priedas_asignavimai'!H212+'[1]3 priedas_asignavimai'!H216+'[1]3 priedas_asignavimai'!H221+'[1]3 priedas_asignavimai'!H225+'[1]3 priedas_asignavimai'!H229+'[1]3 priedas_asignavimai'!H235+'[1]3 priedas_asignavimai'!H240+'[1]3 priedas_asignavimai'!H245+'[1]3 priedas_asignavimai'!H248+'[1]3 priedas_asignavimai'!H250</f>
        <v>0</v>
      </c>
      <c r="I16" s="7">
        <f>'[1]3 priedas_asignavimai'!I42+'[1]3 priedas_asignavimai'!I155+'[1]3 priedas_asignavimai'!I159+'[1]3 priedas_asignavimai'!I165+'[1]3 priedas_asignavimai'!I169+'[1]3 priedas_asignavimai'!I176+'[1]3 priedas_asignavimai'!I178+'[1]3 priedas_asignavimai'!I183+'[1]3 priedas_asignavimai'!I189+'[1]3 priedas_asignavimai'!I193+'[1]3 priedas_asignavimai'!I198+'[1]3 priedas_asignavimai'!I204+'[1]3 priedas_asignavimai'!I208+'[1]3 priedas_asignavimai'!I212+'[1]3 priedas_asignavimai'!I216+'[1]3 priedas_asignavimai'!I221+'[1]3 priedas_asignavimai'!I225+'[1]3 priedas_asignavimai'!I229+'[1]3 priedas_asignavimai'!I235+'[1]3 priedas_asignavimai'!I240+'[1]3 priedas_asignavimai'!I245+'[1]3 priedas_asignavimai'!I248+'[1]3 priedas_asignavimai'!I250</f>
        <v>2068.3000000000002</v>
      </c>
      <c r="J16" s="7">
        <f>'[1]3 priedas_asignavimai'!J42+'[1]3 priedas_asignavimai'!J155+'[1]3 priedas_asignavimai'!J159+'[1]3 priedas_asignavimai'!J165+'[1]3 priedas_asignavimai'!J169+'[1]3 priedas_asignavimai'!J176+'[1]3 priedas_asignavimai'!J178+'[1]3 priedas_asignavimai'!J183+'[1]3 priedas_asignavimai'!J189+'[1]3 priedas_asignavimai'!J193+'[1]3 priedas_asignavimai'!J198+'[1]3 priedas_asignavimai'!J204+'[1]3 priedas_asignavimai'!J208+'[1]3 priedas_asignavimai'!J212+'[1]3 priedas_asignavimai'!J216+'[1]3 priedas_asignavimai'!J221+'[1]3 priedas_asignavimai'!J225+'[1]3 priedas_asignavimai'!J229+'[1]3 priedas_asignavimai'!J235+'[1]3 priedas_asignavimai'!J240+'[1]3 priedas_asignavimai'!J245+'[1]3 priedas_asignavimai'!J248+'[1]3 priedas_asignavimai'!J250</f>
        <v>682.40000000000009</v>
      </c>
      <c r="K16" s="7">
        <f>'[1]3 priedas_asignavimai'!K42+'[1]3 priedas_asignavimai'!K155+'[1]3 priedas_asignavimai'!K159+'[1]3 priedas_asignavimai'!K165+'[1]3 priedas_asignavimai'!K169+'[1]3 priedas_asignavimai'!K176+'[1]3 priedas_asignavimai'!K178+'[1]3 priedas_asignavimai'!K183+'[1]3 priedas_asignavimai'!K189+'[1]3 priedas_asignavimai'!K193+'[1]3 priedas_asignavimai'!K198+'[1]3 priedas_asignavimai'!K204+'[1]3 priedas_asignavimai'!K208+'[1]3 priedas_asignavimai'!K212+'[1]3 priedas_asignavimai'!K216+'[1]3 priedas_asignavimai'!K221+'[1]3 priedas_asignavimai'!K225+'[1]3 priedas_asignavimai'!K229+'[1]3 priedas_asignavimai'!K235+'[1]3 priedas_asignavimai'!K240+'[1]3 priedas_asignavimai'!K245+'[1]3 priedas_asignavimai'!K248+'[1]3 priedas_asignavimai'!K250</f>
        <v>13456.199999999995</v>
      </c>
      <c r="L16" s="7">
        <f>'[1]3 priedas_asignavimai'!L42+'[1]3 priedas_asignavimai'!L155+'[1]3 priedas_asignavimai'!L159+'[1]3 priedas_asignavimai'!L165+'[1]3 priedas_asignavimai'!L169+'[1]3 priedas_asignavimai'!L176+'[1]3 priedas_asignavimai'!L178+'[1]3 priedas_asignavimai'!L183+'[1]3 priedas_asignavimai'!L189+'[1]3 priedas_asignavimai'!L193+'[1]3 priedas_asignavimai'!L198+'[1]3 priedas_asignavimai'!L204+'[1]3 priedas_asignavimai'!L208+'[1]3 priedas_asignavimai'!L212+'[1]3 priedas_asignavimai'!L216+'[1]3 priedas_asignavimai'!L221+'[1]3 priedas_asignavimai'!L225+'[1]3 priedas_asignavimai'!L229+'[1]3 priedas_asignavimai'!L235+'[1]3 priedas_asignavimai'!L240+'[1]3 priedas_asignavimai'!L245+'[1]3 priedas_asignavimai'!L248+'[1]3 priedas_asignavimai'!L250</f>
        <v>12791.9</v>
      </c>
      <c r="M16" s="7">
        <f>'[1]3 priedas_asignavimai'!M42+'[1]3 priedas_asignavimai'!M155+'[1]3 priedas_asignavimai'!M159+'[1]3 priedas_asignavimai'!M165+'[1]3 priedas_asignavimai'!M169+'[1]3 priedas_asignavimai'!M176+'[1]3 priedas_asignavimai'!M178+'[1]3 priedas_asignavimai'!M183+'[1]3 priedas_asignavimai'!M189+'[1]3 priedas_asignavimai'!M193+'[1]3 priedas_asignavimai'!M198+'[1]3 priedas_asignavimai'!M204+'[1]3 priedas_asignavimai'!M208+'[1]3 priedas_asignavimai'!M212+'[1]3 priedas_asignavimai'!M216+'[1]3 priedas_asignavimai'!M221+'[1]3 priedas_asignavimai'!M225+'[1]3 priedas_asignavimai'!M229+'[1]3 priedas_asignavimai'!M235+'[1]3 priedas_asignavimai'!M240+'[1]3 priedas_asignavimai'!M245+'[1]3 priedas_asignavimai'!M248+'[1]3 priedas_asignavimai'!M250</f>
        <v>650.49999999999989</v>
      </c>
      <c r="N16" s="7">
        <f>'[1]3 priedas_asignavimai'!N42+'[1]3 priedas_asignavimai'!N155+'[1]3 priedas_asignavimai'!N159+'[1]3 priedas_asignavimai'!N165+'[1]3 priedas_asignavimai'!N169+'[1]3 priedas_asignavimai'!N176+'[1]3 priedas_asignavimai'!N178+'[1]3 priedas_asignavimai'!N183+'[1]3 priedas_asignavimai'!N189+'[1]3 priedas_asignavimai'!N193+'[1]3 priedas_asignavimai'!N198+'[1]3 priedas_asignavimai'!N204+'[1]3 priedas_asignavimai'!N208+'[1]3 priedas_asignavimai'!N212+'[1]3 priedas_asignavimai'!N216+'[1]3 priedas_asignavimai'!N221+'[1]3 priedas_asignavimai'!N225+'[1]3 priedas_asignavimai'!N229+'[1]3 priedas_asignavimai'!N235+'[1]3 priedas_asignavimai'!N240+'[1]3 priedas_asignavimai'!N245+'[1]3 priedas_asignavimai'!N248+'[1]3 priedas_asignavimai'!N250</f>
        <v>48</v>
      </c>
      <c r="O16" s="7">
        <f>'[1]3 priedas_asignavimai'!O42+'[1]3 priedas_asignavimai'!O155+'[1]3 priedas_asignavimai'!O159+'[1]3 priedas_asignavimai'!O165+'[1]3 priedas_asignavimai'!O169+'[1]3 priedas_asignavimai'!O176+'[1]3 priedas_asignavimai'!O178+'[1]3 priedas_asignavimai'!O183+'[1]3 priedas_asignavimai'!O189+'[1]3 priedas_asignavimai'!O193+'[1]3 priedas_asignavimai'!O198+'[1]3 priedas_asignavimai'!O204+'[1]3 priedas_asignavimai'!O208+'[1]3 priedas_asignavimai'!O212+'[1]3 priedas_asignavimai'!O216+'[1]3 priedas_asignavimai'!O221+'[1]3 priedas_asignavimai'!O225+'[1]3 priedas_asignavimai'!O229+'[1]3 priedas_asignavimai'!O235+'[1]3 priedas_asignavimai'!O240+'[1]3 priedas_asignavimai'!O245+'[1]3 priedas_asignavimai'!O248+'[1]3 priedas_asignavimai'!O250</f>
        <v>797.3</v>
      </c>
      <c r="P16" s="7">
        <f>'[1]3 priedas_asignavimai'!P42+'[1]3 priedas_asignavimai'!P155+'[1]3 priedas_asignavimai'!P159+'[1]3 priedas_asignavimai'!P165+'[1]3 priedas_asignavimai'!P169+'[1]3 priedas_asignavimai'!P176+'[1]3 priedas_asignavimai'!P178+'[1]3 priedas_asignavimai'!P183+'[1]3 priedas_asignavimai'!P189+'[1]3 priedas_asignavimai'!P193+'[1]3 priedas_asignavimai'!P198+'[1]3 priedas_asignavimai'!P204+'[1]3 priedas_asignavimai'!P208+'[1]3 priedas_asignavimai'!P212+'[1]3 priedas_asignavimai'!P216+'[1]3 priedas_asignavimai'!P221+'[1]3 priedas_asignavimai'!P225+'[1]3 priedas_asignavimai'!P229+'[1]3 priedas_asignavimai'!P235+'[1]3 priedas_asignavimai'!P240+'[1]3 priedas_asignavimai'!P245+'[1]3 priedas_asignavimai'!P248+'[1]3 priedas_asignavimai'!P250</f>
        <v>0</v>
      </c>
      <c r="Q16" s="7">
        <f>'[1]3 priedas_asignavimai'!Q42+'[1]3 priedas_asignavimai'!Q155+'[1]3 priedas_asignavimai'!Q159+'[1]3 priedas_asignavimai'!Q165+'[1]3 priedas_asignavimai'!Q169+'[1]3 priedas_asignavimai'!Q176+'[1]3 priedas_asignavimai'!Q178+'[1]3 priedas_asignavimai'!Q183+'[1]3 priedas_asignavimai'!Q189+'[1]3 priedas_asignavimai'!Q193+'[1]3 priedas_asignavimai'!Q198+'[1]3 priedas_asignavimai'!Q204+'[1]3 priedas_asignavimai'!Q208+'[1]3 priedas_asignavimai'!Q212+'[1]3 priedas_asignavimai'!Q216+'[1]3 priedas_asignavimai'!Q221+'[1]3 priedas_asignavimai'!Q225+'[1]3 priedas_asignavimai'!Q229+'[1]3 priedas_asignavimai'!Q235+'[1]3 priedas_asignavimai'!Q240+'[1]3 priedas_asignavimai'!Q245+'[1]3 priedas_asignavimai'!Q248+'[1]3 priedas_asignavimai'!Q250</f>
        <v>472.50000000000006</v>
      </c>
      <c r="R16" s="7">
        <f>'[1]3 priedas_asignavimai'!R42+'[1]3 priedas_asignavimai'!R155+'[1]3 priedas_asignavimai'!R159+'[1]3 priedas_asignavimai'!R165+'[1]3 priedas_asignavimai'!R169+'[1]3 priedas_asignavimai'!R176+'[1]3 priedas_asignavimai'!R178+'[1]3 priedas_asignavimai'!R183+'[1]3 priedas_asignavimai'!R189+'[1]3 priedas_asignavimai'!R193+'[1]3 priedas_asignavimai'!R198+'[1]3 priedas_asignavimai'!R204+'[1]3 priedas_asignavimai'!R208+'[1]3 priedas_asignavimai'!R212+'[1]3 priedas_asignavimai'!R216+'[1]3 priedas_asignavimai'!R221+'[1]3 priedas_asignavimai'!R225+'[1]3 priedas_asignavimai'!R229+'[1]3 priedas_asignavimai'!R235+'[1]3 priedas_asignavimai'!R240+'[1]3 priedas_asignavimai'!R245+'[1]3 priedas_asignavimai'!R248+'[1]3 priedas_asignavimai'!R250</f>
        <v>5.8</v>
      </c>
      <c r="S16" s="157">
        <f t="shared" si="2"/>
        <v>141.70000000000002</v>
      </c>
      <c r="T16" s="157">
        <f t="shared" si="2"/>
        <v>4.4999999999999991</v>
      </c>
      <c r="U16" s="134">
        <f>'[1]3 priedas_asignavimai'!U42+'[1]3 priedas_asignavimai'!U155+'[1]3 priedas_asignavimai'!U159+'[1]3 priedas_asignavimai'!U165+'[1]3 priedas_asignavimai'!U169+'[1]3 priedas_asignavimai'!U176+'[1]3 priedas_asignavimai'!U178+'[1]3 priedas_asignavimai'!U183+'[1]3 priedas_asignavimai'!U189+'[1]3 priedas_asignavimai'!U193+'[1]3 priedas_asignavimai'!U198+'[1]3 priedas_asignavimai'!U204+'[1]3 priedas_asignavimai'!U208+'[1]3 priedas_asignavimai'!U212+'[1]3 priedas_asignavimai'!U216+'[1]3 priedas_asignavimai'!U221+'[1]3 priedas_asignavimai'!U225+'[1]3 priedas_asignavimai'!U229+'[1]3 priedas_asignavimai'!U235+'[1]3 priedas_asignavimai'!U240+'[1]3 priedas_asignavimai'!U245+'[1]3 priedas_asignavimai'!U248+'[1]3 priedas_asignavimai'!U250</f>
        <v>60</v>
      </c>
      <c r="V16" s="134">
        <f>'[1]3 priedas_asignavimai'!V42+'[1]3 priedas_asignavimai'!V155+'[1]3 priedas_asignavimai'!V159+'[1]3 priedas_asignavimai'!V165+'[1]3 priedas_asignavimai'!V169+'[1]3 priedas_asignavimai'!V176+'[1]3 priedas_asignavimai'!V178+'[1]3 priedas_asignavimai'!V183+'[1]3 priedas_asignavimai'!V189+'[1]3 priedas_asignavimai'!V193+'[1]3 priedas_asignavimai'!V198+'[1]3 priedas_asignavimai'!V204+'[1]3 priedas_asignavimai'!V208+'[1]3 priedas_asignavimai'!V212+'[1]3 priedas_asignavimai'!V216+'[1]3 priedas_asignavimai'!V221+'[1]3 priedas_asignavimai'!V225+'[1]3 priedas_asignavimai'!V229+'[1]3 priedas_asignavimai'!V235+'[1]3 priedas_asignavimai'!V240+'[1]3 priedas_asignavimai'!V245+'[1]3 priedas_asignavimai'!V248+'[1]3 priedas_asignavimai'!V250</f>
        <v>0</v>
      </c>
      <c r="W16" s="134">
        <f>'[1]3 priedas_asignavimai'!W42+'[1]3 priedas_asignavimai'!W155+'[1]3 priedas_asignavimai'!W159+'[1]3 priedas_asignavimai'!W165+'[1]3 priedas_asignavimai'!W169+'[1]3 priedas_asignavimai'!W176+'[1]3 priedas_asignavimai'!W178+'[1]3 priedas_asignavimai'!W183+'[1]3 priedas_asignavimai'!W189+'[1]3 priedas_asignavimai'!W193+'[1]3 priedas_asignavimai'!W198+'[1]3 priedas_asignavimai'!W204+'[1]3 priedas_asignavimai'!W208+'[1]3 priedas_asignavimai'!W212+'[1]3 priedas_asignavimai'!W216+'[1]3 priedas_asignavimai'!W221+'[1]3 priedas_asignavimai'!W225+'[1]3 priedas_asignavimai'!W229+'[1]3 priedas_asignavimai'!W235+'[1]3 priedas_asignavimai'!W240+'[1]3 priedas_asignavimai'!W245+'[1]3 priedas_asignavimai'!W248+'[1]3 priedas_asignavimai'!W250</f>
        <v>0</v>
      </c>
      <c r="X16" s="134">
        <f>'[1]3 priedas_asignavimai'!X42+'[1]3 priedas_asignavimai'!X155+'[1]3 priedas_asignavimai'!X159+'[1]3 priedas_asignavimai'!X165+'[1]3 priedas_asignavimai'!X169+'[1]3 priedas_asignavimai'!X176+'[1]3 priedas_asignavimai'!X178+'[1]3 priedas_asignavimai'!X183+'[1]3 priedas_asignavimai'!X189+'[1]3 priedas_asignavimai'!X193+'[1]3 priedas_asignavimai'!X198+'[1]3 priedas_asignavimai'!X204+'[1]3 priedas_asignavimai'!X208+'[1]3 priedas_asignavimai'!X212+'[1]3 priedas_asignavimai'!X216+'[1]3 priedas_asignavimai'!X221+'[1]3 priedas_asignavimai'!X225+'[1]3 priedas_asignavimai'!X229+'[1]3 priedas_asignavimai'!X235+'[1]3 priedas_asignavimai'!X240+'[1]3 priedas_asignavimai'!X245+'[1]3 priedas_asignavimai'!X248+'[1]3 priedas_asignavimai'!X250</f>
        <v>0</v>
      </c>
      <c r="Y16" s="134">
        <f>'[1]3 priedas_asignavimai'!Y42+'[1]3 priedas_asignavimai'!Y155+'[1]3 priedas_asignavimai'!Y159+'[1]3 priedas_asignavimai'!Y165+'[1]3 priedas_asignavimai'!Y169+'[1]3 priedas_asignavimai'!Y176+'[1]3 priedas_asignavimai'!Y178+'[1]3 priedas_asignavimai'!Y183+'[1]3 priedas_asignavimai'!Y189+'[1]3 priedas_asignavimai'!Y193+'[1]3 priedas_asignavimai'!Y198+'[1]3 priedas_asignavimai'!Y204+'[1]3 priedas_asignavimai'!Y208+'[1]3 priedas_asignavimai'!Y212+'[1]3 priedas_asignavimai'!Y216+'[1]3 priedas_asignavimai'!Y221+'[1]3 priedas_asignavimai'!Y225+'[1]3 priedas_asignavimai'!Y229+'[1]3 priedas_asignavimai'!Y235+'[1]3 priedas_asignavimai'!Y240+'[1]3 priedas_asignavimai'!Y245+'[1]3 priedas_asignavimai'!Y248+'[1]3 priedas_asignavimai'!Y250</f>
        <v>62.600000000000009</v>
      </c>
      <c r="Z16" s="134">
        <f>'[1]3 priedas_asignavimai'!Z42+'[1]3 priedas_asignavimai'!Z155+'[1]3 priedas_asignavimai'!Z159+'[1]3 priedas_asignavimai'!Z165+'[1]3 priedas_asignavimai'!Z169+'[1]3 priedas_asignavimai'!Z176+'[1]3 priedas_asignavimai'!Z178+'[1]3 priedas_asignavimai'!Z183+'[1]3 priedas_asignavimai'!Z189+'[1]3 priedas_asignavimai'!Z193+'[1]3 priedas_asignavimai'!Z198+'[1]3 priedas_asignavimai'!Z204+'[1]3 priedas_asignavimai'!Z208+'[1]3 priedas_asignavimai'!Z212+'[1]3 priedas_asignavimai'!Z216+'[1]3 priedas_asignavimai'!Z221+'[1]3 priedas_asignavimai'!Z225+'[1]3 priedas_asignavimai'!Z229+'[1]3 priedas_asignavimai'!Z235+'[1]3 priedas_asignavimai'!Z240+'[1]3 priedas_asignavimai'!Z245+'[1]3 priedas_asignavimai'!Z248+'[1]3 priedas_asignavimai'!Z250</f>
        <v>6.4999999999999991</v>
      </c>
      <c r="AA16" s="134">
        <f>'[1]3 priedas_asignavimai'!AA42+'[1]3 priedas_asignavimai'!AA155+'[1]3 priedas_asignavimai'!AA159+'[1]3 priedas_asignavimai'!AA165+'[1]3 priedas_asignavimai'!AA169+'[1]3 priedas_asignavimai'!AA176+'[1]3 priedas_asignavimai'!AA178+'[1]3 priedas_asignavimai'!AA183+'[1]3 priedas_asignavimai'!AA189+'[1]3 priedas_asignavimai'!AA193+'[1]3 priedas_asignavimai'!AA198+'[1]3 priedas_asignavimai'!AA204+'[1]3 priedas_asignavimai'!AA208+'[1]3 priedas_asignavimai'!AA212+'[1]3 priedas_asignavimai'!AA216+'[1]3 priedas_asignavimai'!AA221+'[1]3 priedas_asignavimai'!AA225+'[1]3 priedas_asignavimai'!AA229+'[1]3 priedas_asignavimai'!AA235+'[1]3 priedas_asignavimai'!AA240+'[1]3 priedas_asignavimai'!AA245+'[1]3 priedas_asignavimai'!AA248+'[1]3 priedas_asignavimai'!AA250</f>
        <v>0</v>
      </c>
      <c r="AB16" s="134">
        <f>'[1]3 priedas_asignavimai'!AB42+'[1]3 priedas_asignavimai'!AB155+'[1]3 priedas_asignavimai'!AB159+'[1]3 priedas_asignavimai'!AB165+'[1]3 priedas_asignavimai'!AB169+'[1]3 priedas_asignavimai'!AB176+'[1]3 priedas_asignavimai'!AB178+'[1]3 priedas_asignavimai'!AB183+'[1]3 priedas_asignavimai'!AB189+'[1]3 priedas_asignavimai'!AB193+'[1]3 priedas_asignavimai'!AB198+'[1]3 priedas_asignavimai'!AB204+'[1]3 priedas_asignavimai'!AB208+'[1]3 priedas_asignavimai'!AB212+'[1]3 priedas_asignavimai'!AB216+'[1]3 priedas_asignavimai'!AB221+'[1]3 priedas_asignavimai'!AB225+'[1]3 priedas_asignavimai'!AB229+'[1]3 priedas_asignavimai'!AB235+'[1]3 priedas_asignavimai'!AB240+'[1]3 priedas_asignavimai'!AB245+'[1]3 priedas_asignavimai'!AB248+'[1]3 priedas_asignavimai'!AB250</f>
        <v>-2</v>
      </c>
      <c r="AC16" s="134">
        <f>'[1]3 priedas_asignavimai'!AC42+'[1]3 priedas_asignavimai'!AC155+'[1]3 priedas_asignavimai'!AC159+'[1]3 priedas_asignavimai'!AC165+'[1]3 priedas_asignavimai'!AC169+'[1]3 priedas_asignavimai'!AC176+'[1]3 priedas_asignavimai'!AC178+'[1]3 priedas_asignavimai'!AC183+'[1]3 priedas_asignavimai'!AC189+'[1]3 priedas_asignavimai'!AC193+'[1]3 priedas_asignavimai'!AC198+'[1]3 priedas_asignavimai'!AC204+'[1]3 priedas_asignavimai'!AC208+'[1]3 priedas_asignavimai'!AC212+'[1]3 priedas_asignavimai'!AC216+'[1]3 priedas_asignavimai'!AC221+'[1]3 priedas_asignavimai'!AC225+'[1]3 priedas_asignavimai'!AC229+'[1]3 priedas_asignavimai'!AC235+'[1]3 priedas_asignavimai'!AC240+'[1]3 priedas_asignavimai'!AC245+'[1]3 priedas_asignavimai'!AC248+'[1]3 priedas_asignavimai'!AC250</f>
        <v>0</v>
      </c>
      <c r="AD16" s="134">
        <f>'[1]3 priedas_asignavimai'!AD42+'[1]3 priedas_asignavimai'!AD155+'[1]3 priedas_asignavimai'!AD159+'[1]3 priedas_asignavimai'!AD165+'[1]3 priedas_asignavimai'!AD169+'[1]3 priedas_asignavimai'!AD176+'[1]3 priedas_asignavimai'!AD178+'[1]3 priedas_asignavimai'!AD183+'[1]3 priedas_asignavimai'!AD189+'[1]3 priedas_asignavimai'!AD193+'[1]3 priedas_asignavimai'!AD198+'[1]3 priedas_asignavimai'!AD204+'[1]3 priedas_asignavimai'!AD208+'[1]3 priedas_asignavimai'!AD212+'[1]3 priedas_asignavimai'!AD216+'[1]3 priedas_asignavimai'!AD221+'[1]3 priedas_asignavimai'!AD225+'[1]3 priedas_asignavimai'!AD229+'[1]3 priedas_asignavimai'!AD235+'[1]3 priedas_asignavimai'!AD240+'[1]3 priedas_asignavimai'!AD245+'[1]3 priedas_asignavimai'!AD248+'[1]3 priedas_asignavimai'!AD250</f>
        <v>0</v>
      </c>
      <c r="AE16" s="134">
        <f>'[1]3 priedas_asignavimai'!AE42+'[1]3 priedas_asignavimai'!AE155+'[1]3 priedas_asignavimai'!AE159+'[1]3 priedas_asignavimai'!AE165+'[1]3 priedas_asignavimai'!AE169+'[1]3 priedas_asignavimai'!AE176+'[1]3 priedas_asignavimai'!AE178+'[1]3 priedas_asignavimai'!AE183+'[1]3 priedas_asignavimai'!AE189+'[1]3 priedas_asignavimai'!AE193+'[1]3 priedas_asignavimai'!AE198+'[1]3 priedas_asignavimai'!AE204+'[1]3 priedas_asignavimai'!AE208+'[1]3 priedas_asignavimai'!AE212+'[1]3 priedas_asignavimai'!AE216+'[1]3 priedas_asignavimai'!AE221+'[1]3 priedas_asignavimai'!AE225+'[1]3 priedas_asignavimai'!AE229+'[1]3 priedas_asignavimai'!AE235+'[1]3 priedas_asignavimai'!AE240+'[1]3 priedas_asignavimai'!AE245+'[1]3 priedas_asignavimai'!AE248+'[1]3 priedas_asignavimai'!AE250</f>
        <v>0</v>
      </c>
      <c r="AF16" s="134">
        <f>'[1]3 priedas_asignavimai'!AF42+'[1]3 priedas_asignavimai'!AF155+'[1]3 priedas_asignavimai'!AF159+'[1]3 priedas_asignavimai'!AF165+'[1]3 priedas_asignavimai'!AF169+'[1]3 priedas_asignavimai'!AF176+'[1]3 priedas_asignavimai'!AF178+'[1]3 priedas_asignavimai'!AF183+'[1]3 priedas_asignavimai'!AF189+'[1]3 priedas_asignavimai'!AF193+'[1]3 priedas_asignavimai'!AF198+'[1]3 priedas_asignavimai'!AF204+'[1]3 priedas_asignavimai'!AF208+'[1]3 priedas_asignavimai'!AF212+'[1]3 priedas_asignavimai'!AF216+'[1]3 priedas_asignavimai'!AF221+'[1]3 priedas_asignavimai'!AF225+'[1]3 priedas_asignavimai'!AF229+'[1]3 priedas_asignavimai'!AF235+'[1]3 priedas_asignavimai'!AF240+'[1]3 priedas_asignavimai'!AF245+'[1]3 priedas_asignavimai'!AF248+'[1]3 priedas_asignavimai'!AF250</f>
        <v>0</v>
      </c>
      <c r="AG16" s="134">
        <f>'[1]3 priedas_asignavimai'!AG42+'[1]3 priedas_asignavimai'!AG155+'[1]3 priedas_asignavimai'!AG159+'[1]3 priedas_asignavimai'!AG165+'[1]3 priedas_asignavimai'!AG169+'[1]3 priedas_asignavimai'!AG176+'[1]3 priedas_asignavimai'!AG178+'[1]3 priedas_asignavimai'!AG183+'[1]3 priedas_asignavimai'!AG189+'[1]3 priedas_asignavimai'!AG193+'[1]3 priedas_asignavimai'!AG198+'[1]3 priedas_asignavimai'!AG204+'[1]3 priedas_asignavimai'!AG208+'[1]3 priedas_asignavimai'!AG212+'[1]3 priedas_asignavimai'!AG216+'[1]3 priedas_asignavimai'!AG221+'[1]3 priedas_asignavimai'!AG225+'[1]3 priedas_asignavimai'!AG229+'[1]3 priedas_asignavimai'!AG235+'[1]3 priedas_asignavimai'!AG240+'[1]3 priedas_asignavimai'!AG245+'[1]3 priedas_asignavimai'!AG248+'[1]3 priedas_asignavimai'!AG250</f>
        <v>19.099999999999998</v>
      </c>
      <c r="AH16" s="134">
        <f>'[1]3 priedas_asignavimai'!AH42+'[1]3 priedas_asignavimai'!AH155+'[1]3 priedas_asignavimai'!AH159+'[1]3 priedas_asignavimai'!AH165+'[1]3 priedas_asignavimai'!AH169+'[1]3 priedas_asignavimai'!AH176+'[1]3 priedas_asignavimai'!AH178+'[1]3 priedas_asignavimai'!AH183+'[1]3 priedas_asignavimai'!AH189+'[1]3 priedas_asignavimai'!AH193+'[1]3 priedas_asignavimai'!AH198+'[1]3 priedas_asignavimai'!AH204+'[1]3 priedas_asignavimai'!AH208+'[1]3 priedas_asignavimai'!AH212+'[1]3 priedas_asignavimai'!AH216+'[1]3 priedas_asignavimai'!AH221+'[1]3 priedas_asignavimai'!AH225+'[1]3 priedas_asignavimai'!AH229+'[1]3 priedas_asignavimai'!AH235+'[1]3 priedas_asignavimai'!AH240+'[1]3 priedas_asignavimai'!AH245+'[1]3 priedas_asignavimai'!AH248+'[1]3 priedas_asignavimai'!AH250</f>
        <v>0</v>
      </c>
      <c r="AI16" s="19">
        <f t="shared" si="3"/>
        <v>26769.899999999991</v>
      </c>
      <c r="AJ16" s="19">
        <f t="shared" si="3"/>
        <v>20157.399999999998</v>
      </c>
      <c r="AK16" s="23">
        <f t="shared" si="4"/>
        <v>9243.4</v>
      </c>
      <c r="AL16" s="23">
        <f t="shared" si="0"/>
        <v>6624.8</v>
      </c>
      <c r="AM16" s="23">
        <f t="shared" si="0"/>
        <v>0</v>
      </c>
      <c r="AN16" s="23">
        <f t="shared" si="0"/>
        <v>0</v>
      </c>
      <c r="AO16" s="23">
        <f t="shared" si="0"/>
        <v>2130.9</v>
      </c>
      <c r="AP16" s="23">
        <f t="shared" si="0"/>
        <v>688.90000000000009</v>
      </c>
      <c r="AQ16" s="23">
        <f t="shared" si="0"/>
        <v>13456.199999999995</v>
      </c>
      <c r="AR16" s="23">
        <f t="shared" si="0"/>
        <v>12789.9</v>
      </c>
      <c r="AS16" s="23">
        <f t="shared" si="0"/>
        <v>650.49999999999989</v>
      </c>
      <c r="AT16" s="23">
        <f t="shared" si="0"/>
        <v>48</v>
      </c>
      <c r="AU16" s="23">
        <f t="shared" si="0"/>
        <v>797.3</v>
      </c>
      <c r="AV16" s="23">
        <f t="shared" si="0"/>
        <v>0</v>
      </c>
      <c r="AW16" s="23">
        <f t="shared" si="0"/>
        <v>491.60000000000008</v>
      </c>
      <c r="AX16" s="23">
        <f t="shared" si="0"/>
        <v>5.8</v>
      </c>
      <c r="AZ16" s="1"/>
      <c r="BA16" s="1"/>
    </row>
    <row r="17" spans="1:53" s="57" customFormat="1" x14ac:dyDescent="0.25">
      <c r="A17" s="3" t="s">
        <v>12</v>
      </c>
      <c r="B17" s="15" t="s">
        <v>61</v>
      </c>
      <c r="C17" s="157">
        <f t="shared" si="1"/>
        <v>1016.3000000000001</v>
      </c>
      <c r="D17" s="157">
        <f t="shared" si="1"/>
        <v>319.7</v>
      </c>
      <c r="E17" s="7">
        <f>'[1]3 priedas_asignavimai'!E50+'[1]3 priedas_asignavimai'!E73+'[1]3 priedas_asignavimai'!E80+'[1]3 priedas_asignavimai'!E87+'[1]3 priedas_asignavimai'!E94+'[1]3 priedas_asignavimai'!E101+'[1]3 priedas_asignavimai'!E108+'[1]3 priedas_asignavimai'!E115+'[1]3 priedas_asignavimai'!E122+'[1]3 priedas_asignavimai'!E129+'[1]3 priedas_asignavimai'!E136+'[1]3 priedas_asignavimai'!E143</f>
        <v>475.1</v>
      </c>
      <c r="F17" s="7">
        <f>'[1]3 priedas_asignavimai'!F50+'[1]3 priedas_asignavimai'!F73+'[1]3 priedas_asignavimai'!F80+'[1]3 priedas_asignavimai'!F87+'[1]3 priedas_asignavimai'!F94+'[1]3 priedas_asignavimai'!F101+'[1]3 priedas_asignavimai'!F108+'[1]3 priedas_asignavimai'!F115+'[1]3 priedas_asignavimai'!F122+'[1]3 priedas_asignavimai'!F129+'[1]3 priedas_asignavimai'!F136+'[1]3 priedas_asignavimai'!F143</f>
        <v>239.2</v>
      </c>
      <c r="G17" s="7">
        <f>'[1]3 priedas_asignavimai'!G50+'[1]3 priedas_asignavimai'!G73+'[1]3 priedas_asignavimai'!G80+'[1]3 priedas_asignavimai'!G87+'[1]3 priedas_asignavimai'!G94+'[1]3 priedas_asignavimai'!G101+'[1]3 priedas_asignavimai'!G108+'[1]3 priedas_asignavimai'!G115+'[1]3 priedas_asignavimai'!G122+'[1]3 priedas_asignavimai'!G129+'[1]3 priedas_asignavimai'!G136+'[1]3 priedas_asignavimai'!G143</f>
        <v>326.3</v>
      </c>
      <c r="H17" s="7">
        <f>'[1]3 priedas_asignavimai'!H50+'[1]3 priedas_asignavimai'!H73+'[1]3 priedas_asignavimai'!H80+'[1]3 priedas_asignavimai'!H87+'[1]3 priedas_asignavimai'!H94+'[1]3 priedas_asignavimai'!H101+'[1]3 priedas_asignavimai'!H108+'[1]3 priedas_asignavimai'!H115+'[1]3 priedas_asignavimai'!H122+'[1]3 priedas_asignavimai'!H129+'[1]3 priedas_asignavimai'!H136+'[1]3 priedas_asignavimai'!H143</f>
        <v>79.5</v>
      </c>
      <c r="I17" s="7">
        <f>'[1]3 priedas_asignavimai'!I50+'[1]3 priedas_asignavimai'!I73+'[1]3 priedas_asignavimai'!I80+'[1]3 priedas_asignavimai'!I87+'[1]3 priedas_asignavimai'!I94+'[1]3 priedas_asignavimai'!I101+'[1]3 priedas_asignavimai'!I108+'[1]3 priedas_asignavimai'!I115+'[1]3 priedas_asignavimai'!I122+'[1]3 priedas_asignavimai'!I129+'[1]3 priedas_asignavimai'!I136+'[1]3 priedas_asignavimai'!I143</f>
        <v>0</v>
      </c>
      <c r="J17" s="7">
        <f>'[1]3 priedas_asignavimai'!J50+'[1]3 priedas_asignavimai'!J73+'[1]3 priedas_asignavimai'!J80+'[1]3 priedas_asignavimai'!J87+'[1]3 priedas_asignavimai'!J94+'[1]3 priedas_asignavimai'!J101+'[1]3 priedas_asignavimai'!J108+'[1]3 priedas_asignavimai'!J115+'[1]3 priedas_asignavimai'!J122+'[1]3 priedas_asignavimai'!J129+'[1]3 priedas_asignavimai'!J136+'[1]3 priedas_asignavimai'!J143</f>
        <v>0</v>
      </c>
      <c r="K17" s="7">
        <f>'[1]3 priedas_asignavimai'!K50+'[1]3 priedas_asignavimai'!K73+'[1]3 priedas_asignavimai'!K80+'[1]3 priedas_asignavimai'!K87+'[1]3 priedas_asignavimai'!K94+'[1]3 priedas_asignavimai'!K101+'[1]3 priedas_asignavimai'!K108+'[1]3 priedas_asignavimai'!K115+'[1]3 priedas_asignavimai'!K122+'[1]3 priedas_asignavimai'!K129+'[1]3 priedas_asignavimai'!K136+'[1]3 priedas_asignavimai'!K143</f>
        <v>0</v>
      </c>
      <c r="L17" s="7">
        <f>'[1]3 priedas_asignavimai'!L50+'[1]3 priedas_asignavimai'!L73+'[1]3 priedas_asignavimai'!L80+'[1]3 priedas_asignavimai'!L87+'[1]3 priedas_asignavimai'!L94+'[1]3 priedas_asignavimai'!L101+'[1]3 priedas_asignavimai'!L108+'[1]3 priedas_asignavimai'!L115+'[1]3 priedas_asignavimai'!L122+'[1]3 priedas_asignavimai'!L129+'[1]3 priedas_asignavimai'!L136+'[1]3 priedas_asignavimai'!L143</f>
        <v>0</v>
      </c>
      <c r="M17" s="7">
        <f>'[1]3 priedas_asignavimai'!M50+'[1]3 priedas_asignavimai'!M73+'[1]3 priedas_asignavimai'!M80+'[1]3 priedas_asignavimai'!M87+'[1]3 priedas_asignavimai'!M94+'[1]3 priedas_asignavimai'!M101+'[1]3 priedas_asignavimai'!M108+'[1]3 priedas_asignavimai'!M115+'[1]3 priedas_asignavimai'!M122+'[1]3 priedas_asignavimai'!M129+'[1]3 priedas_asignavimai'!M136+'[1]3 priedas_asignavimai'!M143</f>
        <v>0</v>
      </c>
      <c r="N17" s="7">
        <f>'[1]3 priedas_asignavimai'!N50+'[1]3 priedas_asignavimai'!N73+'[1]3 priedas_asignavimai'!N80+'[1]3 priedas_asignavimai'!N87+'[1]3 priedas_asignavimai'!N94+'[1]3 priedas_asignavimai'!N101+'[1]3 priedas_asignavimai'!N108+'[1]3 priedas_asignavimai'!N115+'[1]3 priedas_asignavimai'!N122+'[1]3 priedas_asignavimai'!N129+'[1]3 priedas_asignavimai'!N136+'[1]3 priedas_asignavimai'!N143</f>
        <v>0</v>
      </c>
      <c r="O17" s="7">
        <f>'[1]3 priedas_asignavimai'!O50+'[1]3 priedas_asignavimai'!O73+'[1]3 priedas_asignavimai'!O80+'[1]3 priedas_asignavimai'!O87+'[1]3 priedas_asignavimai'!O94+'[1]3 priedas_asignavimai'!O101+'[1]3 priedas_asignavimai'!O108+'[1]3 priedas_asignavimai'!O115+'[1]3 priedas_asignavimai'!O122+'[1]3 priedas_asignavimai'!O129+'[1]3 priedas_asignavimai'!O136+'[1]3 priedas_asignavimai'!O143</f>
        <v>214.9</v>
      </c>
      <c r="P17" s="7">
        <f>'[1]3 priedas_asignavimai'!P50+'[1]3 priedas_asignavimai'!P73+'[1]3 priedas_asignavimai'!P80+'[1]3 priedas_asignavimai'!P87+'[1]3 priedas_asignavimai'!P94+'[1]3 priedas_asignavimai'!P101+'[1]3 priedas_asignavimai'!P108+'[1]3 priedas_asignavimai'!P115+'[1]3 priedas_asignavimai'!P122+'[1]3 priedas_asignavimai'!P129+'[1]3 priedas_asignavimai'!P136+'[1]3 priedas_asignavimai'!P143</f>
        <v>1</v>
      </c>
      <c r="Q17" s="7">
        <f>'[1]3 priedas_asignavimai'!Q50+'[1]3 priedas_asignavimai'!Q73+'[1]3 priedas_asignavimai'!Q80+'[1]3 priedas_asignavimai'!Q87+'[1]3 priedas_asignavimai'!Q94+'[1]3 priedas_asignavimai'!Q101+'[1]3 priedas_asignavimai'!Q108+'[1]3 priedas_asignavimai'!Q115+'[1]3 priedas_asignavimai'!Q122+'[1]3 priedas_asignavimai'!Q129+'[1]3 priedas_asignavimai'!Q136+'[1]3 priedas_asignavimai'!Q143</f>
        <v>0</v>
      </c>
      <c r="R17" s="7">
        <f>'[1]3 priedas_asignavimai'!R50+'[1]3 priedas_asignavimai'!R73+'[1]3 priedas_asignavimai'!R80+'[1]3 priedas_asignavimai'!R87+'[1]3 priedas_asignavimai'!R94+'[1]3 priedas_asignavimai'!R101+'[1]3 priedas_asignavimai'!R108+'[1]3 priedas_asignavimai'!R115+'[1]3 priedas_asignavimai'!R122+'[1]3 priedas_asignavimai'!R129+'[1]3 priedas_asignavimai'!R136+'[1]3 priedas_asignavimai'!R143</f>
        <v>0</v>
      </c>
      <c r="S17" s="157">
        <f t="shared" si="2"/>
        <v>0</v>
      </c>
      <c r="T17" s="157">
        <f t="shared" si="2"/>
        <v>0</v>
      </c>
      <c r="U17" s="134">
        <f>'[1]3 priedas_asignavimai'!U50+'[1]3 priedas_asignavimai'!U73+'[1]3 priedas_asignavimai'!U80+'[1]3 priedas_asignavimai'!U87+'[1]3 priedas_asignavimai'!U94+'[1]3 priedas_asignavimai'!U101+'[1]3 priedas_asignavimai'!U108+'[1]3 priedas_asignavimai'!U115+'[1]3 priedas_asignavimai'!U122+'[1]3 priedas_asignavimai'!U129+'[1]3 priedas_asignavimai'!U136+'[1]3 priedas_asignavimai'!U143</f>
        <v>0</v>
      </c>
      <c r="V17" s="134">
        <f>'[1]3 priedas_asignavimai'!V50+'[1]3 priedas_asignavimai'!V73+'[1]3 priedas_asignavimai'!V80+'[1]3 priedas_asignavimai'!V87+'[1]3 priedas_asignavimai'!V94+'[1]3 priedas_asignavimai'!V101+'[1]3 priedas_asignavimai'!V108+'[1]3 priedas_asignavimai'!V115+'[1]3 priedas_asignavimai'!V122+'[1]3 priedas_asignavimai'!V129+'[1]3 priedas_asignavimai'!V136+'[1]3 priedas_asignavimai'!V143</f>
        <v>0</v>
      </c>
      <c r="W17" s="134">
        <f>'[1]3 priedas_asignavimai'!W50+'[1]3 priedas_asignavimai'!W73+'[1]3 priedas_asignavimai'!W80+'[1]3 priedas_asignavimai'!W87+'[1]3 priedas_asignavimai'!W94+'[1]3 priedas_asignavimai'!W101+'[1]3 priedas_asignavimai'!W108+'[1]3 priedas_asignavimai'!W115+'[1]3 priedas_asignavimai'!W122+'[1]3 priedas_asignavimai'!W129+'[1]3 priedas_asignavimai'!W136+'[1]3 priedas_asignavimai'!W143</f>
        <v>0</v>
      </c>
      <c r="X17" s="134">
        <f>'[1]3 priedas_asignavimai'!X50+'[1]3 priedas_asignavimai'!X73+'[1]3 priedas_asignavimai'!X80+'[1]3 priedas_asignavimai'!X87+'[1]3 priedas_asignavimai'!X94+'[1]3 priedas_asignavimai'!X101+'[1]3 priedas_asignavimai'!X108+'[1]3 priedas_asignavimai'!X115+'[1]3 priedas_asignavimai'!X122+'[1]3 priedas_asignavimai'!X129+'[1]3 priedas_asignavimai'!X136+'[1]3 priedas_asignavimai'!X143</f>
        <v>0</v>
      </c>
      <c r="Y17" s="134">
        <f>'[1]3 priedas_asignavimai'!Y50+'[1]3 priedas_asignavimai'!Y73+'[1]3 priedas_asignavimai'!Y80+'[1]3 priedas_asignavimai'!Y87+'[1]3 priedas_asignavimai'!Y94+'[1]3 priedas_asignavimai'!Y101+'[1]3 priedas_asignavimai'!Y108+'[1]3 priedas_asignavimai'!Y115+'[1]3 priedas_asignavimai'!Y122+'[1]3 priedas_asignavimai'!Y129+'[1]3 priedas_asignavimai'!Y136+'[1]3 priedas_asignavimai'!Y143</f>
        <v>0</v>
      </c>
      <c r="Z17" s="134">
        <f>'[1]3 priedas_asignavimai'!Z50+'[1]3 priedas_asignavimai'!Z73+'[1]3 priedas_asignavimai'!Z80+'[1]3 priedas_asignavimai'!Z87+'[1]3 priedas_asignavimai'!Z94+'[1]3 priedas_asignavimai'!Z101+'[1]3 priedas_asignavimai'!Z108+'[1]3 priedas_asignavimai'!Z115+'[1]3 priedas_asignavimai'!Z122+'[1]3 priedas_asignavimai'!Z129+'[1]3 priedas_asignavimai'!Z136+'[1]3 priedas_asignavimai'!Z143</f>
        <v>0</v>
      </c>
      <c r="AA17" s="134">
        <f>'[1]3 priedas_asignavimai'!AA50+'[1]3 priedas_asignavimai'!AA73+'[1]3 priedas_asignavimai'!AA80+'[1]3 priedas_asignavimai'!AA87+'[1]3 priedas_asignavimai'!AA94+'[1]3 priedas_asignavimai'!AA101+'[1]3 priedas_asignavimai'!AA108+'[1]3 priedas_asignavimai'!AA115+'[1]3 priedas_asignavimai'!AA122+'[1]3 priedas_asignavimai'!AA129+'[1]3 priedas_asignavimai'!AA136+'[1]3 priedas_asignavimai'!AA143</f>
        <v>0</v>
      </c>
      <c r="AB17" s="134">
        <f>'[1]3 priedas_asignavimai'!AB50+'[1]3 priedas_asignavimai'!AB73+'[1]3 priedas_asignavimai'!AB80+'[1]3 priedas_asignavimai'!AB87+'[1]3 priedas_asignavimai'!AB94+'[1]3 priedas_asignavimai'!AB101+'[1]3 priedas_asignavimai'!AB108+'[1]3 priedas_asignavimai'!AB115+'[1]3 priedas_asignavimai'!AB122+'[1]3 priedas_asignavimai'!AB129+'[1]3 priedas_asignavimai'!AB136+'[1]3 priedas_asignavimai'!AB143</f>
        <v>0</v>
      </c>
      <c r="AC17" s="134">
        <f>'[1]3 priedas_asignavimai'!AC50+'[1]3 priedas_asignavimai'!AC73+'[1]3 priedas_asignavimai'!AC80+'[1]3 priedas_asignavimai'!AC87+'[1]3 priedas_asignavimai'!AC94+'[1]3 priedas_asignavimai'!AC101+'[1]3 priedas_asignavimai'!AC108+'[1]3 priedas_asignavimai'!AC115+'[1]3 priedas_asignavimai'!AC122+'[1]3 priedas_asignavimai'!AC129+'[1]3 priedas_asignavimai'!AC136+'[1]3 priedas_asignavimai'!AC143</f>
        <v>0</v>
      </c>
      <c r="AD17" s="134">
        <f>'[1]3 priedas_asignavimai'!AD50+'[1]3 priedas_asignavimai'!AD73+'[1]3 priedas_asignavimai'!AD80+'[1]3 priedas_asignavimai'!AD87+'[1]3 priedas_asignavimai'!AD94+'[1]3 priedas_asignavimai'!AD101+'[1]3 priedas_asignavimai'!AD108+'[1]3 priedas_asignavimai'!AD115+'[1]3 priedas_asignavimai'!AD122+'[1]3 priedas_asignavimai'!AD129+'[1]3 priedas_asignavimai'!AD136+'[1]3 priedas_asignavimai'!AD143</f>
        <v>0</v>
      </c>
      <c r="AE17" s="134">
        <f>'[1]3 priedas_asignavimai'!AE50+'[1]3 priedas_asignavimai'!AE73+'[1]3 priedas_asignavimai'!AE80+'[1]3 priedas_asignavimai'!AE87+'[1]3 priedas_asignavimai'!AE94+'[1]3 priedas_asignavimai'!AE101+'[1]3 priedas_asignavimai'!AE108+'[1]3 priedas_asignavimai'!AE115+'[1]3 priedas_asignavimai'!AE122+'[1]3 priedas_asignavimai'!AE129+'[1]3 priedas_asignavimai'!AE136+'[1]3 priedas_asignavimai'!AE143</f>
        <v>0</v>
      </c>
      <c r="AF17" s="134">
        <f>'[1]3 priedas_asignavimai'!AF50+'[1]3 priedas_asignavimai'!AF73+'[1]3 priedas_asignavimai'!AF80+'[1]3 priedas_asignavimai'!AF87+'[1]3 priedas_asignavimai'!AF94+'[1]3 priedas_asignavimai'!AF101+'[1]3 priedas_asignavimai'!AF108+'[1]3 priedas_asignavimai'!AF115+'[1]3 priedas_asignavimai'!AF122+'[1]3 priedas_asignavimai'!AF129+'[1]3 priedas_asignavimai'!AF136+'[1]3 priedas_asignavimai'!AF143</f>
        <v>0</v>
      </c>
      <c r="AG17" s="134">
        <f>'[1]3 priedas_asignavimai'!AG50+'[1]3 priedas_asignavimai'!AG73+'[1]3 priedas_asignavimai'!AG80+'[1]3 priedas_asignavimai'!AG87+'[1]3 priedas_asignavimai'!AG94+'[1]3 priedas_asignavimai'!AG101+'[1]3 priedas_asignavimai'!AG108+'[1]3 priedas_asignavimai'!AG115+'[1]3 priedas_asignavimai'!AG122+'[1]3 priedas_asignavimai'!AG129+'[1]3 priedas_asignavimai'!AG136+'[1]3 priedas_asignavimai'!AG143</f>
        <v>0</v>
      </c>
      <c r="AH17" s="134">
        <f>'[1]3 priedas_asignavimai'!AH50+'[1]3 priedas_asignavimai'!AH73+'[1]3 priedas_asignavimai'!AH80+'[1]3 priedas_asignavimai'!AH87+'[1]3 priedas_asignavimai'!AH94+'[1]3 priedas_asignavimai'!AH101+'[1]3 priedas_asignavimai'!AH108+'[1]3 priedas_asignavimai'!AH115+'[1]3 priedas_asignavimai'!AH122+'[1]3 priedas_asignavimai'!AH129+'[1]3 priedas_asignavimai'!AH136+'[1]3 priedas_asignavimai'!AH143</f>
        <v>0</v>
      </c>
      <c r="AI17" s="19">
        <f t="shared" si="3"/>
        <v>1016.3000000000001</v>
      </c>
      <c r="AJ17" s="19">
        <f t="shared" si="3"/>
        <v>319.7</v>
      </c>
      <c r="AK17" s="23">
        <f t="shared" si="4"/>
        <v>475.1</v>
      </c>
      <c r="AL17" s="23">
        <f t="shared" si="0"/>
        <v>239.2</v>
      </c>
      <c r="AM17" s="23">
        <f t="shared" si="0"/>
        <v>326.3</v>
      </c>
      <c r="AN17" s="23">
        <f t="shared" si="0"/>
        <v>79.5</v>
      </c>
      <c r="AO17" s="23">
        <f t="shared" si="0"/>
        <v>0</v>
      </c>
      <c r="AP17" s="23">
        <f t="shared" si="0"/>
        <v>0</v>
      </c>
      <c r="AQ17" s="23">
        <f t="shared" si="0"/>
        <v>0</v>
      </c>
      <c r="AR17" s="23">
        <f t="shared" si="0"/>
        <v>0</v>
      </c>
      <c r="AS17" s="23">
        <f t="shared" si="0"/>
        <v>0</v>
      </c>
      <c r="AT17" s="23">
        <f t="shared" si="0"/>
        <v>0</v>
      </c>
      <c r="AU17" s="23">
        <f t="shared" si="0"/>
        <v>214.9</v>
      </c>
      <c r="AV17" s="23">
        <f t="shared" si="0"/>
        <v>1</v>
      </c>
      <c r="AW17" s="23">
        <f t="shared" si="0"/>
        <v>0</v>
      </c>
      <c r="AX17" s="23">
        <f t="shared" si="0"/>
        <v>0</v>
      </c>
      <c r="AZ17" s="1"/>
      <c r="BA17" s="1"/>
    </row>
    <row r="18" spans="1:53" s="57" customFormat="1" ht="15" customHeight="1" x14ac:dyDescent="0.25">
      <c r="A18" s="3" t="s">
        <v>13</v>
      </c>
      <c r="B18" s="15" t="s">
        <v>7</v>
      </c>
      <c r="C18" s="157">
        <f t="shared" si="1"/>
        <v>4811.3</v>
      </c>
      <c r="D18" s="157">
        <f t="shared" si="1"/>
        <v>2140.5999999999995</v>
      </c>
      <c r="E18" s="7">
        <f>'[1]3 priedas_asignavimai'!E52+'[1]3 priedas_asignavimai'!E253+'[1]3 priedas_asignavimai'!E255+'[1]3 priedas_asignavimai'!E257+'[1]3 priedas_asignavimai'!E259+'[1]3 priedas_asignavimai'!E261+'[1]3 priedas_asignavimai'!E263+'[1]3 priedas_asignavimai'!E265+'[1]3 priedas_asignavimai'!E267+'[1]3 priedas_asignavimai'!E270</f>
        <v>3833.0000000000005</v>
      </c>
      <c r="F18" s="7">
        <f>'[1]3 priedas_asignavimai'!F52+'[1]3 priedas_asignavimai'!F253+'[1]3 priedas_asignavimai'!F255+'[1]3 priedas_asignavimai'!F257+'[1]3 priedas_asignavimai'!F259+'[1]3 priedas_asignavimai'!F261+'[1]3 priedas_asignavimai'!F263+'[1]3 priedas_asignavimai'!F265+'[1]3 priedas_asignavimai'!F267+'[1]3 priedas_asignavimai'!F270</f>
        <v>2126.8999999999996</v>
      </c>
      <c r="G18" s="7">
        <f>'[1]3 priedas_asignavimai'!G52+'[1]3 priedas_asignavimai'!G253+'[1]3 priedas_asignavimai'!G255+'[1]3 priedas_asignavimai'!G257+'[1]3 priedas_asignavimai'!G259+'[1]3 priedas_asignavimai'!G261+'[1]3 priedas_asignavimai'!G263+'[1]3 priedas_asignavimai'!G265+'[1]3 priedas_asignavimai'!G267+'[1]3 priedas_asignavimai'!G270</f>
        <v>0</v>
      </c>
      <c r="H18" s="7">
        <f>'[1]3 priedas_asignavimai'!H52+'[1]3 priedas_asignavimai'!H253+'[1]3 priedas_asignavimai'!H255+'[1]3 priedas_asignavimai'!H257+'[1]3 priedas_asignavimai'!H259+'[1]3 priedas_asignavimai'!H261+'[1]3 priedas_asignavimai'!H263+'[1]3 priedas_asignavimai'!H265+'[1]3 priedas_asignavimai'!H267+'[1]3 priedas_asignavimai'!H270</f>
        <v>0</v>
      </c>
      <c r="I18" s="7">
        <f>'[1]3 priedas_asignavimai'!I52+'[1]3 priedas_asignavimai'!I253+'[1]3 priedas_asignavimai'!I255+'[1]3 priedas_asignavimai'!I257+'[1]3 priedas_asignavimai'!I259+'[1]3 priedas_asignavimai'!I261+'[1]3 priedas_asignavimai'!I263+'[1]3 priedas_asignavimai'!I265+'[1]3 priedas_asignavimai'!I267+'[1]3 priedas_asignavimai'!I270</f>
        <v>748</v>
      </c>
      <c r="J18" s="7">
        <f>'[1]3 priedas_asignavimai'!J52+'[1]3 priedas_asignavimai'!J253+'[1]3 priedas_asignavimai'!J255+'[1]3 priedas_asignavimai'!J257+'[1]3 priedas_asignavimai'!J259+'[1]3 priedas_asignavimai'!J261+'[1]3 priedas_asignavimai'!J263+'[1]3 priedas_asignavimai'!J265+'[1]3 priedas_asignavimai'!J267+'[1]3 priedas_asignavimai'!J270</f>
        <v>0</v>
      </c>
      <c r="K18" s="7">
        <f>'[1]3 priedas_asignavimai'!K52+'[1]3 priedas_asignavimai'!K253+'[1]3 priedas_asignavimai'!K255+'[1]3 priedas_asignavimai'!K257+'[1]3 priedas_asignavimai'!K259+'[1]3 priedas_asignavimai'!K261+'[1]3 priedas_asignavimai'!K263+'[1]3 priedas_asignavimai'!K265+'[1]3 priedas_asignavimai'!K267+'[1]3 priedas_asignavimai'!K270</f>
        <v>0</v>
      </c>
      <c r="L18" s="7">
        <f>'[1]3 priedas_asignavimai'!L52+'[1]3 priedas_asignavimai'!L253+'[1]3 priedas_asignavimai'!L255+'[1]3 priedas_asignavimai'!L257+'[1]3 priedas_asignavimai'!L259+'[1]3 priedas_asignavimai'!L261+'[1]3 priedas_asignavimai'!L263+'[1]3 priedas_asignavimai'!L265+'[1]3 priedas_asignavimai'!L267+'[1]3 priedas_asignavimai'!L270</f>
        <v>0</v>
      </c>
      <c r="M18" s="7">
        <f>'[1]3 priedas_asignavimai'!M52+'[1]3 priedas_asignavimai'!M253+'[1]3 priedas_asignavimai'!M255+'[1]3 priedas_asignavimai'!M257+'[1]3 priedas_asignavimai'!M259+'[1]3 priedas_asignavimai'!M261+'[1]3 priedas_asignavimai'!M263+'[1]3 priedas_asignavimai'!M265+'[1]3 priedas_asignavimai'!M267+'[1]3 priedas_asignavimai'!M270</f>
        <v>56.1</v>
      </c>
      <c r="N18" s="7">
        <f>'[1]3 priedas_asignavimai'!N52+'[1]3 priedas_asignavimai'!N253+'[1]3 priedas_asignavimai'!N255+'[1]3 priedas_asignavimai'!N257+'[1]3 priedas_asignavimai'!N259+'[1]3 priedas_asignavimai'!N261+'[1]3 priedas_asignavimai'!N263+'[1]3 priedas_asignavimai'!N265+'[1]3 priedas_asignavimai'!N267+'[1]3 priedas_asignavimai'!N270</f>
        <v>0</v>
      </c>
      <c r="O18" s="7">
        <f>'[1]3 priedas_asignavimai'!O52+'[1]3 priedas_asignavimai'!O253+'[1]3 priedas_asignavimai'!O255+'[1]3 priedas_asignavimai'!O257+'[1]3 priedas_asignavimai'!O259+'[1]3 priedas_asignavimai'!O261+'[1]3 priedas_asignavimai'!O263+'[1]3 priedas_asignavimai'!O265+'[1]3 priedas_asignavimai'!O267+'[1]3 priedas_asignavimai'!O270</f>
        <v>140.5</v>
      </c>
      <c r="P18" s="7">
        <f>'[1]3 priedas_asignavimai'!P52+'[1]3 priedas_asignavimai'!P253+'[1]3 priedas_asignavimai'!P255+'[1]3 priedas_asignavimai'!P257+'[1]3 priedas_asignavimai'!P259+'[1]3 priedas_asignavimai'!P261+'[1]3 priedas_asignavimai'!P263+'[1]3 priedas_asignavimai'!P265+'[1]3 priedas_asignavimai'!P267+'[1]3 priedas_asignavimai'!P270</f>
        <v>13.7</v>
      </c>
      <c r="Q18" s="7">
        <f>'[1]3 priedas_asignavimai'!Q52+'[1]3 priedas_asignavimai'!Q253+'[1]3 priedas_asignavimai'!Q255+'[1]3 priedas_asignavimai'!Q257+'[1]3 priedas_asignavimai'!Q259+'[1]3 priedas_asignavimai'!Q261+'[1]3 priedas_asignavimai'!Q263+'[1]3 priedas_asignavimai'!Q265+'[1]3 priedas_asignavimai'!Q267+'[1]3 priedas_asignavimai'!Q270</f>
        <v>33.700000000000003</v>
      </c>
      <c r="R18" s="7">
        <f>'[1]3 priedas_asignavimai'!R52+'[1]3 priedas_asignavimai'!R253+'[1]3 priedas_asignavimai'!R255+'[1]3 priedas_asignavimai'!R257+'[1]3 priedas_asignavimai'!R259+'[1]3 priedas_asignavimai'!R261+'[1]3 priedas_asignavimai'!R263+'[1]3 priedas_asignavimai'!R265+'[1]3 priedas_asignavimai'!R267+'[1]3 priedas_asignavimai'!R270</f>
        <v>0</v>
      </c>
      <c r="S18" s="157">
        <f t="shared" si="2"/>
        <v>28.5</v>
      </c>
      <c r="T18" s="157">
        <f t="shared" si="2"/>
        <v>0.6</v>
      </c>
      <c r="U18" s="134">
        <f>'[1]3 priedas_asignavimai'!U52+'[1]3 priedas_asignavimai'!U253+'[1]3 priedas_asignavimai'!U255+'[1]3 priedas_asignavimai'!U257+'[1]3 priedas_asignavimai'!U259+'[1]3 priedas_asignavimai'!U261+'[1]3 priedas_asignavimai'!U263+'[1]3 priedas_asignavimai'!U265+'[1]3 priedas_asignavimai'!U267+'[1]3 priedas_asignavimai'!U270</f>
        <v>0</v>
      </c>
      <c r="V18" s="134">
        <f>'[1]3 priedas_asignavimai'!V52+'[1]3 priedas_asignavimai'!V253+'[1]3 priedas_asignavimai'!V255+'[1]3 priedas_asignavimai'!V257+'[1]3 priedas_asignavimai'!V259+'[1]3 priedas_asignavimai'!V261+'[1]3 priedas_asignavimai'!V263+'[1]3 priedas_asignavimai'!V265+'[1]3 priedas_asignavimai'!V267+'[1]3 priedas_asignavimai'!V270</f>
        <v>0</v>
      </c>
      <c r="W18" s="134">
        <f>'[1]3 priedas_asignavimai'!W52+'[1]3 priedas_asignavimai'!W253+'[1]3 priedas_asignavimai'!W255+'[1]3 priedas_asignavimai'!W257+'[1]3 priedas_asignavimai'!W259+'[1]3 priedas_asignavimai'!W261+'[1]3 priedas_asignavimai'!W263+'[1]3 priedas_asignavimai'!W265+'[1]3 priedas_asignavimai'!W267+'[1]3 priedas_asignavimai'!W270</f>
        <v>0</v>
      </c>
      <c r="X18" s="134">
        <f>'[1]3 priedas_asignavimai'!X52+'[1]3 priedas_asignavimai'!X253+'[1]3 priedas_asignavimai'!X255+'[1]3 priedas_asignavimai'!X257+'[1]3 priedas_asignavimai'!X259+'[1]3 priedas_asignavimai'!X261+'[1]3 priedas_asignavimai'!X263+'[1]3 priedas_asignavimai'!X265+'[1]3 priedas_asignavimai'!X267+'[1]3 priedas_asignavimai'!X270</f>
        <v>0</v>
      </c>
      <c r="Y18" s="134">
        <f>'[1]3 priedas_asignavimai'!Y52+'[1]3 priedas_asignavimai'!Y253+'[1]3 priedas_asignavimai'!Y255+'[1]3 priedas_asignavimai'!Y257+'[1]3 priedas_asignavimai'!Y259+'[1]3 priedas_asignavimai'!Y261+'[1]3 priedas_asignavimai'!Y263+'[1]3 priedas_asignavimai'!Y265+'[1]3 priedas_asignavimai'!Y267+'[1]3 priedas_asignavimai'!Y270</f>
        <v>28.5</v>
      </c>
      <c r="Z18" s="134">
        <f>'[1]3 priedas_asignavimai'!Z52+'[1]3 priedas_asignavimai'!Z253+'[1]3 priedas_asignavimai'!Z255+'[1]3 priedas_asignavimai'!Z257+'[1]3 priedas_asignavimai'!Z259+'[1]3 priedas_asignavimai'!Z261+'[1]3 priedas_asignavimai'!Z263+'[1]3 priedas_asignavimai'!Z265+'[1]3 priedas_asignavimai'!Z267+'[1]3 priedas_asignavimai'!Z270</f>
        <v>0.6</v>
      </c>
      <c r="AA18" s="134">
        <f>'[1]3 priedas_asignavimai'!AA52+'[1]3 priedas_asignavimai'!AA253+'[1]3 priedas_asignavimai'!AA255+'[1]3 priedas_asignavimai'!AA257+'[1]3 priedas_asignavimai'!AA259+'[1]3 priedas_asignavimai'!AA261+'[1]3 priedas_asignavimai'!AA263+'[1]3 priedas_asignavimai'!AA265+'[1]3 priedas_asignavimai'!AA267+'[1]3 priedas_asignavimai'!AA270</f>
        <v>0</v>
      </c>
      <c r="AB18" s="134">
        <f>'[1]3 priedas_asignavimai'!AB52+'[1]3 priedas_asignavimai'!AB253+'[1]3 priedas_asignavimai'!AB255+'[1]3 priedas_asignavimai'!AB257+'[1]3 priedas_asignavimai'!AB259+'[1]3 priedas_asignavimai'!AB261+'[1]3 priedas_asignavimai'!AB263+'[1]3 priedas_asignavimai'!AB265+'[1]3 priedas_asignavimai'!AB267+'[1]3 priedas_asignavimai'!AB270</f>
        <v>0</v>
      </c>
      <c r="AC18" s="134">
        <f>'[1]3 priedas_asignavimai'!AC52+'[1]3 priedas_asignavimai'!AC253+'[1]3 priedas_asignavimai'!AC255+'[1]3 priedas_asignavimai'!AC257+'[1]3 priedas_asignavimai'!AC259+'[1]3 priedas_asignavimai'!AC261+'[1]3 priedas_asignavimai'!AC263+'[1]3 priedas_asignavimai'!AC265+'[1]3 priedas_asignavimai'!AC267+'[1]3 priedas_asignavimai'!AC270</f>
        <v>0</v>
      </c>
      <c r="AD18" s="134">
        <f>'[1]3 priedas_asignavimai'!AD52+'[1]3 priedas_asignavimai'!AD253+'[1]3 priedas_asignavimai'!AD255+'[1]3 priedas_asignavimai'!AD257+'[1]3 priedas_asignavimai'!AD259+'[1]3 priedas_asignavimai'!AD261+'[1]3 priedas_asignavimai'!AD263+'[1]3 priedas_asignavimai'!AD265+'[1]3 priedas_asignavimai'!AD267+'[1]3 priedas_asignavimai'!AD270</f>
        <v>0</v>
      </c>
      <c r="AE18" s="134">
        <f>'[1]3 priedas_asignavimai'!AE52+'[1]3 priedas_asignavimai'!AE253+'[1]3 priedas_asignavimai'!AE255+'[1]3 priedas_asignavimai'!AE257+'[1]3 priedas_asignavimai'!AE259+'[1]3 priedas_asignavimai'!AE261+'[1]3 priedas_asignavimai'!AE263+'[1]3 priedas_asignavimai'!AE265+'[1]3 priedas_asignavimai'!AE267+'[1]3 priedas_asignavimai'!AE270</f>
        <v>0</v>
      </c>
      <c r="AF18" s="134">
        <f>'[1]3 priedas_asignavimai'!AF52+'[1]3 priedas_asignavimai'!AF253+'[1]3 priedas_asignavimai'!AF255+'[1]3 priedas_asignavimai'!AF257+'[1]3 priedas_asignavimai'!AF259+'[1]3 priedas_asignavimai'!AF261+'[1]3 priedas_asignavimai'!AF263+'[1]3 priedas_asignavimai'!AF265+'[1]3 priedas_asignavimai'!AF267+'[1]3 priedas_asignavimai'!AF270</f>
        <v>0</v>
      </c>
      <c r="AG18" s="134">
        <f>'[1]3 priedas_asignavimai'!AG52+'[1]3 priedas_asignavimai'!AG253+'[1]3 priedas_asignavimai'!AG255+'[1]3 priedas_asignavimai'!AG257+'[1]3 priedas_asignavimai'!AG259+'[1]3 priedas_asignavimai'!AG261+'[1]3 priedas_asignavimai'!AG263+'[1]3 priedas_asignavimai'!AG265+'[1]3 priedas_asignavimai'!AG267+'[1]3 priedas_asignavimai'!AG270</f>
        <v>0</v>
      </c>
      <c r="AH18" s="134">
        <f>'[1]3 priedas_asignavimai'!AH52+'[1]3 priedas_asignavimai'!AH253+'[1]3 priedas_asignavimai'!AH255+'[1]3 priedas_asignavimai'!AH257+'[1]3 priedas_asignavimai'!AH259+'[1]3 priedas_asignavimai'!AH261+'[1]3 priedas_asignavimai'!AH263+'[1]3 priedas_asignavimai'!AH265+'[1]3 priedas_asignavimai'!AH267+'[1]3 priedas_asignavimai'!AH270</f>
        <v>0</v>
      </c>
      <c r="AI18" s="19">
        <f t="shared" si="3"/>
        <v>4839.8</v>
      </c>
      <c r="AJ18" s="19">
        <f t="shared" si="3"/>
        <v>2141.1999999999994</v>
      </c>
      <c r="AK18" s="23">
        <f t="shared" si="4"/>
        <v>3833.0000000000005</v>
      </c>
      <c r="AL18" s="23">
        <f t="shared" si="0"/>
        <v>2126.8999999999996</v>
      </c>
      <c r="AM18" s="23">
        <f t="shared" si="0"/>
        <v>0</v>
      </c>
      <c r="AN18" s="23">
        <f t="shared" si="0"/>
        <v>0</v>
      </c>
      <c r="AO18" s="23">
        <f t="shared" si="0"/>
        <v>776.5</v>
      </c>
      <c r="AP18" s="23">
        <f t="shared" si="0"/>
        <v>0.6</v>
      </c>
      <c r="AQ18" s="23">
        <f t="shared" si="0"/>
        <v>0</v>
      </c>
      <c r="AR18" s="23">
        <f t="shared" si="0"/>
        <v>0</v>
      </c>
      <c r="AS18" s="23">
        <f t="shared" si="0"/>
        <v>56.1</v>
      </c>
      <c r="AT18" s="23">
        <f t="shared" si="0"/>
        <v>0</v>
      </c>
      <c r="AU18" s="23">
        <f t="shared" si="0"/>
        <v>140.5</v>
      </c>
      <c r="AV18" s="23">
        <f t="shared" si="0"/>
        <v>13.7</v>
      </c>
      <c r="AW18" s="23">
        <f t="shared" si="0"/>
        <v>33.700000000000003</v>
      </c>
      <c r="AX18" s="23">
        <f t="shared" si="0"/>
        <v>0</v>
      </c>
      <c r="AZ18" s="1"/>
      <c r="BA18" s="1"/>
    </row>
    <row r="19" spans="1:53" s="57" customFormat="1" x14ac:dyDescent="0.25">
      <c r="A19" s="3" t="s">
        <v>14</v>
      </c>
      <c r="B19" s="15" t="s">
        <v>8</v>
      </c>
      <c r="C19" s="157">
        <f t="shared" si="1"/>
        <v>11062.100000000002</v>
      </c>
      <c r="D19" s="157">
        <f t="shared" si="1"/>
        <v>3291.3</v>
      </c>
      <c r="E19" s="7">
        <f>'[1]3 priedas_asignavimai'!E55+'[1]3 priedas_asignavimai'!E272+'[1]3 priedas_asignavimai'!E276+'[1]3 priedas_asignavimai'!E279+'[1]3 priedas_asignavimai'!E284</f>
        <v>6346</v>
      </c>
      <c r="F19" s="7">
        <f>'[1]3 priedas_asignavimai'!F55+'[1]3 priedas_asignavimai'!F272+'[1]3 priedas_asignavimai'!F276+'[1]3 priedas_asignavimai'!F279+'[1]3 priedas_asignavimai'!F284</f>
        <v>2255.7000000000003</v>
      </c>
      <c r="G19" s="7">
        <f>'[1]3 priedas_asignavimai'!G55+'[1]3 priedas_asignavimai'!G272+'[1]3 priedas_asignavimai'!G276+'[1]3 priedas_asignavimai'!G279+'[1]3 priedas_asignavimai'!G284</f>
        <v>2295.1000000000004</v>
      </c>
      <c r="H19" s="7">
        <f>'[1]3 priedas_asignavimai'!H55+'[1]3 priedas_asignavimai'!H272+'[1]3 priedas_asignavimai'!H276+'[1]3 priedas_asignavimai'!H279+'[1]3 priedas_asignavimai'!H284</f>
        <v>548</v>
      </c>
      <c r="I19" s="7">
        <f>'[1]3 priedas_asignavimai'!I55+'[1]3 priedas_asignavimai'!I272+'[1]3 priedas_asignavimai'!I276+'[1]3 priedas_asignavimai'!I279+'[1]3 priedas_asignavimai'!I284</f>
        <v>1236.5</v>
      </c>
      <c r="J19" s="7">
        <f>'[1]3 priedas_asignavimai'!J55+'[1]3 priedas_asignavimai'!J272+'[1]3 priedas_asignavimai'!J276+'[1]3 priedas_asignavimai'!J279+'[1]3 priedas_asignavimai'!J284</f>
        <v>302.29999999999995</v>
      </c>
      <c r="K19" s="7">
        <f>'[1]3 priedas_asignavimai'!K55+'[1]3 priedas_asignavimai'!K272+'[1]3 priedas_asignavimai'!K276+'[1]3 priedas_asignavimai'!K279+'[1]3 priedas_asignavimai'!K284</f>
        <v>0</v>
      </c>
      <c r="L19" s="7">
        <f>'[1]3 priedas_asignavimai'!L55+'[1]3 priedas_asignavimai'!L272+'[1]3 priedas_asignavimai'!L276+'[1]3 priedas_asignavimai'!L279+'[1]3 priedas_asignavimai'!L284</f>
        <v>0</v>
      </c>
      <c r="M19" s="7">
        <f>'[1]3 priedas_asignavimai'!M55+'[1]3 priedas_asignavimai'!M272+'[1]3 priedas_asignavimai'!M276+'[1]3 priedas_asignavimai'!M279+'[1]3 priedas_asignavimai'!M284</f>
        <v>391.7</v>
      </c>
      <c r="N19" s="7">
        <f>'[1]3 priedas_asignavimai'!N55+'[1]3 priedas_asignavimai'!N272+'[1]3 priedas_asignavimai'!N276+'[1]3 priedas_asignavimai'!N279+'[1]3 priedas_asignavimai'!N284</f>
        <v>176.3</v>
      </c>
      <c r="O19" s="7">
        <f>'[1]3 priedas_asignavimai'!O55+'[1]3 priedas_asignavimai'!O272+'[1]3 priedas_asignavimai'!O276+'[1]3 priedas_asignavimai'!O279+'[1]3 priedas_asignavimai'!O284</f>
        <v>251.6</v>
      </c>
      <c r="P19" s="7">
        <f>'[1]3 priedas_asignavimai'!P55+'[1]3 priedas_asignavimai'!P272+'[1]3 priedas_asignavimai'!P276+'[1]3 priedas_asignavimai'!P279+'[1]3 priedas_asignavimai'!P284</f>
        <v>9</v>
      </c>
      <c r="Q19" s="7">
        <f>'[1]3 priedas_asignavimai'!Q55+'[1]3 priedas_asignavimai'!Q272+'[1]3 priedas_asignavimai'!Q276+'[1]3 priedas_asignavimai'!Q279+'[1]3 priedas_asignavimai'!Q284</f>
        <v>541.19999999999993</v>
      </c>
      <c r="R19" s="7">
        <f>'[1]3 priedas_asignavimai'!R55+'[1]3 priedas_asignavimai'!R272+'[1]3 priedas_asignavimai'!R276+'[1]3 priedas_asignavimai'!R279+'[1]3 priedas_asignavimai'!R284</f>
        <v>0</v>
      </c>
      <c r="S19" s="157">
        <f t="shared" si="2"/>
        <v>50</v>
      </c>
      <c r="T19" s="157">
        <f t="shared" si="2"/>
        <v>0</v>
      </c>
      <c r="U19" s="134">
        <f>'[1]3 priedas_asignavimai'!U55+'[1]3 priedas_asignavimai'!U272+'[1]3 priedas_asignavimai'!U276+'[1]3 priedas_asignavimai'!U279+'[1]3 priedas_asignavimai'!U284</f>
        <v>50</v>
      </c>
      <c r="V19" s="134">
        <f>'[1]3 priedas_asignavimai'!V55+'[1]3 priedas_asignavimai'!V272+'[1]3 priedas_asignavimai'!V276+'[1]3 priedas_asignavimai'!V279+'[1]3 priedas_asignavimai'!V284</f>
        <v>0</v>
      </c>
      <c r="W19" s="134">
        <f>'[1]3 priedas_asignavimai'!W55+'[1]3 priedas_asignavimai'!W272+'[1]3 priedas_asignavimai'!W276+'[1]3 priedas_asignavimai'!W279+'[1]3 priedas_asignavimai'!W284</f>
        <v>0</v>
      </c>
      <c r="X19" s="134">
        <f>'[1]3 priedas_asignavimai'!X55+'[1]3 priedas_asignavimai'!X272+'[1]3 priedas_asignavimai'!X276+'[1]3 priedas_asignavimai'!X279+'[1]3 priedas_asignavimai'!X284</f>
        <v>0</v>
      </c>
      <c r="Y19" s="134">
        <f>'[1]3 priedas_asignavimai'!Y55+'[1]3 priedas_asignavimai'!Y272+'[1]3 priedas_asignavimai'!Y276+'[1]3 priedas_asignavimai'!Y279+'[1]3 priedas_asignavimai'!Y284</f>
        <v>0</v>
      </c>
      <c r="Z19" s="134">
        <f>'[1]3 priedas_asignavimai'!Z55+'[1]3 priedas_asignavimai'!Z272+'[1]3 priedas_asignavimai'!Z276+'[1]3 priedas_asignavimai'!Z279+'[1]3 priedas_asignavimai'!Z284</f>
        <v>0</v>
      </c>
      <c r="AA19" s="134">
        <f>'[1]3 priedas_asignavimai'!AA55+'[1]3 priedas_asignavimai'!AA272+'[1]3 priedas_asignavimai'!AA276+'[1]3 priedas_asignavimai'!AA279+'[1]3 priedas_asignavimai'!AA284</f>
        <v>0</v>
      </c>
      <c r="AB19" s="134">
        <f>'[1]3 priedas_asignavimai'!AB55+'[1]3 priedas_asignavimai'!AB272+'[1]3 priedas_asignavimai'!AB276+'[1]3 priedas_asignavimai'!AB279+'[1]3 priedas_asignavimai'!AB284</f>
        <v>0</v>
      </c>
      <c r="AC19" s="134">
        <f>'[1]3 priedas_asignavimai'!AC55+'[1]3 priedas_asignavimai'!AC272+'[1]3 priedas_asignavimai'!AC276+'[1]3 priedas_asignavimai'!AC279+'[1]3 priedas_asignavimai'!AC284</f>
        <v>0</v>
      </c>
      <c r="AD19" s="134">
        <f>'[1]3 priedas_asignavimai'!AD55+'[1]3 priedas_asignavimai'!AD272+'[1]3 priedas_asignavimai'!AD276+'[1]3 priedas_asignavimai'!AD279+'[1]3 priedas_asignavimai'!AD284</f>
        <v>0</v>
      </c>
      <c r="AE19" s="134">
        <f>'[1]3 priedas_asignavimai'!AE55+'[1]3 priedas_asignavimai'!AE272+'[1]3 priedas_asignavimai'!AE276+'[1]3 priedas_asignavimai'!AE279+'[1]3 priedas_asignavimai'!AE284</f>
        <v>0</v>
      </c>
      <c r="AF19" s="134">
        <f>'[1]3 priedas_asignavimai'!AF55+'[1]3 priedas_asignavimai'!AF272+'[1]3 priedas_asignavimai'!AF276+'[1]3 priedas_asignavimai'!AF279+'[1]3 priedas_asignavimai'!AF284</f>
        <v>0</v>
      </c>
      <c r="AG19" s="134">
        <f>'[1]3 priedas_asignavimai'!AG55+'[1]3 priedas_asignavimai'!AG272+'[1]3 priedas_asignavimai'!AG276+'[1]3 priedas_asignavimai'!AG279+'[1]3 priedas_asignavimai'!AG284</f>
        <v>0</v>
      </c>
      <c r="AH19" s="134">
        <f>'[1]3 priedas_asignavimai'!AH55+'[1]3 priedas_asignavimai'!AH272+'[1]3 priedas_asignavimai'!AH276+'[1]3 priedas_asignavimai'!AH279+'[1]3 priedas_asignavimai'!AH284</f>
        <v>0</v>
      </c>
      <c r="AI19" s="19">
        <f t="shared" si="3"/>
        <v>11112.100000000002</v>
      </c>
      <c r="AJ19" s="19">
        <f t="shared" si="3"/>
        <v>3291.3</v>
      </c>
      <c r="AK19" s="23">
        <f t="shared" si="4"/>
        <v>6396</v>
      </c>
      <c r="AL19" s="23">
        <f t="shared" si="0"/>
        <v>2255.7000000000003</v>
      </c>
      <c r="AM19" s="23">
        <f t="shared" si="0"/>
        <v>2295.1000000000004</v>
      </c>
      <c r="AN19" s="23">
        <f t="shared" si="0"/>
        <v>548</v>
      </c>
      <c r="AO19" s="23">
        <f t="shared" si="0"/>
        <v>1236.5</v>
      </c>
      <c r="AP19" s="23">
        <f t="shared" si="0"/>
        <v>302.29999999999995</v>
      </c>
      <c r="AQ19" s="23">
        <f t="shared" si="0"/>
        <v>0</v>
      </c>
      <c r="AR19" s="23">
        <f t="shared" si="0"/>
        <v>0</v>
      </c>
      <c r="AS19" s="23">
        <f t="shared" si="0"/>
        <v>391.7</v>
      </c>
      <c r="AT19" s="23">
        <f t="shared" si="0"/>
        <v>176.3</v>
      </c>
      <c r="AU19" s="23">
        <f t="shared" si="0"/>
        <v>251.6</v>
      </c>
      <c r="AV19" s="23">
        <f t="shared" si="0"/>
        <v>9</v>
      </c>
      <c r="AW19" s="23">
        <f t="shared" si="0"/>
        <v>541.19999999999993</v>
      </c>
      <c r="AX19" s="23">
        <f t="shared" si="0"/>
        <v>0</v>
      </c>
      <c r="AZ19" s="1"/>
      <c r="BA19" s="1"/>
    </row>
    <row r="20" spans="1:53" ht="15.9" customHeight="1" x14ac:dyDescent="0.25">
      <c r="A20" s="11" t="s">
        <v>365</v>
      </c>
      <c r="B20" s="18" t="s">
        <v>60</v>
      </c>
      <c r="C20" s="157">
        <f>E20+G20+I20+K20+M20+O20+Q20</f>
        <v>63262.599999999991</v>
      </c>
      <c r="D20" s="157">
        <f>F20+H20+J20+L20+N20+P20+R20</f>
        <v>31994.2</v>
      </c>
      <c r="E20" s="132">
        <f t="shared" ref="E20:R20" si="5">E13+E14+E15+E16+E17+E18+E19</f>
        <v>32068</v>
      </c>
      <c r="F20" s="132">
        <f t="shared" si="5"/>
        <v>15968.800000000001</v>
      </c>
      <c r="G20" s="132">
        <f t="shared" si="5"/>
        <v>4174.6000000000004</v>
      </c>
      <c r="H20" s="132">
        <f t="shared" si="5"/>
        <v>1949.1</v>
      </c>
      <c r="I20" s="132">
        <f t="shared" si="5"/>
        <v>4950.8</v>
      </c>
      <c r="J20" s="132">
        <f t="shared" si="5"/>
        <v>1021</v>
      </c>
      <c r="K20" s="132">
        <f t="shared" si="5"/>
        <v>13456.199999999995</v>
      </c>
      <c r="L20" s="132">
        <f t="shared" si="5"/>
        <v>12791.9</v>
      </c>
      <c r="M20" s="132">
        <f t="shared" si="5"/>
        <v>1641.4999999999998</v>
      </c>
      <c r="N20" s="132">
        <f t="shared" si="5"/>
        <v>227.3</v>
      </c>
      <c r="O20" s="132">
        <f t="shared" si="5"/>
        <v>2439.7000000000003</v>
      </c>
      <c r="P20" s="132">
        <f t="shared" si="5"/>
        <v>29.6</v>
      </c>
      <c r="Q20" s="132">
        <f t="shared" si="5"/>
        <v>4531.7999999999993</v>
      </c>
      <c r="R20" s="132">
        <f t="shared" si="5"/>
        <v>6.5</v>
      </c>
      <c r="S20" s="157">
        <f>U20+W20+Y20+AA20+AC20+AE20+AG20</f>
        <v>3363.2999999999997</v>
      </c>
      <c r="T20" s="157">
        <f>V20+X20+Z20+AB20+AD20+AF20+AH20</f>
        <v>5.0999999999999988</v>
      </c>
      <c r="U20" s="135">
        <f t="shared" ref="U20:AH20" si="6">U13+U14+U15+U16+U17+U18+U19</f>
        <v>63</v>
      </c>
      <c r="V20" s="135">
        <f t="shared" si="6"/>
        <v>0</v>
      </c>
      <c r="W20" s="135">
        <f t="shared" si="6"/>
        <v>0</v>
      </c>
      <c r="X20" s="135">
        <f t="shared" si="6"/>
        <v>0</v>
      </c>
      <c r="Y20" s="135">
        <f t="shared" si="6"/>
        <v>3232.2999999999997</v>
      </c>
      <c r="Z20" s="135">
        <f t="shared" si="6"/>
        <v>7.0999999999999988</v>
      </c>
      <c r="AA20" s="135">
        <f t="shared" si="6"/>
        <v>0</v>
      </c>
      <c r="AB20" s="135">
        <f t="shared" si="6"/>
        <v>-2</v>
      </c>
      <c r="AC20" s="135">
        <f t="shared" si="6"/>
        <v>68</v>
      </c>
      <c r="AD20" s="135">
        <f t="shared" si="6"/>
        <v>0</v>
      </c>
      <c r="AE20" s="135">
        <f t="shared" si="6"/>
        <v>0</v>
      </c>
      <c r="AF20" s="135">
        <f t="shared" si="6"/>
        <v>0</v>
      </c>
      <c r="AG20" s="135">
        <f t="shared" si="6"/>
        <v>-3.5527136788005009E-15</v>
      </c>
      <c r="AH20" s="135">
        <f t="shared" si="6"/>
        <v>0</v>
      </c>
      <c r="AI20" s="19">
        <f>AK20+AM20+AO20+AQ20+AS20+AU20+AW20</f>
        <v>66625.899999999994</v>
      </c>
      <c r="AJ20" s="19">
        <f>AL20+AN20+AP20+AR20+AT20+AV20+AX20</f>
        <v>31999.3</v>
      </c>
      <c r="AK20" s="19">
        <f t="shared" ref="AK20:AX20" si="7">AK13+AK14+AK15+AK16+AK17+AK18+AK19</f>
        <v>32131</v>
      </c>
      <c r="AL20" s="19">
        <f t="shared" si="7"/>
        <v>15968.800000000001</v>
      </c>
      <c r="AM20" s="19">
        <f t="shared" si="7"/>
        <v>4174.6000000000004</v>
      </c>
      <c r="AN20" s="19">
        <f t="shared" si="7"/>
        <v>1949.1</v>
      </c>
      <c r="AO20" s="19">
        <f t="shared" si="7"/>
        <v>8183.1</v>
      </c>
      <c r="AP20" s="19">
        <f t="shared" si="7"/>
        <v>1028.0999999999999</v>
      </c>
      <c r="AQ20" s="19">
        <f t="shared" si="7"/>
        <v>13456.199999999995</v>
      </c>
      <c r="AR20" s="19">
        <f t="shared" si="7"/>
        <v>12789.9</v>
      </c>
      <c r="AS20" s="19">
        <f t="shared" si="7"/>
        <v>1709.4999999999998</v>
      </c>
      <c r="AT20" s="19">
        <f t="shared" si="7"/>
        <v>227.3</v>
      </c>
      <c r="AU20" s="19">
        <f t="shared" si="7"/>
        <v>2439.7000000000003</v>
      </c>
      <c r="AV20" s="19">
        <f t="shared" si="7"/>
        <v>29.6</v>
      </c>
      <c r="AW20" s="19">
        <f t="shared" si="7"/>
        <v>4531.7999999999993</v>
      </c>
      <c r="AX20" s="19">
        <f t="shared" si="7"/>
        <v>6.5</v>
      </c>
    </row>
    <row r="21" spans="1:53" x14ac:dyDescent="0.25">
      <c r="A21" s="4"/>
      <c r="B21" s="20"/>
      <c r="C21" s="106"/>
      <c r="D21" s="106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106"/>
      <c r="T21" s="106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106"/>
      <c r="AJ21" s="106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</row>
    <row r="22" spans="1:53" x14ac:dyDescent="0.25">
      <c r="A22" s="4"/>
      <c r="B22" s="4"/>
    </row>
    <row r="23" spans="1:53" s="162" customFormat="1" hidden="1" x14ac:dyDescent="0.25">
      <c r="A23" s="190"/>
      <c r="B23" s="190" t="s">
        <v>374</v>
      </c>
      <c r="C23" s="163">
        <f>C20-'[1]3 priedas_asignavimai'!C286</f>
        <v>0</v>
      </c>
      <c r="D23" s="163">
        <f>D20-'[1]3 priedas_asignavimai'!D286</f>
        <v>0</v>
      </c>
      <c r="E23" s="163">
        <f>E20-'[1]3 priedas_asignavimai'!E286</f>
        <v>0</v>
      </c>
      <c r="F23" s="163">
        <f>F20-'[1]3 priedas_asignavimai'!F286</f>
        <v>0</v>
      </c>
      <c r="G23" s="163">
        <f>G20-'[1]3 priedas_asignavimai'!G286</f>
        <v>0</v>
      </c>
      <c r="H23" s="163">
        <f>H20-'[1]3 priedas_asignavimai'!H286</f>
        <v>0</v>
      </c>
      <c r="I23" s="163">
        <f>I20-'[1]3 priedas_asignavimai'!I286</f>
        <v>0</v>
      </c>
      <c r="J23" s="163">
        <f>J20-'[1]3 priedas_asignavimai'!J286</f>
        <v>0</v>
      </c>
      <c r="K23" s="163">
        <f>K20-'[1]3 priedas_asignavimai'!K286</f>
        <v>0</v>
      </c>
      <c r="L23" s="163">
        <f>L20-'[1]3 priedas_asignavimai'!L286</f>
        <v>0</v>
      </c>
      <c r="M23" s="163">
        <f>M20-'[1]3 priedas_asignavimai'!M286</f>
        <v>0</v>
      </c>
      <c r="N23" s="163">
        <f>N20-'[1]3 priedas_asignavimai'!N286</f>
        <v>0</v>
      </c>
      <c r="O23" s="163">
        <f>O20-'[1]3 priedas_asignavimai'!O286</f>
        <v>0</v>
      </c>
      <c r="P23" s="163">
        <f>P20-'[1]3 priedas_asignavimai'!P286</f>
        <v>0</v>
      </c>
      <c r="Q23" s="163">
        <f>Q20-'[1]3 priedas_asignavimai'!Q286</f>
        <v>0</v>
      </c>
      <c r="R23" s="163">
        <f>R20-'[1]3 priedas_asignavimai'!R286</f>
        <v>0</v>
      </c>
      <c r="S23" s="163">
        <f>S20-'[1]3 priedas_asignavimai'!S286</f>
        <v>0</v>
      </c>
      <c r="T23" s="163">
        <f>T20-'[1]3 priedas_asignavimai'!T286</f>
        <v>0</v>
      </c>
      <c r="U23" s="163">
        <f>U20-'[1]3 priedas_asignavimai'!U286</f>
        <v>0</v>
      </c>
      <c r="V23" s="163">
        <f>V20-'[1]3 priedas_asignavimai'!V286</f>
        <v>0</v>
      </c>
      <c r="W23" s="163">
        <f>W20-'[1]3 priedas_asignavimai'!W286</f>
        <v>0</v>
      </c>
      <c r="X23" s="163">
        <f>X20-'[1]3 priedas_asignavimai'!X286</f>
        <v>0</v>
      </c>
      <c r="Y23" s="163">
        <f>Y20-'[1]3 priedas_asignavimai'!Y286</f>
        <v>0</v>
      </c>
      <c r="Z23" s="163">
        <f>Z20-'[1]3 priedas_asignavimai'!Z286</f>
        <v>0</v>
      </c>
      <c r="AA23" s="163">
        <f>AA20-'[1]3 priedas_asignavimai'!AA286</f>
        <v>0</v>
      </c>
      <c r="AB23" s="163">
        <f>AB20-'[1]3 priedas_asignavimai'!AB286</f>
        <v>0</v>
      </c>
      <c r="AC23" s="163">
        <f>AC20-'[1]3 priedas_asignavimai'!AC286</f>
        <v>0</v>
      </c>
      <c r="AD23" s="163">
        <f>AD20-'[1]3 priedas_asignavimai'!AD286</f>
        <v>0</v>
      </c>
      <c r="AE23" s="163">
        <f>AE20-'[1]3 priedas_asignavimai'!AE286</f>
        <v>0</v>
      </c>
      <c r="AF23" s="163">
        <f>AF20-'[1]3 priedas_asignavimai'!AF286</f>
        <v>0</v>
      </c>
      <c r="AG23" s="163">
        <f>AG20-'[1]3 priedas_asignavimai'!AG286</f>
        <v>-8.8817841970012523E-16</v>
      </c>
      <c r="AH23" s="163">
        <f>AH20-'[1]3 priedas_asignavimai'!AH286</f>
        <v>0</v>
      </c>
      <c r="AI23" s="163">
        <f>AI20-'[1]3 priedas_asignavimai'!AI286</f>
        <v>0</v>
      </c>
      <c r="AJ23" s="163">
        <f>AJ20-'[1]3 priedas_asignavimai'!AJ286</f>
        <v>0</v>
      </c>
      <c r="AK23" s="163">
        <f>AK20-'[1]3 priedas_asignavimai'!AK286</f>
        <v>0</v>
      </c>
      <c r="AL23" s="163">
        <f>AL20-'[1]3 priedas_asignavimai'!AL286</f>
        <v>0</v>
      </c>
      <c r="AM23" s="163">
        <f>AM20-'[1]3 priedas_asignavimai'!AM286</f>
        <v>0</v>
      </c>
      <c r="AN23" s="163">
        <f>AN20-'[1]3 priedas_asignavimai'!AN286</f>
        <v>0</v>
      </c>
      <c r="AO23" s="163">
        <f>AO20-'[1]3 priedas_asignavimai'!AO286</f>
        <v>0</v>
      </c>
      <c r="AP23" s="163">
        <f>AP20-'[1]3 priedas_asignavimai'!AP286</f>
        <v>0</v>
      </c>
      <c r="AQ23" s="163">
        <f>AQ20-'[1]3 priedas_asignavimai'!AQ286</f>
        <v>0</v>
      </c>
      <c r="AR23" s="163">
        <f>AR20-'[1]3 priedas_asignavimai'!AR286</f>
        <v>0</v>
      </c>
      <c r="AS23" s="163">
        <f>AS20-'[1]3 priedas_asignavimai'!AS286</f>
        <v>0</v>
      </c>
      <c r="AT23" s="163">
        <f>AT20-'[1]3 priedas_asignavimai'!AT286</f>
        <v>0</v>
      </c>
      <c r="AU23" s="163">
        <f>AU20-'[1]3 priedas_asignavimai'!AU286</f>
        <v>0</v>
      </c>
      <c r="AV23" s="163">
        <f>AV20-'[1]3 priedas_asignavimai'!AV286</f>
        <v>0</v>
      </c>
      <c r="AW23" s="163">
        <f>AW20-'[1]3 priedas_asignavimai'!AW286</f>
        <v>0</v>
      </c>
      <c r="AX23" s="163">
        <f>AX20-'[1]3 priedas_asignavimai'!AX286</f>
        <v>0</v>
      </c>
    </row>
    <row r="24" spans="1:53" x14ac:dyDescent="0.25">
      <c r="A24" s="4"/>
      <c r="B24" s="4"/>
    </row>
    <row r="25" spans="1:53" x14ac:dyDescent="0.25">
      <c r="A25" s="4"/>
      <c r="B25" s="4"/>
    </row>
    <row r="26" spans="1:53" x14ac:dyDescent="0.25">
      <c r="A26" s="4"/>
      <c r="B26" s="4"/>
    </row>
    <row r="27" spans="1:53" s="26" customFormat="1" x14ac:dyDescent="0.25">
      <c r="A27" s="4"/>
      <c r="B27" s="4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</row>
    <row r="28" spans="1:53" s="26" customFormat="1" x14ac:dyDescent="0.25">
      <c r="A28" s="4"/>
      <c r="B28" s="4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</row>
    <row r="29" spans="1:53" s="26" customFormat="1" x14ac:dyDescent="0.25">
      <c r="A29" s="4"/>
      <c r="B29" s="4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</row>
    <row r="30" spans="1:53" s="26" customFormat="1" x14ac:dyDescent="0.25">
      <c r="A30" s="4"/>
      <c r="B30" s="4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</row>
    <row r="31" spans="1:53" s="26" customFormat="1" x14ac:dyDescent="0.25">
      <c r="A31" s="4"/>
      <c r="B31" s="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</row>
    <row r="32" spans="1:53" s="26" customFormat="1" x14ac:dyDescent="0.25">
      <c r="A32" s="4"/>
      <c r="B32" s="4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</row>
    <row r="33" spans="1:51" s="26" customFormat="1" x14ac:dyDescent="0.25">
      <c r="A33" s="4"/>
      <c r="B33" s="4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</row>
    <row r="34" spans="1:51" s="26" customFormat="1" x14ac:dyDescent="0.25">
      <c r="A34" s="4"/>
      <c r="B34" s="4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</row>
    <row r="35" spans="1:51" s="26" customFormat="1" x14ac:dyDescent="0.25">
      <c r="A35" s="4"/>
      <c r="B35" s="4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</row>
    <row r="36" spans="1:51" s="26" customFormat="1" x14ac:dyDescent="0.25">
      <c r="A36" s="4"/>
      <c r="B36" s="4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</row>
    <row r="37" spans="1:51" s="26" customFormat="1" x14ac:dyDescent="0.25">
      <c r="A37" s="4"/>
      <c r="B37" s="4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6" customFormat="1" x14ac:dyDescent="0.25">
      <c r="A38" s="4"/>
      <c r="B38" s="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6" customFormat="1" x14ac:dyDescent="0.25">
      <c r="A39" s="4"/>
      <c r="B39" s="4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6" customFormat="1" x14ac:dyDescent="0.25">
      <c r="A40" s="4"/>
      <c r="B40" s="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6" customFormat="1" x14ac:dyDescent="0.25">
      <c r="A41" s="4"/>
      <c r="B41" s="4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6" customFormat="1" x14ac:dyDescent="0.25">
      <c r="A42" s="4"/>
      <c r="B42" s="4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6" customFormat="1" x14ac:dyDescent="0.25">
      <c r="A43" s="4"/>
      <c r="B43" s="4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6" customFormat="1" x14ac:dyDescent="0.25">
      <c r="A44" s="4"/>
      <c r="B44" s="4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6" customFormat="1" x14ac:dyDescent="0.25">
      <c r="A45" s="4"/>
      <c r="B45" s="4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6" customFormat="1" x14ac:dyDescent="0.25">
      <c r="A46" s="4"/>
      <c r="B46" s="4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6" customFormat="1" x14ac:dyDescent="0.25">
      <c r="A47" s="4"/>
      <c r="B47" s="4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6" customFormat="1" x14ac:dyDescent="0.25">
      <c r="A48" s="4"/>
      <c r="B48" s="4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6" customFormat="1" x14ac:dyDescent="0.25">
      <c r="A49" s="4"/>
      <c r="B49" s="4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6" customFormat="1" x14ac:dyDescent="0.25">
      <c r="A50" s="4"/>
      <c r="B50" s="4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6" customFormat="1" x14ac:dyDescent="0.25">
      <c r="A51" s="4"/>
      <c r="B51" s="4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6" customFormat="1" x14ac:dyDescent="0.25">
      <c r="A52" s="4"/>
      <c r="B52" s="4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6" customFormat="1" x14ac:dyDescent="0.25">
      <c r="A53" s="4"/>
      <c r="B53" s="4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6" customFormat="1" x14ac:dyDescent="0.25">
      <c r="A54" s="4"/>
      <c r="B54" s="4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6" customFormat="1" x14ac:dyDescent="0.25">
      <c r="A55" s="4"/>
      <c r="B55" s="4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6" customFormat="1" x14ac:dyDescent="0.25">
      <c r="A56" s="4"/>
      <c r="B56" s="4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6" customFormat="1" x14ac:dyDescent="0.25">
      <c r="A57" s="4"/>
      <c r="B57" s="4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6" customFormat="1" x14ac:dyDescent="0.25">
      <c r="A58" s="4"/>
      <c r="B58" s="4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6" customFormat="1" x14ac:dyDescent="0.25">
      <c r="A59" s="4"/>
      <c r="B59" s="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6" customFormat="1" x14ac:dyDescent="0.25">
      <c r="A60" s="4"/>
      <c r="B60" s="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6" customFormat="1" x14ac:dyDescent="0.25">
      <c r="A61" s="4"/>
      <c r="B61" s="4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6" customFormat="1" x14ac:dyDescent="0.25">
      <c r="A62" s="4"/>
      <c r="B62" s="4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6" customFormat="1" x14ac:dyDescent="0.25">
      <c r="A63" s="4"/>
      <c r="B63" s="4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6" customFormat="1" x14ac:dyDescent="0.25">
      <c r="A64" s="4"/>
      <c r="B64" s="4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6" customFormat="1" x14ac:dyDescent="0.25">
      <c r="A65" s="4"/>
      <c r="B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6" customFormat="1" x14ac:dyDescent="0.25">
      <c r="A66" s="4"/>
      <c r="B66" s="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6" customFormat="1" x14ac:dyDescent="0.25">
      <c r="A67" s="4"/>
      <c r="B67" s="4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6" customFormat="1" x14ac:dyDescent="0.25">
      <c r="A68" s="4"/>
      <c r="B68" s="4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6" customFormat="1" x14ac:dyDescent="0.25">
      <c r="A69" s="4"/>
      <c r="B69" s="4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6" customFormat="1" x14ac:dyDescent="0.25">
      <c r="A70" s="4"/>
      <c r="B70" s="4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6" customFormat="1" x14ac:dyDescent="0.25">
      <c r="A71" s="4"/>
      <c r="B71" s="4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6" customFormat="1" x14ac:dyDescent="0.25">
      <c r="A72" s="4"/>
      <c r="B72" s="4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6" customFormat="1" x14ac:dyDescent="0.25">
      <c r="A73" s="4"/>
      <c r="B73" s="4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6" customFormat="1" x14ac:dyDescent="0.25">
      <c r="A74" s="4"/>
      <c r="B74" s="4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6" customFormat="1" x14ac:dyDescent="0.25">
      <c r="A75" s="4"/>
      <c r="B75" s="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6" customFormat="1" x14ac:dyDescent="0.25">
      <c r="A76" s="4"/>
      <c r="B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6" customFormat="1" x14ac:dyDescent="0.25">
      <c r="A77" s="4"/>
      <c r="B77" s="4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6" customFormat="1" x14ac:dyDescent="0.25">
      <c r="A78" s="4"/>
      <c r="B78" s="4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6" customFormat="1" x14ac:dyDescent="0.25">
      <c r="A79" s="4"/>
      <c r="B79" s="4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6" customFormat="1" x14ac:dyDescent="0.25">
      <c r="A80" s="4"/>
      <c r="B80" s="4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6" customFormat="1" x14ac:dyDescent="0.25">
      <c r="A81" s="4"/>
      <c r="B81" s="4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6" customFormat="1" x14ac:dyDescent="0.25">
      <c r="A82" s="4"/>
      <c r="B82" s="4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6" customFormat="1" x14ac:dyDescent="0.25">
      <c r="A83" s="4"/>
      <c r="B83" s="4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6" customFormat="1" x14ac:dyDescent="0.25">
      <c r="A84" s="4"/>
      <c r="B84" s="4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6" customFormat="1" x14ac:dyDescent="0.25">
      <c r="A85" s="4"/>
      <c r="B85" s="4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6" customFormat="1" x14ac:dyDescent="0.25">
      <c r="A86" s="4"/>
      <c r="B86" s="4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6" customFormat="1" x14ac:dyDescent="0.25">
      <c r="A87" s="4"/>
      <c r="B87" s="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6" customFormat="1" x14ac:dyDescent="0.25">
      <c r="A88" s="4"/>
      <c r="B88" s="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6" customFormat="1" x14ac:dyDescent="0.25">
      <c r="A89" s="4"/>
      <c r="B89" s="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6" customFormat="1" x14ac:dyDescent="0.25">
      <c r="A90" s="4"/>
      <c r="B90" s="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6" customFormat="1" x14ac:dyDescent="0.25">
      <c r="A91" s="4"/>
      <c r="B91" s="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6" customFormat="1" x14ac:dyDescent="0.25">
      <c r="A92" s="4"/>
      <c r="B92" s="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6" customFormat="1" x14ac:dyDescent="0.25">
      <c r="A93" s="4"/>
      <c r="B93" s="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6" customFormat="1" x14ac:dyDescent="0.25">
      <c r="A94" s="4"/>
      <c r="B94" s="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6" customFormat="1" x14ac:dyDescent="0.25">
      <c r="A95" s="4"/>
      <c r="B95" s="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6" customFormat="1" x14ac:dyDescent="0.25">
      <c r="A96" s="4"/>
      <c r="B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6" customFormat="1" x14ac:dyDescent="0.25">
      <c r="A97" s="4"/>
      <c r="B97" s="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6" customFormat="1" x14ac:dyDescent="0.25">
      <c r="A98" s="4"/>
      <c r="B98" s="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6" customFormat="1" x14ac:dyDescent="0.25">
      <c r="A99" s="4"/>
      <c r="B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6" customFormat="1" x14ac:dyDescent="0.25">
      <c r="A100" s="4"/>
      <c r="B100" s="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6" customFormat="1" x14ac:dyDescent="0.25">
      <c r="A101" s="4"/>
      <c r="B101" s="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6" customFormat="1" x14ac:dyDescent="0.25">
      <c r="A102" s="4"/>
      <c r="B102" s="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6" customFormat="1" x14ac:dyDescent="0.25">
      <c r="A103" s="4"/>
      <c r="B103" s="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6" customFormat="1" x14ac:dyDescent="0.25">
      <c r="A104" s="4"/>
      <c r="B104" s="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6" customFormat="1" x14ac:dyDescent="0.25">
      <c r="A105" s="4"/>
      <c r="B105" s="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6" customFormat="1" x14ac:dyDescent="0.25">
      <c r="A106" s="4"/>
      <c r="B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6" customFormat="1" x14ac:dyDescent="0.25">
      <c r="A107" s="4"/>
      <c r="B107" s="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6" customFormat="1" x14ac:dyDescent="0.25">
      <c r="A108" s="4"/>
      <c r="B108" s="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6" customFormat="1" x14ac:dyDescent="0.25">
      <c r="A109" s="4"/>
      <c r="B109" s="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6" customFormat="1" x14ac:dyDescent="0.25">
      <c r="A110" s="4"/>
      <c r="B110" s="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6" customFormat="1" x14ac:dyDescent="0.25">
      <c r="A111" s="4"/>
      <c r="B111" s="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6" customFormat="1" x14ac:dyDescent="0.25">
      <c r="A112" s="4"/>
      <c r="B112" s="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6" customFormat="1" x14ac:dyDescent="0.25">
      <c r="A113" s="4"/>
      <c r="B113" s="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</sheetData>
  <mergeCells count="40">
    <mergeCell ref="AT6:AX6"/>
    <mergeCell ref="AT1:AX1"/>
    <mergeCell ref="AT2:AX2"/>
    <mergeCell ref="AT3:AX3"/>
    <mergeCell ref="AT4:AX4"/>
    <mergeCell ref="AT5:AX5"/>
    <mergeCell ref="AQ11:AR11"/>
    <mergeCell ref="AS11:AT11"/>
    <mergeCell ref="AU11:AV11"/>
    <mergeCell ref="AW11:AX11"/>
    <mergeCell ref="A8:AX8"/>
    <mergeCell ref="A10:A12"/>
    <mergeCell ref="B10:B12"/>
    <mergeCell ref="AI10:AJ11"/>
    <mergeCell ref="AK10:AX10"/>
    <mergeCell ref="AK11:AL11"/>
    <mergeCell ref="AM11:AN11"/>
    <mergeCell ref="AO11:AP11"/>
    <mergeCell ref="AE5:AH5"/>
    <mergeCell ref="AE6:AH6"/>
    <mergeCell ref="S10:T11"/>
    <mergeCell ref="U10:AH10"/>
    <mergeCell ref="U11:V11"/>
    <mergeCell ref="W11:X11"/>
    <mergeCell ref="Y11:Z11"/>
    <mergeCell ref="AA11:AB11"/>
    <mergeCell ref="AC11:AD11"/>
    <mergeCell ref="AE11:AF11"/>
    <mergeCell ref="AG11:AH11"/>
    <mergeCell ref="O5:R5"/>
    <mergeCell ref="O6:R6"/>
    <mergeCell ref="C10:D11"/>
    <mergeCell ref="E10:R10"/>
    <mergeCell ref="E11:F11"/>
    <mergeCell ref="G11:H11"/>
    <mergeCell ref="I11:J11"/>
    <mergeCell ref="K11:L11"/>
    <mergeCell ref="M11:N11"/>
    <mergeCell ref="O11:P11"/>
    <mergeCell ref="Q11:R11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J49"/>
  <sheetViews>
    <sheetView topLeftCell="A16" workbookViewId="0">
      <selection activeCell="I41" sqref="I41"/>
    </sheetView>
  </sheetViews>
  <sheetFormatPr defaultRowHeight="13.2" x14ac:dyDescent="0.25"/>
  <cols>
    <col min="1" max="1" width="88.44140625" customWidth="1"/>
  </cols>
  <sheetData>
    <row r="2" spans="1:5" x14ac:dyDescent="0.25">
      <c r="B2" s="165" t="s">
        <v>376</v>
      </c>
      <c r="C2" s="250" t="s">
        <v>377</v>
      </c>
      <c r="D2" s="251"/>
      <c r="E2" s="165" t="s">
        <v>378</v>
      </c>
    </row>
    <row r="3" spans="1:5" x14ac:dyDescent="0.25">
      <c r="B3" s="165" t="s">
        <v>383</v>
      </c>
      <c r="C3" s="174" t="s">
        <v>383</v>
      </c>
      <c r="D3" s="175" t="s">
        <v>382</v>
      </c>
      <c r="E3" s="165"/>
    </row>
    <row r="4" spans="1:5" ht="27.6" x14ac:dyDescent="0.25">
      <c r="A4" s="168" t="s">
        <v>195</v>
      </c>
      <c r="B4" s="167">
        <f>'1 priedas_pajamos'!E46</f>
        <v>4174.5999999999995</v>
      </c>
      <c r="C4" s="167">
        <f>SUM(C5:C27)</f>
        <v>2837.9</v>
      </c>
      <c r="D4" s="167">
        <f>SUM(D5:D27)</f>
        <v>1465.9999999999998</v>
      </c>
      <c r="E4" s="167">
        <f>B4-C4</f>
        <v>1336.6999999999994</v>
      </c>
    </row>
    <row r="5" spans="1:5" x14ac:dyDescent="0.25">
      <c r="A5" s="101" t="s">
        <v>270</v>
      </c>
      <c r="B5" s="164">
        <f>'1 priedas_pajamos'!E47</f>
        <v>0.7</v>
      </c>
      <c r="C5" s="164">
        <f>'3 priedas_asignavimai'!G17</f>
        <v>0.7</v>
      </c>
      <c r="D5" s="164">
        <f>'3 priedas_asignavimai'!H17</f>
        <v>0.7</v>
      </c>
      <c r="E5" s="164">
        <f t="shared" ref="E5:E27" si="0">B5-C5</f>
        <v>0</v>
      </c>
    </row>
    <row r="6" spans="1:5" x14ac:dyDescent="0.25">
      <c r="A6" s="101" t="s">
        <v>65</v>
      </c>
      <c r="B6" s="164">
        <f>'1 priedas_pajamos'!E48</f>
        <v>26.8</v>
      </c>
      <c r="C6" s="164">
        <f>'3 priedas_asignavimai'!G18</f>
        <v>26.8</v>
      </c>
      <c r="D6" s="164">
        <f>'3 priedas_asignavimai'!H18</f>
        <v>23.6</v>
      </c>
      <c r="E6" s="164">
        <f t="shared" si="0"/>
        <v>0</v>
      </c>
    </row>
    <row r="7" spans="1:5" x14ac:dyDescent="0.25">
      <c r="A7" s="101" t="s">
        <v>72</v>
      </c>
      <c r="B7" s="164">
        <f>'1 priedas_pajamos'!E49</f>
        <v>8.4</v>
      </c>
      <c r="C7" s="164">
        <f>'3 priedas_asignavimai'!G19</f>
        <v>8.4</v>
      </c>
      <c r="D7" s="164">
        <f>'3 priedas_asignavimai'!H19</f>
        <v>8.3000000000000007</v>
      </c>
      <c r="E7" s="164">
        <f t="shared" si="0"/>
        <v>0</v>
      </c>
    </row>
    <row r="8" spans="1:5" x14ac:dyDescent="0.25">
      <c r="A8" s="101" t="s">
        <v>66</v>
      </c>
      <c r="B8" s="164">
        <f>'1 priedas_pajamos'!E50</f>
        <v>278.10000000000002</v>
      </c>
      <c r="C8" s="164">
        <f>'3 priedas_asignavimai'!G20+'3 priedas_asignavimai'!G61</f>
        <v>8.1</v>
      </c>
      <c r="D8" s="164">
        <f>'3 priedas_asignavimai'!H20+'3 priedas_asignavimai'!H61</f>
        <v>0</v>
      </c>
      <c r="E8" s="164">
        <f t="shared" si="0"/>
        <v>270</v>
      </c>
    </row>
    <row r="9" spans="1:5" x14ac:dyDescent="0.25">
      <c r="A9" s="101" t="s">
        <v>234</v>
      </c>
      <c r="B9" s="164">
        <f>'1 priedas_pajamos'!E51</f>
        <v>598.70000000000005</v>
      </c>
      <c r="C9" s="164">
        <f>'3 priedas_asignavimai'!G21+'3 priedas_asignavimai'!G62</f>
        <v>29.2</v>
      </c>
      <c r="D9" s="164">
        <f>'3 priedas_asignavimai'!H21+'3 priedas_asignavimai'!H62</f>
        <v>25.4</v>
      </c>
      <c r="E9" s="164">
        <f t="shared" si="0"/>
        <v>569.5</v>
      </c>
    </row>
    <row r="10" spans="1:5" x14ac:dyDescent="0.25">
      <c r="A10" s="101" t="s">
        <v>82</v>
      </c>
      <c r="B10" s="164">
        <f>'1 priedas_pajamos'!E52</f>
        <v>1460.6</v>
      </c>
      <c r="C10" s="164">
        <f>'3 priedas_asignavimai'!AM63+'3 priedas_asignavimai'!G22+'3 priedas_asignavimai'!G64+'3 priedas_asignavimai'!G268</f>
        <v>302.2</v>
      </c>
      <c r="D10" s="164">
        <f>'3 priedas_asignavimai'!H22+'3 priedas_asignavimai'!H64+'3 priedas_asignavimai'!H268</f>
        <v>15.8</v>
      </c>
      <c r="E10" s="164">
        <f t="shared" si="0"/>
        <v>1158.3999999999999</v>
      </c>
    </row>
    <row r="11" spans="1:5" x14ac:dyDescent="0.25">
      <c r="A11" s="101" t="s">
        <v>73</v>
      </c>
      <c r="B11" s="164">
        <f>'1 priedas_pajamos'!E53</f>
        <v>18.399999999999999</v>
      </c>
      <c r="C11" s="164">
        <f>'3 priedas_asignavimai'!G23</f>
        <v>18.399999999999999</v>
      </c>
      <c r="D11" s="164">
        <f>'3 priedas_asignavimai'!H23</f>
        <v>17.3</v>
      </c>
      <c r="E11" s="164">
        <f t="shared" si="0"/>
        <v>0</v>
      </c>
    </row>
    <row r="12" spans="1:5" x14ac:dyDescent="0.25">
      <c r="A12" s="101" t="s">
        <v>171</v>
      </c>
      <c r="B12" s="164">
        <f>'1 priedas_pajamos'!E54</f>
        <v>111.6</v>
      </c>
      <c r="C12" s="164">
        <f>'3 priedas_asignavimai'!G68+'3 priedas_asignavimai'!G71+'3 priedas_asignavimai'!G75+'3 priedas_asignavimai'!G78+'3 priedas_asignavimai'!G82+'3 priedas_asignavimai'!G85+'3 priedas_asignavimai'!G89+'3 priedas_asignavimai'!G92+'3 priedas_asignavimai'!G96+'3 priedas_asignavimai'!G99+'3 priedas_asignavimai'!G103+'3 priedas_asignavimai'!G106+'3 priedas_asignavimai'!G110+'3 priedas_asignavimai'!G113+'3 priedas_asignavimai'!G117+'3 priedas_asignavimai'!G120+'3 priedas_asignavimai'!G124+'3 priedas_asignavimai'!G127+'3 priedas_asignavimai'!G131+'3 priedas_asignavimai'!G134+'3 priedas_asignavimai'!G138+'3 priedas_asignavimai'!G141</f>
        <v>233.2</v>
      </c>
      <c r="D12" s="164">
        <f>'3 priedas_asignavimai'!H68+'3 priedas_asignavimai'!H71+'3 priedas_asignavimai'!H75+'3 priedas_asignavimai'!H78+'3 priedas_asignavimai'!H82+'3 priedas_asignavimai'!H85+'3 priedas_asignavimai'!H89+'3 priedas_asignavimai'!H92+'3 priedas_asignavimai'!H96+'3 priedas_asignavimai'!H99+'3 priedas_asignavimai'!H103+'3 priedas_asignavimai'!H106+'3 priedas_asignavimai'!H110+'3 priedas_asignavimai'!H113+'3 priedas_asignavimai'!H117+'3 priedas_asignavimai'!H120+'3 priedas_asignavimai'!H124+'3 priedas_asignavimai'!H127+'3 priedas_asignavimai'!H131+'3 priedas_asignavimai'!H134+'3 priedas_asignavimai'!H138+'3 priedas_asignavimai'!H141</f>
        <v>184.3</v>
      </c>
      <c r="E12" s="164">
        <f t="shared" si="0"/>
        <v>-121.6</v>
      </c>
    </row>
    <row r="13" spans="1:5" ht="26.4" x14ac:dyDescent="0.25">
      <c r="A13" s="101" t="s">
        <v>271</v>
      </c>
      <c r="B13" s="164">
        <f>'1 priedas_pajamos'!E55</f>
        <v>357.8</v>
      </c>
      <c r="C13" s="164">
        <f>'3 priedas_asignavimai'!G149</f>
        <v>672.4</v>
      </c>
      <c r="D13" s="164">
        <f>'3 priedas_asignavimai'!H149</f>
        <v>630.79999999999995</v>
      </c>
      <c r="E13" s="164">
        <f t="shared" si="0"/>
        <v>-314.59999999999997</v>
      </c>
    </row>
    <row r="14" spans="1:5" ht="26.4" x14ac:dyDescent="0.25">
      <c r="A14" s="101" t="s">
        <v>232</v>
      </c>
      <c r="B14" s="164">
        <f>'1 priedas_pajamos'!E56</f>
        <v>78.8</v>
      </c>
      <c r="C14" s="164">
        <f>'3 priedas_asignavimai'!G150</f>
        <v>436.6</v>
      </c>
      <c r="D14" s="164">
        <f>'3 priedas_asignavimai'!H150</f>
        <v>311</v>
      </c>
      <c r="E14" s="164">
        <f t="shared" si="0"/>
        <v>-357.8</v>
      </c>
    </row>
    <row r="15" spans="1:5" x14ac:dyDescent="0.25">
      <c r="A15" s="101" t="s">
        <v>67</v>
      </c>
      <c r="B15" s="164">
        <f>'1 priedas_pajamos'!E57</f>
        <v>30.6</v>
      </c>
      <c r="C15" s="164">
        <f>'3 priedas_asignavimai'!G24</f>
        <v>30.6</v>
      </c>
      <c r="D15" s="164">
        <f>'3 priedas_asignavimai'!H24</f>
        <v>30.1</v>
      </c>
      <c r="E15" s="164">
        <f t="shared" si="0"/>
        <v>0</v>
      </c>
    </row>
    <row r="16" spans="1:5" x14ac:dyDescent="0.25">
      <c r="A16" s="101" t="s">
        <v>68</v>
      </c>
      <c r="B16" s="164">
        <f>'1 priedas_pajamos'!E58</f>
        <v>6.5</v>
      </c>
      <c r="C16" s="164">
        <f>'3 priedas_asignavimai'!G25</f>
        <v>6.5</v>
      </c>
      <c r="D16" s="164">
        <f>'3 priedas_asignavimai'!H25</f>
        <v>6.4</v>
      </c>
      <c r="E16" s="164">
        <f t="shared" si="0"/>
        <v>0</v>
      </c>
    </row>
    <row r="17" spans="1:5" x14ac:dyDescent="0.25">
      <c r="A17" s="101" t="s">
        <v>70</v>
      </c>
      <c r="B17" s="164">
        <f>'1 priedas_pajamos'!E59</f>
        <v>0.7</v>
      </c>
      <c r="C17" s="164">
        <f>'3 priedas_asignavimai'!G26</f>
        <v>0.7</v>
      </c>
      <c r="D17" s="164">
        <f>'3 priedas_asignavimai'!H26</f>
        <v>0.7</v>
      </c>
      <c r="E17" s="164">
        <f t="shared" si="0"/>
        <v>0</v>
      </c>
    </row>
    <row r="18" spans="1:5" x14ac:dyDescent="0.25">
      <c r="A18" s="101" t="s">
        <v>71</v>
      </c>
      <c r="B18" s="164">
        <f>'1 priedas_pajamos'!E60</f>
        <v>20.9</v>
      </c>
      <c r="C18" s="164">
        <f>'3 priedas_asignavimai'!G27</f>
        <v>20.9</v>
      </c>
      <c r="D18" s="164">
        <f>'3 priedas_asignavimai'!H27</f>
        <v>18</v>
      </c>
      <c r="E18" s="164">
        <f t="shared" si="0"/>
        <v>0</v>
      </c>
    </row>
    <row r="19" spans="1:5" x14ac:dyDescent="0.25">
      <c r="A19" s="101" t="s">
        <v>78</v>
      </c>
      <c r="B19" s="164">
        <f>'1 priedas_pajamos'!E61</f>
        <v>672.4</v>
      </c>
      <c r="C19" s="164">
        <f>'3 priedas_asignavimai'!G146</f>
        <v>0</v>
      </c>
      <c r="D19" s="164">
        <f>'3 priedas_asignavimai'!H146</f>
        <v>0</v>
      </c>
      <c r="E19" s="164">
        <f t="shared" si="0"/>
        <v>672.4</v>
      </c>
    </row>
    <row r="20" spans="1:5" ht="26.4" x14ac:dyDescent="0.25">
      <c r="A20" s="101" t="s">
        <v>236</v>
      </c>
      <c r="B20" s="166">
        <f>'1 priedas_pajamos'!E62</f>
        <v>6</v>
      </c>
      <c r="C20" s="166">
        <f>'3 priedas_asignavimai'!G28+'3 priedas_asignavimai'!G137</f>
        <v>7.8</v>
      </c>
      <c r="D20" s="166">
        <f>'3 priedas_asignavimai'!H28+'3 priedas_asignavimai'!H137</f>
        <v>7.6000000000000005</v>
      </c>
      <c r="E20" s="164">
        <f t="shared" si="0"/>
        <v>-1.7999999999999998</v>
      </c>
    </row>
    <row r="21" spans="1:5" x14ac:dyDescent="0.25">
      <c r="A21" s="101" t="s">
        <v>223</v>
      </c>
      <c r="B21" s="164">
        <f>'1 priedas_pajamos'!E63</f>
        <v>216.9</v>
      </c>
      <c r="C21" s="164">
        <f>'3 priedas_asignavimai'!G29+'3 priedas_asignavimai'!G67+'3 priedas_asignavimai'!G74+'3 priedas_asignavimai'!G81+'3 priedas_asignavimai'!G88+'3 priedas_asignavimai'!G95+'3 priedas_asignavimai'!G102+'3 priedas_asignavimai'!G109+'3 priedas_asignavimai'!G116+'3 priedas_asignavimai'!G123+'3 priedas_asignavimai'!G130</f>
        <v>987.30000000000018</v>
      </c>
      <c r="D21" s="164">
        <f>'3 priedas_asignavimai'!H29+'3 priedas_asignavimai'!H67+'3 priedas_asignavimai'!H74+'3 priedas_asignavimai'!H81+'3 priedas_asignavimai'!H88+'3 priedas_asignavimai'!H95+'3 priedas_asignavimai'!H102+'3 priedas_asignavimai'!H109+'3 priedas_asignavimai'!H116+'3 priedas_asignavimai'!H123+'3 priedas_asignavimai'!H130</f>
        <v>147.60000000000005</v>
      </c>
      <c r="E21" s="164">
        <f t="shared" si="0"/>
        <v>-770.4000000000002</v>
      </c>
    </row>
    <row r="22" spans="1:5" ht="26.4" x14ac:dyDescent="0.25">
      <c r="A22" s="101" t="s">
        <v>272</v>
      </c>
      <c r="B22" s="164">
        <f>'1 priedas_pajamos'!E64</f>
        <v>0.2</v>
      </c>
      <c r="C22" s="164">
        <f>'3 priedas_asignavimai'!G30</f>
        <v>0.2</v>
      </c>
      <c r="D22" s="164">
        <f>'3 priedas_asignavimai'!H30</f>
        <v>0</v>
      </c>
      <c r="E22" s="164">
        <f t="shared" si="0"/>
        <v>0</v>
      </c>
    </row>
    <row r="23" spans="1:5" ht="26.4" x14ac:dyDescent="0.25">
      <c r="A23" s="89" t="s">
        <v>79</v>
      </c>
      <c r="B23" s="164">
        <f>'1 priedas_pajamos'!E65</f>
        <v>219</v>
      </c>
      <c r="C23" s="164">
        <f>'3 priedas_asignavimai'!G49</f>
        <v>0</v>
      </c>
      <c r="D23" s="164">
        <f>'3 priedas_asignavimai'!H49</f>
        <v>0</v>
      </c>
      <c r="E23" s="164">
        <f t="shared" si="0"/>
        <v>219</v>
      </c>
    </row>
    <row r="24" spans="1:5" x14ac:dyDescent="0.25">
      <c r="A24" s="101" t="s">
        <v>69</v>
      </c>
      <c r="B24" s="177">
        <f>'1 priedas_pajamos'!E66</f>
        <v>29.9</v>
      </c>
      <c r="C24" s="177">
        <f>'3 priedas_asignavimai'!G31</f>
        <v>29.9</v>
      </c>
      <c r="D24" s="177">
        <f>'3 priedas_asignavimai'!H31</f>
        <v>24.6</v>
      </c>
      <c r="E24" s="177">
        <f t="shared" si="0"/>
        <v>0</v>
      </c>
    </row>
    <row r="25" spans="1:5" x14ac:dyDescent="0.25">
      <c r="A25" s="101" t="s">
        <v>80</v>
      </c>
      <c r="B25" s="177">
        <f>'1 priedas_pajamos'!E67</f>
        <v>7.7</v>
      </c>
      <c r="C25" s="177">
        <f>'3 priedas_asignavimai'!G60+'3 priedas_asignavimai'!G32</f>
        <v>0.3</v>
      </c>
      <c r="D25" s="177">
        <f>'3 priedas_asignavimai'!H60+'3 priedas_asignavimai'!H32</f>
        <v>0.3</v>
      </c>
      <c r="E25" s="177">
        <f t="shared" si="0"/>
        <v>7.4</v>
      </c>
    </row>
    <row r="26" spans="1:5" x14ac:dyDescent="0.25">
      <c r="A26" s="101" t="s">
        <v>163</v>
      </c>
      <c r="B26" s="177">
        <f>'1 priedas_pajamos'!E68</f>
        <v>6.2</v>
      </c>
      <c r="C26" s="177">
        <f>'3 priedas_asignavimai'!G59</f>
        <v>0</v>
      </c>
      <c r="D26" s="177">
        <f>'3 priedas_asignavimai'!H59</f>
        <v>0</v>
      </c>
      <c r="E26" s="177">
        <f t="shared" si="0"/>
        <v>6.2</v>
      </c>
    </row>
    <row r="27" spans="1:5" x14ac:dyDescent="0.25">
      <c r="A27" s="101" t="s">
        <v>180</v>
      </c>
      <c r="B27" s="177">
        <f>'1 priedas_pajamos'!E69</f>
        <v>17.7</v>
      </c>
      <c r="C27" s="177">
        <f>'3 priedas_asignavimai'!G33</f>
        <v>17.7</v>
      </c>
      <c r="D27" s="177">
        <f>'3 priedas_asignavimai'!H33</f>
        <v>13.5</v>
      </c>
      <c r="E27" s="177">
        <f t="shared" si="0"/>
        <v>0</v>
      </c>
    </row>
    <row r="28" spans="1:5" x14ac:dyDescent="0.25">
      <c r="B28" s="178"/>
      <c r="C28" s="178"/>
      <c r="D28" s="178"/>
      <c r="E28" s="178"/>
    </row>
    <row r="29" spans="1:5" ht="13.8" x14ac:dyDescent="0.25">
      <c r="A29" s="168" t="s">
        <v>183</v>
      </c>
      <c r="B29" s="179">
        <f>'1 priedas_pajamos'!E71</f>
        <v>6817.4</v>
      </c>
      <c r="C29" s="180">
        <f>SUM(C30:C44)</f>
        <v>3448.2000000000003</v>
      </c>
      <c r="D29" s="180">
        <f t="shared" ref="D29:E29" si="1">SUM(D30:D44)</f>
        <v>342.09999999999997</v>
      </c>
      <c r="E29" s="180">
        <f t="shared" si="1"/>
        <v>919.69999999999993</v>
      </c>
    </row>
    <row r="30" spans="1:5" s="169" customFormat="1" ht="13.8" x14ac:dyDescent="0.25">
      <c r="A30" s="170" t="s">
        <v>379</v>
      </c>
      <c r="B30" s="23">
        <f>'1 priedas_pajamos'!E72</f>
        <v>1434</v>
      </c>
      <c r="C30" s="23">
        <f>'3 priedas_asignavimai'!I43+'3 priedas_asignavimai'!I51</f>
        <v>709</v>
      </c>
      <c r="D30" s="23">
        <f>'3 priedas_asignavimai'!J43+'3 priedas_asignavimai'!J51</f>
        <v>0</v>
      </c>
      <c r="E30" s="177">
        <f t="shared" ref="E30:E37" si="2">B30-C30</f>
        <v>725</v>
      </c>
    </row>
    <row r="31" spans="1:5" s="169" customFormat="1" ht="13.8" x14ac:dyDescent="0.25">
      <c r="A31" s="86" t="s">
        <v>380</v>
      </c>
      <c r="B31" s="23">
        <f>'1 priedas_pajamos'!E80</f>
        <v>546.1</v>
      </c>
      <c r="C31" s="23">
        <f>'3 priedas_asignavimai'!I164</f>
        <v>1</v>
      </c>
      <c r="D31" s="23">
        <f>'3 priedas_asignavimai'!J164</f>
        <v>1</v>
      </c>
      <c r="E31" s="177">
        <f t="shared" si="2"/>
        <v>545.1</v>
      </c>
    </row>
    <row r="32" spans="1:5" s="169" customFormat="1" ht="13.8" x14ac:dyDescent="0.25">
      <c r="A32" s="171" t="s">
        <v>150</v>
      </c>
      <c r="B32" s="23">
        <f>'1 priedas_pajamos'!E81</f>
        <v>16.899999999999999</v>
      </c>
      <c r="C32" s="23">
        <f>'3 priedas_asignavimai'!I262</f>
        <v>0</v>
      </c>
      <c r="D32" s="23">
        <f>'3 priedas_asignavimai'!J262</f>
        <v>0</v>
      </c>
      <c r="E32" s="177">
        <f t="shared" si="2"/>
        <v>16.899999999999999</v>
      </c>
    </row>
    <row r="33" spans="1:10" s="169" customFormat="1" ht="13.8" x14ac:dyDescent="0.25">
      <c r="A33" s="172" t="s">
        <v>237</v>
      </c>
      <c r="B33" s="23">
        <f>'1 priedas_pajamos'!E82</f>
        <v>48</v>
      </c>
      <c r="C33" s="23">
        <f>'3 priedas_asignavimai'!I256</f>
        <v>0</v>
      </c>
      <c r="D33" s="23">
        <f>'3 priedas_asignavimai'!J256</f>
        <v>0</v>
      </c>
      <c r="E33" s="177">
        <f t="shared" si="2"/>
        <v>48</v>
      </c>
    </row>
    <row r="34" spans="1:10" s="169" customFormat="1" ht="13.8" x14ac:dyDescent="0.25">
      <c r="A34" s="172" t="s">
        <v>238</v>
      </c>
      <c r="B34" s="23">
        <f>'1 priedas_pajamos'!E83</f>
        <v>255.4</v>
      </c>
      <c r="C34" s="23">
        <f>'3 priedas_asignavimai'!I34+'3 priedas_asignavimai'!I54</f>
        <v>703.6</v>
      </c>
      <c r="D34" s="23">
        <f>'3 priedas_asignavimai'!J34+'3 priedas_asignavimai'!J54</f>
        <v>3.5</v>
      </c>
      <c r="E34" s="177">
        <f t="shared" si="2"/>
        <v>-448.20000000000005</v>
      </c>
      <c r="G34" s="252" t="s">
        <v>390</v>
      </c>
      <c r="H34" s="252"/>
      <c r="I34" s="252"/>
      <c r="J34" s="252"/>
    </row>
    <row r="35" spans="1:10" s="169" customFormat="1" ht="27.6" x14ac:dyDescent="0.25">
      <c r="A35" s="172" t="s">
        <v>268</v>
      </c>
      <c r="B35" s="23">
        <f>'1 priedas_pajamos'!E84</f>
        <v>27</v>
      </c>
      <c r="C35" s="23">
        <f>'3 priedas_asignavimai'!I35</f>
        <v>27</v>
      </c>
      <c r="D35" s="23">
        <f>'3 priedas_asignavimai'!J35</f>
        <v>26.6</v>
      </c>
      <c r="E35" s="177">
        <f t="shared" si="2"/>
        <v>0</v>
      </c>
      <c r="G35" s="169">
        <f>B29+B45+B46+B47</f>
        <v>7048.5999999999995</v>
      </c>
      <c r="H35" s="169">
        <f>C29+C45+C46+C47</f>
        <v>4554.7</v>
      </c>
      <c r="I35" s="197">
        <f>D29+D45+D46+D47</f>
        <v>350</v>
      </c>
      <c r="J35" s="169">
        <f>E29+E45+E46+E47</f>
        <v>44.39999999999992</v>
      </c>
    </row>
    <row r="36" spans="1:10" s="169" customFormat="1" ht="13.8" x14ac:dyDescent="0.25">
      <c r="A36" s="172" t="s">
        <v>249</v>
      </c>
      <c r="B36" s="23">
        <f>'1 priedas_pajamos'!E85</f>
        <v>233.7</v>
      </c>
      <c r="C36" s="23">
        <f>'3 priedas_asignavimai'!I47</f>
        <v>0</v>
      </c>
      <c r="D36" s="23">
        <f>'3 priedas_asignavimai'!J47</f>
        <v>0</v>
      </c>
      <c r="E36" s="177">
        <f t="shared" si="2"/>
        <v>233.7</v>
      </c>
    </row>
    <row r="37" spans="1:10" s="169" customFormat="1" ht="27.6" x14ac:dyDescent="0.25">
      <c r="A37" s="172" t="s">
        <v>273</v>
      </c>
      <c r="B37" s="23">
        <f>'1 priedas_pajamos'!E86</f>
        <v>50</v>
      </c>
      <c r="C37" s="181">
        <f>'3 priedas_asignavimai'!I153+'3 priedas_asignavimai'!I158+'3 priedas_asignavimai'!I167+'3 priedas_asignavimai'!I173+'3 priedas_asignavimai'!I178+'3 priedas_asignavimai'!I187+'3 priedas_asignavimai'!I192+'3 priedas_asignavimai'!I196+'3 priedas_asignavimai'!I200+'3 priedas_asignavimai'!I204+'3 priedas_asignavimai'!I209+'3 priedas_asignavimai'!I213+'3 priedas_asignavimai'!I217+'3 priedas_asignavimai'!I222+'3 priedas_asignavimai'!I231</f>
        <v>79.999999999999986</v>
      </c>
      <c r="D37" s="182">
        <f>'3 priedas_asignavimai'!J153+'3 priedas_asignavimai'!J158+'3 priedas_asignavimai'!J167+'3 priedas_asignavimai'!J173+'3 priedas_asignavimai'!J178+'3 priedas_asignavimai'!J187+'3 priedas_asignavimai'!J192+'3 priedas_asignavimai'!J196+'3 priedas_asignavimai'!J200+'3 priedas_asignavimai'!J204+'3 priedas_asignavimai'!J209+'3 priedas_asignavimai'!J213+'3 priedas_asignavimai'!J217+'3 priedas_asignavimai'!J222+'3 priedas_asignavimai'!J231</f>
        <v>70.3</v>
      </c>
      <c r="E37" s="177">
        <f t="shared" si="2"/>
        <v>-29.999999999999986</v>
      </c>
    </row>
    <row r="38" spans="1:10" s="169" customFormat="1" ht="27.6" x14ac:dyDescent="0.25">
      <c r="A38" s="173" t="s">
        <v>274</v>
      </c>
      <c r="B38" s="23">
        <f>'1 priedas_pajamos'!E87</f>
        <v>253.7</v>
      </c>
      <c r="C38" s="23">
        <f>'3 priedas_asignavimai'!I55</f>
        <v>1011.5</v>
      </c>
      <c r="D38" s="23"/>
      <c r="E38" s="177"/>
    </row>
    <row r="39" spans="1:10" ht="27.6" x14ac:dyDescent="0.25">
      <c r="A39" s="173" t="s">
        <v>262</v>
      </c>
      <c r="B39" s="23">
        <f>'1 priedas_pajamos'!E88</f>
        <v>64.400000000000006</v>
      </c>
      <c r="C39" s="183">
        <f>'3 priedas_asignavimai'!I46+'3 priedas_asignavimai'!I156+'3 priedas_asignavimai'!I165+'3 priedas_asignavimai'!I176+'3 priedas_asignavimai'!I181+'3 priedas_asignavimai'!I185+'3 priedas_asignavimai'!I190+'3 priedas_asignavimai'!I207+'3 priedas_asignavimai'!I220+'3 priedas_asignavimai'!I225+'3 priedas_asignavimai'!I229</f>
        <v>82.8</v>
      </c>
      <c r="D39" s="183">
        <f>'3 priedas_asignavimai'!J46+'3 priedas_asignavimai'!J156+'3 priedas_asignavimai'!J165+'3 priedas_asignavimai'!J176+'3 priedas_asignavimai'!J181+'3 priedas_asignavimai'!J185+'3 priedas_asignavimai'!J190+'3 priedas_asignavimai'!J207+'3 priedas_asignavimai'!J220+'3 priedas_asignavimai'!J225+'3 priedas_asignavimai'!J229</f>
        <v>63.599999999999994</v>
      </c>
      <c r="E39" s="183">
        <f>B39-C39</f>
        <v>-18.399999999999991</v>
      </c>
    </row>
    <row r="40" spans="1:10" ht="13.8" x14ac:dyDescent="0.25">
      <c r="A40" s="176" t="s">
        <v>275</v>
      </c>
      <c r="B40" s="23">
        <f>'1 priedas_pajamos'!E89</f>
        <v>226</v>
      </c>
      <c r="C40" s="23">
        <f>'3 priedas_asignavimai'!I157+'3 priedas_asignavimai'!I161+'3 priedas_asignavimai'!I166+'3 priedas_asignavimai'!I172+'3 priedas_asignavimai'!I177+'3 priedas_asignavimai'!I182+'3 priedas_asignavimai'!I186+'3 priedas_asignavimai'!I191+'3 priedas_asignavimai'!I195+'3 priedas_asignavimai'!I199+'3 priedas_asignavimai'!I203+'3 priedas_asignavimai'!I208+'3 priedas_asignavimai'!I212+'3 priedas_asignavimai'!I216+'3 priedas_asignavimai'!I221+'3 priedas_asignavimai'!I226+'3 priedas_asignavimai'!I230+'3 priedas_asignavimai'!I234+'3 priedas_asignavimai'!I239</f>
        <v>159.00000000000003</v>
      </c>
      <c r="D40" s="23">
        <f>'3 priedas_asignavimai'!J157+'3 priedas_asignavimai'!J161+'3 priedas_asignavimai'!J166+'3 priedas_asignavimai'!J172+'3 priedas_asignavimai'!J177+'3 priedas_asignavimai'!J182+'3 priedas_asignavimai'!J186+'3 priedas_asignavimai'!J191+'3 priedas_asignavimai'!J195+'3 priedas_asignavimai'!J199+'3 priedas_asignavimai'!J203+'3 priedas_asignavimai'!J208+'3 priedas_asignavimai'!J212+'3 priedas_asignavimai'!J216+'3 priedas_asignavimai'!J221+'3 priedas_asignavimai'!J226+'3 priedas_asignavimai'!J230+'3 priedas_asignavimai'!J234+'3 priedas_asignavimai'!J239</f>
        <v>143.79999999999998</v>
      </c>
      <c r="E40" s="183">
        <f>B40-C40</f>
        <v>66.999999999999972</v>
      </c>
    </row>
    <row r="41" spans="1:10" ht="13.8" x14ac:dyDescent="0.25">
      <c r="A41" s="176" t="s">
        <v>397</v>
      </c>
      <c r="B41" s="23">
        <f>'1 priedas_pajamos'!E90</f>
        <v>107.3</v>
      </c>
      <c r="C41" s="23">
        <f>'3 priedas_asignavimai'!AO56</f>
        <v>164</v>
      </c>
      <c r="D41" s="23">
        <f>'3 priedas_asignavimai'!AP56</f>
        <v>0</v>
      </c>
      <c r="E41" s="183">
        <f t="shared" ref="E41:E44" si="3">B41-C41</f>
        <v>-56.7</v>
      </c>
    </row>
    <row r="42" spans="1:10" ht="13.8" x14ac:dyDescent="0.25">
      <c r="A42" s="188" t="s">
        <v>398</v>
      </c>
      <c r="B42" s="23">
        <f>'1 priedas_pajamos'!E91</f>
        <v>73.400000000000006</v>
      </c>
      <c r="C42" s="23">
        <f>'3 priedas_asignavimai'!AO57</f>
        <v>251.8</v>
      </c>
      <c r="D42" s="23">
        <f>'3 priedas_asignavimai'!AP57</f>
        <v>28.6</v>
      </c>
      <c r="E42" s="183">
        <f t="shared" si="3"/>
        <v>-178.4</v>
      </c>
    </row>
    <row r="43" spans="1:10" ht="27.6" x14ac:dyDescent="0.25">
      <c r="A43" s="188" t="s">
        <v>405</v>
      </c>
      <c r="B43" s="23">
        <f>'1 priedas_pajamos'!E93</f>
        <v>112.9</v>
      </c>
      <c r="C43" s="23">
        <f>'3 priedas_asignavimai'!I261+'3 priedas_asignavimai'!I265+'3 priedas_asignavimai'!I269+'3 priedas_asignavimai'!I273</f>
        <v>4.8</v>
      </c>
      <c r="D43" s="23">
        <f>'3 priedas_asignavimai'!J261+'3 priedas_asignavimai'!J265+'3 priedas_asignavimai'!J269+'3 priedas_asignavimai'!J273</f>
        <v>4.7</v>
      </c>
      <c r="E43" s="183">
        <f t="shared" si="3"/>
        <v>108.10000000000001</v>
      </c>
    </row>
    <row r="44" spans="1:10" ht="13.8" x14ac:dyDescent="0.25">
      <c r="A44" s="176" t="s">
        <v>399</v>
      </c>
      <c r="B44" s="23">
        <f>'1 priedas_pajamos'!E92</f>
        <v>161.30000000000001</v>
      </c>
      <c r="C44" s="23">
        <f>'3 priedas_asignavimai'!AO58</f>
        <v>253.7</v>
      </c>
      <c r="D44" s="23">
        <f>'3 priedas_asignavimai'!AP58</f>
        <v>0</v>
      </c>
      <c r="E44" s="183">
        <f t="shared" si="3"/>
        <v>-92.399999999999977</v>
      </c>
    </row>
    <row r="45" spans="1:10" ht="27.6" x14ac:dyDescent="0.25">
      <c r="A45" s="168" t="s">
        <v>384</v>
      </c>
      <c r="B45" s="179">
        <f>'1 priedas_pajamos'!E95</f>
        <v>6.5</v>
      </c>
      <c r="C45" s="180">
        <f>'3 priedas_asignavimai'!I37</f>
        <v>15.3</v>
      </c>
      <c r="D45" s="180">
        <f>'3 priedas_asignavimai'!J37</f>
        <v>0.1</v>
      </c>
      <c r="E45" s="180">
        <f>B45-C45</f>
        <v>-8.8000000000000007</v>
      </c>
    </row>
    <row r="46" spans="1:10" ht="13.8" x14ac:dyDescent="0.25">
      <c r="A46" s="168" t="s">
        <v>162</v>
      </c>
      <c r="B46" s="179">
        <f>'1 priedas_pajamos'!E99</f>
        <v>15.3</v>
      </c>
      <c r="C46" s="180">
        <f>'3 priedas_asignavimai'!I38+'3 priedas_asignavimai'!I44+'3 priedas_asignavimai'!I53+'3 priedas_asignavimai'!I270</f>
        <v>1036</v>
      </c>
      <c r="D46" s="180">
        <f>'3 priedas_asignavimai'!J38+'3 priedas_asignavimai'!J44+'3 priedas_asignavimai'!J53+'3 priedas_asignavimai'!J270</f>
        <v>7</v>
      </c>
      <c r="E46" s="180">
        <f t="shared" ref="E46:E48" si="4">B46-C46</f>
        <v>-1020.7</v>
      </c>
    </row>
    <row r="47" spans="1:10" ht="27.6" x14ac:dyDescent="0.25">
      <c r="A47" s="168" t="s">
        <v>385</v>
      </c>
      <c r="B47" s="179">
        <f>'1 priedas_pajamos'!E110</f>
        <v>209.4</v>
      </c>
      <c r="C47" s="180">
        <f>'3 priedas_asignavimai'!I39+'3 priedas_asignavimai'!I45</f>
        <v>55.2</v>
      </c>
      <c r="D47" s="180">
        <f>'3 priedas_asignavimai'!J39+'3 priedas_asignavimai'!J45</f>
        <v>0.8</v>
      </c>
      <c r="E47" s="180">
        <f t="shared" si="4"/>
        <v>154.19999999999999</v>
      </c>
    </row>
    <row r="48" spans="1:10" ht="13.8" x14ac:dyDescent="0.25">
      <c r="A48" s="168" t="s">
        <v>269</v>
      </c>
      <c r="B48" s="179">
        <f>'1 priedas_pajamos'!E70</f>
        <v>13456.2</v>
      </c>
      <c r="C48" s="180">
        <f>'3 priedas_asignavimai'!K42+'3 priedas_asignavimai'!K155+'3 priedas_asignavimai'!K152+'3 priedas_asignavimai'!K160+'3 priedas_asignavimai'!K163+'3 priedas_asignavimai'!K169+'3 priedas_asignavimai'!K171+'3 priedas_asignavimai'!K175+'3 priedas_asignavimai'!K180+'3 priedas_asignavimai'!K184+'3 priedas_asignavimai'!K189+'3 priedas_asignavimai'!K194+'3 priedas_asignavimai'!K198+'3 priedas_asignavimai'!K202+'3 priedas_asignavimai'!K206+'3 priedas_asignavimai'!K211+'3 priedas_asignavimai'!K215+'3 priedas_asignavimai'!K219+'3 priedas_asignavimai'!K224+'3 priedas_asignavimai'!K228+'3 priedas_asignavimai'!K233+'3 priedas_asignavimai'!K236+'3 priedas_asignavimai'!K238</f>
        <v>7723.4</v>
      </c>
      <c r="D48" s="180">
        <f>'3 priedas_asignavimai'!L42+'3 priedas_asignavimai'!L155+'3 priedas_asignavimai'!L152+'3 priedas_asignavimai'!L160+'3 priedas_asignavimai'!L163+'3 priedas_asignavimai'!L169+'3 priedas_asignavimai'!L171+'3 priedas_asignavimai'!L175+'3 priedas_asignavimai'!L180+'3 priedas_asignavimai'!L184+'3 priedas_asignavimai'!L189+'3 priedas_asignavimai'!L194+'3 priedas_asignavimai'!L198+'3 priedas_asignavimai'!L202+'3 priedas_asignavimai'!L206+'3 priedas_asignavimai'!L211+'3 priedas_asignavimai'!L215+'3 priedas_asignavimai'!L219+'3 priedas_asignavimai'!L224+'3 priedas_asignavimai'!L228+'3 priedas_asignavimai'!L233+'3 priedas_asignavimai'!L236+'3 priedas_asignavimai'!L238</f>
        <v>7326.1</v>
      </c>
      <c r="E48" s="180">
        <f t="shared" si="4"/>
        <v>5732.8000000000011</v>
      </c>
    </row>
    <row r="49" spans="1:5" ht="13.8" x14ac:dyDescent="0.25">
      <c r="A49" s="168" t="s">
        <v>388</v>
      </c>
      <c r="B49" s="186">
        <f>'1 priedas_pajamos'!E13+'1 priedas_pajamos'!E15+'1 priedas_pajamos'!E23+'1 priedas_pajamos'!E32+'1 priedas_pajamos'!E33+'1 priedas_pajamos'!E34+'1 priedas_pajamos'!E36+'1 priedas_pajamos'!E38</f>
        <v>32131.9</v>
      </c>
      <c r="C49" s="186">
        <f>'3 priedas_asignavimai'!AK13+'3 priedas_asignavimai'!AK15+'3 priedas_asignavimai'!AK65+'3 priedas_asignavimai'!AK72+'3 priedas_asignavimai'!AK79+'3 priedas_asignavimai'!AK86+'3 priedas_asignavimai'!AK93+'3 priedas_asignavimai'!AK100+'3 priedas_asignavimai'!AK107+'3 priedas_asignavimai'!AK114+'3 priedas_asignavimai'!AK121+'3 priedas_asignavimai'!AK128+'3 priedas_asignavimai'!AK135+'3 priedas_asignavimai'!AK142+'3 priedas_asignavimai'!AK144+'3 priedas_asignavimai'!AK147+'3 priedas_asignavimai'!AK151+'3 priedas_asignavimai'!AK154+'3 priedas_asignavimai'!AK159+'3 priedas_asignavimai'!AK162+'3 priedas_asignavimai'!AK168+'3 priedas_asignavimai'!AK170+'3 priedas_asignavimai'!AK174+'3 priedas_asignavimai'!AK179+'3 priedas_asignavimai'!AK183+'3 priedas_asignavimai'!AK188+'3 priedas_asignavimai'!AK193+'3 priedas_asignavimai'!AK197+'3 priedas_asignavimai'!AK201+'3 priedas_asignavimai'!AK205+'3 priedas_asignavimai'!AK210+'3 priedas_asignavimai'!AK214+'3 priedas_asignavimai'!AK218+'3 priedas_asignavimai'!AK223+'3 priedas_asignavimai'!AK227+'3 priedas_asignavimai'!AK232+'3 priedas_asignavimai'!AK235+'3 priedas_asignavimai'!AK237+'3 priedas_asignavimai'!AK240+'3 priedas_asignavimai'!AK242+'3 priedas_asignavimai'!AK244+'3 priedas_asignavimai'!AK246+'3 priedas_asignavimai'!AK248+'3 priedas_asignavimai'!AK250+'3 priedas_asignavimai'!AK252+'3 priedas_asignavimai'!AK254+'3 priedas_asignavimai'!AK257+'3 priedas_asignavimai'!AK259+'3 priedas_asignavimai'!AK263+'3 priedas_asignavimai'!AK266+'3 priedas_asignavimai'!AK271</f>
        <v>23117.500000000004</v>
      </c>
      <c r="D49" s="186">
        <f>'3 priedas_asignavimai'!AK13+'3 priedas_asignavimai'!AK15+'3 priedas_asignavimai'!AK65+'3 priedas_asignavimai'!AK72+'3 priedas_asignavimai'!AK79+'3 priedas_asignavimai'!AK86+'3 priedas_asignavimai'!AK93+'3 priedas_asignavimai'!AK100+'3 priedas_asignavimai'!AK107+'3 priedas_asignavimai'!AK114+'3 priedas_asignavimai'!AK121+'3 priedas_asignavimai'!AK128+'3 priedas_asignavimai'!AK135+'3 priedas_asignavimai'!AK142+'3 priedas_asignavimai'!AK144+'3 priedas_asignavimai'!AK147+'3 priedas_asignavimai'!AK151+'3 priedas_asignavimai'!AK154+'3 priedas_asignavimai'!AK159+'3 priedas_asignavimai'!AK162+'3 priedas_asignavimai'!AK168+'3 priedas_asignavimai'!AK170+'3 priedas_asignavimai'!AK174+'3 priedas_asignavimai'!AK179+'3 priedas_asignavimai'!AK183+'3 priedas_asignavimai'!AK188+'3 priedas_asignavimai'!AK193+'3 priedas_asignavimai'!AK197+'3 priedas_asignavimai'!AK201+'3 priedas_asignavimai'!AK205+'3 priedas_asignavimai'!AK210+'3 priedas_asignavimai'!AK214+'3 priedas_asignavimai'!AK218+'3 priedas_asignavimai'!AK223+'3 priedas_asignavimai'!AK227+'3 priedas_asignavimai'!AK232+'3 priedas_asignavimai'!AK235+'3 priedas_asignavimai'!AK237+'3 priedas_asignavimai'!AK240+'3 priedas_asignavimai'!AK242+'3 priedas_asignavimai'!AK244+'3 priedas_asignavimai'!AK246+'3 priedas_asignavimai'!AK248+'3 priedas_asignavimai'!AK250+'3 priedas_asignavimai'!AK252+'3 priedas_asignavimai'!AL254+'3 priedas_asignavimai'!AK257+'3 priedas_asignavimai'!AK259+'3 priedas_asignavimai'!AK263+'3 priedas_asignavimai'!AK266+'3 priedas_asignavimai'!AK271</f>
        <v>23104.400000000001</v>
      </c>
      <c r="E49" s="186">
        <f t="shared" ref="E49" si="5">B49-C49</f>
        <v>9014.3999999999978</v>
      </c>
    </row>
  </sheetData>
  <mergeCells count="2">
    <mergeCell ref="C2:D2"/>
    <mergeCell ref="G34:J3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Įvardinti diapazonai</vt:lpstr>
      </vt:variant>
      <vt:variant>
        <vt:i4>5</vt:i4>
      </vt:variant>
    </vt:vector>
  </HeadingPairs>
  <TitlesOfParts>
    <vt:vector size="11" baseType="lpstr">
      <vt:lpstr>1 priedas_pajamos</vt:lpstr>
      <vt:lpstr>2 priedas_pajamų įmokos</vt:lpstr>
      <vt:lpstr>3 priedas_asignavimai</vt:lpstr>
      <vt:lpstr>4 priedas_ nepanaudotos lėšos</vt:lpstr>
      <vt:lpstr>5 piedas_suvestinė pagal progr</vt:lpstr>
      <vt:lpstr>Lapas1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2022-02-17T13:51:28Z</cp:lastPrinted>
  <dcterms:created xsi:type="dcterms:W3CDTF">2007-01-10T08:42:24Z</dcterms:created>
  <dcterms:modified xsi:type="dcterms:W3CDTF">2022-05-04T07:23:52Z</dcterms:modified>
</cp:coreProperties>
</file>