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_2022_TARYBOS SPRENDIMAI\"/>
    </mc:Choice>
  </mc:AlternateContent>
  <xr:revisionPtr revIDLastSave="0" documentId="8_{51B9D7C4-28A2-4B2C-8732-466BD24C9A0E}" xr6:coauthVersionLast="47" xr6:coauthVersionMax="47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5 piedas_suvestinė pagal progr" sheetId="17" r:id="rId5"/>
    <sheet name="tikrinimui" sheetId="19" state="hidden" r:id="rId6"/>
  </sheets>
  <definedNames>
    <definedName name="_xlnm.Print_Titles" localSheetId="0">'1 priedas_pajamos'!$18:$18</definedName>
    <definedName name="_xlnm.Print_Titles" localSheetId="1">'2 priedas_pajamų įmokos'!$16:$18</definedName>
    <definedName name="_xlnm.Print_Titles" localSheetId="2">'3 priedas_asignavimai'!$18:$19</definedName>
    <definedName name="_xlnm.Print_Titles" localSheetId="3">'4 priedas_ nepanaudotos lėšos'!$18:$20</definedName>
    <definedName name="_xlnm.Print_Titles" localSheetId="4">'5 piedas_suvestinė pagal progr'!$19:$20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6" i="19" l="1"/>
  <c r="B46" i="19"/>
  <c r="AO50" i="14"/>
  <c r="AI50" i="14" s="1"/>
  <c r="T50" i="14"/>
  <c r="S50" i="14"/>
  <c r="C50" i="14"/>
  <c r="C80" i="11"/>
  <c r="C79" i="11" s="1"/>
  <c r="E111" i="11"/>
  <c r="U171" i="14"/>
  <c r="S21" i="16"/>
  <c r="T21" i="16"/>
  <c r="Z218" i="14"/>
  <c r="Y218" i="14"/>
  <c r="J218" i="14"/>
  <c r="I218" i="14"/>
  <c r="Y66" i="14"/>
  <c r="G91" i="18"/>
  <c r="G109" i="18"/>
  <c r="G103" i="18"/>
  <c r="Z258" i="14"/>
  <c r="Y258" i="14"/>
  <c r="J258" i="14"/>
  <c r="I258" i="14"/>
  <c r="AP260" i="14"/>
  <c r="BF260" i="14" s="1"/>
  <c r="AO260" i="14"/>
  <c r="BE260" i="14" s="1"/>
  <c r="T260" i="14"/>
  <c r="S260" i="14"/>
  <c r="D260" i="14"/>
  <c r="C260" i="14"/>
  <c r="Z253" i="14"/>
  <c r="Y253" i="14"/>
  <c r="J253" i="14"/>
  <c r="I253" i="14"/>
  <c r="I252" i="14" s="1"/>
  <c r="AP255" i="14"/>
  <c r="BF255" i="14" s="1"/>
  <c r="AO255" i="14"/>
  <c r="BE255" i="14" s="1"/>
  <c r="T255" i="14"/>
  <c r="S255" i="14"/>
  <c r="D255" i="14"/>
  <c r="C255" i="14"/>
  <c r="Z247" i="14"/>
  <c r="Y247" i="14"/>
  <c r="I247" i="14"/>
  <c r="AP249" i="14"/>
  <c r="BF249" i="14" s="1"/>
  <c r="AO249" i="14"/>
  <c r="BE249" i="14" s="1"/>
  <c r="T249" i="14"/>
  <c r="S249" i="14"/>
  <c r="D249" i="14"/>
  <c r="C249" i="14"/>
  <c r="J231" i="14"/>
  <c r="I231" i="14"/>
  <c r="Z231" i="14"/>
  <c r="Y231" i="14"/>
  <c r="AX233" i="14"/>
  <c r="BN233" i="14" s="1"/>
  <c r="AW233" i="14"/>
  <c r="BM233" i="14" s="1"/>
  <c r="AV233" i="14"/>
  <c r="BL233" i="14" s="1"/>
  <c r="AU233" i="14"/>
  <c r="BK233" i="14" s="1"/>
  <c r="AT233" i="14"/>
  <c r="BJ233" i="14" s="1"/>
  <c r="AS233" i="14"/>
  <c r="BI233" i="14" s="1"/>
  <c r="AR233" i="14"/>
  <c r="BH233" i="14" s="1"/>
  <c r="AQ233" i="14"/>
  <c r="BG233" i="14" s="1"/>
  <c r="AP233" i="14"/>
  <c r="BF233" i="14" s="1"/>
  <c r="AO233" i="14"/>
  <c r="BE233" i="14" s="1"/>
  <c r="AN233" i="14"/>
  <c r="BD233" i="14" s="1"/>
  <c r="AM233" i="14"/>
  <c r="BC233" i="14" s="1"/>
  <c r="AL233" i="14"/>
  <c r="BB233" i="14" s="1"/>
  <c r="AK233" i="14"/>
  <c r="BA233" i="14" s="1"/>
  <c r="T233" i="14"/>
  <c r="S233" i="14"/>
  <c r="D233" i="14"/>
  <c r="C233" i="14"/>
  <c r="J316" i="14"/>
  <c r="Z316" i="14"/>
  <c r="Y316" i="14"/>
  <c r="I316" i="14"/>
  <c r="AX318" i="14"/>
  <c r="BN318" i="14" s="1"/>
  <c r="AW318" i="14"/>
  <c r="BM318" i="14" s="1"/>
  <c r="AV318" i="14"/>
  <c r="BL318" i="14" s="1"/>
  <c r="AU318" i="14"/>
  <c r="BK318" i="14" s="1"/>
  <c r="AT318" i="14"/>
  <c r="BJ318" i="14" s="1"/>
  <c r="AS318" i="14"/>
  <c r="BI318" i="14" s="1"/>
  <c r="AR318" i="14"/>
  <c r="BH318" i="14" s="1"/>
  <c r="AQ318" i="14"/>
  <c r="BG318" i="14" s="1"/>
  <c r="AP318" i="14"/>
  <c r="BF318" i="14" s="1"/>
  <c r="AO318" i="14"/>
  <c r="BE318" i="14" s="1"/>
  <c r="AN318" i="14"/>
  <c r="BD318" i="14" s="1"/>
  <c r="AM318" i="14"/>
  <c r="BC318" i="14" s="1"/>
  <c r="AL318" i="14"/>
  <c r="BB318" i="14" s="1"/>
  <c r="AK318" i="14"/>
  <c r="BA318" i="14" s="1"/>
  <c r="T318" i="14"/>
  <c r="S318" i="14"/>
  <c r="D318" i="14"/>
  <c r="C318" i="14"/>
  <c r="D54" i="19"/>
  <c r="AO49" i="14"/>
  <c r="BE49" i="14" s="1"/>
  <c r="T49" i="14"/>
  <c r="S49" i="14"/>
  <c r="C49" i="14"/>
  <c r="AX238" i="14"/>
  <c r="BN238" i="14" s="1"/>
  <c r="AW238" i="14"/>
  <c r="BM238" i="14" s="1"/>
  <c r="AV238" i="14"/>
  <c r="BL238" i="14" s="1"/>
  <c r="AU238" i="14"/>
  <c r="BK238" i="14" s="1"/>
  <c r="AT238" i="14"/>
  <c r="BJ238" i="14" s="1"/>
  <c r="AS238" i="14"/>
  <c r="BI238" i="14" s="1"/>
  <c r="AR238" i="14"/>
  <c r="BH238" i="14" s="1"/>
  <c r="AQ238" i="14"/>
  <c r="BG238" i="14" s="1"/>
  <c r="AP238" i="14"/>
  <c r="BF238" i="14" s="1"/>
  <c r="AO238" i="14"/>
  <c r="BE238" i="14" s="1"/>
  <c r="AN238" i="14"/>
  <c r="BD238" i="14" s="1"/>
  <c r="AM238" i="14"/>
  <c r="BC238" i="14" s="1"/>
  <c r="AL238" i="14"/>
  <c r="BB238" i="14" s="1"/>
  <c r="AK238" i="14"/>
  <c r="BA238" i="14" s="1"/>
  <c r="T238" i="14"/>
  <c r="S238" i="14"/>
  <c r="D238" i="14"/>
  <c r="C238" i="14"/>
  <c r="AX227" i="14"/>
  <c r="BN227" i="14" s="1"/>
  <c r="AW227" i="14"/>
  <c r="BM227" i="14" s="1"/>
  <c r="AV227" i="14"/>
  <c r="BL227" i="14" s="1"/>
  <c r="AU227" i="14"/>
  <c r="BK227" i="14" s="1"/>
  <c r="AT227" i="14"/>
  <c r="BJ227" i="14" s="1"/>
  <c r="AS227" i="14"/>
  <c r="BI227" i="14" s="1"/>
  <c r="AR227" i="14"/>
  <c r="BH227" i="14" s="1"/>
  <c r="AQ227" i="14"/>
  <c r="BG227" i="14" s="1"/>
  <c r="AP227" i="14"/>
  <c r="BF227" i="14" s="1"/>
  <c r="AO227" i="14"/>
  <c r="BE227" i="14" s="1"/>
  <c r="AN227" i="14"/>
  <c r="BD227" i="14" s="1"/>
  <c r="AM227" i="14"/>
  <c r="BC227" i="14" s="1"/>
  <c r="AL227" i="14"/>
  <c r="BB227" i="14" s="1"/>
  <c r="AK227" i="14"/>
  <c r="T227" i="14"/>
  <c r="S227" i="14"/>
  <c r="D227" i="14"/>
  <c r="C227" i="14"/>
  <c r="AX220" i="14"/>
  <c r="BN220" i="14" s="1"/>
  <c r="AW220" i="14"/>
  <c r="BM220" i="14" s="1"/>
  <c r="AV220" i="14"/>
  <c r="BL220" i="14" s="1"/>
  <c r="AU220" i="14"/>
  <c r="BK220" i="14" s="1"/>
  <c r="AT220" i="14"/>
  <c r="BJ220" i="14" s="1"/>
  <c r="AS220" i="14"/>
  <c r="BI220" i="14" s="1"/>
  <c r="AR220" i="14"/>
  <c r="BH220" i="14" s="1"/>
  <c r="AQ220" i="14"/>
  <c r="BG220" i="14" s="1"/>
  <c r="AP220" i="14"/>
  <c r="BF220" i="14" s="1"/>
  <c r="AO220" i="14"/>
  <c r="BE220" i="14" s="1"/>
  <c r="AN220" i="14"/>
  <c r="BD220" i="14" s="1"/>
  <c r="AM220" i="14"/>
  <c r="BC220" i="14" s="1"/>
  <c r="AL220" i="14"/>
  <c r="BB220" i="14" s="1"/>
  <c r="AK220" i="14"/>
  <c r="BA220" i="14" s="1"/>
  <c r="T220" i="14"/>
  <c r="S220" i="14"/>
  <c r="D220" i="14"/>
  <c r="C220" i="14"/>
  <c r="AX214" i="14"/>
  <c r="BN214" i="14" s="1"/>
  <c r="AW214" i="14"/>
  <c r="BM214" i="14" s="1"/>
  <c r="AV214" i="14"/>
  <c r="BL214" i="14" s="1"/>
  <c r="AU214" i="14"/>
  <c r="BK214" i="14" s="1"/>
  <c r="AT214" i="14"/>
  <c r="BJ214" i="14" s="1"/>
  <c r="AS214" i="14"/>
  <c r="BI214" i="14" s="1"/>
  <c r="AR214" i="14"/>
  <c r="BH214" i="14" s="1"/>
  <c r="AQ214" i="14"/>
  <c r="BG214" i="14" s="1"/>
  <c r="AP214" i="14"/>
  <c r="BF214" i="14" s="1"/>
  <c r="AO214" i="14"/>
  <c r="BE214" i="14" s="1"/>
  <c r="AN214" i="14"/>
  <c r="BD214" i="14" s="1"/>
  <c r="AM214" i="14"/>
  <c r="BC214" i="14" s="1"/>
  <c r="AL214" i="14"/>
  <c r="BB214" i="14" s="1"/>
  <c r="AK214" i="14"/>
  <c r="T214" i="14"/>
  <c r="S214" i="14"/>
  <c r="D214" i="14"/>
  <c r="C214" i="14"/>
  <c r="AX208" i="14"/>
  <c r="BN208" i="14" s="1"/>
  <c r="AW208" i="14"/>
  <c r="BM208" i="14" s="1"/>
  <c r="AV208" i="14"/>
  <c r="BL208" i="14" s="1"/>
  <c r="AU208" i="14"/>
  <c r="BK208" i="14" s="1"/>
  <c r="AT208" i="14"/>
  <c r="BJ208" i="14" s="1"/>
  <c r="AS208" i="14"/>
  <c r="BI208" i="14" s="1"/>
  <c r="AR208" i="14"/>
  <c r="BH208" i="14" s="1"/>
  <c r="AQ208" i="14"/>
  <c r="BG208" i="14" s="1"/>
  <c r="AP208" i="14"/>
  <c r="BF208" i="14" s="1"/>
  <c r="AO208" i="14"/>
  <c r="BE208" i="14" s="1"/>
  <c r="AN208" i="14"/>
  <c r="BD208" i="14" s="1"/>
  <c r="AM208" i="14"/>
  <c r="BC208" i="14" s="1"/>
  <c r="AL208" i="14"/>
  <c r="BB208" i="14" s="1"/>
  <c r="AK208" i="14"/>
  <c r="T208" i="14"/>
  <c r="S208" i="14"/>
  <c r="D208" i="14"/>
  <c r="C208" i="14"/>
  <c r="AX201" i="14"/>
  <c r="BN201" i="14" s="1"/>
  <c r="AW201" i="14"/>
  <c r="BM201" i="14" s="1"/>
  <c r="AV201" i="14"/>
  <c r="BL201" i="14" s="1"/>
  <c r="AU201" i="14"/>
  <c r="BK201" i="14" s="1"/>
  <c r="AT201" i="14"/>
  <c r="BJ201" i="14" s="1"/>
  <c r="AS201" i="14"/>
  <c r="BI201" i="14" s="1"/>
  <c r="AR201" i="14"/>
  <c r="BH201" i="14" s="1"/>
  <c r="AQ201" i="14"/>
  <c r="BG201" i="14" s="1"/>
  <c r="AP201" i="14"/>
  <c r="BF201" i="14" s="1"/>
  <c r="AO201" i="14"/>
  <c r="BE201" i="14" s="1"/>
  <c r="AN201" i="14"/>
  <c r="BD201" i="14" s="1"/>
  <c r="AM201" i="14"/>
  <c r="BC201" i="14" s="1"/>
  <c r="AL201" i="14"/>
  <c r="BB201" i="14" s="1"/>
  <c r="AK201" i="14"/>
  <c r="T201" i="14"/>
  <c r="S201" i="14"/>
  <c r="D201" i="14"/>
  <c r="C201" i="14"/>
  <c r="AX190" i="14"/>
  <c r="BN190" i="14" s="1"/>
  <c r="AW190" i="14"/>
  <c r="BM190" i="14" s="1"/>
  <c r="AV190" i="14"/>
  <c r="BL190" i="14" s="1"/>
  <c r="AU190" i="14"/>
  <c r="BK190" i="14" s="1"/>
  <c r="AT190" i="14"/>
  <c r="BJ190" i="14" s="1"/>
  <c r="AS190" i="14"/>
  <c r="BI190" i="14" s="1"/>
  <c r="AR190" i="14"/>
  <c r="BH190" i="14" s="1"/>
  <c r="AQ190" i="14"/>
  <c r="BG190" i="14" s="1"/>
  <c r="AP190" i="14"/>
  <c r="BF190" i="14" s="1"/>
  <c r="AO190" i="14"/>
  <c r="BE190" i="14" s="1"/>
  <c r="AN190" i="14"/>
  <c r="BD190" i="14" s="1"/>
  <c r="AM190" i="14"/>
  <c r="BC190" i="14" s="1"/>
  <c r="AL190" i="14"/>
  <c r="BB190" i="14" s="1"/>
  <c r="AK190" i="14"/>
  <c r="BA190" i="14" s="1"/>
  <c r="T190" i="14"/>
  <c r="S190" i="14"/>
  <c r="D190" i="14"/>
  <c r="C190" i="14"/>
  <c r="AX179" i="14"/>
  <c r="BN179" i="14" s="1"/>
  <c r="AW179" i="14"/>
  <c r="BM179" i="14" s="1"/>
  <c r="AV179" i="14"/>
  <c r="BL179" i="14" s="1"/>
  <c r="AU179" i="14"/>
  <c r="BK179" i="14" s="1"/>
  <c r="AT179" i="14"/>
  <c r="BJ179" i="14" s="1"/>
  <c r="AS179" i="14"/>
  <c r="BI179" i="14" s="1"/>
  <c r="AR179" i="14"/>
  <c r="BH179" i="14" s="1"/>
  <c r="AQ179" i="14"/>
  <c r="BG179" i="14" s="1"/>
  <c r="AP179" i="14"/>
  <c r="BF179" i="14" s="1"/>
  <c r="AO179" i="14"/>
  <c r="BE179" i="14" s="1"/>
  <c r="AN179" i="14"/>
  <c r="BD179" i="14" s="1"/>
  <c r="AM179" i="14"/>
  <c r="BC179" i="14" s="1"/>
  <c r="AL179" i="14"/>
  <c r="AK179" i="14"/>
  <c r="BA179" i="14" s="1"/>
  <c r="T179" i="14"/>
  <c r="S179" i="14"/>
  <c r="D179" i="14"/>
  <c r="C179" i="14"/>
  <c r="E110" i="11"/>
  <c r="B55" i="19" s="1"/>
  <c r="E109" i="11"/>
  <c r="B54" i="19" s="1"/>
  <c r="C46" i="19" l="1"/>
  <c r="E46" i="19"/>
  <c r="BE50" i="14"/>
  <c r="AI260" i="14"/>
  <c r="AY260" i="14" s="1"/>
  <c r="D55" i="19"/>
  <c r="AJ260" i="14"/>
  <c r="AZ260" i="14" s="1"/>
  <c r="AI255" i="14"/>
  <c r="AY255" i="14" s="1"/>
  <c r="AJ233" i="14"/>
  <c r="AZ233" i="14" s="1"/>
  <c r="AJ255" i="14"/>
  <c r="AZ255" i="14" s="1"/>
  <c r="AI249" i="14"/>
  <c r="AY249" i="14" s="1"/>
  <c r="AJ249" i="14"/>
  <c r="AZ249" i="14" s="1"/>
  <c r="AI227" i="14"/>
  <c r="AY227" i="14" s="1"/>
  <c r="BO227" i="14" s="1"/>
  <c r="AI233" i="14"/>
  <c r="AY233" i="14" s="1"/>
  <c r="BO233" i="14" s="1"/>
  <c r="C55" i="19"/>
  <c r="E55" i="19" s="1"/>
  <c r="C54" i="19"/>
  <c r="E54" i="19" s="1"/>
  <c r="AI318" i="14"/>
  <c r="AY318" i="14" s="1"/>
  <c r="BO318" i="14" s="1"/>
  <c r="AJ318" i="14"/>
  <c r="AZ318" i="14" s="1"/>
  <c r="AJ238" i="14"/>
  <c r="AZ238" i="14" s="1"/>
  <c r="AJ227" i="14"/>
  <c r="AZ227" i="14" s="1"/>
  <c r="AI49" i="14"/>
  <c r="AI238" i="14"/>
  <c r="AY238" i="14" s="1"/>
  <c r="BO238" i="14" s="1"/>
  <c r="BA227" i="14"/>
  <c r="AI220" i="14"/>
  <c r="AY220" i="14" s="1"/>
  <c r="BO220" i="14" s="1"/>
  <c r="AI214" i="14"/>
  <c r="AY214" i="14" s="1"/>
  <c r="BO214" i="14" s="1"/>
  <c r="AJ220" i="14"/>
  <c r="AZ220" i="14" s="1"/>
  <c r="AJ208" i="14"/>
  <c r="AZ208" i="14" s="1"/>
  <c r="AI208" i="14"/>
  <c r="AJ214" i="14"/>
  <c r="AZ214" i="14" s="1"/>
  <c r="AI201" i="14"/>
  <c r="AY201" i="14" s="1"/>
  <c r="BO201" i="14" s="1"/>
  <c r="BA214" i="14"/>
  <c r="AY208" i="14"/>
  <c r="BO208" i="14" s="1"/>
  <c r="BA208" i="14"/>
  <c r="AJ201" i="14"/>
  <c r="AZ201" i="14" s="1"/>
  <c r="BA201" i="14"/>
  <c r="AJ179" i="14"/>
  <c r="AZ179" i="14" s="1"/>
  <c r="AJ190" i="14"/>
  <c r="AZ190" i="14" s="1"/>
  <c r="AI190" i="14"/>
  <c r="AY190" i="14" s="1"/>
  <c r="BO190" i="14" s="1"/>
  <c r="AI179" i="14"/>
  <c r="AY179" i="14" s="1"/>
  <c r="BO179" i="14" s="1"/>
  <c r="BB179" i="14"/>
  <c r="D53" i="19"/>
  <c r="H23" i="14"/>
  <c r="AO76" i="14"/>
  <c r="BE76" i="14" s="1"/>
  <c r="T76" i="14"/>
  <c r="S76" i="14"/>
  <c r="C76" i="14"/>
  <c r="E108" i="11"/>
  <c r="B53" i="19" s="1"/>
  <c r="J53" i="14"/>
  <c r="I53" i="14"/>
  <c r="Q51" i="19"/>
  <c r="Q52" i="19"/>
  <c r="G125" i="18"/>
  <c r="G123" i="18"/>
  <c r="G121" i="18"/>
  <c r="AO261" i="14"/>
  <c r="BE261" i="14" s="1"/>
  <c r="AP261" i="14"/>
  <c r="AJ261" i="14" s="1"/>
  <c r="S261" i="14"/>
  <c r="T261" i="14"/>
  <c r="C261" i="14"/>
  <c r="D261" i="14"/>
  <c r="AA195" i="14"/>
  <c r="AB195" i="14"/>
  <c r="D45" i="16"/>
  <c r="C45" i="16"/>
  <c r="Q127" i="14" s="1"/>
  <c r="AL45" i="16"/>
  <c r="AK45" i="16"/>
  <c r="AJ45" i="16"/>
  <c r="AI45" i="16"/>
  <c r="AH45" i="16"/>
  <c r="AG45" i="16"/>
  <c r="AF45" i="16"/>
  <c r="AE45" i="16"/>
  <c r="AD45" i="16"/>
  <c r="AC45" i="16"/>
  <c r="F44" i="16"/>
  <c r="G44" i="16"/>
  <c r="H44" i="16"/>
  <c r="I44" i="16"/>
  <c r="J44" i="16"/>
  <c r="K44" i="16"/>
  <c r="L44" i="16"/>
  <c r="M44" i="16"/>
  <c r="N44" i="16"/>
  <c r="E44" i="16"/>
  <c r="Q44" i="16"/>
  <c r="P45" i="16"/>
  <c r="AH127" i="14" s="1"/>
  <c r="O45" i="16"/>
  <c r="AG127" i="14" s="1"/>
  <c r="Q21" i="16"/>
  <c r="AL56" i="16"/>
  <c r="AL55" i="16" s="1"/>
  <c r="AK56" i="16"/>
  <c r="AK55" i="16" s="1"/>
  <c r="AJ56" i="16"/>
  <c r="AJ55" i="16" s="1"/>
  <c r="AI56" i="16"/>
  <c r="AI55" i="16" s="1"/>
  <c r="AH56" i="16"/>
  <c r="AH55" i="16" s="1"/>
  <c r="AG56" i="16"/>
  <c r="AG55" i="16" s="1"/>
  <c r="AF56" i="16"/>
  <c r="AF55" i="16" s="1"/>
  <c r="AE56" i="16"/>
  <c r="AE55" i="16" s="1"/>
  <c r="AD56" i="16"/>
  <c r="AC56" i="16"/>
  <c r="AC55" i="16" s="1"/>
  <c r="P56" i="16"/>
  <c r="AH164" i="14" s="1"/>
  <c r="O56" i="16"/>
  <c r="AG164" i="14" s="1"/>
  <c r="D56" i="16"/>
  <c r="R164" i="14" s="1"/>
  <c r="C56" i="16"/>
  <c r="Q164" i="14" s="1"/>
  <c r="Z55" i="16"/>
  <c r="Y55" i="16"/>
  <c r="X55" i="16"/>
  <c r="W55" i="16"/>
  <c r="V55" i="16"/>
  <c r="U55" i="16"/>
  <c r="T55" i="16"/>
  <c r="S55" i="16"/>
  <c r="R55" i="16"/>
  <c r="P55" i="16" s="1"/>
  <c r="Q55" i="16"/>
  <c r="N55" i="16"/>
  <c r="M55" i="16"/>
  <c r="L55" i="16"/>
  <c r="K55" i="16"/>
  <c r="J55" i="16"/>
  <c r="I55" i="16"/>
  <c r="H55" i="16"/>
  <c r="G55" i="16"/>
  <c r="F55" i="16"/>
  <c r="E55" i="16"/>
  <c r="G22" i="18"/>
  <c r="G97" i="18"/>
  <c r="G99" i="18"/>
  <c r="AO320" i="14"/>
  <c r="AI320" i="14" s="1"/>
  <c r="AP320" i="14"/>
  <c r="AJ320" i="14" s="1"/>
  <c r="S319" i="14"/>
  <c r="T319" i="14"/>
  <c r="S320" i="14"/>
  <c r="T320" i="14"/>
  <c r="S321" i="14"/>
  <c r="T321" i="14"/>
  <c r="C320" i="14"/>
  <c r="D320" i="14"/>
  <c r="AO77" i="14"/>
  <c r="AI77" i="14" s="1"/>
  <c r="S77" i="14"/>
  <c r="T77" i="14"/>
  <c r="C77" i="14"/>
  <c r="E112" i="11"/>
  <c r="B45" i="19" s="1"/>
  <c r="D59" i="19"/>
  <c r="S75" i="14"/>
  <c r="T75" i="14"/>
  <c r="C75" i="14"/>
  <c r="AO75" i="14"/>
  <c r="BE75" i="14" s="1"/>
  <c r="E107" i="11"/>
  <c r="B59" i="19" s="1"/>
  <c r="G93" i="19"/>
  <c r="G99" i="19" s="1"/>
  <c r="G108" i="19" s="1"/>
  <c r="G131" i="19" s="1"/>
  <c r="AB56" i="16" l="1"/>
  <c r="C53" i="19"/>
  <c r="E53" i="19" s="1"/>
  <c r="AI261" i="14"/>
  <c r="BE77" i="14"/>
  <c r="AI76" i="14"/>
  <c r="BF261" i="14"/>
  <c r="AB45" i="16"/>
  <c r="D55" i="16"/>
  <c r="AA45" i="16"/>
  <c r="O55" i="16"/>
  <c r="AD55" i="16"/>
  <c r="AB55" i="16" s="1"/>
  <c r="V164" i="14"/>
  <c r="C55" i="16"/>
  <c r="AO316" i="14"/>
  <c r="AW164" i="14"/>
  <c r="C45" i="19"/>
  <c r="E45" i="19" s="1"/>
  <c r="D45" i="19"/>
  <c r="AA55" i="16"/>
  <c r="AA56" i="16"/>
  <c r="C59" i="19"/>
  <c r="E59" i="19" s="1"/>
  <c r="AI75" i="14"/>
  <c r="D20" i="11"/>
  <c r="D23" i="11"/>
  <c r="D27" i="11"/>
  <c r="D30" i="11"/>
  <c r="D35" i="11"/>
  <c r="D47" i="11"/>
  <c r="D46" i="11" s="1"/>
  <c r="D54" i="11"/>
  <c r="D80" i="11"/>
  <c r="D79" i="11" s="1"/>
  <c r="D118" i="11"/>
  <c r="D122" i="11"/>
  <c r="D131" i="11"/>
  <c r="C20" i="11"/>
  <c r="C23" i="11"/>
  <c r="Q79" i="19"/>
  <c r="S94" i="19"/>
  <c r="J93" i="19"/>
  <c r="J99" i="19" s="1"/>
  <c r="J108" i="19" s="1"/>
  <c r="J131" i="19" s="1"/>
  <c r="I93" i="19"/>
  <c r="Q93" i="19" s="1"/>
  <c r="H93" i="19"/>
  <c r="H99" i="19" s="1"/>
  <c r="H108" i="19" s="1"/>
  <c r="H131" i="19" s="1"/>
  <c r="C74" i="14"/>
  <c r="D74" i="14"/>
  <c r="AO74" i="14"/>
  <c r="AI74" i="14" s="1"/>
  <c r="AP74" i="14"/>
  <c r="AJ74" i="14" s="1"/>
  <c r="S74" i="14"/>
  <c r="T74" i="14"/>
  <c r="E117" i="11"/>
  <c r="B60" i="19" s="1"/>
  <c r="Z242" i="14"/>
  <c r="K108" i="19" l="1"/>
  <c r="K131" i="19"/>
  <c r="K93" i="19"/>
  <c r="D19" i="11"/>
  <c r="D120" i="11"/>
  <c r="D53" i="11" s="1"/>
  <c r="K99" i="19"/>
  <c r="I99" i="19"/>
  <c r="D60" i="19"/>
  <c r="BE74" i="14"/>
  <c r="C60" i="19"/>
  <c r="E60" i="19" s="1"/>
  <c r="D29" i="11"/>
  <c r="K79" i="19"/>
  <c r="G117" i="18"/>
  <c r="G105" i="18"/>
  <c r="G101" i="18"/>
  <c r="S215" i="14"/>
  <c r="T215" i="14"/>
  <c r="S216" i="14"/>
  <c r="T216" i="14"/>
  <c r="C215" i="14"/>
  <c r="D215" i="14"/>
  <c r="J212" i="14"/>
  <c r="I212" i="14"/>
  <c r="AO215" i="14"/>
  <c r="BE215" i="14" s="1"/>
  <c r="AP215" i="14"/>
  <c r="BF215" i="14" s="1"/>
  <c r="Z212" i="14"/>
  <c r="Y212" i="14"/>
  <c r="Y23" i="14"/>
  <c r="I23" i="14"/>
  <c r="C43" i="14"/>
  <c r="D43" i="14"/>
  <c r="AO43" i="14"/>
  <c r="AI43" i="14" s="1"/>
  <c r="AP43" i="14"/>
  <c r="AJ43" i="14" s="1"/>
  <c r="Q97" i="16"/>
  <c r="Q99" i="19" l="1"/>
  <c r="S99" i="19" s="1"/>
  <c r="I108" i="19"/>
  <c r="I131" i="19" s="1"/>
  <c r="L99" i="19"/>
  <c r="AO212" i="14"/>
  <c r="AI215" i="14"/>
  <c r="AJ215" i="14"/>
  <c r="V182" i="14"/>
  <c r="Z275" i="14"/>
  <c r="Y275" i="14"/>
  <c r="J275" i="14"/>
  <c r="I275" i="14"/>
  <c r="AX278" i="14"/>
  <c r="BN278" i="14" s="1"/>
  <c r="AW278" i="14"/>
  <c r="BM278" i="14" s="1"/>
  <c r="AV278" i="14"/>
  <c r="BL278" i="14" s="1"/>
  <c r="AU278" i="14"/>
  <c r="BK278" i="14" s="1"/>
  <c r="AT278" i="14"/>
  <c r="BJ278" i="14" s="1"/>
  <c r="AS278" i="14"/>
  <c r="BI278" i="14" s="1"/>
  <c r="AR278" i="14"/>
  <c r="BH278" i="14" s="1"/>
  <c r="AQ278" i="14"/>
  <c r="BG278" i="14" s="1"/>
  <c r="AP278" i="14"/>
  <c r="BF278" i="14" s="1"/>
  <c r="AO278" i="14"/>
  <c r="BE278" i="14" s="1"/>
  <c r="AN278" i="14"/>
  <c r="BD278" i="14" s="1"/>
  <c r="AM278" i="14"/>
  <c r="BC278" i="14" s="1"/>
  <c r="AL278" i="14"/>
  <c r="BB278" i="14" s="1"/>
  <c r="AK278" i="14"/>
  <c r="BA278" i="14" s="1"/>
  <c r="T278" i="14"/>
  <c r="S278" i="14"/>
  <c r="D278" i="14"/>
  <c r="C278" i="14"/>
  <c r="AO239" i="14"/>
  <c r="AP239" i="14"/>
  <c r="S239" i="14"/>
  <c r="T239" i="14"/>
  <c r="Z236" i="14"/>
  <c r="Y236" i="14"/>
  <c r="I236" i="14"/>
  <c r="J236" i="14"/>
  <c r="C239" i="14"/>
  <c r="D239" i="14"/>
  <c r="Z196" i="14"/>
  <c r="Y196" i="14"/>
  <c r="J196" i="14"/>
  <c r="I196" i="14"/>
  <c r="AX197" i="14"/>
  <c r="BN197" i="14" s="1"/>
  <c r="AW197" i="14"/>
  <c r="BM197" i="14" s="1"/>
  <c r="AV197" i="14"/>
  <c r="BL197" i="14" s="1"/>
  <c r="AU197" i="14"/>
  <c r="BK197" i="14" s="1"/>
  <c r="AT197" i="14"/>
  <c r="BJ197" i="14" s="1"/>
  <c r="AS197" i="14"/>
  <c r="BI197" i="14" s="1"/>
  <c r="AR197" i="14"/>
  <c r="BH197" i="14" s="1"/>
  <c r="AQ197" i="14"/>
  <c r="BG197" i="14" s="1"/>
  <c r="AP197" i="14"/>
  <c r="BF197" i="14" s="1"/>
  <c r="AO197" i="14"/>
  <c r="BE197" i="14" s="1"/>
  <c r="AN197" i="14"/>
  <c r="BD197" i="14" s="1"/>
  <c r="AM197" i="14"/>
  <c r="BC197" i="14" s="1"/>
  <c r="AL197" i="14"/>
  <c r="BB197" i="14" s="1"/>
  <c r="AK197" i="14"/>
  <c r="T197" i="14"/>
  <c r="S197" i="14"/>
  <c r="D197" i="14"/>
  <c r="C197" i="14"/>
  <c r="L131" i="19" l="1"/>
  <c r="Q108" i="19"/>
  <c r="S108" i="19" s="1"/>
  <c r="L108" i="19"/>
  <c r="AJ239" i="14"/>
  <c r="AZ239" i="14" s="1"/>
  <c r="BF239" i="14"/>
  <c r="AI239" i="14"/>
  <c r="AY239" i="14" s="1"/>
  <c r="BE239" i="14"/>
  <c r="AI278" i="14"/>
  <c r="AY278" i="14" s="1"/>
  <c r="BO278" i="14" s="1"/>
  <c r="AJ278" i="14"/>
  <c r="AZ278" i="14" s="1"/>
  <c r="AI197" i="14"/>
  <c r="AY197" i="14" s="1"/>
  <c r="BO197" i="14" s="1"/>
  <c r="AJ197" i="14"/>
  <c r="AZ197" i="14" s="1"/>
  <c r="BA197" i="14"/>
  <c r="Z167" i="14"/>
  <c r="Y167" i="14"/>
  <c r="G167" i="14"/>
  <c r="J167" i="14"/>
  <c r="I167" i="14"/>
  <c r="AX169" i="14"/>
  <c r="BN169" i="14" s="1"/>
  <c r="AW169" i="14"/>
  <c r="BM169" i="14" s="1"/>
  <c r="AV169" i="14"/>
  <c r="BL169" i="14" s="1"/>
  <c r="AU169" i="14"/>
  <c r="BK169" i="14" s="1"/>
  <c r="AT169" i="14"/>
  <c r="BJ169" i="14" s="1"/>
  <c r="AS169" i="14"/>
  <c r="BI169" i="14" s="1"/>
  <c r="AR169" i="14"/>
  <c r="BH169" i="14" s="1"/>
  <c r="AQ169" i="14"/>
  <c r="BG169" i="14" s="1"/>
  <c r="AP169" i="14"/>
  <c r="BF169" i="14" s="1"/>
  <c r="AO169" i="14"/>
  <c r="BE169" i="14" s="1"/>
  <c r="AN169" i="14"/>
  <c r="BD169" i="14" s="1"/>
  <c r="AM169" i="14"/>
  <c r="BC169" i="14" s="1"/>
  <c r="AL169" i="14"/>
  <c r="BB169" i="14" s="1"/>
  <c r="AK169" i="14"/>
  <c r="BA169" i="14" s="1"/>
  <c r="T169" i="14"/>
  <c r="S169" i="14"/>
  <c r="D169" i="14"/>
  <c r="C169" i="14"/>
  <c r="E115" i="11"/>
  <c r="B56" i="19" s="1"/>
  <c r="Q132" i="19" l="1"/>
  <c r="S132" i="19" s="1"/>
  <c r="D56" i="19"/>
  <c r="C56" i="19"/>
  <c r="E56" i="19" s="1"/>
  <c r="AJ169" i="14"/>
  <c r="AZ169" i="14" s="1"/>
  <c r="AI169" i="14"/>
  <c r="AY169" i="14" s="1"/>
  <c r="BO169" i="14" s="1"/>
  <c r="Z66" i="14"/>
  <c r="J66" i="14"/>
  <c r="I66" i="14"/>
  <c r="AO73" i="14"/>
  <c r="AP73" i="14"/>
  <c r="D51" i="19" s="1"/>
  <c r="S73" i="14"/>
  <c r="T73" i="14"/>
  <c r="C73" i="14"/>
  <c r="D73" i="14"/>
  <c r="E106" i="11"/>
  <c r="B51" i="19" s="1"/>
  <c r="Z23" i="14"/>
  <c r="J23" i="14"/>
  <c r="AO42" i="14"/>
  <c r="AI42" i="14" s="1"/>
  <c r="AP42" i="14"/>
  <c r="AJ42" i="14" s="1"/>
  <c r="S42" i="14"/>
  <c r="T42" i="14"/>
  <c r="S41" i="14"/>
  <c r="T41" i="14"/>
  <c r="C42" i="14"/>
  <c r="D42" i="14"/>
  <c r="E114" i="11"/>
  <c r="AO66" i="14" l="1"/>
  <c r="C51" i="19"/>
  <c r="E51" i="19" s="1"/>
  <c r="BE73" i="14"/>
  <c r="AI73" i="14"/>
  <c r="B52" i="19"/>
  <c r="AJ73" i="14"/>
  <c r="C52" i="19"/>
  <c r="D52" i="19"/>
  <c r="AO287" i="14"/>
  <c r="AI287" i="14" s="1"/>
  <c r="C50" i="19" s="1"/>
  <c r="AP287" i="14"/>
  <c r="Z286" i="14"/>
  <c r="Y286" i="14"/>
  <c r="S287" i="14"/>
  <c r="T287" i="14"/>
  <c r="C287" i="14"/>
  <c r="D287" i="14"/>
  <c r="J286" i="14"/>
  <c r="I286" i="14"/>
  <c r="E105" i="11"/>
  <c r="B50" i="19" s="1"/>
  <c r="Y242" i="14"/>
  <c r="J242" i="14"/>
  <c r="I242" i="14"/>
  <c r="AX244" i="14"/>
  <c r="BN244" i="14" s="1"/>
  <c r="AW244" i="14"/>
  <c r="BM244" i="14" s="1"/>
  <c r="AV244" i="14"/>
  <c r="BL244" i="14" s="1"/>
  <c r="AU244" i="14"/>
  <c r="BK244" i="14" s="1"/>
  <c r="AT244" i="14"/>
  <c r="BJ244" i="14" s="1"/>
  <c r="AS244" i="14"/>
  <c r="BI244" i="14" s="1"/>
  <c r="AR244" i="14"/>
  <c r="BH244" i="14" s="1"/>
  <c r="AQ244" i="14"/>
  <c r="BG244" i="14" s="1"/>
  <c r="AP244" i="14"/>
  <c r="BF244" i="14" s="1"/>
  <c r="AO244" i="14"/>
  <c r="BE244" i="14" s="1"/>
  <c r="AN244" i="14"/>
  <c r="BD244" i="14" s="1"/>
  <c r="AM244" i="14"/>
  <c r="AL244" i="14"/>
  <c r="AK244" i="14"/>
  <c r="BA244" i="14" s="1"/>
  <c r="T244" i="14"/>
  <c r="S244" i="14"/>
  <c r="D244" i="14"/>
  <c r="C244" i="14"/>
  <c r="AX193" i="14"/>
  <c r="BN193" i="14" s="1"/>
  <c r="AW193" i="14"/>
  <c r="BM193" i="14" s="1"/>
  <c r="AV193" i="14"/>
  <c r="BL193" i="14" s="1"/>
  <c r="AU193" i="14"/>
  <c r="BK193" i="14" s="1"/>
  <c r="AT193" i="14"/>
  <c r="BJ193" i="14" s="1"/>
  <c r="AS193" i="14"/>
  <c r="BI193" i="14" s="1"/>
  <c r="AR193" i="14"/>
  <c r="BH193" i="14" s="1"/>
  <c r="AQ193" i="14"/>
  <c r="BG193" i="14" s="1"/>
  <c r="AP193" i="14"/>
  <c r="BF193" i="14" s="1"/>
  <c r="AO193" i="14"/>
  <c r="BE193" i="14" s="1"/>
  <c r="AN193" i="14"/>
  <c r="BD193" i="14" s="1"/>
  <c r="AM193" i="14"/>
  <c r="BC193" i="14" s="1"/>
  <c r="AL193" i="14"/>
  <c r="AK193" i="14"/>
  <c r="BA193" i="14" s="1"/>
  <c r="T193" i="14"/>
  <c r="S193" i="14"/>
  <c r="D193" i="14"/>
  <c r="C193" i="14"/>
  <c r="L79" i="19"/>
  <c r="AJ287" i="14" l="1"/>
  <c r="D50" i="19"/>
  <c r="E52" i="19"/>
  <c r="E50" i="19"/>
  <c r="AJ244" i="14"/>
  <c r="AZ244" i="14" s="1"/>
  <c r="AI244" i="14"/>
  <c r="AY244" i="14" s="1"/>
  <c r="BO244" i="14" s="1"/>
  <c r="AJ193" i="14"/>
  <c r="AZ193" i="14" s="1"/>
  <c r="BC244" i="14"/>
  <c r="BB244" i="14"/>
  <c r="L93" i="19"/>
  <c r="AI193" i="14"/>
  <c r="AY193" i="14" s="1"/>
  <c r="BO193" i="14" s="1"/>
  <c r="BB193" i="14"/>
  <c r="E113" i="11"/>
  <c r="B57" i="19" s="1"/>
  <c r="R129" i="16" l="1"/>
  <c r="Q129" i="16"/>
  <c r="P129" i="16"/>
  <c r="O129" i="16"/>
  <c r="D57" i="14"/>
  <c r="D58" i="14"/>
  <c r="D59" i="14"/>
  <c r="C272" i="14"/>
  <c r="D272" i="14"/>
  <c r="C267" i="14"/>
  <c r="D267" i="14"/>
  <c r="D228" i="14"/>
  <c r="C228" i="14"/>
  <c r="D209" i="14"/>
  <c r="C209" i="14"/>
  <c r="C202" i="14"/>
  <c r="D202" i="14"/>
  <c r="D192" i="14"/>
  <c r="C192" i="14"/>
  <c r="D184" i="14"/>
  <c r="C184" i="14"/>
  <c r="S184" i="14"/>
  <c r="D173" i="14"/>
  <c r="C173" i="14"/>
  <c r="D180" i="14"/>
  <c r="C180" i="14"/>
  <c r="D64" i="14"/>
  <c r="C64" i="14"/>
  <c r="C59" i="14"/>
  <c r="C58" i="14"/>
  <c r="E44" i="11" l="1"/>
  <c r="G70" i="19"/>
  <c r="J70" i="19" s="1"/>
  <c r="AZ68" i="14"/>
  <c r="BA68" i="14"/>
  <c r="BB68" i="14"/>
  <c r="BC68" i="14"/>
  <c r="BD68" i="14"/>
  <c r="BG68" i="14"/>
  <c r="BH68" i="14"/>
  <c r="BI68" i="14"/>
  <c r="BJ68" i="14"/>
  <c r="BK68" i="14"/>
  <c r="BL68" i="14"/>
  <c r="BM68" i="14"/>
  <c r="BN68" i="14"/>
  <c r="AZ82" i="14"/>
  <c r="BA82" i="14"/>
  <c r="BB82" i="14"/>
  <c r="BC82" i="14"/>
  <c r="BD82" i="14"/>
  <c r="BE82" i="14"/>
  <c r="BF82" i="14"/>
  <c r="BG82" i="14"/>
  <c r="BH82" i="14"/>
  <c r="BI82" i="14"/>
  <c r="BJ82" i="14"/>
  <c r="BK82" i="14"/>
  <c r="BL82" i="14"/>
  <c r="BM82" i="14"/>
  <c r="BN82" i="14"/>
  <c r="BA310" i="14"/>
  <c r="BB310" i="14"/>
  <c r="BC310" i="14"/>
  <c r="BD310" i="14"/>
  <c r="BG310" i="14"/>
  <c r="BH310" i="14"/>
  <c r="BI310" i="14"/>
  <c r="BJ310" i="14"/>
  <c r="BK310" i="14"/>
  <c r="BL310" i="14"/>
  <c r="BM310" i="14"/>
  <c r="BN310" i="14"/>
  <c r="BA314" i="14"/>
  <c r="BB314" i="14"/>
  <c r="BC314" i="14"/>
  <c r="BD314" i="14"/>
  <c r="BG314" i="14"/>
  <c r="BH314" i="14"/>
  <c r="BI314" i="14"/>
  <c r="BJ314" i="14"/>
  <c r="BK314" i="14"/>
  <c r="BL314" i="14"/>
  <c r="BM314" i="14"/>
  <c r="BN314" i="14"/>
  <c r="BA319" i="14"/>
  <c r="BB319" i="14"/>
  <c r="BG319" i="14"/>
  <c r="BH319" i="14"/>
  <c r="BI319" i="14"/>
  <c r="BJ319" i="14"/>
  <c r="BK319" i="14"/>
  <c r="BL319" i="14"/>
  <c r="BM319" i="14"/>
  <c r="BN319" i="14"/>
  <c r="BA324" i="14"/>
  <c r="BB324" i="14"/>
  <c r="BC324" i="14"/>
  <c r="BD324" i="14"/>
  <c r="BG324" i="14"/>
  <c r="BH324" i="14"/>
  <c r="BI324" i="14"/>
  <c r="BJ324" i="14"/>
  <c r="BK324" i="14"/>
  <c r="BL324" i="14"/>
  <c r="BM324" i="14"/>
  <c r="BN324" i="14"/>
  <c r="AI82" i="14"/>
  <c r="T64" i="14"/>
  <c r="S64" i="14"/>
  <c r="S209" i="14"/>
  <c r="T209" i="14"/>
  <c r="S272" i="14"/>
  <c r="T272" i="14"/>
  <c r="S267" i="14"/>
  <c r="T267" i="14"/>
  <c r="S228" i="14"/>
  <c r="T228" i="14"/>
  <c r="S202" i="14"/>
  <c r="T202" i="14"/>
  <c r="S192" i="14"/>
  <c r="T192" i="14"/>
  <c r="T184" i="14"/>
  <c r="S180" i="14"/>
  <c r="T180" i="14"/>
  <c r="S174" i="14"/>
  <c r="T174" i="14"/>
  <c r="AX64" i="14"/>
  <c r="BN64" i="14" s="1"/>
  <c r="AW64" i="14"/>
  <c r="BM64" i="14" s="1"/>
  <c r="AV64" i="14"/>
  <c r="BL64" i="14" s="1"/>
  <c r="AU64" i="14"/>
  <c r="BK64" i="14" s="1"/>
  <c r="AT64" i="14"/>
  <c r="BJ64" i="14" s="1"/>
  <c r="AS64" i="14"/>
  <c r="BI64" i="14" s="1"/>
  <c r="AR64" i="14"/>
  <c r="BH64" i="14" s="1"/>
  <c r="AQ64" i="14"/>
  <c r="BG64" i="14" s="1"/>
  <c r="AP64" i="14"/>
  <c r="BF64" i="14" s="1"/>
  <c r="AO64" i="14"/>
  <c r="C48" i="19" s="1"/>
  <c r="AN64" i="14"/>
  <c r="BD64" i="14" s="1"/>
  <c r="AM64" i="14"/>
  <c r="BC64" i="14" s="1"/>
  <c r="AL64" i="14"/>
  <c r="AK64" i="14"/>
  <c r="BA64" i="14" s="1"/>
  <c r="J63" i="14"/>
  <c r="I63" i="14"/>
  <c r="Z63" i="14"/>
  <c r="Y63" i="14"/>
  <c r="AK272" i="14"/>
  <c r="BA272" i="14" s="1"/>
  <c r="AL272" i="14"/>
  <c r="BB272" i="14" s="1"/>
  <c r="AM272" i="14"/>
  <c r="BC272" i="14" s="1"/>
  <c r="AN272" i="14"/>
  <c r="BD272" i="14" s="1"/>
  <c r="AO272" i="14"/>
  <c r="AP272" i="14"/>
  <c r="AQ272" i="14"/>
  <c r="BG272" i="14" s="1"/>
  <c r="AR272" i="14"/>
  <c r="BH272" i="14" s="1"/>
  <c r="AS272" i="14"/>
  <c r="BI272" i="14" s="1"/>
  <c r="AT272" i="14"/>
  <c r="BJ272" i="14" s="1"/>
  <c r="AU272" i="14"/>
  <c r="BK272" i="14" s="1"/>
  <c r="AV272" i="14"/>
  <c r="BL272" i="14" s="1"/>
  <c r="AW272" i="14"/>
  <c r="BM272" i="14" s="1"/>
  <c r="AX272" i="14"/>
  <c r="BN272" i="14" s="1"/>
  <c r="AK267" i="14"/>
  <c r="BA267" i="14" s="1"/>
  <c r="AL267" i="14"/>
  <c r="BB267" i="14" s="1"/>
  <c r="AM267" i="14"/>
  <c r="BC267" i="14" s="1"/>
  <c r="AN267" i="14"/>
  <c r="BD267" i="14" s="1"/>
  <c r="AO267" i="14"/>
  <c r="BE267" i="14" s="1"/>
  <c r="AP267" i="14"/>
  <c r="BF267" i="14" s="1"/>
  <c r="AQ267" i="14"/>
  <c r="BG267" i="14" s="1"/>
  <c r="AR267" i="14"/>
  <c r="BH267" i="14" s="1"/>
  <c r="AS267" i="14"/>
  <c r="BI267" i="14" s="1"/>
  <c r="AT267" i="14"/>
  <c r="BJ267" i="14" s="1"/>
  <c r="AU267" i="14"/>
  <c r="BK267" i="14" s="1"/>
  <c r="AV267" i="14"/>
  <c r="BL267" i="14" s="1"/>
  <c r="AW267" i="14"/>
  <c r="BM267" i="14" s="1"/>
  <c r="AX267" i="14"/>
  <c r="BN267" i="14" s="1"/>
  <c r="AK228" i="14"/>
  <c r="BA228" i="14" s="1"/>
  <c r="AL228" i="14"/>
  <c r="BB228" i="14" s="1"/>
  <c r="AM228" i="14"/>
  <c r="BC228" i="14" s="1"/>
  <c r="AN228" i="14"/>
  <c r="BD228" i="14" s="1"/>
  <c r="AO228" i="14"/>
  <c r="BE228" i="14" s="1"/>
  <c r="AP228" i="14"/>
  <c r="BF228" i="14" s="1"/>
  <c r="AQ228" i="14"/>
  <c r="BG228" i="14" s="1"/>
  <c r="AR228" i="14"/>
  <c r="BH228" i="14" s="1"/>
  <c r="AS228" i="14"/>
  <c r="BI228" i="14" s="1"/>
  <c r="AT228" i="14"/>
  <c r="BJ228" i="14" s="1"/>
  <c r="AU228" i="14"/>
  <c r="BK228" i="14" s="1"/>
  <c r="AV228" i="14"/>
  <c r="BL228" i="14" s="1"/>
  <c r="AW228" i="14"/>
  <c r="BM228" i="14" s="1"/>
  <c r="AX228" i="14"/>
  <c r="BN228" i="14" s="1"/>
  <c r="AK209" i="14"/>
  <c r="BA209" i="14" s="1"/>
  <c r="AL209" i="14"/>
  <c r="BB209" i="14" s="1"/>
  <c r="AM209" i="14"/>
  <c r="BC209" i="14" s="1"/>
  <c r="AN209" i="14"/>
  <c r="BD209" i="14" s="1"/>
  <c r="AO209" i="14"/>
  <c r="BE209" i="14" s="1"/>
  <c r="AP209" i="14"/>
  <c r="BF209" i="14" s="1"/>
  <c r="AQ209" i="14"/>
  <c r="BG209" i="14" s="1"/>
  <c r="AR209" i="14"/>
  <c r="BH209" i="14" s="1"/>
  <c r="AS209" i="14"/>
  <c r="BI209" i="14" s="1"/>
  <c r="AT209" i="14"/>
  <c r="BJ209" i="14" s="1"/>
  <c r="AU209" i="14"/>
  <c r="BK209" i="14" s="1"/>
  <c r="AV209" i="14"/>
  <c r="BL209" i="14" s="1"/>
  <c r="AW209" i="14"/>
  <c r="BM209" i="14" s="1"/>
  <c r="AX209" i="14"/>
  <c r="BN209" i="14" s="1"/>
  <c r="AK202" i="14"/>
  <c r="BA202" i="14" s="1"/>
  <c r="AL202" i="14"/>
  <c r="BB202" i="14" s="1"/>
  <c r="AM202" i="14"/>
  <c r="BC202" i="14" s="1"/>
  <c r="AN202" i="14"/>
  <c r="BD202" i="14" s="1"/>
  <c r="AO202" i="14"/>
  <c r="BE202" i="14" s="1"/>
  <c r="AP202" i="14"/>
  <c r="BF202" i="14" s="1"/>
  <c r="AQ202" i="14"/>
  <c r="BG202" i="14" s="1"/>
  <c r="AR202" i="14"/>
  <c r="BH202" i="14" s="1"/>
  <c r="AS202" i="14"/>
  <c r="BI202" i="14" s="1"/>
  <c r="AT202" i="14"/>
  <c r="BJ202" i="14" s="1"/>
  <c r="AU202" i="14"/>
  <c r="BK202" i="14" s="1"/>
  <c r="AV202" i="14"/>
  <c r="BL202" i="14" s="1"/>
  <c r="AW202" i="14"/>
  <c r="BM202" i="14" s="1"/>
  <c r="AX202" i="14"/>
  <c r="BN202" i="14" s="1"/>
  <c r="AK192" i="14"/>
  <c r="BA192" i="14" s="1"/>
  <c r="AL192" i="14"/>
  <c r="BB192" i="14" s="1"/>
  <c r="AM192" i="14"/>
  <c r="BC192" i="14" s="1"/>
  <c r="AN192" i="14"/>
  <c r="BD192" i="14" s="1"/>
  <c r="AO192" i="14"/>
  <c r="BE192" i="14" s="1"/>
  <c r="AP192" i="14"/>
  <c r="BF192" i="14" s="1"/>
  <c r="AQ192" i="14"/>
  <c r="BG192" i="14" s="1"/>
  <c r="AR192" i="14"/>
  <c r="BH192" i="14" s="1"/>
  <c r="AS192" i="14"/>
  <c r="BI192" i="14" s="1"/>
  <c r="AT192" i="14"/>
  <c r="BJ192" i="14" s="1"/>
  <c r="AU192" i="14"/>
  <c r="BK192" i="14" s="1"/>
  <c r="AV192" i="14"/>
  <c r="BL192" i="14" s="1"/>
  <c r="AW192" i="14"/>
  <c r="BM192" i="14" s="1"/>
  <c r="AX192" i="14"/>
  <c r="BN192" i="14" s="1"/>
  <c r="AX184" i="14"/>
  <c r="BN184" i="14" s="1"/>
  <c r="AW184" i="14"/>
  <c r="BM184" i="14" s="1"/>
  <c r="AV184" i="14"/>
  <c r="BL184" i="14" s="1"/>
  <c r="AU184" i="14"/>
  <c r="BK184" i="14" s="1"/>
  <c r="AT184" i="14"/>
  <c r="BJ184" i="14" s="1"/>
  <c r="AS184" i="14"/>
  <c r="BI184" i="14" s="1"/>
  <c r="AR184" i="14"/>
  <c r="BH184" i="14" s="1"/>
  <c r="AQ184" i="14"/>
  <c r="BG184" i="14" s="1"/>
  <c r="AP184" i="14"/>
  <c r="BF184" i="14" s="1"/>
  <c r="AO184" i="14"/>
  <c r="BE184" i="14" s="1"/>
  <c r="AN184" i="14"/>
  <c r="BD184" i="14" s="1"/>
  <c r="AM184" i="14"/>
  <c r="BC184" i="14" s="1"/>
  <c r="AL184" i="14"/>
  <c r="BB184" i="14" s="1"/>
  <c r="AK184" i="14"/>
  <c r="BA184" i="14" s="1"/>
  <c r="J270" i="14"/>
  <c r="I270" i="14"/>
  <c r="Z270" i="14"/>
  <c r="Y270" i="14"/>
  <c r="J264" i="14"/>
  <c r="I264" i="14"/>
  <c r="Z264" i="14"/>
  <c r="Y264" i="14"/>
  <c r="J224" i="14"/>
  <c r="I224" i="14"/>
  <c r="Z224" i="14"/>
  <c r="Y224" i="14"/>
  <c r="J205" i="14"/>
  <c r="I205" i="14"/>
  <c r="Z205" i="14"/>
  <c r="Y205" i="14"/>
  <c r="J199" i="14"/>
  <c r="I199" i="14"/>
  <c r="Z199" i="14"/>
  <c r="Y199" i="14"/>
  <c r="J187" i="14"/>
  <c r="I187" i="14"/>
  <c r="Z187" i="14"/>
  <c r="Y187" i="14"/>
  <c r="J183" i="14"/>
  <c r="I183" i="14"/>
  <c r="Z183" i="14"/>
  <c r="Y183" i="14"/>
  <c r="AK59" i="14"/>
  <c r="BA59" i="14" s="1"/>
  <c r="AL59" i="14"/>
  <c r="BB59" i="14" s="1"/>
  <c r="AM59" i="14"/>
  <c r="BC59" i="14" s="1"/>
  <c r="AN59" i="14"/>
  <c r="BD59" i="14" s="1"/>
  <c r="AO59" i="14"/>
  <c r="AP59" i="14"/>
  <c r="AQ59" i="14"/>
  <c r="BG59" i="14" s="1"/>
  <c r="AR59" i="14"/>
  <c r="BH59" i="14" s="1"/>
  <c r="AS59" i="14"/>
  <c r="BI59" i="14" s="1"/>
  <c r="AT59" i="14"/>
  <c r="BJ59" i="14" s="1"/>
  <c r="AU59" i="14"/>
  <c r="BK59" i="14" s="1"/>
  <c r="AV59" i="14"/>
  <c r="BL59" i="14" s="1"/>
  <c r="AW59" i="14"/>
  <c r="BM59" i="14" s="1"/>
  <c r="AX59" i="14"/>
  <c r="BN59" i="14" s="1"/>
  <c r="AK180" i="14"/>
  <c r="BA180" i="14" s="1"/>
  <c r="AL180" i="14"/>
  <c r="BB180" i="14" s="1"/>
  <c r="AM180" i="14"/>
  <c r="BC180" i="14" s="1"/>
  <c r="AN180" i="14"/>
  <c r="BD180" i="14" s="1"/>
  <c r="AO180" i="14"/>
  <c r="BE180" i="14" s="1"/>
  <c r="AP180" i="14"/>
  <c r="BF180" i="14" s="1"/>
  <c r="AQ180" i="14"/>
  <c r="BG180" i="14" s="1"/>
  <c r="AR180" i="14"/>
  <c r="BH180" i="14" s="1"/>
  <c r="AS180" i="14"/>
  <c r="BI180" i="14" s="1"/>
  <c r="AT180" i="14"/>
  <c r="BJ180" i="14" s="1"/>
  <c r="AU180" i="14"/>
  <c r="BK180" i="14" s="1"/>
  <c r="AV180" i="14"/>
  <c r="BL180" i="14" s="1"/>
  <c r="AW180" i="14"/>
  <c r="BM180" i="14" s="1"/>
  <c r="AX180" i="14"/>
  <c r="BN180" i="14" s="1"/>
  <c r="Z176" i="14"/>
  <c r="Y176" i="14"/>
  <c r="J176" i="14"/>
  <c r="I176" i="14"/>
  <c r="J172" i="14"/>
  <c r="I172" i="14"/>
  <c r="Z172" i="14"/>
  <c r="Y172" i="14"/>
  <c r="J45" i="14"/>
  <c r="I45" i="14"/>
  <c r="Y45" i="14"/>
  <c r="Z53" i="14"/>
  <c r="Y53" i="14"/>
  <c r="W53" i="14"/>
  <c r="S59" i="14"/>
  <c r="T59" i="14"/>
  <c r="AX173" i="14"/>
  <c r="BN173" i="14" s="1"/>
  <c r="AW173" i="14"/>
  <c r="BM173" i="14" s="1"/>
  <c r="AV173" i="14"/>
  <c r="BL173" i="14" s="1"/>
  <c r="AU173" i="14"/>
  <c r="BK173" i="14" s="1"/>
  <c r="AT173" i="14"/>
  <c r="BJ173" i="14" s="1"/>
  <c r="AS173" i="14"/>
  <c r="BI173" i="14" s="1"/>
  <c r="AR173" i="14"/>
  <c r="BH173" i="14" s="1"/>
  <c r="AQ173" i="14"/>
  <c r="BG173" i="14" s="1"/>
  <c r="AP173" i="14"/>
  <c r="AO173" i="14"/>
  <c r="AN173" i="14"/>
  <c r="BD173" i="14" s="1"/>
  <c r="AM173" i="14"/>
  <c r="BC173" i="14" s="1"/>
  <c r="AL173" i="14"/>
  <c r="BB173" i="14" s="1"/>
  <c r="AK173" i="14"/>
  <c r="BA173" i="14" s="1"/>
  <c r="T173" i="14"/>
  <c r="S173" i="14"/>
  <c r="AK58" i="14"/>
  <c r="BA58" i="14" s="1"/>
  <c r="AL58" i="14"/>
  <c r="BB58" i="14" s="1"/>
  <c r="AM58" i="14"/>
  <c r="BC58" i="14" s="1"/>
  <c r="AN58" i="14"/>
  <c r="BD58" i="14" s="1"/>
  <c r="AO58" i="14"/>
  <c r="C44" i="19" s="1"/>
  <c r="AP58" i="14"/>
  <c r="BF58" i="14" s="1"/>
  <c r="AQ58" i="14"/>
  <c r="BG58" i="14" s="1"/>
  <c r="AR58" i="14"/>
  <c r="BH58" i="14" s="1"/>
  <c r="AS58" i="14"/>
  <c r="BI58" i="14" s="1"/>
  <c r="AT58" i="14"/>
  <c r="BJ58" i="14" s="1"/>
  <c r="AU58" i="14"/>
  <c r="BK58" i="14" s="1"/>
  <c r="AV58" i="14"/>
  <c r="BL58" i="14" s="1"/>
  <c r="AW58" i="14"/>
  <c r="BM58" i="14" s="1"/>
  <c r="AX58" i="14"/>
  <c r="BN58" i="14" s="1"/>
  <c r="T58" i="14"/>
  <c r="S58" i="14"/>
  <c r="E104" i="11"/>
  <c r="B48" i="19" s="1"/>
  <c r="E103" i="11"/>
  <c r="E102" i="11"/>
  <c r="AF154" i="14"/>
  <c r="AE154" i="14"/>
  <c r="AD154" i="14"/>
  <c r="AC154" i="14"/>
  <c r="AB154" i="14"/>
  <c r="AA154" i="14"/>
  <c r="Z154" i="14"/>
  <c r="Y154" i="14"/>
  <c r="V154" i="14"/>
  <c r="U154" i="14"/>
  <c r="C157" i="14"/>
  <c r="C156" i="14"/>
  <c r="F154" i="14"/>
  <c r="E154" i="14"/>
  <c r="G155" i="14"/>
  <c r="AO310" i="14"/>
  <c r="AP310" i="14"/>
  <c r="AO314" i="14"/>
  <c r="AI314" i="14" s="1"/>
  <c r="AP314" i="14"/>
  <c r="AJ314" i="14" s="1"/>
  <c r="AO324" i="14"/>
  <c r="BE324" i="14" s="1"/>
  <c r="AP324" i="14"/>
  <c r="AJ324" i="14" s="1"/>
  <c r="AM319" i="14"/>
  <c r="BC319" i="14" s="1"/>
  <c r="AN319" i="14"/>
  <c r="BD319" i="14" s="1"/>
  <c r="AO319" i="14"/>
  <c r="BE319" i="14" s="1"/>
  <c r="AP319" i="14"/>
  <c r="BF319" i="14" s="1"/>
  <c r="AO317" i="14"/>
  <c r="BE317" i="14" s="1"/>
  <c r="AP317" i="14"/>
  <c r="BF317" i="14" s="1"/>
  <c r="C319" i="14"/>
  <c r="D319" i="14"/>
  <c r="J309" i="14"/>
  <c r="I309" i="14"/>
  <c r="C310" i="14"/>
  <c r="D310" i="14"/>
  <c r="J313" i="14"/>
  <c r="I313" i="14"/>
  <c r="C314" i="14"/>
  <c r="D314" i="14"/>
  <c r="J323" i="14"/>
  <c r="I323" i="14"/>
  <c r="C324" i="14"/>
  <c r="D324" i="14"/>
  <c r="BE173" i="14" l="1"/>
  <c r="C47" i="19"/>
  <c r="BF173" i="14"/>
  <c r="D47" i="19"/>
  <c r="BE58" i="14"/>
  <c r="AY314" i="14"/>
  <c r="BO314" i="14" s="1"/>
  <c r="B44" i="19"/>
  <c r="E44" i="19" s="1"/>
  <c r="AZ314" i="14"/>
  <c r="BF310" i="14"/>
  <c r="D43" i="19"/>
  <c r="BE310" i="14"/>
  <c r="C43" i="19"/>
  <c r="BF272" i="14"/>
  <c r="BE272" i="14"/>
  <c r="B47" i="19"/>
  <c r="D48" i="19"/>
  <c r="AZ324" i="14"/>
  <c r="AJ64" i="14"/>
  <c r="AZ64" i="14" s="1"/>
  <c r="BB64" i="14"/>
  <c r="BF324" i="14"/>
  <c r="BF314" i="14"/>
  <c r="C155" i="14"/>
  <c r="D44" i="19"/>
  <c r="BE314" i="14"/>
  <c r="AJ228" i="14"/>
  <c r="AZ228" i="14" s="1"/>
  <c r="AJ192" i="14"/>
  <c r="AZ192" i="14" s="1"/>
  <c r="AJ184" i="14"/>
  <c r="AZ184" i="14" s="1"/>
  <c r="AJ180" i="14"/>
  <c r="AZ180" i="14" s="1"/>
  <c r="AJ173" i="14"/>
  <c r="AZ173" i="14" s="1"/>
  <c r="BE64" i="14"/>
  <c r="AI64" i="14"/>
  <c r="AY64" i="14" s="1"/>
  <c r="BO64" i="14" s="1"/>
  <c r="E48" i="19"/>
  <c r="BF59" i="14"/>
  <c r="BE59" i="14"/>
  <c r="AJ209" i="14"/>
  <c r="AZ209" i="14" s="1"/>
  <c r="AJ272" i="14"/>
  <c r="AZ272" i="14" s="1"/>
  <c r="AI180" i="14"/>
  <c r="AY180" i="14" s="1"/>
  <c r="BO180" i="14" s="1"/>
  <c r="AI209" i="14"/>
  <c r="AY209" i="14" s="1"/>
  <c r="BO209" i="14" s="1"/>
  <c r="AI228" i="14"/>
  <c r="AY228" i="14" s="1"/>
  <c r="BO228" i="14" s="1"/>
  <c r="AI272" i="14"/>
  <c r="AY272" i="14" s="1"/>
  <c r="BO272" i="14" s="1"/>
  <c r="AI173" i="14"/>
  <c r="AY173" i="14" s="1"/>
  <c r="BO173" i="14" s="1"/>
  <c r="AJ59" i="14"/>
  <c r="AZ59" i="14" s="1"/>
  <c r="AI184" i="14"/>
  <c r="AY184" i="14" s="1"/>
  <c r="BO184" i="14" s="1"/>
  <c r="AJ202" i="14"/>
  <c r="AZ202" i="14" s="1"/>
  <c r="AJ267" i="14"/>
  <c r="AZ267" i="14" s="1"/>
  <c r="AI59" i="14"/>
  <c r="AY59" i="14" s="1"/>
  <c r="BO59" i="14" s="1"/>
  <c r="AI192" i="14"/>
  <c r="AY192" i="14" s="1"/>
  <c r="BO192" i="14" s="1"/>
  <c r="AI202" i="14"/>
  <c r="AY202" i="14" s="1"/>
  <c r="BO202" i="14" s="1"/>
  <c r="AI267" i="14"/>
  <c r="AY267" i="14" s="1"/>
  <c r="BO267" i="14" s="1"/>
  <c r="AI310" i="14"/>
  <c r="AY310" i="14" s="1"/>
  <c r="BO310" i="14" s="1"/>
  <c r="AJ319" i="14"/>
  <c r="AZ319" i="14" s="1"/>
  <c r="AI319" i="14"/>
  <c r="AY319" i="14" s="1"/>
  <c r="BO319" i="14" s="1"/>
  <c r="AJ58" i="14"/>
  <c r="AZ58" i="14" s="1"/>
  <c r="AJ310" i="14"/>
  <c r="AZ310" i="14" s="1"/>
  <c r="AI58" i="14"/>
  <c r="AY58" i="14" s="1"/>
  <c r="BO58" i="14" s="1"/>
  <c r="AI324" i="14"/>
  <c r="AY324" i="14" s="1"/>
  <c r="BO324" i="14" s="1"/>
  <c r="E101" i="11"/>
  <c r="B43" i="19" s="1"/>
  <c r="M20" i="18"/>
  <c r="AO68" i="14"/>
  <c r="BE68" i="14" s="1"/>
  <c r="AP68" i="14"/>
  <c r="BF68" i="14" s="1"/>
  <c r="AP67" i="14"/>
  <c r="BF67" i="14" s="1"/>
  <c r="E43" i="19" l="1"/>
  <c r="E47" i="19"/>
  <c r="K315" i="14"/>
  <c r="AN317" i="14"/>
  <c r="BD317" i="14" s="1"/>
  <c r="AM317" i="14"/>
  <c r="BC317" i="14" s="1"/>
  <c r="C82" i="14"/>
  <c r="AY82" i="14" s="1"/>
  <c r="BO82" i="14" s="1"/>
  <c r="AK70" i="14"/>
  <c r="BA70" i="14" s="1"/>
  <c r="AL70" i="14"/>
  <c r="BB70" i="14" s="1"/>
  <c r="AM70" i="14"/>
  <c r="BC70" i="14" s="1"/>
  <c r="AN70" i="14"/>
  <c r="BD70" i="14" s="1"/>
  <c r="AO70" i="14"/>
  <c r="BE70" i="14" s="1"/>
  <c r="AP70" i="14"/>
  <c r="BF70" i="14" s="1"/>
  <c r="AQ70" i="14"/>
  <c r="BG70" i="14" s="1"/>
  <c r="AR70" i="14"/>
  <c r="BH70" i="14" s="1"/>
  <c r="AS70" i="14"/>
  <c r="BI70" i="14" s="1"/>
  <c r="AT70" i="14"/>
  <c r="BJ70" i="14" s="1"/>
  <c r="AU70" i="14"/>
  <c r="BK70" i="14" s="1"/>
  <c r="AV70" i="14"/>
  <c r="BL70" i="14" s="1"/>
  <c r="AW70" i="14"/>
  <c r="BM70" i="14" s="1"/>
  <c r="AX70" i="14"/>
  <c r="BN70" i="14" s="1"/>
  <c r="AK71" i="14"/>
  <c r="BA71" i="14" s="1"/>
  <c r="AL71" i="14"/>
  <c r="BB71" i="14" s="1"/>
  <c r="AM71" i="14"/>
  <c r="BC71" i="14" s="1"/>
  <c r="AN71" i="14"/>
  <c r="BD71" i="14" s="1"/>
  <c r="AO71" i="14"/>
  <c r="BE71" i="14" s="1"/>
  <c r="AP71" i="14"/>
  <c r="BF71" i="14" s="1"/>
  <c r="AQ71" i="14"/>
  <c r="BG71" i="14" s="1"/>
  <c r="AR71" i="14"/>
  <c r="BH71" i="14" s="1"/>
  <c r="AS71" i="14"/>
  <c r="BI71" i="14" s="1"/>
  <c r="AT71" i="14"/>
  <c r="BJ71" i="14" s="1"/>
  <c r="AU71" i="14"/>
  <c r="BK71" i="14" s="1"/>
  <c r="AV71" i="14"/>
  <c r="BL71" i="14" s="1"/>
  <c r="AW71" i="14"/>
  <c r="BM71" i="14" s="1"/>
  <c r="AX71" i="14"/>
  <c r="BN71" i="14" s="1"/>
  <c r="AK72" i="14"/>
  <c r="BA72" i="14" s="1"/>
  <c r="AL72" i="14"/>
  <c r="BB72" i="14" s="1"/>
  <c r="AM72" i="14"/>
  <c r="BC72" i="14" s="1"/>
  <c r="AN72" i="14"/>
  <c r="BD72" i="14" s="1"/>
  <c r="AO72" i="14"/>
  <c r="BE72" i="14" s="1"/>
  <c r="AP72" i="14"/>
  <c r="BF72" i="14" s="1"/>
  <c r="AQ72" i="14"/>
  <c r="BG72" i="14" s="1"/>
  <c r="AR72" i="14"/>
  <c r="BH72" i="14" s="1"/>
  <c r="AS72" i="14"/>
  <c r="BI72" i="14" s="1"/>
  <c r="AT72" i="14"/>
  <c r="BJ72" i="14" s="1"/>
  <c r="AU72" i="14"/>
  <c r="BK72" i="14" s="1"/>
  <c r="AV72" i="14"/>
  <c r="BL72" i="14" s="1"/>
  <c r="AW72" i="14"/>
  <c r="BM72" i="14" s="1"/>
  <c r="AX72" i="14"/>
  <c r="BN72" i="14" s="1"/>
  <c r="S70" i="14"/>
  <c r="T70" i="14"/>
  <c r="S71" i="14"/>
  <c r="T71" i="14"/>
  <c r="S72" i="14"/>
  <c r="T72" i="14"/>
  <c r="S78" i="14"/>
  <c r="T78" i="14"/>
  <c r="S79" i="14"/>
  <c r="T79" i="14"/>
  <c r="S80" i="14"/>
  <c r="T80" i="14"/>
  <c r="C42" i="19" l="1"/>
  <c r="D41" i="19"/>
  <c r="C41" i="19"/>
  <c r="AI70" i="14"/>
  <c r="D42" i="19"/>
  <c r="D58" i="19"/>
  <c r="C58" i="19"/>
  <c r="AI72" i="14"/>
  <c r="AI71" i="14"/>
  <c r="AJ72" i="14"/>
  <c r="AJ71" i="14"/>
  <c r="AJ70" i="14"/>
  <c r="C70" i="14"/>
  <c r="D70" i="14"/>
  <c r="C71" i="14"/>
  <c r="D71" i="14"/>
  <c r="C72" i="14"/>
  <c r="D72" i="14"/>
  <c r="E99" i="11"/>
  <c r="B42" i="19" s="1"/>
  <c r="E98" i="11"/>
  <c r="E97" i="11"/>
  <c r="B40" i="19" s="1"/>
  <c r="AM65" i="14"/>
  <c r="BC65" i="14" s="1"/>
  <c r="C68" i="14"/>
  <c r="AM94" i="14"/>
  <c r="BC94" i="14" s="1"/>
  <c r="AX162" i="14"/>
  <c r="BN162" i="14" s="1"/>
  <c r="AW162" i="14"/>
  <c r="BM162" i="14" s="1"/>
  <c r="AV162" i="14"/>
  <c r="BL162" i="14" s="1"/>
  <c r="AU162" i="14"/>
  <c r="BK162" i="14" s="1"/>
  <c r="AT162" i="14"/>
  <c r="BJ162" i="14" s="1"/>
  <c r="AS162" i="14"/>
  <c r="BI162" i="14" s="1"/>
  <c r="AR162" i="14"/>
  <c r="BH162" i="14" s="1"/>
  <c r="AQ162" i="14"/>
  <c r="BG162" i="14" s="1"/>
  <c r="AP162" i="14"/>
  <c r="BF162" i="14" s="1"/>
  <c r="AO162" i="14"/>
  <c r="BE162" i="14" s="1"/>
  <c r="AN162" i="14"/>
  <c r="BD162" i="14" s="1"/>
  <c r="AM162" i="14"/>
  <c r="BC162" i="14" s="1"/>
  <c r="AL162" i="14"/>
  <c r="BB162" i="14" s="1"/>
  <c r="AK162" i="14"/>
  <c r="BA162" i="14" s="1"/>
  <c r="E322" i="14"/>
  <c r="E306" i="14"/>
  <c r="E241" i="14"/>
  <c r="E161" i="14"/>
  <c r="AZ72" i="14" l="1"/>
  <c r="B41" i="19"/>
  <c r="E41" i="19" s="1"/>
  <c r="AZ71" i="14"/>
  <c r="AY72" i="14"/>
  <c r="BO72" i="14" s="1"/>
  <c r="AY70" i="14"/>
  <c r="BO70" i="14" s="1"/>
  <c r="AY71" i="14"/>
  <c r="BO71" i="14" s="1"/>
  <c r="AZ70" i="14"/>
  <c r="E42" i="19"/>
  <c r="I186" i="14"/>
  <c r="AI68" i="14"/>
  <c r="AY68" i="14" s="1"/>
  <c r="BO68" i="14" s="1"/>
  <c r="E21" i="16"/>
  <c r="E81" i="16"/>
  <c r="AS45" i="14" l="1"/>
  <c r="T54" i="14"/>
  <c r="S54" i="14"/>
  <c r="D54" i="14"/>
  <c r="C54" i="14"/>
  <c r="BI45" i="14" l="1"/>
  <c r="X155" i="14"/>
  <c r="W155" i="14"/>
  <c r="H155" i="14"/>
  <c r="H167" i="14"/>
  <c r="U24" i="17"/>
  <c r="V24" i="17"/>
  <c r="W24" i="17"/>
  <c r="X24" i="17"/>
  <c r="AA24" i="17"/>
  <c r="AB24" i="17"/>
  <c r="AC24" i="17"/>
  <c r="AD24" i="17"/>
  <c r="AE24" i="17"/>
  <c r="AF24" i="17"/>
  <c r="F24" i="17"/>
  <c r="G24" i="17"/>
  <c r="H24" i="17"/>
  <c r="K24" i="17"/>
  <c r="L24" i="17"/>
  <c r="M24" i="17"/>
  <c r="N24" i="17"/>
  <c r="O24" i="17"/>
  <c r="P24" i="17"/>
  <c r="E24" i="17"/>
  <c r="AV196" i="14"/>
  <c r="BL196" i="14" s="1"/>
  <c r="AU196" i="14"/>
  <c r="BK196" i="14" s="1"/>
  <c r="AT196" i="14"/>
  <c r="BJ196" i="14" s="1"/>
  <c r="AS196" i="14"/>
  <c r="BI196" i="14" s="1"/>
  <c r="AR196" i="14"/>
  <c r="BH196" i="14" s="1"/>
  <c r="AQ196" i="14"/>
  <c r="BG196" i="14" s="1"/>
  <c r="AP196" i="14"/>
  <c r="BF196" i="14" s="1"/>
  <c r="AO196" i="14"/>
  <c r="BE196" i="14" s="1"/>
  <c r="AN196" i="14"/>
  <c r="BD196" i="14" s="1"/>
  <c r="AM196" i="14"/>
  <c r="BC196" i="14" s="1"/>
  <c r="AL196" i="14"/>
  <c r="BB196" i="14" s="1"/>
  <c r="AK196" i="14"/>
  <c r="BA196" i="14" s="1"/>
  <c r="D60" i="18"/>
  <c r="AF27" i="17"/>
  <c r="AE27" i="17"/>
  <c r="AD27" i="17"/>
  <c r="AC27" i="17"/>
  <c r="AB27" i="17"/>
  <c r="AA27" i="17"/>
  <c r="V27" i="17"/>
  <c r="U27" i="17"/>
  <c r="F27" i="17"/>
  <c r="K27" i="17"/>
  <c r="L27" i="17"/>
  <c r="M27" i="17"/>
  <c r="AS27" i="17" s="1"/>
  <c r="N27" i="17"/>
  <c r="O27" i="17"/>
  <c r="AU27" i="17" s="1"/>
  <c r="P27" i="17"/>
  <c r="E27" i="17"/>
  <c r="AF26" i="17"/>
  <c r="AE26" i="17"/>
  <c r="AD26" i="17"/>
  <c r="AC26" i="17"/>
  <c r="AB26" i="17"/>
  <c r="AA26" i="17"/>
  <c r="X26" i="17"/>
  <c r="W26" i="17"/>
  <c r="V26" i="17"/>
  <c r="U26" i="17"/>
  <c r="F26" i="17"/>
  <c r="G26" i="17"/>
  <c r="H26" i="17"/>
  <c r="K26" i="17"/>
  <c r="L26" i="17"/>
  <c r="M26" i="17"/>
  <c r="N26" i="17"/>
  <c r="O26" i="17"/>
  <c r="P26" i="17"/>
  <c r="E26" i="17"/>
  <c r="AH25" i="17"/>
  <c r="AG25" i="17"/>
  <c r="AF25" i="17"/>
  <c r="AE25" i="17"/>
  <c r="AD25" i="17"/>
  <c r="AC25" i="17"/>
  <c r="AB25" i="17"/>
  <c r="AA25" i="17"/>
  <c r="Z25" i="17"/>
  <c r="Y25" i="17"/>
  <c r="V25" i="17"/>
  <c r="U25" i="17"/>
  <c r="F25" i="17"/>
  <c r="I25" i="17"/>
  <c r="J25" i="17"/>
  <c r="K25" i="17"/>
  <c r="L25" i="17"/>
  <c r="M25" i="17"/>
  <c r="AS25" i="17" s="1"/>
  <c r="N25" i="17"/>
  <c r="O25" i="17"/>
  <c r="P25" i="17"/>
  <c r="Q25" i="17"/>
  <c r="R25" i="17"/>
  <c r="E25" i="17"/>
  <c r="AK25" i="17" s="1"/>
  <c r="AF23" i="17"/>
  <c r="AE23" i="17"/>
  <c r="AD23" i="17"/>
  <c r="AC23" i="17"/>
  <c r="AB23" i="17"/>
  <c r="AA23" i="17"/>
  <c r="Z23" i="17"/>
  <c r="Y23" i="17"/>
  <c r="V23" i="17"/>
  <c r="U23" i="17"/>
  <c r="F23" i="17"/>
  <c r="I23" i="17"/>
  <c r="AO23" i="17" s="1"/>
  <c r="J23" i="17"/>
  <c r="K23" i="17"/>
  <c r="L23" i="17"/>
  <c r="M23" i="17"/>
  <c r="AS23" i="17" s="1"/>
  <c r="N23" i="17"/>
  <c r="O23" i="17"/>
  <c r="P23" i="17"/>
  <c r="E23" i="17"/>
  <c r="AF22" i="17"/>
  <c r="AE22" i="17"/>
  <c r="AD22" i="17"/>
  <c r="AC22" i="17"/>
  <c r="AB22" i="17"/>
  <c r="AA22" i="17"/>
  <c r="X22" i="17"/>
  <c r="W22" i="17"/>
  <c r="V22" i="17"/>
  <c r="U22" i="17"/>
  <c r="F22" i="17"/>
  <c r="G22" i="17"/>
  <c r="H22" i="17"/>
  <c r="K22" i="17"/>
  <c r="AQ22" i="17" s="1"/>
  <c r="L22" i="17"/>
  <c r="M22" i="17"/>
  <c r="N22" i="17"/>
  <c r="O22" i="17"/>
  <c r="P22" i="17"/>
  <c r="E22" i="17"/>
  <c r="AF21" i="17"/>
  <c r="AE21" i="17"/>
  <c r="AD21" i="17"/>
  <c r="AC21" i="17"/>
  <c r="AB21" i="17"/>
  <c r="AA21" i="17"/>
  <c r="V21" i="17"/>
  <c r="U21" i="17"/>
  <c r="F21" i="17"/>
  <c r="K21" i="17"/>
  <c r="L21" i="17"/>
  <c r="M21" i="17"/>
  <c r="N21" i="17"/>
  <c r="O21" i="17"/>
  <c r="P21" i="17"/>
  <c r="E21" i="17"/>
  <c r="AV323" i="14"/>
  <c r="BL323" i="14" s="1"/>
  <c r="AU323" i="14"/>
  <c r="BK323" i="14" s="1"/>
  <c r="AT323" i="14"/>
  <c r="BJ323" i="14" s="1"/>
  <c r="AS323" i="14"/>
  <c r="BI323" i="14" s="1"/>
  <c r="AR323" i="14"/>
  <c r="BH323" i="14" s="1"/>
  <c r="AQ323" i="14"/>
  <c r="BG323" i="14" s="1"/>
  <c r="AP323" i="14"/>
  <c r="BF323" i="14" s="1"/>
  <c r="AO323" i="14"/>
  <c r="BE323" i="14" s="1"/>
  <c r="AN323" i="14"/>
  <c r="BD323" i="14" s="1"/>
  <c r="AM323" i="14"/>
  <c r="BC323" i="14" s="1"/>
  <c r="AL323" i="14"/>
  <c r="BB323" i="14" s="1"/>
  <c r="AK323" i="14"/>
  <c r="BA323" i="14" s="1"/>
  <c r="AV313" i="14"/>
  <c r="BL313" i="14" s="1"/>
  <c r="AU313" i="14"/>
  <c r="BK313" i="14" s="1"/>
  <c r="AT313" i="14"/>
  <c r="BJ313" i="14" s="1"/>
  <c r="AS313" i="14"/>
  <c r="BI313" i="14" s="1"/>
  <c r="AR313" i="14"/>
  <c r="BH313" i="14" s="1"/>
  <c r="AQ313" i="14"/>
  <c r="BG313" i="14" s="1"/>
  <c r="AP313" i="14"/>
  <c r="BF313" i="14" s="1"/>
  <c r="AO313" i="14"/>
  <c r="BE313" i="14" s="1"/>
  <c r="AN313" i="14"/>
  <c r="BD313" i="14" s="1"/>
  <c r="AM313" i="14"/>
  <c r="BC313" i="14" s="1"/>
  <c r="AL313" i="14"/>
  <c r="BB313" i="14" s="1"/>
  <c r="AK313" i="14"/>
  <c r="BA313" i="14" s="1"/>
  <c r="AV307" i="14"/>
  <c r="BL307" i="14" s="1"/>
  <c r="AU307" i="14"/>
  <c r="BK307" i="14" s="1"/>
  <c r="AT307" i="14"/>
  <c r="BJ307" i="14" s="1"/>
  <c r="AS307" i="14"/>
  <c r="BI307" i="14" s="1"/>
  <c r="AR307" i="14"/>
  <c r="BH307" i="14" s="1"/>
  <c r="AQ307" i="14"/>
  <c r="BG307" i="14" s="1"/>
  <c r="AP307" i="14"/>
  <c r="BF307" i="14" s="1"/>
  <c r="AO307" i="14"/>
  <c r="BE307" i="14" s="1"/>
  <c r="AN307" i="14"/>
  <c r="BD307" i="14" s="1"/>
  <c r="AM307" i="14"/>
  <c r="BC307" i="14" s="1"/>
  <c r="AL307" i="14"/>
  <c r="BB307" i="14" s="1"/>
  <c r="AK307" i="14"/>
  <c r="BA307" i="14" s="1"/>
  <c r="AX305" i="14"/>
  <c r="BN305" i="14" s="1"/>
  <c r="AW305" i="14"/>
  <c r="BM305" i="14" s="1"/>
  <c r="AV305" i="14"/>
  <c r="BL305" i="14" s="1"/>
  <c r="AU305" i="14"/>
  <c r="BK305" i="14" s="1"/>
  <c r="AT305" i="14"/>
  <c r="BJ305" i="14" s="1"/>
  <c r="AS305" i="14"/>
  <c r="BI305" i="14" s="1"/>
  <c r="AR305" i="14"/>
  <c r="BH305" i="14" s="1"/>
  <c r="AQ305" i="14"/>
  <c r="BG305" i="14" s="1"/>
  <c r="AP305" i="14"/>
  <c r="AO305" i="14"/>
  <c r="AN305" i="14"/>
  <c r="BD305" i="14" s="1"/>
  <c r="AM305" i="14"/>
  <c r="BC305" i="14" s="1"/>
  <c r="AL305" i="14"/>
  <c r="BB305" i="14" s="1"/>
  <c r="AK305" i="14"/>
  <c r="BA305" i="14" s="1"/>
  <c r="AV304" i="14"/>
  <c r="BL304" i="14" s="1"/>
  <c r="AU304" i="14"/>
  <c r="BK304" i="14" s="1"/>
  <c r="AT304" i="14"/>
  <c r="BJ304" i="14" s="1"/>
  <c r="AS304" i="14"/>
  <c r="BI304" i="14" s="1"/>
  <c r="AR304" i="14"/>
  <c r="BH304" i="14" s="1"/>
  <c r="AQ304" i="14"/>
  <c r="BG304" i="14" s="1"/>
  <c r="AN304" i="14"/>
  <c r="BD304" i="14" s="1"/>
  <c r="AM304" i="14"/>
  <c r="BC304" i="14" s="1"/>
  <c r="AL304" i="14"/>
  <c r="BB304" i="14" s="1"/>
  <c r="AK304" i="14"/>
  <c r="BA304" i="14" s="1"/>
  <c r="AV302" i="14"/>
  <c r="BL302" i="14" s="1"/>
  <c r="AU302" i="14"/>
  <c r="BK302" i="14" s="1"/>
  <c r="AT302" i="14"/>
  <c r="BJ302" i="14" s="1"/>
  <c r="AS302" i="14"/>
  <c r="BI302" i="14" s="1"/>
  <c r="AR302" i="14"/>
  <c r="BH302" i="14" s="1"/>
  <c r="AQ302" i="14"/>
  <c r="BG302" i="14" s="1"/>
  <c r="AP302" i="14"/>
  <c r="BF302" i="14" s="1"/>
  <c r="AO302" i="14"/>
  <c r="BE302" i="14" s="1"/>
  <c r="AN302" i="14"/>
  <c r="BD302" i="14" s="1"/>
  <c r="AM302" i="14"/>
  <c r="BC302" i="14" s="1"/>
  <c r="AL302" i="14"/>
  <c r="BB302" i="14" s="1"/>
  <c r="AK302" i="14"/>
  <c r="BA302" i="14" s="1"/>
  <c r="AX300" i="14"/>
  <c r="BN300" i="14" s="1"/>
  <c r="AW300" i="14"/>
  <c r="BM300" i="14" s="1"/>
  <c r="AV300" i="14"/>
  <c r="BL300" i="14" s="1"/>
  <c r="AU300" i="14"/>
  <c r="BK300" i="14" s="1"/>
  <c r="AT300" i="14"/>
  <c r="BJ300" i="14" s="1"/>
  <c r="AS300" i="14"/>
  <c r="BI300" i="14" s="1"/>
  <c r="AR300" i="14"/>
  <c r="BH300" i="14" s="1"/>
  <c r="AQ300" i="14"/>
  <c r="BG300" i="14" s="1"/>
  <c r="AP300" i="14"/>
  <c r="BF300" i="14" s="1"/>
  <c r="AO300" i="14"/>
  <c r="BE300" i="14" s="1"/>
  <c r="AN300" i="14"/>
  <c r="BD300" i="14" s="1"/>
  <c r="AM300" i="14"/>
  <c r="BC300" i="14" s="1"/>
  <c r="AL300" i="14"/>
  <c r="BB300" i="14" s="1"/>
  <c r="AK300" i="14"/>
  <c r="BA300" i="14" s="1"/>
  <c r="AX298" i="14"/>
  <c r="BN298" i="14" s="1"/>
  <c r="AW298" i="14"/>
  <c r="BM298" i="14" s="1"/>
  <c r="AV298" i="14"/>
  <c r="BL298" i="14" s="1"/>
  <c r="AU298" i="14"/>
  <c r="BK298" i="14" s="1"/>
  <c r="AT298" i="14"/>
  <c r="BJ298" i="14" s="1"/>
  <c r="AS298" i="14"/>
  <c r="BI298" i="14" s="1"/>
  <c r="AR298" i="14"/>
  <c r="BH298" i="14" s="1"/>
  <c r="AQ298" i="14"/>
  <c r="BG298" i="14" s="1"/>
  <c r="AP298" i="14"/>
  <c r="BF298" i="14" s="1"/>
  <c r="AO298" i="14"/>
  <c r="BE298" i="14" s="1"/>
  <c r="AN298" i="14"/>
  <c r="BD298" i="14" s="1"/>
  <c r="AM298" i="14"/>
  <c r="BC298" i="14" s="1"/>
  <c r="AL298" i="14"/>
  <c r="BB298" i="14" s="1"/>
  <c r="AK298" i="14"/>
  <c r="BA298" i="14" s="1"/>
  <c r="AV296" i="14"/>
  <c r="BL296" i="14" s="1"/>
  <c r="AU296" i="14"/>
  <c r="BK296" i="14" s="1"/>
  <c r="AT296" i="14"/>
  <c r="BJ296" i="14" s="1"/>
  <c r="AS296" i="14"/>
  <c r="BI296" i="14" s="1"/>
  <c r="AR296" i="14"/>
  <c r="BH296" i="14" s="1"/>
  <c r="AQ296" i="14"/>
  <c r="BG296" i="14" s="1"/>
  <c r="AP296" i="14"/>
  <c r="BF296" i="14" s="1"/>
  <c r="AO296" i="14"/>
  <c r="BE296" i="14" s="1"/>
  <c r="AN296" i="14"/>
  <c r="BD296" i="14" s="1"/>
  <c r="AM296" i="14"/>
  <c r="BC296" i="14" s="1"/>
  <c r="AL296" i="14"/>
  <c r="BB296" i="14" s="1"/>
  <c r="AK296" i="14"/>
  <c r="BA296" i="14" s="1"/>
  <c r="AV294" i="14"/>
  <c r="BL294" i="14" s="1"/>
  <c r="AU294" i="14"/>
  <c r="BK294" i="14" s="1"/>
  <c r="AT294" i="14"/>
  <c r="BJ294" i="14" s="1"/>
  <c r="AS294" i="14"/>
  <c r="BI294" i="14" s="1"/>
  <c r="AR294" i="14"/>
  <c r="BH294" i="14" s="1"/>
  <c r="AQ294" i="14"/>
  <c r="BG294" i="14" s="1"/>
  <c r="AP294" i="14"/>
  <c r="BF294" i="14" s="1"/>
  <c r="AO294" i="14"/>
  <c r="BE294" i="14" s="1"/>
  <c r="AN294" i="14"/>
  <c r="BD294" i="14" s="1"/>
  <c r="AM294" i="14"/>
  <c r="BC294" i="14" s="1"/>
  <c r="AL294" i="14"/>
  <c r="BB294" i="14" s="1"/>
  <c r="AK294" i="14"/>
  <c r="BA294" i="14" s="1"/>
  <c r="AX292" i="14"/>
  <c r="BN292" i="14" s="1"/>
  <c r="AW292" i="14"/>
  <c r="BM292" i="14" s="1"/>
  <c r="AV292" i="14"/>
  <c r="BL292" i="14" s="1"/>
  <c r="AU292" i="14"/>
  <c r="BK292" i="14" s="1"/>
  <c r="AT292" i="14"/>
  <c r="BJ292" i="14" s="1"/>
  <c r="AS292" i="14"/>
  <c r="BI292" i="14" s="1"/>
  <c r="AR292" i="14"/>
  <c r="BH292" i="14" s="1"/>
  <c r="AQ292" i="14"/>
  <c r="BG292" i="14" s="1"/>
  <c r="AP292" i="14"/>
  <c r="BF292" i="14" s="1"/>
  <c r="AO292" i="14"/>
  <c r="BE292" i="14" s="1"/>
  <c r="AN292" i="14"/>
  <c r="BD292" i="14" s="1"/>
  <c r="AM292" i="14"/>
  <c r="BC292" i="14" s="1"/>
  <c r="AL292" i="14"/>
  <c r="BB292" i="14" s="1"/>
  <c r="AK292" i="14"/>
  <c r="BA292" i="14" s="1"/>
  <c r="AV290" i="14"/>
  <c r="BL290" i="14" s="1"/>
  <c r="AU290" i="14"/>
  <c r="BK290" i="14" s="1"/>
  <c r="AT290" i="14"/>
  <c r="BJ290" i="14" s="1"/>
  <c r="AS290" i="14"/>
  <c r="BI290" i="14" s="1"/>
  <c r="AR290" i="14"/>
  <c r="BH290" i="14" s="1"/>
  <c r="AQ290" i="14"/>
  <c r="BG290" i="14" s="1"/>
  <c r="AP290" i="14"/>
  <c r="BF290" i="14" s="1"/>
  <c r="AO290" i="14"/>
  <c r="BE290" i="14" s="1"/>
  <c r="AN290" i="14"/>
  <c r="BD290" i="14" s="1"/>
  <c r="AM290" i="14"/>
  <c r="BC290" i="14" s="1"/>
  <c r="AL290" i="14"/>
  <c r="BB290" i="14" s="1"/>
  <c r="AK290" i="14"/>
  <c r="BA290" i="14" s="1"/>
  <c r="AV284" i="14"/>
  <c r="BL284" i="14" s="1"/>
  <c r="AU284" i="14"/>
  <c r="BK284" i="14" s="1"/>
  <c r="AT284" i="14"/>
  <c r="BJ284" i="14" s="1"/>
  <c r="AS284" i="14"/>
  <c r="BI284" i="14" s="1"/>
  <c r="AR284" i="14"/>
  <c r="BH284" i="14" s="1"/>
  <c r="AQ284" i="14"/>
  <c r="BG284" i="14" s="1"/>
  <c r="AP284" i="14"/>
  <c r="BF284" i="14" s="1"/>
  <c r="AO284" i="14"/>
  <c r="BE284" i="14" s="1"/>
  <c r="AN284" i="14"/>
  <c r="BD284" i="14" s="1"/>
  <c r="AM284" i="14"/>
  <c r="BC284" i="14" s="1"/>
  <c r="AL284" i="14"/>
  <c r="BB284" i="14" s="1"/>
  <c r="AK284" i="14"/>
  <c r="BA284" i="14" s="1"/>
  <c r="AK277" i="14"/>
  <c r="BA277" i="14" s="1"/>
  <c r="AL277" i="14"/>
  <c r="BB277" i="14" s="1"/>
  <c r="AM277" i="14"/>
  <c r="BC277" i="14" s="1"/>
  <c r="AN277" i="14"/>
  <c r="BD277" i="14" s="1"/>
  <c r="AO277" i="14"/>
  <c r="BE277" i="14" s="1"/>
  <c r="AP277" i="14"/>
  <c r="BF277" i="14" s="1"/>
  <c r="AQ277" i="14"/>
  <c r="BG277" i="14" s="1"/>
  <c r="AR277" i="14"/>
  <c r="BH277" i="14" s="1"/>
  <c r="AS277" i="14"/>
  <c r="BI277" i="14" s="1"/>
  <c r="AT277" i="14"/>
  <c r="BJ277" i="14" s="1"/>
  <c r="AU277" i="14"/>
  <c r="BK277" i="14" s="1"/>
  <c r="AV277" i="14"/>
  <c r="BL277" i="14" s="1"/>
  <c r="AW277" i="14"/>
  <c r="BM277" i="14" s="1"/>
  <c r="AX277" i="14"/>
  <c r="BN277" i="14" s="1"/>
  <c r="AK279" i="14"/>
  <c r="BA279" i="14" s="1"/>
  <c r="AL279" i="14"/>
  <c r="BB279" i="14" s="1"/>
  <c r="AM279" i="14"/>
  <c r="BC279" i="14" s="1"/>
  <c r="AN279" i="14"/>
  <c r="BD279" i="14" s="1"/>
  <c r="AO279" i="14"/>
  <c r="BE279" i="14" s="1"/>
  <c r="AP279" i="14"/>
  <c r="BF279" i="14" s="1"/>
  <c r="AQ279" i="14"/>
  <c r="BG279" i="14" s="1"/>
  <c r="AR279" i="14"/>
  <c r="BH279" i="14" s="1"/>
  <c r="AS279" i="14"/>
  <c r="BI279" i="14" s="1"/>
  <c r="AT279" i="14"/>
  <c r="BJ279" i="14" s="1"/>
  <c r="AU279" i="14"/>
  <c r="BK279" i="14" s="1"/>
  <c r="AV279" i="14"/>
  <c r="BL279" i="14" s="1"/>
  <c r="AW279" i="14"/>
  <c r="BM279" i="14" s="1"/>
  <c r="AX279" i="14"/>
  <c r="BN279" i="14" s="1"/>
  <c r="AK273" i="14"/>
  <c r="BA273" i="14" s="1"/>
  <c r="AL273" i="14"/>
  <c r="BB273" i="14" s="1"/>
  <c r="AM273" i="14"/>
  <c r="BC273" i="14" s="1"/>
  <c r="AN273" i="14"/>
  <c r="BD273" i="14" s="1"/>
  <c r="AO273" i="14"/>
  <c r="BE273" i="14" s="1"/>
  <c r="AP273" i="14"/>
  <c r="BF273" i="14" s="1"/>
  <c r="AQ273" i="14"/>
  <c r="BG273" i="14" s="1"/>
  <c r="AR273" i="14"/>
  <c r="BH273" i="14" s="1"/>
  <c r="AS273" i="14"/>
  <c r="BI273" i="14" s="1"/>
  <c r="AT273" i="14"/>
  <c r="BJ273" i="14" s="1"/>
  <c r="AU273" i="14"/>
  <c r="BK273" i="14" s="1"/>
  <c r="AV273" i="14"/>
  <c r="BL273" i="14" s="1"/>
  <c r="AW273" i="14"/>
  <c r="BM273" i="14" s="1"/>
  <c r="AX273" i="14"/>
  <c r="BN273" i="14" s="1"/>
  <c r="AK266" i="14"/>
  <c r="BA266" i="14" s="1"/>
  <c r="AL266" i="14"/>
  <c r="BB266" i="14" s="1"/>
  <c r="AM266" i="14"/>
  <c r="BC266" i="14" s="1"/>
  <c r="AN266" i="14"/>
  <c r="BD266" i="14" s="1"/>
  <c r="AO266" i="14"/>
  <c r="BE266" i="14" s="1"/>
  <c r="AP266" i="14"/>
  <c r="BF266" i="14" s="1"/>
  <c r="AQ266" i="14"/>
  <c r="BG266" i="14" s="1"/>
  <c r="AR266" i="14"/>
  <c r="BH266" i="14" s="1"/>
  <c r="AS266" i="14"/>
  <c r="BI266" i="14" s="1"/>
  <c r="AT266" i="14"/>
  <c r="BJ266" i="14" s="1"/>
  <c r="AU266" i="14"/>
  <c r="BK266" i="14" s="1"/>
  <c r="AV266" i="14"/>
  <c r="BL266" i="14" s="1"/>
  <c r="AW266" i="14"/>
  <c r="BM266" i="14" s="1"/>
  <c r="AX266" i="14"/>
  <c r="BN266" i="14" s="1"/>
  <c r="AK268" i="14"/>
  <c r="BA268" i="14" s="1"/>
  <c r="AL268" i="14"/>
  <c r="BB268" i="14" s="1"/>
  <c r="AM268" i="14"/>
  <c r="BC268" i="14" s="1"/>
  <c r="AN268" i="14"/>
  <c r="BD268" i="14" s="1"/>
  <c r="AO268" i="14"/>
  <c r="BE268" i="14" s="1"/>
  <c r="AP268" i="14"/>
  <c r="BF268" i="14" s="1"/>
  <c r="AQ268" i="14"/>
  <c r="BG268" i="14" s="1"/>
  <c r="AR268" i="14"/>
  <c r="BH268" i="14" s="1"/>
  <c r="AS268" i="14"/>
  <c r="BI268" i="14" s="1"/>
  <c r="AT268" i="14"/>
  <c r="BJ268" i="14" s="1"/>
  <c r="AU268" i="14"/>
  <c r="BK268" i="14" s="1"/>
  <c r="AV268" i="14"/>
  <c r="BL268" i="14" s="1"/>
  <c r="AW268" i="14"/>
  <c r="BM268" i="14" s="1"/>
  <c r="AX268" i="14"/>
  <c r="BN268" i="14" s="1"/>
  <c r="AK262" i="14"/>
  <c r="BA262" i="14" s="1"/>
  <c r="AL262" i="14"/>
  <c r="BB262" i="14" s="1"/>
  <c r="AM262" i="14"/>
  <c r="BC262" i="14" s="1"/>
  <c r="AN262" i="14"/>
  <c r="BD262" i="14" s="1"/>
  <c r="AO262" i="14"/>
  <c r="BE262" i="14" s="1"/>
  <c r="AP262" i="14"/>
  <c r="BF262" i="14" s="1"/>
  <c r="AQ262" i="14"/>
  <c r="BG262" i="14" s="1"/>
  <c r="AR262" i="14"/>
  <c r="BH262" i="14" s="1"/>
  <c r="AS262" i="14"/>
  <c r="BI262" i="14" s="1"/>
  <c r="AT262" i="14"/>
  <c r="BJ262" i="14" s="1"/>
  <c r="AU262" i="14"/>
  <c r="BK262" i="14" s="1"/>
  <c r="AV262" i="14"/>
  <c r="BL262" i="14" s="1"/>
  <c r="AW262" i="14"/>
  <c r="BM262" i="14" s="1"/>
  <c r="AX262" i="14"/>
  <c r="BN262" i="14" s="1"/>
  <c r="AK256" i="14"/>
  <c r="BA256" i="14" s="1"/>
  <c r="AL256" i="14"/>
  <c r="BB256" i="14" s="1"/>
  <c r="AM256" i="14"/>
  <c r="BC256" i="14" s="1"/>
  <c r="AN256" i="14"/>
  <c r="BD256" i="14" s="1"/>
  <c r="AO256" i="14"/>
  <c r="BE256" i="14" s="1"/>
  <c r="AP256" i="14"/>
  <c r="BF256" i="14" s="1"/>
  <c r="AQ256" i="14"/>
  <c r="BG256" i="14" s="1"/>
  <c r="AR256" i="14"/>
  <c r="BH256" i="14" s="1"/>
  <c r="AS256" i="14"/>
  <c r="BI256" i="14" s="1"/>
  <c r="AT256" i="14"/>
  <c r="BJ256" i="14" s="1"/>
  <c r="AU256" i="14"/>
  <c r="BK256" i="14" s="1"/>
  <c r="AV256" i="14"/>
  <c r="BL256" i="14" s="1"/>
  <c r="AW256" i="14"/>
  <c r="BM256" i="14" s="1"/>
  <c r="AX256" i="14"/>
  <c r="BN256" i="14" s="1"/>
  <c r="AK250" i="14"/>
  <c r="BA250" i="14" s="1"/>
  <c r="AL250" i="14"/>
  <c r="BB250" i="14" s="1"/>
  <c r="AM250" i="14"/>
  <c r="BC250" i="14" s="1"/>
  <c r="AN250" i="14"/>
  <c r="BD250" i="14" s="1"/>
  <c r="AO250" i="14"/>
  <c r="BE250" i="14" s="1"/>
  <c r="AP250" i="14"/>
  <c r="BF250" i="14" s="1"/>
  <c r="AQ250" i="14"/>
  <c r="BG250" i="14" s="1"/>
  <c r="AR250" i="14"/>
  <c r="BH250" i="14" s="1"/>
  <c r="AS250" i="14"/>
  <c r="BI250" i="14" s="1"/>
  <c r="AT250" i="14"/>
  <c r="BJ250" i="14" s="1"/>
  <c r="AU250" i="14"/>
  <c r="BK250" i="14" s="1"/>
  <c r="AV250" i="14"/>
  <c r="BL250" i="14" s="1"/>
  <c r="AW250" i="14"/>
  <c r="BM250" i="14" s="1"/>
  <c r="AX250" i="14"/>
  <c r="BN250" i="14" s="1"/>
  <c r="AK251" i="14"/>
  <c r="BA251" i="14" s="1"/>
  <c r="AL251" i="14"/>
  <c r="BB251" i="14" s="1"/>
  <c r="AM251" i="14"/>
  <c r="BC251" i="14" s="1"/>
  <c r="AN251" i="14"/>
  <c r="BD251" i="14" s="1"/>
  <c r="AO251" i="14"/>
  <c r="BE251" i="14" s="1"/>
  <c r="AP251" i="14"/>
  <c r="BF251" i="14" s="1"/>
  <c r="AQ251" i="14"/>
  <c r="BG251" i="14" s="1"/>
  <c r="AR251" i="14"/>
  <c r="BH251" i="14" s="1"/>
  <c r="AS251" i="14"/>
  <c r="BI251" i="14" s="1"/>
  <c r="AT251" i="14"/>
  <c r="BJ251" i="14" s="1"/>
  <c r="AU251" i="14"/>
  <c r="BK251" i="14" s="1"/>
  <c r="AV251" i="14"/>
  <c r="BL251" i="14" s="1"/>
  <c r="AW251" i="14"/>
  <c r="BM251" i="14" s="1"/>
  <c r="AX251" i="14"/>
  <c r="BN251" i="14" s="1"/>
  <c r="AK245" i="14"/>
  <c r="BA245" i="14" s="1"/>
  <c r="AL245" i="14"/>
  <c r="BB245" i="14" s="1"/>
  <c r="AM245" i="14"/>
  <c r="BC245" i="14" s="1"/>
  <c r="AN245" i="14"/>
  <c r="BD245" i="14" s="1"/>
  <c r="AO245" i="14"/>
  <c r="BE245" i="14" s="1"/>
  <c r="AP245" i="14"/>
  <c r="BF245" i="14" s="1"/>
  <c r="AQ245" i="14"/>
  <c r="BG245" i="14" s="1"/>
  <c r="AR245" i="14"/>
  <c r="BH245" i="14" s="1"/>
  <c r="AS245" i="14"/>
  <c r="BI245" i="14" s="1"/>
  <c r="AT245" i="14"/>
  <c r="BJ245" i="14" s="1"/>
  <c r="AU245" i="14"/>
  <c r="BK245" i="14" s="1"/>
  <c r="AV245" i="14"/>
  <c r="BL245" i="14" s="1"/>
  <c r="AW245" i="14"/>
  <c r="BM245" i="14" s="1"/>
  <c r="AX245" i="14"/>
  <c r="BN245" i="14" s="1"/>
  <c r="AK240" i="14"/>
  <c r="BA240" i="14" s="1"/>
  <c r="AL240" i="14"/>
  <c r="BB240" i="14" s="1"/>
  <c r="AM240" i="14"/>
  <c r="BC240" i="14" s="1"/>
  <c r="AN240" i="14"/>
  <c r="BD240" i="14" s="1"/>
  <c r="AO240" i="14"/>
  <c r="BE240" i="14" s="1"/>
  <c r="AP240" i="14"/>
  <c r="BF240" i="14" s="1"/>
  <c r="AQ240" i="14"/>
  <c r="BG240" i="14" s="1"/>
  <c r="AR240" i="14"/>
  <c r="BH240" i="14" s="1"/>
  <c r="AS240" i="14"/>
  <c r="BI240" i="14" s="1"/>
  <c r="AT240" i="14"/>
  <c r="BJ240" i="14" s="1"/>
  <c r="AU240" i="14"/>
  <c r="BK240" i="14" s="1"/>
  <c r="AV240" i="14"/>
  <c r="BL240" i="14" s="1"/>
  <c r="AW240" i="14"/>
  <c r="BM240" i="14" s="1"/>
  <c r="AX240" i="14"/>
  <c r="BN240" i="14" s="1"/>
  <c r="AK234" i="14"/>
  <c r="BA234" i="14" s="1"/>
  <c r="AL234" i="14"/>
  <c r="BB234" i="14" s="1"/>
  <c r="AM234" i="14"/>
  <c r="BC234" i="14" s="1"/>
  <c r="AN234" i="14"/>
  <c r="BD234" i="14" s="1"/>
  <c r="AO234" i="14"/>
  <c r="BE234" i="14" s="1"/>
  <c r="AP234" i="14"/>
  <c r="BF234" i="14" s="1"/>
  <c r="AQ234" i="14"/>
  <c r="BG234" i="14" s="1"/>
  <c r="AR234" i="14"/>
  <c r="BH234" i="14" s="1"/>
  <c r="AS234" i="14"/>
  <c r="BI234" i="14" s="1"/>
  <c r="AT234" i="14"/>
  <c r="BJ234" i="14" s="1"/>
  <c r="AU234" i="14"/>
  <c r="BK234" i="14" s="1"/>
  <c r="AV234" i="14"/>
  <c r="BL234" i="14" s="1"/>
  <c r="AW234" i="14"/>
  <c r="BM234" i="14" s="1"/>
  <c r="AX234" i="14"/>
  <c r="BN234" i="14" s="1"/>
  <c r="AK226" i="14"/>
  <c r="BA226" i="14" s="1"/>
  <c r="AL226" i="14"/>
  <c r="BB226" i="14" s="1"/>
  <c r="AM226" i="14"/>
  <c r="BC226" i="14" s="1"/>
  <c r="AN226" i="14"/>
  <c r="BD226" i="14" s="1"/>
  <c r="AO226" i="14"/>
  <c r="BE226" i="14" s="1"/>
  <c r="AP226" i="14"/>
  <c r="BF226" i="14" s="1"/>
  <c r="AQ226" i="14"/>
  <c r="BG226" i="14" s="1"/>
  <c r="AR226" i="14"/>
  <c r="BH226" i="14" s="1"/>
  <c r="AS226" i="14"/>
  <c r="BI226" i="14" s="1"/>
  <c r="AT226" i="14"/>
  <c r="BJ226" i="14" s="1"/>
  <c r="AU226" i="14"/>
  <c r="BK226" i="14" s="1"/>
  <c r="AV226" i="14"/>
  <c r="BL226" i="14" s="1"/>
  <c r="AW226" i="14"/>
  <c r="BM226" i="14" s="1"/>
  <c r="AX226" i="14"/>
  <c r="BN226" i="14" s="1"/>
  <c r="AK229" i="14"/>
  <c r="BA229" i="14" s="1"/>
  <c r="AL229" i="14"/>
  <c r="BB229" i="14" s="1"/>
  <c r="AM229" i="14"/>
  <c r="BC229" i="14" s="1"/>
  <c r="AN229" i="14"/>
  <c r="BD229" i="14" s="1"/>
  <c r="AO229" i="14"/>
  <c r="BE229" i="14" s="1"/>
  <c r="AP229" i="14"/>
  <c r="BF229" i="14" s="1"/>
  <c r="AQ229" i="14"/>
  <c r="BG229" i="14" s="1"/>
  <c r="AR229" i="14"/>
  <c r="BH229" i="14" s="1"/>
  <c r="AS229" i="14"/>
  <c r="BI229" i="14" s="1"/>
  <c r="AT229" i="14"/>
  <c r="BJ229" i="14" s="1"/>
  <c r="AU229" i="14"/>
  <c r="BK229" i="14" s="1"/>
  <c r="AV229" i="14"/>
  <c r="BL229" i="14" s="1"/>
  <c r="AW229" i="14"/>
  <c r="BM229" i="14" s="1"/>
  <c r="AX229" i="14"/>
  <c r="BN229" i="14" s="1"/>
  <c r="AK221" i="14"/>
  <c r="BA221" i="14" s="1"/>
  <c r="AL221" i="14"/>
  <c r="BB221" i="14" s="1"/>
  <c r="AM221" i="14"/>
  <c r="BC221" i="14" s="1"/>
  <c r="AN221" i="14"/>
  <c r="BD221" i="14" s="1"/>
  <c r="AO221" i="14"/>
  <c r="BE221" i="14" s="1"/>
  <c r="AP221" i="14"/>
  <c r="BF221" i="14" s="1"/>
  <c r="AQ221" i="14"/>
  <c r="BG221" i="14" s="1"/>
  <c r="AR221" i="14"/>
  <c r="BH221" i="14" s="1"/>
  <c r="AS221" i="14"/>
  <c r="BI221" i="14" s="1"/>
  <c r="AT221" i="14"/>
  <c r="BJ221" i="14" s="1"/>
  <c r="AU221" i="14"/>
  <c r="BK221" i="14" s="1"/>
  <c r="AV221" i="14"/>
  <c r="BL221" i="14" s="1"/>
  <c r="AW221" i="14"/>
  <c r="BM221" i="14" s="1"/>
  <c r="AX221" i="14"/>
  <c r="BN221" i="14" s="1"/>
  <c r="AK222" i="14"/>
  <c r="BA222" i="14" s="1"/>
  <c r="AL222" i="14"/>
  <c r="BB222" i="14" s="1"/>
  <c r="AM222" i="14"/>
  <c r="BC222" i="14" s="1"/>
  <c r="AN222" i="14"/>
  <c r="BD222" i="14" s="1"/>
  <c r="AO222" i="14"/>
  <c r="BE222" i="14" s="1"/>
  <c r="AP222" i="14"/>
  <c r="BF222" i="14" s="1"/>
  <c r="AQ222" i="14"/>
  <c r="BG222" i="14" s="1"/>
  <c r="AR222" i="14"/>
  <c r="BH222" i="14" s="1"/>
  <c r="AS222" i="14"/>
  <c r="BI222" i="14" s="1"/>
  <c r="AT222" i="14"/>
  <c r="BJ222" i="14" s="1"/>
  <c r="AU222" i="14"/>
  <c r="BK222" i="14" s="1"/>
  <c r="AV222" i="14"/>
  <c r="BL222" i="14" s="1"/>
  <c r="AW222" i="14"/>
  <c r="BM222" i="14" s="1"/>
  <c r="AX222" i="14"/>
  <c r="BN222" i="14" s="1"/>
  <c r="AK216" i="14"/>
  <c r="BA216" i="14" s="1"/>
  <c r="AL216" i="14"/>
  <c r="BB216" i="14" s="1"/>
  <c r="AM216" i="14"/>
  <c r="BC216" i="14" s="1"/>
  <c r="AN216" i="14"/>
  <c r="BD216" i="14" s="1"/>
  <c r="AO216" i="14"/>
  <c r="BE216" i="14" s="1"/>
  <c r="AP216" i="14"/>
  <c r="BF216" i="14" s="1"/>
  <c r="AQ216" i="14"/>
  <c r="BG216" i="14" s="1"/>
  <c r="AR216" i="14"/>
  <c r="BH216" i="14" s="1"/>
  <c r="AS216" i="14"/>
  <c r="BI216" i="14" s="1"/>
  <c r="AT216" i="14"/>
  <c r="BJ216" i="14" s="1"/>
  <c r="AU216" i="14"/>
  <c r="BK216" i="14" s="1"/>
  <c r="AV216" i="14"/>
  <c r="BL216" i="14" s="1"/>
  <c r="AW216" i="14"/>
  <c r="BM216" i="14" s="1"/>
  <c r="AX216" i="14"/>
  <c r="BN216" i="14" s="1"/>
  <c r="AK207" i="14"/>
  <c r="BA207" i="14" s="1"/>
  <c r="AL207" i="14"/>
  <c r="BB207" i="14" s="1"/>
  <c r="AM207" i="14"/>
  <c r="BC207" i="14" s="1"/>
  <c r="AN207" i="14"/>
  <c r="BD207" i="14" s="1"/>
  <c r="AO207" i="14"/>
  <c r="BE207" i="14" s="1"/>
  <c r="AP207" i="14"/>
  <c r="BF207" i="14" s="1"/>
  <c r="AQ207" i="14"/>
  <c r="BG207" i="14" s="1"/>
  <c r="AR207" i="14"/>
  <c r="BH207" i="14" s="1"/>
  <c r="AS207" i="14"/>
  <c r="BI207" i="14" s="1"/>
  <c r="AT207" i="14"/>
  <c r="BJ207" i="14" s="1"/>
  <c r="AU207" i="14"/>
  <c r="BK207" i="14" s="1"/>
  <c r="AV207" i="14"/>
  <c r="BL207" i="14" s="1"/>
  <c r="AW207" i="14"/>
  <c r="BM207" i="14" s="1"/>
  <c r="AX207" i="14"/>
  <c r="BN207" i="14" s="1"/>
  <c r="AK210" i="14"/>
  <c r="BA210" i="14" s="1"/>
  <c r="AL210" i="14"/>
  <c r="BB210" i="14" s="1"/>
  <c r="AM210" i="14"/>
  <c r="BC210" i="14" s="1"/>
  <c r="AN210" i="14"/>
  <c r="BD210" i="14" s="1"/>
  <c r="AO210" i="14"/>
  <c r="BE210" i="14" s="1"/>
  <c r="AP210" i="14"/>
  <c r="BF210" i="14" s="1"/>
  <c r="AQ210" i="14"/>
  <c r="BG210" i="14" s="1"/>
  <c r="AR210" i="14"/>
  <c r="BH210" i="14" s="1"/>
  <c r="AS210" i="14"/>
  <c r="BI210" i="14" s="1"/>
  <c r="AT210" i="14"/>
  <c r="BJ210" i="14" s="1"/>
  <c r="AU210" i="14"/>
  <c r="BK210" i="14" s="1"/>
  <c r="AV210" i="14"/>
  <c r="BL210" i="14" s="1"/>
  <c r="AW210" i="14"/>
  <c r="BM210" i="14" s="1"/>
  <c r="AX210" i="14"/>
  <c r="BN210" i="14" s="1"/>
  <c r="AK203" i="14"/>
  <c r="BA203" i="14" s="1"/>
  <c r="AL203" i="14"/>
  <c r="BB203" i="14" s="1"/>
  <c r="AM203" i="14"/>
  <c r="BC203" i="14" s="1"/>
  <c r="AN203" i="14"/>
  <c r="BD203" i="14" s="1"/>
  <c r="AO203" i="14"/>
  <c r="BE203" i="14" s="1"/>
  <c r="AP203" i="14"/>
  <c r="BF203" i="14" s="1"/>
  <c r="AQ203" i="14"/>
  <c r="BG203" i="14" s="1"/>
  <c r="AR203" i="14"/>
  <c r="BH203" i="14" s="1"/>
  <c r="AS203" i="14"/>
  <c r="BI203" i="14" s="1"/>
  <c r="AT203" i="14"/>
  <c r="BJ203" i="14" s="1"/>
  <c r="AU203" i="14"/>
  <c r="BK203" i="14" s="1"/>
  <c r="AV203" i="14"/>
  <c r="BL203" i="14" s="1"/>
  <c r="AW203" i="14"/>
  <c r="BM203" i="14" s="1"/>
  <c r="AX203" i="14"/>
  <c r="BN203" i="14" s="1"/>
  <c r="AK189" i="14"/>
  <c r="BA189" i="14" s="1"/>
  <c r="AL189" i="14"/>
  <c r="BB189" i="14" s="1"/>
  <c r="AM189" i="14"/>
  <c r="BC189" i="14" s="1"/>
  <c r="AN189" i="14"/>
  <c r="BD189" i="14" s="1"/>
  <c r="AO189" i="14"/>
  <c r="BE189" i="14" s="1"/>
  <c r="AP189" i="14"/>
  <c r="BF189" i="14" s="1"/>
  <c r="AQ189" i="14"/>
  <c r="BG189" i="14" s="1"/>
  <c r="AR189" i="14"/>
  <c r="BH189" i="14" s="1"/>
  <c r="AS189" i="14"/>
  <c r="BI189" i="14" s="1"/>
  <c r="AT189" i="14"/>
  <c r="BJ189" i="14" s="1"/>
  <c r="AU189" i="14"/>
  <c r="BK189" i="14" s="1"/>
  <c r="AV189" i="14"/>
  <c r="BL189" i="14" s="1"/>
  <c r="AW189" i="14"/>
  <c r="BM189" i="14" s="1"/>
  <c r="AX189" i="14"/>
  <c r="BN189" i="14" s="1"/>
  <c r="AK191" i="14"/>
  <c r="BA191" i="14" s="1"/>
  <c r="AL191" i="14"/>
  <c r="BB191" i="14" s="1"/>
  <c r="AM191" i="14"/>
  <c r="BC191" i="14" s="1"/>
  <c r="AN191" i="14"/>
  <c r="BD191" i="14" s="1"/>
  <c r="AO191" i="14"/>
  <c r="BE191" i="14" s="1"/>
  <c r="AP191" i="14"/>
  <c r="BF191" i="14" s="1"/>
  <c r="AQ191" i="14"/>
  <c r="BG191" i="14" s="1"/>
  <c r="AR191" i="14"/>
  <c r="BH191" i="14" s="1"/>
  <c r="AS191" i="14"/>
  <c r="BI191" i="14" s="1"/>
  <c r="AT191" i="14"/>
  <c r="BJ191" i="14" s="1"/>
  <c r="AU191" i="14"/>
  <c r="BK191" i="14" s="1"/>
  <c r="AV191" i="14"/>
  <c r="BL191" i="14" s="1"/>
  <c r="AW191" i="14"/>
  <c r="BM191" i="14" s="1"/>
  <c r="AX191" i="14"/>
  <c r="BN191" i="14" s="1"/>
  <c r="AK194" i="14"/>
  <c r="BA194" i="14" s="1"/>
  <c r="AL194" i="14"/>
  <c r="BB194" i="14" s="1"/>
  <c r="AM194" i="14"/>
  <c r="BC194" i="14" s="1"/>
  <c r="AN194" i="14"/>
  <c r="BD194" i="14" s="1"/>
  <c r="AO194" i="14"/>
  <c r="AP194" i="14"/>
  <c r="AQ194" i="14"/>
  <c r="BG194" i="14" s="1"/>
  <c r="AR194" i="14"/>
  <c r="BH194" i="14" s="1"/>
  <c r="AS194" i="14"/>
  <c r="BI194" i="14" s="1"/>
  <c r="AT194" i="14"/>
  <c r="BJ194" i="14" s="1"/>
  <c r="AU194" i="14"/>
  <c r="BK194" i="14" s="1"/>
  <c r="AV194" i="14"/>
  <c r="BL194" i="14" s="1"/>
  <c r="AW194" i="14"/>
  <c r="BM194" i="14" s="1"/>
  <c r="AX194" i="14"/>
  <c r="BN194" i="14" s="1"/>
  <c r="AK178" i="14"/>
  <c r="BA178" i="14" s="1"/>
  <c r="AL178" i="14"/>
  <c r="BB178" i="14" s="1"/>
  <c r="AM178" i="14"/>
  <c r="BC178" i="14" s="1"/>
  <c r="AN178" i="14"/>
  <c r="BD178" i="14" s="1"/>
  <c r="AO178" i="14"/>
  <c r="AP178" i="14"/>
  <c r="AQ178" i="14"/>
  <c r="BG178" i="14" s="1"/>
  <c r="AR178" i="14"/>
  <c r="BH178" i="14" s="1"/>
  <c r="AS178" i="14"/>
  <c r="BI178" i="14" s="1"/>
  <c r="AT178" i="14"/>
  <c r="BJ178" i="14" s="1"/>
  <c r="AU178" i="14"/>
  <c r="BK178" i="14" s="1"/>
  <c r="AV178" i="14"/>
  <c r="BL178" i="14" s="1"/>
  <c r="AW178" i="14"/>
  <c r="BM178" i="14" s="1"/>
  <c r="AX178" i="14"/>
  <c r="BN178" i="14" s="1"/>
  <c r="AK181" i="14"/>
  <c r="BA181" i="14" s="1"/>
  <c r="AL181" i="14"/>
  <c r="BB181" i="14" s="1"/>
  <c r="AM181" i="14"/>
  <c r="BC181" i="14" s="1"/>
  <c r="AN181" i="14"/>
  <c r="BD181" i="14" s="1"/>
  <c r="AO181" i="14"/>
  <c r="BE181" i="14" s="1"/>
  <c r="AP181" i="14"/>
  <c r="BF181" i="14" s="1"/>
  <c r="AQ181" i="14"/>
  <c r="BG181" i="14" s="1"/>
  <c r="AR181" i="14"/>
  <c r="BH181" i="14" s="1"/>
  <c r="AS181" i="14"/>
  <c r="BI181" i="14" s="1"/>
  <c r="AT181" i="14"/>
  <c r="BJ181" i="14" s="1"/>
  <c r="AU181" i="14"/>
  <c r="BK181" i="14" s="1"/>
  <c r="AV181" i="14"/>
  <c r="BL181" i="14" s="1"/>
  <c r="AW181" i="14"/>
  <c r="BM181" i="14" s="1"/>
  <c r="AX181" i="14"/>
  <c r="BN181" i="14" s="1"/>
  <c r="AK321" i="14"/>
  <c r="BA321" i="14" s="1"/>
  <c r="AL321" i="14"/>
  <c r="BB321" i="14" s="1"/>
  <c r="AM321" i="14"/>
  <c r="BC321" i="14" s="1"/>
  <c r="AN321" i="14"/>
  <c r="BD321" i="14" s="1"/>
  <c r="AO321" i="14"/>
  <c r="BE321" i="14" s="1"/>
  <c r="AP321" i="14"/>
  <c r="BF321" i="14" s="1"/>
  <c r="AQ321" i="14"/>
  <c r="BG321" i="14" s="1"/>
  <c r="AR321" i="14"/>
  <c r="BH321" i="14" s="1"/>
  <c r="AS321" i="14"/>
  <c r="BI321" i="14" s="1"/>
  <c r="AT321" i="14"/>
  <c r="BJ321" i="14" s="1"/>
  <c r="AU321" i="14"/>
  <c r="BK321" i="14" s="1"/>
  <c r="AV321" i="14"/>
  <c r="BL321" i="14" s="1"/>
  <c r="AW321" i="14"/>
  <c r="BM321" i="14" s="1"/>
  <c r="AX321" i="14"/>
  <c r="BN321" i="14" s="1"/>
  <c r="AX311" i="14"/>
  <c r="BN311" i="14" s="1"/>
  <c r="AW311" i="14"/>
  <c r="BM311" i="14" s="1"/>
  <c r="AV311" i="14"/>
  <c r="BL311" i="14" s="1"/>
  <c r="AU311" i="14"/>
  <c r="BK311" i="14" s="1"/>
  <c r="AT311" i="14"/>
  <c r="BJ311" i="14" s="1"/>
  <c r="AS311" i="14"/>
  <c r="BI311" i="14" s="1"/>
  <c r="AR311" i="14"/>
  <c r="BH311" i="14" s="1"/>
  <c r="AQ311" i="14"/>
  <c r="BG311" i="14" s="1"/>
  <c r="AP311" i="14"/>
  <c r="AO311" i="14"/>
  <c r="AN311" i="14"/>
  <c r="BD311" i="14" s="1"/>
  <c r="AM311" i="14"/>
  <c r="BC311" i="14" s="1"/>
  <c r="AL311" i="14"/>
  <c r="BB311" i="14" s="1"/>
  <c r="AK311" i="14"/>
  <c r="BA311" i="14" s="1"/>
  <c r="AV309" i="14"/>
  <c r="BL309" i="14" s="1"/>
  <c r="AU309" i="14"/>
  <c r="BK309" i="14" s="1"/>
  <c r="AT309" i="14"/>
  <c r="BJ309" i="14" s="1"/>
  <c r="AS309" i="14"/>
  <c r="BI309" i="14" s="1"/>
  <c r="AR309" i="14"/>
  <c r="BH309" i="14" s="1"/>
  <c r="AQ309" i="14"/>
  <c r="BG309" i="14" s="1"/>
  <c r="AN309" i="14"/>
  <c r="BD309" i="14" s="1"/>
  <c r="AM309" i="14"/>
  <c r="BC309" i="14" s="1"/>
  <c r="AL309" i="14"/>
  <c r="BB309" i="14" s="1"/>
  <c r="AK309" i="14"/>
  <c r="BA309" i="14" s="1"/>
  <c r="AX317" i="14"/>
  <c r="BN317" i="14" s="1"/>
  <c r="AW317" i="14"/>
  <c r="BM317" i="14" s="1"/>
  <c r="AV317" i="14"/>
  <c r="BL317" i="14" s="1"/>
  <c r="AU317" i="14"/>
  <c r="BK317" i="14" s="1"/>
  <c r="AT317" i="14"/>
  <c r="BJ317" i="14" s="1"/>
  <c r="AS317" i="14"/>
  <c r="BI317" i="14" s="1"/>
  <c r="AR317" i="14"/>
  <c r="BH317" i="14" s="1"/>
  <c r="AQ317" i="14"/>
  <c r="BG317" i="14" s="1"/>
  <c r="AL317" i="14"/>
  <c r="BB317" i="14" s="1"/>
  <c r="AK317" i="14"/>
  <c r="BA317" i="14" s="1"/>
  <c r="AV316" i="14"/>
  <c r="BL316" i="14" s="1"/>
  <c r="AU316" i="14"/>
  <c r="BK316" i="14" s="1"/>
  <c r="AT316" i="14"/>
  <c r="BJ316" i="14" s="1"/>
  <c r="AS316" i="14"/>
  <c r="BI316" i="14" s="1"/>
  <c r="AR316" i="14"/>
  <c r="BH316" i="14" s="1"/>
  <c r="AQ316" i="14"/>
  <c r="BG316" i="14" s="1"/>
  <c r="AL316" i="14"/>
  <c r="BB316" i="14" s="1"/>
  <c r="AK316" i="14"/>
  <c r="BA316" i="14" s="1"/>
  <c r="AX288" i="14"/>
  <c r="BN288" i="14" s="1"/>
  <c r="AW288" i="14"/>
  <c r="BM288" i="14" s="1"/>
  <c r="AV288" i="14"/>
  <c r="BL288" i="14" s="1"/>
  <c r="AU288" i="14"/>
  <c r="BK288" i="14" s="1"/>
  <c r="AT288" i="14"/>
  <c r="BJ288" i="14" s="1"/>
  <c r="AS288" i="14"/>
  <c r="BI288" i="14" s="1"/>
  <c r="AR288" i="14"/>
  <c r="BH288" i="14" s="1"/>
  <c r="AQ288" i="14"/>
  <c r="BG288" i="14" s="1"/>
  <c r="AP288" i="14"/>
  <c r="BF288" i="14" s="1"/>
  <c r="AO288" i="14"/>
  <c r="BE288" i="14" s="1"/>
  <c r="AN288" i="14"/>
  <c r="BD288" i="14" s="1"/>
  <c r="AM288" i="14"/>
  <c r="BC288" i="14" s="1"/>
  <c r="AL288" i="14"/>
  <c r="BB288" i="14" s="1"/>
  <c r="AK288" i="14"/>
  <c r="BA288" i="14" s="1"/>
  <c r="AV286" i="14"/>
  <c r="BL286" i="14" s="1"/>
  <c r="AU286" i="14"/>
  <c r="BK286" i="14" s="1"/>
  <c r="AT286" i="14"/>
  <c r="BJ286" i="14" s="1"/>
  <c r="AS286" i="14"/>
  <c r="BI286" i="14" s="1"/>
  <c r="AR286" i="14"/>
  <c r="BH286" i="14" s="1"/>
  <c r="AQ286" i="14"/>
  <c r="BG286" i="14" s="1"/>
  <c r="AN286" i="14"/>
  <c r="BD286" i="14" s="1"/>
  <c r="AM286" i="14"/>
  <c r="BC286" i="14" s="1"/>
  <c r="AL286" i="14"/>
  <c r="BB286" i="14" s="1"/>
  <c r="AK286" i="14"/>
  <c r="BA286" i="14" s="1"/>
  <c r="AX282" i="14"/>
  <c r="BN282" i="14" s="1"/>
  <c r="AW282" i="14"/>
  <c r="BM282" i="14" s="1"/>
  <c r="AV282" i="14"/>
  <c r="BL282" i="14" s="1"/>
  <c r="AU282" i="14"/>
  <c r="BK282" i="14" s="1"/>
  <c r="AT282" i="14"/>
  <c r="BJ282" i="14" s="1"/>
  <c r="AS282" i="14"/>
  <c r="BI282" i="14" s="1"/>
  <c r="AR282" i="14"/>
  <c r="BH282" i="14" s="1"/>
  <c r="AQ282" i="14"/>
  <c r="BG282" i="14" s="1"/>
  <c r="AP282" i="14"/>
  <c r="BF282" i="14" s="1"/>
  <c r="AO282" i="14"/>
  <c r="BE282" i="14" s="1"/>
  <c r="AN282" i="14"/>
  <c r="BD282" i="14" s="1"/>
  <c r="AM282" i="14"/>
  <c r="BC282" i="14" s="1"/>
  <c r="AL282" i="14"/>
  <c r="BB282" i="14" s="1"/>
  <c r="AK282" i="14"/>
  <c r="BA282" i="14" s="1"/>
  <c r="AV281" i="14"/>
  <c r="BL281" i="14" s="1"/>
  <c r="AU281" i="14"/>
  <c r="BK281" i="14" s="1"/>
  <c r="AT281" i="14"/>
  <c r="BJ281" i="14" s="1"/>
  <c r="AS281" i="14"/>
  <c r="BI281" i="14" s="1"/>
  <c r="AR281" i="14"/>
  <c r="BH281" i="14" s="1"/>
  <c r="AQ281" i="14"/>
  <c r="BG281" i="14" s="1"/>
  <c r="AN281" i="14"/>
  <c r="BD281" i="14" s="1"/>
  <c r="AM281" i="14"/>
  <c r="BC281" i="14" s="1"/>
  <c r="AL281" i="14"/>
  <c r="BB281" i="14" s="1"/>
  <c r="AK281" i="14"/>
  <c r="BA281" i="14" s="1"/>
  <c r="AX276" i="14"/>
  <c r="BN276" i="14" s="1"/>
  <c r="AW276" i="14"/>
  <c r="BM276" i="14" s="1"/>
  <c r="AV276" i="14"/>
  <c r="BL276" i="14" s="1"/>
  <c r="AU276" i="14"/>
  <c r="BK276" i="14" s="1"/>
  <c r="AT276" i="14"/>
  <c r="BJ276" i="14" s="1"/>
  <c r="AS276" i="14"/>
  <c r="BI276" i="14" s="1"/>
  <c r="AR276" i="14"/>
  <c r="BH276" i="14" s="1"/>
  <c r="AQ276" i="14"/>
  <c r="BG276" i="14" s="1"/>
  <c r="AP276" i="14"/>
  <c r="BF276" i="14" s="1"/>
  <c r="AO276" i="14"/>
  <c r="BE276" i="14" s="1"/>
  <c r="AN276" i="14"/>
  <c r="BD276" i="14" s="1"/>
  <c r="AM276" i="14"/>
  <c r="BC276" i="14" s="1"/>
  <c r="AL276" i="14"/>
  <c r="BB276" i="14" s="1"/>
  <c r="AK276" i="14"/>
  <c r="BA276" i="14" s="1"/>
  <c r="AV275" i="14"/>
  <c r="BL275" i="14" s="1"/>
  <c r="AU275" i="14"/>
  <c r="BK275" i="14" s="1"/>
  <c r="AT275" i="14"/>
  <c r="BJ275" i="14" s="1"/>
  <c r="AS275" i="14"/>
  <c r="BI275" i="14" s="1"/>
  <c r="AR275" i="14"/>
  <c r="BH275" i="14" s="1"/>
  <c r="AQ275" i="14"/>
  <c r="BG275" i="14" s="1"/>
  <c r="AN275" i="14"/>
  <c r="BD275" i="14" s="1"/>
  <c r="AM275" i="14"/>
  <c r="BC275" i="14" s="1"/>
  <c r="AL275" i="14"/>
  <c r="BB275" i="14" s="1"/>
  <c r="AK275" i="14"/>
  <c r="BA275" i="14" s="1"/>
  <c r="AX271" i="14"/>
  <c r="BN271" i="14" s="1"/>
  <c r="AW271" i="14"/>
  <c r="BM271" i="14" s="1"/>
  <c r="AV271" i="14"/>
  <c r="BL271" i="14" s="1"/>
  <c r="AU271" i="14"/>
  <c r="BK271" i="14" s="1"/>
  <c r="AT271" i="14"/>
  <c r="BJ271" i="14" s="1"/>
  <c r="AS271" i="14"/>
  <c r="BI271" i="14" s="1"/>
  <c r="AR271" i="14"/>
  <c r="BH271" i="14" s="1"/>
  <c r="AQ271" i="14"/>
  <c r="BG271" i="14" s="1"/>
  <c r="AP271" i="14"/>
  <c r="BF271" i="14" s="1"/>
  <c r="AO271" i="14"/>
  <c r="BE271" i="14" s="1"/>
  <c r="AN271" i="14"/>
  <c r="BD271" i="14" s="1"/>
  <c r="AM271" i="14"/>
  <c r="BC271" i="14" s="1"/>
  <c r="AL271" i="14"/>
  <c r="BB271" i="14" s="1"/>
  <c r="AK271" i="14"/>
  <c r="BA271" i="14" s="1"/>
  <c r="AV270" i="14"/>
  <c r="BL270" i="14" s="1"/>
  <c r="AU270" i="14"/>
  <c r="BK270" i="14" s="1"/>
  <c r="AT270" i="14"/>
  <c r="BJ270" i="14" s="1"/>
  <c r="AS270" i="14"/>
  <c r="BI270" i="14" s="1"/>
  <c r="AR270" i="14"/>
  <c r="BH270" i="14" s="1"/>
  <c r="AQ270" i="14"/>
  <c r="BG270" i="14" s="1"/>
  <c r="AN270" i="14"/>
  <c r="BD270" i="14" s="1"/>
  <c r="AM270" i="14"/>
  <c r="BC270" i="14" s="1"/>
  <c r="AL270" i="14"/>
  <c r="BB270" i="14" s="1"/>
  <c r="AK270" i="14"/>
  <c r="BA270" i="14" s="1"/>
  <c r="AX265" i="14"/>
  <c r="BN265" i="14" s="1"/>
  <c r="AW265" i="14"/>
  <c r="BM265" i="14" s="1"/>
  <c r="AV265" i="14"/>
  <c r="BL265" i="14" s="1"/>
  <c r="AU265" i="14"/>
  <c r="BK265" i="14" s="1"/>
  <c r="AT265" i="14"/>
  <c r="BJ265" i="14" s="1"/>
  <c r="AS265" i="14"/>
  <c r="BI265" i="14" s="1"/>
  <c r="AR265" i="14"/>
  <c r="BH265" i="14" s="1"/>
  <c r="AQ265" i="14"/>
  <c r="BG265" i="14" s="1"/>
  <c r="AP265" i="14"/>
  <c r="BF265" i="14" s="1"/>
  <c r="AO265" i="14"/>
  <c r="BE265" i="14" s="1"/>
  <c r="AN265" i="14"/>
  <c r="BD265" i="14" s="1"/>
  <c r="AM265" i="14"/>
  <c r="BC265" i="14" s="1"/>
  <c r="AL265" i="14"/>
  <c r="BB265" i="14" s="1"/>
  <c r="AK265" i="14"/>
  <c r="BA265" i="14" s="1"/>
  <c r="AV264" i="14"/>
  <c r="BL264" i="14" s="1"/>
  <c r="AU264" i="14"/>
  <c r="BK264" i="14" s="1"/>
  <c r="AT264" i="14"/>
  <c r="BJ264" i="14" s="1"/>
  <c r="AS264" i="14"/>
  <c r="BI264" i="14" s="1"/>
  <c r="AR264" i="14"/>
  <c r="BH264" i="14" s="1"/>
  <c r="AQ264" i="14"/>
  <c r="BG264" i="14" s="1"/>
  <c r="AN264" i="14"/>
  <c r="BD264" i="14" s="1"/>
  <c r="AM264" i="14"/>
  <c r="BC264" i="14" s="1"/>
  <c r="AL264" i="14"/>
  <c r="BB264" i="14" s="1"/>
  <c r="AK264" i="14"/>
  <c r="BA264" i="14" s="1"/>
  <c r="AX259" i="14"/>
  <c r="BN259" i="14" s="1"/>
  <c r="AW259" i="14"/>
  <c r="BM259" i="14" s="1"/>
  <c r="AV259" i="14"/>
  <c r="BL259" i="14" s="1"/>
  <c r="AU259" i="14"/>
  <c r="BK259" i="14" s="1"/>
  <c r="AT259" i="14"/>
  <c r="BJ259" i="14" s="1"/>
  <c r="AS259" i="14"/>
  <c r="BI259" i="14" s="1"/>
  <c r="AR259" i="14"/>
  <c r="BH259" i="14" s="1"/>
  <c r="AQ259" i="14"/>
  <c r="BG259" i="14" s="1"/>
  <c r="AP259" i="14"/>
  <c r="BF259" i="14" s="1"/>
  <c r="AO259" i="14"/>
  <c r="BE259" i="14" s="1"/>
  <c r="AN259" i="14"/>
  <c r="BD259" i="14" s="1"/>
  <c r="AM259" i="14"/>
  <c r="BC259" i="14" s="1"/>
  <c r="AL259" i="14"/>
  <c r="BB259" i="14" s="1"/>
  <c r="AK259" i="14"/>
  <c r="BA259" i="14" s="1"/>
  <c r="AV258" i="14"/>
  <c r="BL258" i="14" s="1"/>
  <c r="AU258" i="14"/>
  <c r="BK258" i="14" s="1"/>
  <c r="AT258" i="14"/>
  <c r="BJ258" i="14" s="1"/>
  <c r="AS258" i="14"/>
  <c r="BI258" i="14" s="1"/>
  <c r="AR258" i="14"/>
  <c r="BH258" i="14" s="1"/>
  <c r="AQ258" i="14"/>
  <c r="BG258" i="14" s="1"/>
  <c r="AN258" i="14"/>
  <c r="BD258" i="14" s="1"/>
  <c r="AM258" i="14"/>
  <c r="BC258" i="14" s="1"/>
  <c r="AL258" i="14"/>
  <c r="BB258" i="14" s="1"/>
  <c r="AK258" i="14"/>
  <c r="BA258" i="14" s="1"/>
  <c r="AX254" i="14"/>
  <c r="BN254" i="14" s="1"/>
  <c r="AW254" i="14"/>
  <c r="BM254" i="14" s="1"/>
  <c r="AV254" i="14"/>
  <c r="BL254" i="14" s="1"/>
  <c r="AU254" i="14"/>
  <c r="BK254" i="14" s="1"/>
  <c r="AT254" i="14"/>
  <c r="BJ254" i="14" s="1"/>
  <c r="AS254" i="14"/>
  <c r="BI254" i="14" s="1"/>
  <c r="AR254" i="14"/>
  <c r="BH254" i="14" s="1"/>
  <c r="AQ254" i="14"/>
  <c r="BG254" i="14" s="1"/>
  <c r="AP254" i="14"/>
  <c r="BF254" i="14" s="1"/>
  <c r="AO254" i="14"/>
  <c r="BE254" i="14" s="1"/>
  <c r="AN254" i="14"/>
  <c r="BD254" i="14" s="1"/>
  <c r="AM254" i="14"/>
  <c r="BC254" i="14" s="1"/>
  <c r="AL254" i="14"/>
  <c r="BB254" i="14" s="1"/>
  <c r="AK254" i="14"/>
  <c r="BA254" i="14" s="1"/>
  <c r="AV253" i="14"/>
  <c r="BL253" i="14" s="1"/>
  <c r="AU253" i="14"/>
  <c r="BK253" i="14" s="1"/>
  <c r="AT253" i="14"/>
  <c r="BJ253" i="14" s="1"/>
  <c r="AS253" i="14"/>
  <c r="BI253" i="14" s="1"/>
  <c r="AR253" i="14"/>
  <c r="BH253" i="14" s="1"/>
  <c r="AQ253" i="14"/>
  <c r="BG253" i="14" s="1"/>
  <c r="AN253" i="14"/>
  <c r="BD253" i="14" s="1"/>
  <c r="AM253" i="14"/>
  <c r="BC253" i="14" s="1"/>
  <c r="AL253" i="14"/>
  <c r="BB253" i="14" s="1"/>
  <c r="AK253" i="14"/>
  <c r="BA253" i="14" s="1"/>
  <c r="AX248" i="14"/>
  <c r="BN248" i="14" s="1"/>
  <c r="AW248" i="14"/>
  <c r="BM248" i="14" s="1"/>
  <c r="AV248" i="14"/>
  <c r="BL248" i="14" s="1"/>
  <c r="AU248" i="14"/>
  <c r="BK248" i="14" s="1"/>
  <c r="AT248" i="14"/>
  <c r="BJ248" i="14" s="1"/>
  <c r="AS248" i="14"/>
  <c r="BI248" i="14" s="1"/>
  <c r="AR248" i="14"/>
  <c r="BH248" i="14" s="1"/>
  <c r="AQ248" i="14"/>
  <c r="BG248" i="14" s="1"/>
  <c r="AP248" i="14"/>
  <c r="BF248" i="14" s="1"/>
  <c r="AO248" i="14"/>
  <c r="BE248" i="14" s="1"/>
  <c r="AN248" i="14"/>
  <c r="BD248" i="14" s="1"/>
  <c r="AM248" i="14"/>
  <c r="BC248" i="14" s="1"/>
  <c r="AL248" i="14"/>
  <c r="BB248" i="14" s="1"/>
  <c r="AK248" i="14"/>
  <c r="BA248" i="14" s="1"/>
  <c r="AV247" i="14"/>
  <c r="BL247" i="14" s="1"/>
  <c r="AU247" i="14"/>
  <c r="BK247" i="14" s="1"/>
  <c r="AT247" i="14"/>
  <c r="BJ247" i="14" s="1"/>
  <c r="AS247" i="14"/>
  <c r="BI247" i="14" s="1"/>
  <c r="AR247" i="14"/>
  <c r="BH247" i="14" s="1"/>
  <c r="AQ247" i="14"/>
  <c r="BG247" i="14" s="1"/>
  <c r="AN247" i="14"/>
  <c r="BD247" i="14" s="1"/>
  <c r="AM247" i="14"/>
  <c r="BC247" i="14" s="1"/>
  <c r="AL247" i="14"/>
  <c r="BB247" i="14" s="1"/>
  <c r="AK247" i="14"/>
  <c r="BA247" i="14" s="1"/>
  <c r="AX243" i="14"/>
  <c r="BN243" i="14" s="1"/>
  <c r="AW243" i="14"/>
  <c r="BM243" i="14" s="1"/>
  <c r="AV243" i="14"/>
  <c r="BL243" i="14" s="1"/>
  <c r="AU243" i="14"/>
  <c r="BK243" i="14" s="1"/>
  <c r="AT243" i="14"/>
  <c r="BJ243" i="14" s="1"/>
  <c r="AS243" i="14"/>
  <c r="BI243" i="14" s="1"/>
  <c r="AR243" i="14"/>
  <c r="BH243" i="14" s="1"/>
  <c r="AQ243" i="14"/>
  <c r="BG243" i="14" s="1"/>
  <c r="AP243" i="14"/>
  <c r="BF243" i="14" s="1"/>
  <c r="AO243" i="14"/>
  <c r="BE243" i="14" s="1"/>
  <c r="AN243" i="14"/>
  <c r="BD243" i="14" s="1"/>
  <c r="AM243" i="14"/>
  <c r="BC243" i="14" s="1"/>
  <c r="AL243" i="14"/>
  <c r="BB243" i="14" s="1"/>
  <c r="AK243" i="14"/>
  <c r="BA243" i="14" s="1"/>
  <c r="AV242" i="14"/>
  <c r="BL242" i="14" s="1"/>
  <c r="AU242" i="14"/>
  <c r="BK242" i="14" s="1"/>
  <c r="AT242" i="14"/>
  <c r="BJ242" i="14" s="1"/>
  <c r="AS242" i="14"/>
  <c r="BI242" i="14" s="1"/>
  <c r="AR242" i="14"/>
  <c r="BH242" i="14" s="1"/>
  <c r="AQ242" i="14"/>
  <c r="BG242" i="14" s="1"/>
  <c r="AN242" i="14"/>
  <c r="BD242" i="14" s="1"/>
  <c r="AM242" i="14"/>
  <c r="BC242" i="14" s="1"/>
  <c r="AL242" i="14"/>
  <c r="BB242" i="14" s="1"/>
  <c r="AK242" i="14"/>
  <c r="AX237" i="14"/>
  <c r="BN237" i="14" s="1"/>
  <c r="AW237" i="14"/>
  <c r="BM237" i="14" s="1"/>
  <c r="AV237" i="14"/>
  <c r="BL237" i="14" s="1"/>
  <c r="AU237" i="14"/>
  <c r="BK237" i="14" s="1"/>
  <c r="AT237" i="14"/>
  <c r="BJ237" i="14" s="1"/>
  <c r="AS237" i="14"/>
  <c r="BI237" i="14" s="1"/>
  <c r="AR237" i="14"/>
  <c r="BH237" i="14" s="1"/>
  <c r="AQ237" i="14"/>
  <c r="BG237" i="14" s="1"/>
  <c r="AP237" i="14"/>
  <c r="BF237" i="14" s="1"/>
  <c r="AO237" i="14"/>
  <c r="BE237" i="14" s="1"/>
  <c r="AN237" i="14"/>
  <c r="BD237" i="14" s="1"/>
  <c r="AM237" i="14"/>
  <c r="BC237" i="14" s="1"/>
  <c r="AL237" i="14"/>
  <c r="BB237" i="14" s="1"/>
  <c r="AK237" i="14"/>
  <c r="BA237" i="14" s="1"/>
  <c r="AV236" i="14"/>
  <c r="BL236" i="14" s="1"/>
  <c r="AU236" i="14"/>
  <c r="BK236" i="14" s="1"/>
  <c r="AT236" i="14"/>
  <c r="BJ236" i="14" s="1"/>
  <c r="AS236" i="14"/>
  <c r="BI236" i="14" s="1"/>
  <c r="AR236" i="14"/>
  <c r="BH236" i="14" s="1"/>
  <c r="AQ236" i="14"/>
  <c r="BG236" i="14" s="1"/>
  <c r="AN236" i="14"/>
  <c r="BD236" i="14" s="1"/>
  <c r="AM236" i="14"/>
  <c r="BC236" i="14" s="1"/>
  <c r="AL236" i="14"/>
  <c r="BB236" i="14" s="1"/>
  <c r="AK236" i="14"/>
  <c r="BA236" i="14" s="1"/>
  <c r="AX232" i="14"/>
  <c r="BN232" i="14" s="1"/>
  <c r="AW232" i="14"/>
  <c r="BM232" i="14" s="1"/>
  <c r="AV232" i="14"/>
  <c r="BL232" i="14" s="1"/>
  <c r="AU232" i="14"/>
  <c r="BK232" i="14" s="1"/>
  <c r="AT232" i="14"/>
  <c r="BJ232" i="14" s="1"/>
  <c r="AS232" i="14"/>
  <c r="BI232" i="14" s="1"/>
  <c r="AR232" i="14"/>
  <c r="BH232" i="14" s="1"/>
  <c r="AQ232" i="14"/>
  <c r="BG232" i="14" s="1"/>
  <c r="AP232" i="14"/>
  <c r="BF232" i="14" s="1"/>
  <c r="AO232" i="14"/>
  <c r="BE232" i="14" s="1"/>
  <c r="AN232" i="14"/>
  <c r="BD232" i="14" s="1"/>
  <c r="AM232" i="14"/>
  <c r="BC232" i="14" s="1"/>
  <c r="AL232" i="14"/>
  <c r="BB232" i="14" s="1"/>
  <c r="AK232" i="14"/>
  <c r="BA232" i="14" s="1"/>
  <c r="AV231" i="14"/>
  <c r="BL231" i="14" s="1"/>
  <c r="AU231" i="14"/>
  <c r="BK231" i="14" s="1"/>
  <c r="AT231" i="14"/>
  <c r="BJ231" i="14" s="1"/>
  <c r="AS231" i="14"/>
  <c r="BI231" i="14" s="1"/>
  <c r="AR231" i="14"/>
  <c r="BH231" i="14" s="1"/>
  <c r="AQ231" i="14"/>
  <c r="BG231" i="14" s="1"/>
  <c r="AN231" i="14"/>
  <c r="BD231" i="14" s="1"/>
  <c r="AM231" i="14"/>
  <c r="BC231" i="14" s="1"/>
  <c r="AL231" i="14"/>
  <c r="BB231" i="14" s="1"/>
  <c r="AK231" i="14"/>
  <c r="BA231" i="14" s="1"/>
  <c r="AX225" i="14"/>
  <c r="BN225" i="14" s="1"/>
  <c r="AW225" i="14"/>
  <c r="BM225" i="14" s="1"/>
  <c r="AV225" i="14"/>
  <c r="BL225" i="14" s="1"/>
  <c r="AU225" i="14"/>
  <c r="BK225" i="14" s="1"/>
  <c r="AT225" i="14"/>
  <c r="BJ225" i="14" s="1"/>
  <c r="AS225" i="14"/>
  <c r="BI225" i="14" s="1"/>
  <c r="AR225" i="14"/>
  <c r="BH225" i="14" s="1"/>
  <c r="AQ225" i="14"/>
  <c r="BG225" i="14" s="1"/>
  <c r="AP225" i="14"/>
  <c r="BF225" i="14" s="1"/>
  <c r="AO225" i="14"/>
  <c r="BE225" i="14" s="1"/>
  <c r="AN225" i="14"/>
  <c r="BD225" i="14" s="1"/>
  <c r="AM225" i="14"/>
  <c r="BC225" i="14" s="1"/>
  <c r="AL225" i="14"/>
  <c r="BB225" i="14" s="1"/>
  <c r="AK225" i="14"/>
  <c r="BA225" i="14" s="1"/>
  <c r="AV224" i="14"/>
  <c r="BL224" i="14" s="1"/>
  <c r="AU224" i="14"/>
  <c r="BK224" i="14" s="1"/>
  <c r="AT224" i="14"/>
  <c r="BJ224" i="14" s="1"/>
  <c r="AS224" i="14"/>
  <c r="BI224" i="14" s="1"/>
  <c r="AR224" i="14"/>
  <c r="BH224" i="14" s="1"/>
  <c r="AQ224" i="14"/>
  <c r="BG224" i="14" s="1"/>
  <c r="AN224" i="14"/>
  <c r="BD224" i="14" s="1"/>
  <c r="AM224" i="14"/>
  <c r="BC224" i="14" s="1"/>
  <c r="AL224" i="14"/>
  <c r="BB224" i="14" s="1"/>
  <c r="AK224" i="14"/>
  <c r="BA224" i="14" s="1"/>
  <c r="AX219" i="14"/>
  <c r="BN219" i="14" s="1"/>
  <c r="AW219" i="14"/>
  <c r="BM219" i="14" s="1"/>
  <c r="AV219" i="14"/>
  <c r="BL219" i="14" s="1"/>
  <c r="AU219" i="14"/>
  <c r="BK219" i="14" s="1"/>
  <c r="AT219" i="14"/>
  <c r="BJ219" i="14" s="1"/>
  <c r="AS219" i="14"/>
  <c r="BI219" i="14" s="1"/>
  <c r="AR219" i="14"/>
  <c r="BH219" i="14" s="1"/>
  <c r="AQ219" i="14"/>
  <c r="BG219" i="14" s="1"/>
  <c r="AP219" i="14"/>
  <c r="BF219" i="14" s="1"/>
  <c r="AO219" i="14"/>
  <c r="BE219" i="14" s="1"/>
  <c r="AN219" i="14"/>
  <c r="BD219" i="14" s="1"/>
  <c r="AM219" i="14"/>
  <c r="BC219" i="14" s="1"/>
  <c r="AL219" i="14"/>
  <c r="BB219" i="14" s="1"/>
  <c r="AK219" i="14"/>
  <c r="BA219" i="14" s="1"/>
  <c r="AV218" i="14"/>
  <c r="BL218" i="14" s="1"/>
  <c r="AU218" i="14"/>
  <c r="BK218" i="14" s="1"/>
  <c r="AT218" i="14"/>
  <c r="BJ218" i="14" s="1"/>
  <c r="AS218" i="14"/>
  <c r="BI218" i="14" s="1"/>
  <c r="AR218" i="14"/>
  <c r="BH218" i="14" s="1"/>
  <c r="AQ218" i="14"/>
  <c r="BG218" i="14" s="1"/>
  <c r="AN218" i="14"/>
  <c r="BD218" i="14" s="1"/>
  <c r="AM218" i="14"/>
  <c r="BC218" i="14" s="1"/>
  <c r="AL218" i="14"/>
  <c r="BB218" i="14" s="1"/>
  <c r="AK218" i="14"/>
  <c r="BA218" i="14" s="1"/>
  <c r="AX213" i="14"/>
  <c r="BN213" i="14" s="1"/>
  <c r="AW213" i="14"/>
  <c r="BM213" i="14" s="1"/>
  <c r="AV213" i="14"/>
  <c r="BL213" i="14" s="1"/>
  <c r="AU213" i="14"/>
  <c r="BK213" i="14" s="1"/>
  <c r="AT213" i="14"/>
  <c r="BJ213" i="14" s="1"/>
  <c r="AS213" i="14"/>
  <c r="BI213" i="14" s="1"/>
  <c r="AR213" i="14"/>
  <c r="BH213" i="14" s="1"/>
  <c r="AQ213" i="14"/>
  <c r="BG213" i="14" s="1"/>
  <c r="AP213" i="14"/>
  <c r="BF213" i="14" s="1"/>
  <c r="AO213" i="14"/>
  <c r="BE213" i="14" s="1"/>
  <c r="AN213" i="14"/>
  <c r="BD213" i="14" s="1"/>
  <c r="AM213" i="14"/>
  <c r="BC213" i="14" s="1"/>
  <c r="AL213" i="14"/>
  <c r="BB213" i="14" s="1"/>
  <c r="AK213" i="14"/>
  <c r="BA213" i="14" s="1"/>
  <c r="AV212" i="14"/>
  <c r="BL212" i="14" s="1"/>
  <c r="AU212" i="14"/>
  <c r="BK212" i="14" s="1"/>
  <c r="AT212" i="14"/>
  <c r="BJ212" i="14" s="1"/>
  <c r="AS212" i="14"/>
  <c r="BI212" i="14" s="1"/>
  <c r="AR212" i="14"/>
  <c r="BH212" i="14" s="1"/>
  <c r="AQ212" i="14"/>
  <c r="BG212" i="14" s="1"/>
  <c r="AN212" i="14"/>
  <c r="BD212" i="14" s="1"/>
  <c r="AM212" i="14"/>
  <c r="BC212" i="14" s="1"/>
  <c r="AL212" i="14"/>
  <c r="BB212" i="14" s="1"/>
  <c r="AK212" i="14"/>
  <c r="BA212" i="14" s="1"/>
  <c r="AX206" i="14"/>
  <c r="BN206" i="14" s="1"/>
  <c r="AW206" i="14"/>
  <c r="BM206" i="14" s="1"/>
  <c r="AV206" i="14"/>
  <c r="BL206" i="14" s="1"/>
  <c r="AU206" i="14"/>
  <c r="BK206" i="14" s="1"/>
  <c r="AT206" i="14"/>
  <c r="BJ206" i="14" s="1"/>
  <c r="AS206" i="14"/>
  <c r="BI206" i="14" s="1"/>
  <c r="AR206" i="14"/>
  <c r="BH206" i="14" s="1"/>
  <c r="AQ206" i="14"/>
  <c r="BG206" i="14" s="1"/>
  <c r="AP206" i="14"/>
  <c r="BF206" i="14" s="1"/>
  <c r="AO206" i="14"/>
  <c r="BE206" i="14" s="1"/>
  <c r="AN206" i="14"/>
  <c r="BD206" i="14" s="1"/>
  <c r="AM206" i="14"/>
  <c r="BC206" i="14" s="1"/>
  <c r="AL206" i="14"/>
  <c r="BB206" i="14" s="1"/>
  <c r="AK206" i="14"/>
  <c r="BA206" i="14" s="1"/>
  <c r="AV205" i="14"/>
  <c r="BL205" i="14" s="1"/>
  <c r="AU205" i="14"/>
  <c r="BK205" i="14" s="1"/>
  <c r="AT205" i="14"/>
  <c r="BJ205" i="14" s="1"/>
  <c r="AS205" i="14"/>
  <c r="BI205" i="14" s="1"/>
  <c r="AR205" i="14"/>
  <c r="BH205" i="14" s="1"/>
  <c r="AQ205" i="14"/>
  <c r="BG205" i="14" s="1"/>
  <c r="AN205" i="14"/>
  <c r="BD205" i="14" s="1"/>
  <c r="AM205" i="14"/>
  <c r="BC205" i="14" s="1"/>
  <c r="AL205" i="14"/>
  <c r="BB205" i="14" s="1"/>
  <c r="AK205" i="14"/>
  <c r="BA205" i="14" s="1"/>
  <c r="AX200" i="14"/>
  <c r="BN200" i="14" s="1"/>
  <c r="AW200" i="14"/>
  <c r="BM200" i="14" s="1"/>
  <c r="AV200" i="14"/>
  <c r="BL200" i="14" s="1"/>
  <c r="AU200" i="14"/>
  <c r="BK200" i="14" s="1"/>
  <c r="AT200" i="14"/>
  <c r="BJ200" i="14" s="1"/>
  <c r="AS200" i="14"/>
  <c r="BI200" i="14" s="1"/>
  <c r="AR200" i="14"/>
  <c r="BH200" i="14" s="1"/>
  <c r="AQ200" i="14"/>
  <c r="BG200" i="14" s="1"/>
  <c r="AP200" i="14"/>
  <c r="BF200" i="14" s="1"/>
  <c r="AO200" i="14"/>
  <c r="BE200" i="14" s="1"/>
  <c r="AN200" i="14"/>
  <c r="BD200" i="14" s="1"/>
  <c r="AM200" i="14"/>
  <c r="BC200" i="14" s="1"/>
  <c r="AL200" i="14"/>
  <c r="BB200" i="14" s="1"/>
  <c r="AK200" i="14"/>
  <c r="BA200" i="14" s="1"/>
  <c r="AV199" i="14"/>
  <c r="BL199" i="14" s="1"/>
  <c r="AU199" i="14"/>
  <c r="BK199" i="14" s="1"/>
  <c r="AT199" i="14"/>
  <c r="BJ199" i="14" s="1"/>
  <c r="AS199" i="14"/>
  <c r="BI199" i="14" s="1"/>
  <c r="AR199" i="14"/>
  <c r="BH199" i="14" s="1"/>
  <c r="AQ199" i="14"/>
  <c r="BG199" i="14" s="1"/>
  <c r="AN199" i="14"/>
  <c r="BD199" i="14" s="1"/>
  <c r="AM199" i="14"/>
  <c r="BC199" i="14" s="1"/>
  <c r="AL199" i="14"/>
  <c r="BB199" i="14" s="1"/>
  <c r="AK199" i="14"/>
  <c r="BA199" i="14" s="1"/>
  <c r="AX188" i="14"/>
  <c r="BN188" i="14" s="1"/>
  <c r="AW188" i="14"/>
  <c r="BM188" i="14" s="1"/>
  <c r="AV188" i="14"/>
  <c r="BL188" i="14" s="1"/>
  <c r="AU188" i="14"/>
  <c r="BK188" i="14" s="1"/>
  <c r="AT188" i="14"/>
  <c r="BJ188" i="14" s="1"/>
  <c r="AS188" i="14"/>
  <c r="BI188" i="14" s="1"/>
  <c r="AR188" i="14"/>
  <c r="BH188" i="14" s="1"/>
  <c r="AQ188" i="14"/>
  <c r="BG188" i="14" s="1"/>
  <c r="AP188" i="14"/>
  <c r="AO188" i="14"/>
  <c r="AN188" i="14"/>
  <c r="BD188" i="14" s="1"/>
  <c r="AM188" i="14"/>
  <c r="BC188" i="14" s="1"/>
  <c r="AL188" i="14"/>
  <c r="BB188" i="14" s="1"/>
  <c r="AK188" i="14"/>
  <c r="BA188" i="14" s="1"/>
  <c r="AV187" i="14"/>
  <c r="BL187" i="14" s="1"/>
  <c r="AU187" i="14"/>
  <c r="BK187" i="14" s="1"/>
  <c r="AT187" i="14"/>
  <c r="BJ187" i="14" s="1"/>
  <c r="AS187" i="14"/>
  <c r="BI187" i="14" s="1"/>
  <c r="AR187" i="14"/>
  <c r="BH187" i="14" s="1"/>
  <c r="AQ187" i="14"/>
  <c r="BG187" i="14" s="1"/>
  <c r="AN187" i="14"/>
  <c r="BD187" i="14" s="1"/>
  <c r="AM187" i="14"/>
  <c r="BC187" i="14" s="1"/>
  <c r="AL187" i="14"/>
  <c r="BB187" i="14" s="1"/>
  <c r="AK187" i="14"/>
  <c r="BA187" i="14" s="1"/>
  <c r="AX185" i="14"/>
  <c r="BN185" i="14" s="1"/>
  <c r="AW185" i="14"/>
  <c r="BM185" i="14" s="1"/>
  <c r="AV185" i="14"/>
  <c r="BL185" i="14" s="1"/>
  <c r="AU185" i="14"/>
  <c r="BK185" i="14" s="1"/>
  <c r="AT185" i="14"/>
  <c r="BJ185" i="14" s="1"/>
  <c r="AS185" i="14"/>
  <c r="BI185" i="14" s="1"/>
  <c r="AR185" i="14"/>
  <c r="BH185" i="14" s="1"/>
  <c r="AQ185" i="14"/>
  <c r="BG185" i="14" s="1"/>
  <c r="AP185" i="14"/>
  <c r="BF185" i="14" s="1"/>
  <c r="AO185" i="14"/>
  <c r="BE185" i="14" s="1"/>
  <c r="AN185" i="14"/>
  <c r="BD185" i="14" s="1"/>
  <c r="AM185" i="14"/>
  <c r="BC185" i="14" s="1"/>
  <c r="AL185" i="14"/>
  <c r="BB185" i="14" s="1"/>
  <c r="AK185" i="14"/>
  <c r="BA185" i="14" s="1"/>
  <c r="AV183" i="14"/>
  <c r="BL183" i="14" s="1"/>
  <c r="AU183" i="14"/>
  <c r="BK183" i="14" s="1"/>
  <c r="AT183" i="14"/>
  <c r="BJ183" i="14" s="1"/>
  <c r="AS183" i="14"/>
  <c r="BI183" i="14" s="1"/>
  <c r="AR183" i="14"/>
  <c r="BH183" i="14" s="1"/>
  <c r="AQ183" i="14"/>
  <c r="BG183" i="14" s="1"/>
  <c r="AN183" i="14"/>
  <c r="BD183" i="14" s="1"/>
  <c r="AM183" i="14"/>
  <c r="BC183" i="14" s="1"/>
  <c r="AL183" i="14"/>
  <c r="BB183" i="14" s="1"/>
  <c r="AK183" i="14"/>
  <c r="BA183" i="14" s="1"/>
  <c r="AX177" i="14"/>
  <c r="BN177" i="14" s="1"/>
  <c r="AW177" i="14"/>
  <c r="BM177" i="14" s="1"/>
  <c r="AV177" i="14"/>
  <c r="BL177" i="14" s="1"/>
  <c r="AU177" i="14"/>
  <c r="BK177" i="14" s="1"/>
  <c r="AT177" i="14"/>
  <c r="BJ177" i="14" s="1"/>
  <c r="AS177" i="14"/>
  <c r="BI177" i="14" s="1"/>
  <c r="AR177" i="14"/>
  <c r="BH177" i="14" s="1"/>
  <c r="AQ177" i="14"/>
  <c r="BG177" i="14" s="1"/>
  <c r="AP177" i="14"/>
  <c r="AO177" i="14"/>
  <c r="BE177" i="14" s="1"/>
  <c r="AN177" i="14"/>
  <c r="BD177" i="14" s="1"/>
  <c r="AM177" i="14"/>
  <c r="BC177" i="14" s="1"/>
  <c r="AL177" i="14"/>
  <c r="BB177" i="14" s="1"/>
  <c r="AK177" i="14"/>
  <c r="BA177" i="14" s="1"/>
  <c r="AV176" i="14"/>
  <c r="BL176" i="14" s="1"/>
  <c r="AU176" i="14"/>
  <c r="BK176" i="14" s="1"/>
  <c r="AT176" i="14"/>
  <c r="BJ176" i="14" s="1"/>
  <c r="AS176" i="14"/>
  <c r="BI176" i="14" s="1"/>
  <c r="AR176" i="14"/>
  <c r="BH176" i="14" s="1"/>
  <c r="AQ176" i="14"/>
  <c r="BG176" i="14" s="1"/>
  <c r="AN176" i="14"/>
  <c r="BD176" i="14" s="1"/>
  <c r="AM176" i="14"/>
  <c r="BC176" i="14" s="1"/>
  <c r="AL176" i="14"/>
  <c r="BB176" i="14" s="1"/>
  <c r="AK176" i="14"/>
  <c r="BA176" i="14" s="1"/>
  <c r="AX174" i="14"/>
  <c r="BN174" i="14" s="1"/>
  <c r="AW174" i="14"/>
  <c r="BM174" i="14" s="1"/>
  <c r="AV174" i="14"/>
  <c r="BL174" i="14" s="1"/>
  <c r="AU174" i="14"/>
  <c r="BK174" i="14" s="1"/>
  <c r="AT174" i="14"/>
  <c r="BJ174" i="14" s="1"/>
  <c r="AS174" i="14"/>
  <c r="BI174" i="14" s="1"/>
  <c r="AR174" i="14"/>
  <c r="BH174" i="14" s="1"/>
  <c r="AQ174" i="14"/>
  <c r="BG174" i="14" s="1"/>
  <c r="AP174" i="14"/>
  <c r="AO174" i="14"/>
  <c r="AN174" i="14"/>
  <c r="BD174" i="14" s="1"/>
  <c r="AM174" i="14"/>
  <c r="BC174" i="14" s="1"/>
  <c r="AL174" i="14"/>
  <c r="BB174" i="14" s="1"/>
  <c r="AK174" i="14"/>
  <c r="BA174" i="14" s="1"/>
  <c r="AV172" i="14"/>
  <c r="BL172" i="14" s="1"/>
  <c r="AU172" i="14"/>
  <c r="BK172" i="14" s="1"/>
  <c r="AT172" i="14"/>
  <c r="BJ172" i="14" s="1"/>
  <c r="AS172" i="14"/>
  <c r="BI172" i="14" s="1"/>
  <c r="AR172" i="14"/>
  <c r="BH172" i="14" s="1"/>
  <c r="AQ172" i="14"/>
  <c r="BG172" i="14" s="1"/>
  <c r="AN172" i="14"/>
  <c r="BD172" i="14" s="1"/>
  <c r="AM172" i="14"/>
  <c r="BC172" i="14" s="1"/>
  <c r="AL172" i="14"/>
  <c r="BB172" i="14" s="1"/>
  <c r="AK172" i="14"/>
  <c r="BA172" i="14" s="1"/>
  <c r="AK170" i="14"/>
  <c r="BA170" i="14" s="1"/>
  <c r="AL170" i="14"/>
  <c r="BB170" i="14" s="1"/>
  <c r="AM170" i="14"/>
  <c r="AN170" i="14"/>
  <c r="AO170" i="14"/>
  <c r="BE170" i="14" s="1"/>
  <c r="AP170" i="14"/>
  <c r="BF170" i="14" s="1"/>
  <c r="AQ170" i="14"/>
  <c r="BG170" i="14" s="1"/>
  <c r="AR170" i="14"/>
  <c r="BH170" i="14" s="1"/>
  <c r="AS170" i="14"/>
  <c r="BI170" i="14" s="1"/>
  <c r="AT170" i="14"/>
  <c r="BJ170" i="14" s="1"/>
  <c r="AU170" i="14"/>
  <c r="BK170" i="14" s="1"/>
  <c r="AV170" i="14"/>
  <c r="BL170" i="14" s="1"/>
  <c r="AW170" i="14"/>
  <c r="BM170" i="14" s="1"/>
  <c r="AX170" i="14"/>
  <c r="BN170" i="14" s="1"/>
  <c r="AX168" i="14"/>
  <c r="BN168" i="14" s="1"/>
  <c r="AW168" i="14"/>
  <c r="BM168" i="14" s="1"/>
  <c r="AV168" i="14"/>
  <c r="BL168" i="14" s="1"/>
  <c r="AU168" i="14"/>
  <c r="BK168" i="14" s="1"/>
  <c r="AT168" i="14"/>
  <c r="BJ168" i="14" s="1"/>
  <c r="AS168" i="14"/>
  <c r="BI168" i="14" s="1"/>
  <c r="AR168" i="14"/>
  <c r="BH168" i="14" s="1"/>
  <c r="AQ168" i="14"/>
  <c r="BG168" i="14" s="1"/>
  <c r="AP168" i="14"/>
  <c r="BF168" i="14" s="1"/>
  <c r="AO168" i="14"/>
  <c r="BE168" i="14" s="1"/>
  <c r="AN168" i="14"/>
  <c r="AM168" i="14"/>
  <c r="AL168" i="14"/>
  <c r="BB168" i="14" s="1"/>
  <c r="AK168" i="14"/>
  <c r="BA168" i="14" s="1"/>
  <c r="AV167" i="14"/>
  <c r="BL167" i="14" s="1"/>
  <c r="AU167" i="14"/>
  <c r="BK167" i="14" s="1"/>
  <c r="AT167" i="14"/>
  <c r="BJ167" i="14" s="1"/>
  <c r="AS167" i="14"/>
  <c r="BI167" i="14" s="1"/>
  <c r="AR167" i="14"/>
  <c r="BH167" i="14" s="1"/>
  <c r="AQ167" i="14"/>
  <c r="BG167" i="14" s="1"/>
  <c r="AP167" i="14"/>
  <c r="BF167" i="14" s="1"/>
  <c r="AO167" i="14"/>
  <c r="BE167" i="14" s="1"/>
  <c r="AL167" i="14"/>
  <c r="BB167" i="14" s="1"/>
  <c r="AK167" i="14"/>
  <c r="BA167" i="14" s="1"/>
  <c r="AX165" i="14"/>
  <c r="BN165" i="14" s="1"/>
  <c r="AW165" i="14"/>
  <c r="BM165" i="14" s="1"/>
  <c r="AV165" i="14"/>
  <c r="BL165" i="14" s="1"/>
  <c r="AU165" i="14"/>
  <c r="BK165" i="14" s="1"/>
  <c r="AT165" i="14"/>
  <c r="BJ165" i="14" s="1"/>
  <c r="AS165" i="14"/>
  <c r="BI165" i="14" s="1"/>
  <c r="AR165" i="14"/>
  <c r="BH165" i="14" s="1"/>
  <c r="AQ165" i="14"/>
  <c r="BG165" i="14" s="1"/>
  <c r="AP165" i="14"/>
  <c r="BF165" i="14" s="1"/>
  <c r="AO165" i="14"/>
  <c r="BE165" i="14" s="1"/>
  <c r="AN165" i="14"/>
  <c r="AM165" i="14"/>
  <c r="AL165" i="14"/>
  <c r="BB165" i="14" s="1"/>
  <c r="AK165" i="14"/>
  <c r="BA165" i="14" s="1"/>
  <c r="AX164" i="14"/>
  <c r="BN164" i="14" s="1"/>
  <c r="BM164" i="14"/>
  <c r="AV164" i="14"/>
  <c r="BL164" i="14" s="1"/>
  <c r="AU164" i="14"/>
  <c r="BK164" i="14" s="1"/>
  <c r="AT164" i="14"/>
  <c r="BJ164" i="14" s="1"/>
  <c r="AS164" i="14"/>
  <c r="BI164" i="14" s="1"/>
  <c r="AR164" i="14"/>
  <c r="BH164" i="14" s="1"/>
  <c r="AQ164" i="14"/>
  <c r="BG164" i="14" s="1"/>
  <c r="AP164" i="14"/>
  <c r="BF164" i="14" s="1"/>
  <c r="AO164" i="14"/>
  <c r="BE164" i="14" s="1"/>
  <c r="AL164" i="14"/>
  <c r="BB164" i="14" s="1"/>
  <c r="AK164" i="14"/>
  <c r="BA164" i="14" s="1"/>
  <c r="AX161" i="14"/>
  <c r="AW161" i="14"/>
  <c r="AV161" i="14"/>
  <c r="AU161" i="14"/>
  <c r="AT161" i="14"/>
  <c r="AS161" i="14"/>
  <c r="AR161" i="14"/>
  <c r="AQ161" i="14"/>
  <c r="AP161" i="14"/>
  <c r="AO161" i="14"/>
  <c r="AN161" i="14"/>
  <c r="AM161" i="14"/>
  <c r="AL161" i="14"/>
  <c r="AK161" i="14"/>
  <c r="BA161" i="14" s="1"/>
  <c r="AH161" i="14"/>
  <c r="AG161" i="14"/>
  <c r="AF161" i="14"/>
  <c r="AE161" i="14"/>
  <c r="AD161" i="14"/>
  <c r="AC161" i="14"/>
  <c r="AB161" i="14"/>
  <c r="AA161" i="14"/>
  <c r="Z161" i="14"/>
  <c r="Y161" i="14"/>
  <c r="X161" i="14"/>
  <c r="W161" i="14"/>
  <c r="V161" i="14"/>
  <c r="U161" i="14"/>
  <c r="R161" i="14"/>
  <c r="BN161" i="14" s="1"/>
  <c r="Q161" i="14"/>
  <c r="BM161" i="14" s="1"/>
  <c r="P161" i="14"/>
  <c r="BL161" i="14" s="1"/>
  <c r="O161" i="14"/>
  <c r="BK161" i="14" s="1"/>
  <c r="N161" i="14"/>
  <c r="BJ161" i="14" s="1"/>
  <c r="M161" i="14"/>
  <c r="L161" i="14"/>
  <c r="BH161" i="14" s="1"/>
  <c r="K161" i="14"/>
  <c r="J161" i="14"/>
  <c r="BF161" i="14" s="1"/>
  <c r="I161" i="14"/>
  <c r="BE161" i="14" s="1"/>
  <c r="H161" i="14"/>
  <c r="BD161" i="14" s="1"/>
  <c r="G161" i="14"/>
  <c r="BC161" i="14" s="1"/>
  <c r="F161" i="14"/>
  <c r="BB161" i="14" s="1"/>
  <c r="AX160" i="14"/>
  <c r="BN160" i="14" s="1"/>
  <c r="AW160" i="14"/>
  <c r="AV160" i="14"/>
  <c r="BL160" i="14" s="1"/>
  <c r="AU160" i="14"/>
  <c r="BK160" i="14" s="1"/>
  <c r="AT160" i="14"/>
  <c r="BJ160" i="14" s="1"/>
  <c r="AS160" i="14"/>
  <c r="BI160" i="14" s="1"/>
  <c r="AR160" i="14"/>
  <c r="BH160" i="14" s="1"/>
  <c r="AQ160" i="14"/>
  <c r="BG160" i="14" s="1"/>
  <c r="AP160" i="14"/>
  <c r="BF160" i="14" s="1"/>
  <c r="AO160" i="14"/>
  <c r="BE160" i="14" s="1"/>
  <c r="AN160" i="14"/>
  <c r="BD160" i="14" s="1"/>
  <c r="AM160" i="14"/>
  <c r="BC160" i="14" s="1"/>
  <c r="AL160" i="14"/>
  <c r="BB160" i="14" s="1"/>
  <c r="AK160" i="14"/>
  <c r="BA160" i="14" s="1"/>
  <c r="AX159" i="14"/>
  <c r="BN159" i="14" s="1"/>
  <c r="AW159" i="14"/>
  <c r="BM159" i="14" s="1"/>
  <c r="AV159" i="14"/>
  <c r="BL159" i="14" s="1"/>
  <c r="AU159" i="14"/>
  <c r="BK159" i="14" s="1"/>
  <c r="AT159" i="14"/>
  <c r="BJ159" i="14" s="1"/>
  <c r="AS159" i="14"/>
  <c r="BI159" i="14" s="1"/>
  <c r="AR159" i="14"/>
  <c r="BH159" i="14" s="1"/>
  <c r="AQ159" i="14"/>
  <c r="BG159" i="14" s="1"/>
  <c r="AP159" i="14"/>
  <c r="BF159" i="14" s="1"/>
  <c r="AO159" i="14"/>
  <c r="BE159" i="14" s="1"/>
  <c r="AL159" i="14"/>
  <c r="BB159" i="14" s="1"/>
  <c r="AK159" i="14"/>
  <c r="BA159" i="14" s="1"/>
  <c r="AV158" i="14"/>
  <c r="BL158" i="14" s="1"/>
  <c r="AU158" i="14"/>
  <c r="BK158" i="14" s="1"/>
  <c r="AT158" i="14"/>
  <c r="BJ158" i="14" s="1"/>
  <c r="AS158" i="14"/>
  <c r="BI158" i="14" s="1"/>
  <c r="AR158" i="14"/>
  <c r="BH158" i="14" s="1"/>
  <c r="AQ158" i="14"/>
  <c r="BG158" i="14" s="1"/>
  <c r="AP158" i="14"/>
  <c r="BF158" i="14" s="1"/>
  <c r="AO158" i="14"/>
  <c r="BE158" i="14" s="1"/>
  <c r="AN158" i="14"/>
  <c r="BD158" i="14" s="1"/>
  <c r="AM158" i="14"/>
  <c r="BC158" i="14" s="1"/>
  <c r="AL158" i="14"/>
  <c r="BB158" i="14" s="1"/>
  <c r="AK158" i="14"/>
  <c r="BA158" i="14" s="1"/>
  <c r="AK156" i="14"/>
  <c r="BA156" i="14" s="1"/>
  <c r="AL156" i="14"/>
  <c r="BB156" i="14" s="1"/>
  <c r="AM156" i="14"/>
  <c r="BC156" i="14" s="1"/>
  <c r="AN156" i="14"/>
  <c r="BD156" i="14" s="1"/>
  <c r="AO156" i="14"/>
  <c r="BE156" i="14" s="1"/>
  <c r="AP156" i="14"/>
  <c r="BF156" i="14" s="1"/>
  <c r="AQ156" i="14"/>
  <c r="BG156" i="14" s="1"/>
  <c r="AR156" i="14"/>
  <c r="BH156" i="14" s="1"/>
  <c r="AS156" i="14"/>
  <c r="BI156" i="14" s="1"/>
  <c r="AT156" i="14"/>
  <c r="BJ156" i="14" s="1"/>
  <c r="AU156" i="14"/>
  <c r="BK156" i="14" s="1"/>
  <c r="AV156" i="14"/>
  <c r="BL156" i="14" s="1"/>
  <c r="AW156" i="14"/>
  <c r="AX156" i="14"/>
  <c r="BN156" i="14" s="1"/>
  <c r="AK157" i="14"/>
  <c r="BA157" i="14" s="1"/>
  <c r="AL157" i="14"/>
  <c r="BB157" i="14" s="1"/>
  <c r="AM157" i="14"/>
  <c r="BC157" i="14" s="1"/>
  <c r="AN157" i="14"/>
  <c r="BD157" i="14" s="1"/>
  <c r="AO157" i="14"/>
  <c r="BE157" i="14" s="1"/>
  <c r="AP157" i="14"/>
  <c r="BF157" i="14" s="1"/>
  <c r="AQ157" i="14"/>
  <c r="BG157" i="14" s="1"/>
  <c r="AR157" i="14"/>
  <c r="BH157" i="14" s="1"/>
  <c r="AS157" i="14"/>
  <c r="BI157" i="14" s="1"/>
  <c r="AT157" i="14"/>
  <c r="BJ157" i="14" s="1"/>
  <c r="AU157" i="14"/>
  <c r="BK157" i="14" s="1"/>
  <c r="AV157" i="14"/>
  <c r="BL157" i="14" s="1"/>
  <c r="AW157" i="14"/>
  <c r="BM157" i="14" s="1"/>
  <c r="AX157" i="14"/>
  <c r="BN157" i="14" s="1"/>
  <c r="AX155" i="14"/>
  <c r="BN155" i="14" s="1"/>
  <c r="AW155" i="14"/>
  <c r="BM155" i="14" s="1"/>
  <c r="AV155" i="14"/>
  <c r="BL155" i="14" s="1"/>
  <c r="AU155" i="14"/>
  <c r="BK155" i="14" s="1"/>
  <c r="AT155" i="14"/>
  <c r="BJ155" i="14" s="1"/>
  <c r="AS155" i="14"/>
  <c r="BI155" i="14" s="1"/>
  <c r="AR155" i="14"/>
  <c r="BH155" i="14" s="1"/>
  <c r="AQ155" i="14"/>
  <c r="BG155" i="14" s="1"/>
  <c r="AP155" i="14"/>
  <c r="BF155" i="14" s="1"/>
  <c r="AO155" i="14"/>
  <c r="BE155" i="14" s="1"/>
  <c r="AL155" i="14"/>
  <c r="BB155" i="14" s="1"/>
  <c r="AK155" i="14"/>
  <c r="BA155" i="14" s="1"/>
  <c r="AX153" i="14"/>
  <c r="BN153" i="14" s="1"/>
  <c r="AW153" i="14"/>
  <c r="BM153" i="14" s="1"/>
  <c r="AV153" i="14"/>
  <c r="BL153" i="14" s="1"/>
  <c r="AU153" i="14"/>
  <c r="BK153" i="14" s="1"/>
  <c r="AT153" i="14"/>
  <c r="BJ153" i="14" s="1"/>
  <c r="AS153" i="14"/>
  <c r="BI153" i="14" s="1"/>
  <c r="AR153" i="14"/>
  <c r="BH153" i="14" s="1"/>
  <c r="AQ153" i="14"/>
  <c r="BG153" i="14" s="1"/>
  <c r="AP153" i="14"/>
  <c r="BF153" i="14" s="1"/>
  <c r="AO153" i="14"/>
  <c r="BE153" i="14" s="1"/>
  <c r="AN153" i="14"/>
  <c r="BD153" i="14" s="1"/>
  <c r="AM153" i="14"/>
  <c r="BC153" i="14" s="1"/>
  <c r="AL153" i="14"/>
  <c r="BB153" i="14" s="1"/>
  <c r="AK153" i="14"/>
  <c r="BA153" i="14" s="1"/>
  <c r="AX152" i="14"/>
  <c r="BN152" i="14" s="1"/>
  <c r="AW152" i="14"/>
  <c r="BM152" i="14" s="1"/>
  <c r="AV152" i="14"/>
  <c r="BL152" i="14" s="1"/>
  <c r="AU152" i="14"/>
  <c r="BK152" i="14" s="1"/>
  <c r="AT152" i="14"/>
  <c r="BJ152" i="14" s="1"/>
  <c r="AS152" i="14"/>
  <c r="BI152" i="14" s="1"/>
  <c r="AR152" i="14"/>
  <c r="BH152" i="14" s="1"/>
  <c r="AQ152" i="14"/>
  <c r="BG152" i="14" s="1"/>
  <c r="AP152" i="14"/>
  <c r="BF152" i="14" s="1"/>
  <c r="AO152" i="14"/>
  <c r="BE152" i="14" s="1"/>
  <c r="AL152" i="14"/>
  <c r="BB152" i="14" s="1"/>
  <c r="AK152" i="14"/>
  <c r="BA152" i="14" s="1"/>
  <c r="AV151" i="14"/>
  <c r="BL151" i="14" s="1"/>
  <c r="AU151" i="14"/>
  <c r="BK151" i="14" s="1"/>
  <c r="AT151" i="14"/>
  <c r="BJ151" i="14" s="1"/>
  <c r="AS151" i="14"/>
  <c r="BI151" i="14" s="1"/>
  <c r="AR151" i="14"/>
  <c r="BH151" i="14" s="1"/>
  <c r="AQ151" i="14"/>
  <c r="BG151" i="14" s="1"/>
  <c r="AP151" i="14"/>
  <c r="BF151" i="14" s="1"/>
  <c r="AO151" i="14"/>
  <c r="BE151" i="14" s="1"/>
  <c r="AN151" i="14"/>
  <c r="BD151" i="14" s="1"/>
  <c r="AM151" i="14"/>
  <c r="BC151" i="14" s="1"/>
  <c r="AL151" i="14"/>
  <c r="BB151" i="14" s="1"/>
  <c r="AK151" i="14"/>
  <c r="BA151" i="14" s="1"/>
  <c r="AX150" i="14"/>
  <c r="BN150" i="14" s="1"/>
  <c r="AW150" i="14"/>
  <c r="BM150" i="14" s="1"/>
  <c r="AV150" i="14"/>
  <c r="BL150" i="14" s="1"/>
  <c r="AU150" i="14"/>
  <c r="BK150" i="14" s="1"/>
  <c r="AT150" i="14"/>
  <c r="BJ150" i="14" s="1"/>
  <c r="AS150" i="14"/>
  <c r="BI150" i="14" s="1"/>
  <c r="AR150" i="14"/>
  <c r="BH150" i="14" s="1"/>
  <c r="AQ150" i="14"/>
  <c r="BG150" i="14" s="1"/>
  <c r="AP150" i="14"/>
  <c r="BF150" i="14" s="1"/>
  <c r="AO150" i="14"/>
  <c r="BE150" i="14" s="1"/>
  <c r="AN150" i="14"/>
  <c r="BD150" i="14" s="1"/>
  <c r="AM150" i="14"/>
  <c r="BC150" i="14" s="1"/>
  <c r="AL150" i="14"/>
  <c r="BB150" i="14" s="1"/>
  <c r="AK150" i="14"/>
  <c r="BA150" i="14" s="1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N149" i="14"/>
  <c r="BD149" i="14" s="1"/>
  <c r="AM149" i="14"/>
  <c r="BC149" i="14" s="1"/>
  <c r="AL149" i="14"/>
  <c r="BB149" i="14" s="1"/>
  <c r="AK149" i="14"/>
  <c r="BA149" i="14" s="1"/>
  <c r="AX148" i="14"/>
  <c r="BN148" i="14" s="1"/>
  <c r="AW148" i="14"/>
  <c r="BM148" i="14" s="1"/>
  <c r="AV148" i="14"/>
  <c r="BL148" i="14" s="1"/>
  <c r="AU148" i="14"/>
  <c r="BK148" i="14" s="1"/>
  <c r="AT148" i="14"/>
  <c r="BJ148" i="14" s="1"/>
  <c r="AS148" i="14"/>
  <c r="BI148" i="14" s="1"/>
  <c r="AR148" i="14"/>
  <c r="BH148" i="14" s="1"/>
  <c r="AQ148" i="14"/>
  <c r="BG148" i="14" s="1"/>
  <c r="AP148" i="14"/>
  <c r="BF148" i="14" s="1"/>
  <c r="AO148" i="14"/>
  <c r="BE148" i="14" s="1"/>
  <c r="AL148" i="14"/>
  <c r="BB148" i="14" s="1"/>
  <c r="AK148" i="14"/>
  <c r="BA148" i="14" s="1"/>
  <c r="AX146" i="14"/>
  <c r="BN146" i="14" s="1"/>
  <c r="AW146" i="14"/>
  <c r="BM146" i="14" s="1"/>
  <c r="AV146" i="14"/>
  <c r="BL146" i="14" s="1"/>
  <c r="AU146" i="14"/>
  <c r="BK146" i="14" s="1"/>
  <c r="AT146" i="14"/>
  <c r="BJ146" i="14" s="1"/>
  <c r="AS146" i="14"/>
  <c r="BI146" i="14" s="1"/>
  <c r="AR146" i="14"/>
  <c r="BH146" i="14" s="1"/>
  <c r="AQ146" i="14"/>
  <c r="BG146" i="14" s="1"/>
  <c r="AP146" i="14"/>
  <c r="BF146" i="14" s="1"/>
  <c r="AO146" i="14"/>
  <c r="BE146" i="14" s="1"/>
  <c r="AN146" i="14"/>
  <c r="BD146" i="14" s="1"/>
  <c r="AM146" i="14"/>
  <c r="BC146" i="14" s="1"/>
  <c r="AL146" i="14"/>
  <c r="BB146" i="14" s="1"/>
  <c r="AK146" i="14"/>
  <c r="BA146" i="14" s="1"/>
  <c r="AX145" i="14"/>
  <c r="BN145" i="14" s="1"/>
  <c r="AW145" i="14"/>
  <c r="BM145" i="14" s="1"/>
  <c r="AV145" i="14"/>
  <c r="BL145" i="14" s="1"/>
  <c r="AU145" i="14"/>
  <c r="BK145" i="14" s="1"/>
  <c r="AT145" i="14"/>
  <c r="BJ145" i="14" s="1"/>
  <c r="AS145" i="14"/>
  <c r="BI145" i="14" s="1"/>
  <c r="AR145" i="14"/>
  <c r="BH145" i="14" s="1"/>
  <c r="AQ145" i="14"/>
  <c r="BG145" i="14" s="1"/>
  <c r="AP145" i="14"/>
  <c r="BF145" i="14" s="1"/>
  <c r="AO145" i="14"/>
  <c r="BE145" i="14" s="1"/>
  <c r="AL145" i="14"/>
  <c r="BB145" i="14" s="1"/>
  <c r="AK145" i="14"/>
  <c r="BA145" i="14" s="1"/>
  <c r="AX144" i="14"/>
  <c r="BN144" i="14" s="1"/>
  <c r="AW144" i="14"/>
  <c r="BM144" i="14" s="1"/>
  <c r="AV144" i="14"/>
  <c r="BL144" i="14" s="1"/>
  <c r="AU144" i="14"/>
  <c r="BK144" i="14" s="1"/>
  <c r="AT144" i="14"/>
  <c r="BJ144" i="14" s="1"/>
  <c r="AS144" i="14"/>
  <c r="BI144" i="14" s="1"/>
  <c r="AR144" i="14"/>
  <c r="BH144" i="14" s="1"/>
  <c r="AQ144" i="14"/>
  <c r="BG144" i="14" s="1"/>
  <c r="AP144" i="14"/>
  <c r="BF144" i="14" s="1"/>
  <c r="AO144" i="14"/>
  <c r="BE144" i="14" s="1"/>
  <c r="AN144" i="14"/>
  <c r="BD144" i="14" s="1"/>
  <c r="AM144" i="14"/>
  <c r="BC144" i="14" s="1"/>
  <c r="AL144" i="14"/>
  <c r="BB144" i="14" s="1"/>
  <c r="AK144" i="14"/>
  <c r="BA144" i="14" s="1"/>
  <c r="AX143" i="14"/>
  <c r="BN143" i="14" s="1"/>
  <c r="AW143" i="14"/>
  <c r="BM143" i="14" s="1"/>
  <c r="AV143" i="14"/>
  <c r="BL143" i="14" s="1"/>
  <c r="AU143" i="14"/>
  <c r="BK143" i="14" s="1"/>
  <c r="AT143" i="14"/>
  <c r="BJ143" i="14" s="1"/>
  <c r="AS143" i="14"/>
  <c r="BI143" i="14" s="1"/>
  <c r="AR143" i="14"/>
  <c r="BH143" i="14" s="1"/>
  <c r="AQ143" i="14"/>
  <c r="BG143" i="14" s="1"/>
  <c r="AP143" i="14"/>
  <c r="BF143" i="14" s="1"/>
  <c r="AO143" i="14"/>
  <c r="BE143" i="14" s="1"/>
  <c r="AN143" i="14"/>
  <c r="BD143" i="14" s="1"/>
  <c r="AM143" i="14"/>
  <c r="BC143" i="14" s="1"/>
  <c r="AL143" i="14"/>
  <c r="BB143" i="14" s="1"/>
  <c r="AK143" i="14"/>
  <c r="BA143" i="14" s="1"/>
  <c r="AX142" i="14"/>
  <c r="BN142" i="14" s="1"/>
  <c r="AW142" i="14"/>
  <c r="BM142" i="14" s="1"/>
  <c r="AV142" i="14"/>
  <c r="BL142" i="14" s="1"/>
  <c r="AU142" i="14"/>
  <c r="BK142" i="14" s="1"/>
  <c r="AT142" i="14"/>
  <c r="BJ142" i="14" s="1"/>
  <c r="AS142" i="14"/>
  <c r="BI142" i="14" s="1"/>
  <c r="AR142" i="14"/>
  <c r="BH142" i="14" s="1"/>
  <c r="AQ142" i="14"/>
  <c r="BG142" i="14" s="1"/>
  <c r="AP142" i="14"/>
  <c r="BF142" i="14" s="1"/>
  <c r="AO142" i="14"/>
  <c r="BE142" i="14" s="1"/>
  <c r="AN142" i="14"/>
  <c r="BD142" i="14" s="1"/>
  <c r="AM142" i="14"/>
  <c r="BC142" i="14" s="1"/>
  <c r="AL142" i="14"/>
  <c r="BB142" i="14" s="1"/>
  <c r="AK142" i="14"/>
  <c r="BA142" i="14" s="1"/>
  <c r="AX141" i="14"/>
  <c r="BN141" i="14" s="1"/>
  <c r="AW141" i="14"/>
  <c r="BM141" i="14" s="1"/>
  <c r="AV141" i="14"/>
  <c r="BL141" i="14" s="1"/>
  <c r="AU141" i="14"/>
  <c r="BK141" i="14" s="1"/>
  <c r="AT141" i="14"/>
  <c r="BJ141" i="14" s="1"/>
  <c r="AS141" i="14"/>
  <c r="BI141" i="14" s="1"/>
  <c r="AR141" i="14"/>
  <c r="BH141" i="14" s="1"/>
  <c r="AQ141" i="14"/>
  <c r="BG141" i="14" s="1"/>
  <c r="AP141" i="14"/>
  <c r="BF141" i="14" s="1"/>
  <c r="AO141" i="14"/>
  <c r="BE141" i="14" s="1"/>
  <c r="AL141" i="14"/>
  <c r="BB141" i="14" s="1"/>
  <c r="AK141" i="14"/>
  <c r="BA141" i="14" s="1"/>
  <c r="AX139" i="14"/>
  <c r="BN139" i="14" s="1"/>
  <c r="AW139" i="14"/>
  <c r="BM139" i="14" s="1"/>
  <c r="AV139" i="14"/>
  <c r="BL139" i="14" s="1"/>
  <c r="AU139" i="14"/>
  <c r="BK139" i="14" s="1"/>
  <c r="AT139" i="14"/>
  <c r="BJ139" i="14" s="1"/>
  <c r="AS139" i="14"/>
  <c r="BI139" i="14" s="1"/>
  <c r="AR139" i="14"/>
  <c r="BH139" i="14" s="1"/>
  <c r="AQ139" i="14"/>
  <c r="BG139" i="14" s="1"/>
  <c r="AP139" i="14"/>
  <c r="BF139" i="14" s="1"/>
  <c r="AO139" i="14"/>
  <c r="BE139" i="14" s="1"/>
  <c r="AN139" i="14"/>
  <c r="BD139" i="14" s="1"/>
  <c r="AM139" i="14"/>
  <c r="BC139" i="14" s="1"/>
  <c r="AL139" i="14"/>
  <c r="BB139" i="14" s="1"/>
  <c r="AK139" i="14"/>
  <c r="BA139" i="14" s="1"/>
  <c r="AX138" i="14"/>
  <c r="BN138" i="14" s="1"/>
  <c r="AW138" i="14"/>
  <c r="BM138" i="14" s="1"/>
  <c r="AV138" i="14"/>
  <c r="BL138" i="14" s="1"/>
  <c r="AU138" i="14"/>
  <c r="BK138" i="14" s="1"/>
  <c r="AT138" i="14"/>
  <c r="BJ138" i="14" s="1"/>
  <c r="AS138" i="14"/>
  <c r="BI138" i="14" s="1"/>
  <c r="AR138" i="14"/>
  <c r="BH138" i="14" s="1"/>
  <c r="AQ138" i="14"/>
  <c r="BG138" i="14" s="1"/>
  <c r="AP138" i="14"/>
  <c r="BF138" i="14" s="1"/>
  <c r="AO138" i="14"/>
  <c r="BE138" i="14" s="1"/>
  <c r="AL138" i="14"/>
  <c r="BB138" i="14" s="1"/>
  <c r="AK138" i="14"/>
  <c r="BA138" i="14" s="1"/>
  <c r="AV137" i="14"/>
  <c r="BL137" i="14" s="1"/>
  <c r="AU137" i="14"/>
  <c r="BK137" i="14" s="1"/>
  <c r="AT137" i="14"/>
  <c r="BJ137" i="14" s="1"/>
  <c r="AS137" i="14"/>
  <c r="BI137" i="14" s="1"/>
  <c r="AR137" i="14"/>
  <c r="BH137" i="14" s="1"/>
  <c r="AQ137" i="14"/>
  <c r="BG137" i="14" s="1"/>
  <c r="AP137" i="14"/>
  <c r="BF137" i="14" s="1"/>
  <c r="AO137" i="14"/>
  <c r="BE137" i="14" s="1"/>
  <c r="AN137" i="14"/>
  <c r="BD137" i="14" s="1"/>
  <c r="AM137" i="14"/>
  <c r="BC137" i="14" s="1"/>
  <c r="AL137" i="14"/>
  <c r="BB137" i="14" s="1"/>
  <c r="AK137" i="14"/>
  <c r="BA137" i="14" s="1"/>
  <c r="AX136" i="14"/>
  <c r="BN136" i="14" s="1"/>
  <c r="AW136" i="14"/>
  <c r="BM136" i="14" s="1"/>
  <c r="AV136" i="14"/>
  <c r="BL136" i="14" s="1"/>
  <c r="AU136" i="14"/>
  <c r="BK136" i="14" s="1"/>
  <c r="AT136" i="14"/>
  <c r="BJ136" i="14" s="1"/>
  <c r="AS136" i="14"/>
  <c r="BI136" i="14" s="1"/>
  <c r="AR136" i="14"/>
  <c r="BH136" i="14" s="1"/>
  <c r="AQ136" i="14"/>
  <c r="BG136" i="14" s="1"/>
  <c r="AP136" i="14"/>
  <c r="BF136" i="14" s="1"/>
  <c r="AO136" i="14"/>
  <c r="BE136" i="14" s="1"/>
  <c r="AN136" i="14"/>
  <c r="BD136" i="14" s="1"/>
  <c r="AM136" i="14"/>
  <c r="BC136" i="14" s="1"/>
  <c r="AL136" i="14"/>
  <c r="BB136" i="14" s="1"/>
  <c r="AK136" i="14"/>
  <c r="BA136" i="14" s="1"/>
  <c r="AX135" i="14"/>
  <c r="BN135" i="14" s="1"/>
  <c r="AW135" i="14"/>
  <c r="BM135" i="14" s="1"/>
  <c r="AV135" i="14"/>
  <c r="BL135" i="14" s="1"/>
  <c r="AU135" i="14"/>
  <c r="BK135" i="14" s="1"/>
  <c r="AT135" i="14"/>
  <c r="BJ135" i="14" s="1"/>
  <c r="AS135" i="14"/>
  <c r="BI135" i="14" s="1"/>
  <c r="AR135" i="14"/>
  <c r="BH135" i="14" s="1"/>
  <c r="AQ135" i="14"/>
  <c r="BG135" i="14" s="1"/>
  <c r="AP135" i="14"/>
  <c r="BF135" i="14" s="1"/>
  <c r="AO135" i="14"/>
  <c r="BE135" i="14" s="1"/>
  <c r="AN135" i="14"/>
  <c r="BD135" i="14" s="1"/>
  <c r="AM135" i="14"/>
  <c r="BC135" i="14" s="1"/>
  <c r="AL135" i="14"/>
  <c r="BB135" i="14" s="1"/>
  <c r="AK135" i="14"/>
  <c r="BA135" i="14" s="1"/>
  <c r="AX134" i="14"/>
  <c r="BN134" i="14" s="1"/>
  <c r="AW134" i="14"/>
  <c r="BM134" i="14" s="1"/>
  <c r="AV134" i="14"/>
  <c r="BL134" i="14" s="1"/>
  <c r="AU134" i="14"/>
  <c r="BK134" i="14" s="1"/>
  <c r="AT134" i="14"/>
  <c r="BJ134" i="14" s="1"/>
  <c r="AS134" i="14"/>
  <c r="BI134" i="14" s="1"/>
  <c r="AR134" i="14"/>
  <c r="BH134" i="14" s="1"/>
  <c r="AQ134" i="14"/>
  <c r="BG134" i="14" s="1"/>
  <c r="AP134" i="14"/>
  <c r="BF134" i="14" s="1"/>
  <c r="AO134" i="14"/>
  <c r="BE134" i="14" s="1"/>
  <c r="AL134" i="14"/>
  <c r="BB134" i="14" s="1"/>
  <c r="AK134" i="14"/>
  <c r="BA134" i="14" s="1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N132" i="14"/>
  <c r="BD132" i="14" s="1"/>
  <c r="AM132" i="14"/>
  <c r="BC132" i="14" s="1"/>
  <c r="AL132" i="14"/>
  <c r="BB132" i="14" s="1"/>
  <c r="AK132" i="14"/>
  <c r="BA132" i="14" s="1"/>
  <c r="AX131" i="14"/>
  <c r="BN131" i="14" s="1"/>
  <c r="AW131" i="14"/>
  <c r="BM131" i="14" s="1"/>
  <c r="AV131" i="14"/>
  <c r="BL131" i="14" s="1"/>
  <c r="AU131" i="14"/>
  <c r="BK131" i="14" s="1"/>
  <c r="AT131" i="14"/>
  <c r="BJ131" i="14" s="1"/>
  <c r="AS131" i="14"/>
  <c r="BI131" i="14" s="1"/>
  <c r="AR131" i="14"/>
  <c r="BH131" i="14" s="1"/>
  <c r="AQ131" i="14"/>
  <c r="BG131" i="14" s="1"/>
  <c r="AP131" i="14"/>
  <c r="BF131" i="14" s="1"/>
  <c r="AO131" i="14"/>
  <c r="BE131" i="14" s="1"/>
  <c r="AL131" i="14"/>
  <c r="BB131" i="14" s="1"/>
  <c r="AK131" i="14"/>
  <c r="BA131" i="14" s="1"/>
  <c r="AV130" i="14"/>
  <c r="BL130" i="14" s="1"/>
  <c r="AU130" i="14"/>
  <c r="BK130" i="14" s="1"/>
  <c r="AT130" i="14"/>
  <c r="BJ130" i="14" s="1"/>
  <c r="AS130" i="14"/>
  <c r="BI130" i="14" s="1"/>
  <c r="AR130" i="14"/>
  <c r="BH130" i="14" s="1"/>
  <c r="AQ130" i="14"/>
  <c r="BG130" i="14" s="1"/>
  <c r="AP130" i="14"/>
  <c r="BF130" i="14" s="1"/>
  <c r="AO130" i="14"/>
  <c r="BE130" i="14" s="1"/>
  <c r="AN130" i="14"/>
  <c r="BD130" i="14" s="1"/>
  <c r="AM130" i="14"/>
  <c r="BC130" i="14" s="1"/>
  <c r="AL130" i="14"/>
  <c r="BB130" i="14" s="1"/>
  <c r="AK130" i="14"/>
  <c r="BA130" i="14" s="1"/>
  <c r="AX129" i="14"/>
  <c r="BN129" i="14" s="1"/>
  <c r="AW129" i="14"/>
  <c r="BM129" i="14" s="1"/>
  <c r="AV129" i="14"/>
  <c r="BL129" i="14" s="1"/>
  <c r="AU129" i="14"/>
  <c r="BK129" i="14" s="1"/>
  <c r="AT129" i="14"/>
  <c r="BJ129" i="14" s="1"/>
  <c r="AS129" i="14"/>
  <c r="BI129" i="14" s="1"/>
  <c r="AR129" i="14"/>
  <c r="BH129" i="14" s="1"/>
  <c r="AQ129" i="14"/>
  <c r="BG129" i="14" s="1"/>
  <c r="AP129" i="14"/>
  <c r="BF129" i="14" s="1"/>
  <c r="AO129" i="14"/>
  <c r="BE129" i="14" s="1"/>
  <c r="AN129" i="14"/>
  <c r="BD129" i="14" s="1"/>
  <c r="AM129" i="14"/>
  <c r="BC129" i="14" s="1"/>
  <c r="AL129" i="14"/>
  <c r="BB129" i="14" s="1"/>
  <c r="AK129" i="14"/>
  <c r="BA129" i="14" s="1"/>
  <c r="AX128" i="14"/>
  <c r="BN128" i="14" s="1"/>
  <c r="AW128" i="14"/>
  <c r="BM128" i="14" s="1"/>
  <c r="AV128" i="14"/>
  <c r="BL128" i="14" s="1"/>
  <c r="AU128" i="14"/>
  <c r="BK128" i="14" s="1"/>
  <c r="AT128" i="14"/>
  <c r="BJ128" i="14" s="1"/>
  <c r="AS128" i="14"/>
  <c r="BI128" i="14" s="1"/>
  <c r="AR128" i="14"/>
  <c r="BH128" i="14" s="1"/>
  <c r="AQ128" i="14"/>
  <c r="BG128" i="14" s="1"/>
  <c r="AP128" i="14"/>
  <c r="BF128" i="14" s="1"/>
  <c r="AO128" i="14"/>
  <c r="BE128" i="14" s="1"/>
  <c r="AN128" i="14"/>
  <c r="BD128" i="14" s="1"/>
  <c r="AM128" i="14"/>
  <c r="BC128" i="14" s="1"/>
  <c r="AL128" i="14"/>
  <c r="BB128" i="14" s="1"/>
  <c r="AK128" i="14"/>
  <c r="BA128" i="14" s="1"/>
  <c r="AX127" i="14"/>
  <c r="BN127" i="14" s="1"/>
  <c r="AW127" i="14"/>
  <c r="BM127" i="14" s="1"/>
  <c r="AV127" i="14"/>
  <c r="BL127" i="14" s="1"/>
  <c r="AU127" i="14"/>
  <c r="BK127" i="14" s="1"/>
  <c r="AT127" i="14"/>
  <c r="BJ127" i="14" s="1"/>
  <c r="AS127" i="14"/>
  <c r="BI127" i="14" s="1"/>
  <c r="AR127" i="14"/>
  <c r="BH127" i="14" s="1"/>
  <c r="AQ127" i="14"/>
  <c r="BG127" i="14" s="1"/>
  <c r="AP127" i="14"/>
  <c r="BF127" i="14" s="1"/>
  <c r="AO127" i="14"/>
  <c r="BE127" i="14" s="1"/>
  <c r="AL127" i="14"/>
  <c r="BB127" i="14" s="1"/>
  <c r="AK127" i="14"/>
  <c r="BA127" i="14" s="1"/>
  <c r="AX125" i="14"/>
  <c r="BN125" i="14" s="1"/>
  <c r="AW125" i="14"/>
  <c r="BM125" i="14" s="1"/>
  <c r="AV125" i="14"/>
  <c r="BL125" i="14" s="1"/>
  <c r="AU125" i="14"/>
  <c r="BK125" i="14" s="1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N125" i="14"/>
  <c r="BD125" i="14" s="1"/>
  <c r="AM125" i="14"/>
  <c r="BC125" i="14" s="1"/>
  <c r="AL125" i="14"/>
  <c r="BB125" i="14" s="1"/>
  <c r="AK125" i="14"/>
  <c r="BA125" i="14" s="1"/>
  <c r="AX124" i="14"/>
  <c r="BN124" i="14" s="1"/>
  <c r="AW124" i="14"/>
  <c r="BM124" i="14" s="1"/>
  <c r="AV124" i="14"/>
  <c r="BL124" i="14" s="1"/>
  <c r="AU124" i="14"/>
  <c r="BK124" i="14" s="1"/>
  <c r="AT124" i="14"/>
  <c r="BJ124" i="14" s="1"/>
  <c r="AS124" i="14"/>
  <c r="BI124" i="14" s="1"/>
  <c r="AR124" i="14"/>
  <c r="BH124" i="14" s="1"/>
  <c r="AQ124" i="14"/>
  <c r="BG124" i="14" s="1"/>
  <c r="AP124" i="14"/>
  <c r="BF124" i="14" s="1"/>
  <c r="AO124" i="14"/>
  <c r="BE124" i="14" s="1"/>
  <c r="AL124" i="14"/>
  <c r="BB124" i="14" s="1"/>
  <c r="AK124" i="14"/>
  <c r="BA124" i="14" s="1"/>
  <c r="AV123" i="14"/>
  <c r="BL123" i="14" s="1"/>
  <c r="AU123" i="14"/>
  <c r="BK123" i="14" s="1"/>
  <c r="AT123" i="14"/>
  <c r="BJ123" i="14" s="1"/>
  <c r="AS123" i="14"/>
  <c r="BI123" i="14" s="1"/>
  <c r="AR123" i="14"/>
  <c r="BH123" i="14" s="1"/>
  <c r="AQ123" i="14"/>
  <c r="BG123" i="14" s="1"/>
  <c r="AP123" i="14"/>
  <c r="BF123" i="14" s="1"/>
  <c r="AO123" i="14"/>
  <c r="BE123" i="14" s="1"/>
  <c r="AN123" i="14"/>
  <c r="BD123" i="14" s="1"/>
  <c r="AM123" i="14"/>
  <c r="BC123" i="14" s="1"/>
  <c r="AL123" i="14"/>
  <c r="BB123" i="14" s="1"/>
  <c r="AK123" i="14"/>
  <c r="BA123" i="14" s="1"/>
  <c r="AX122" i="14"/>
  <c r="BN122" i="14" s="1"/>
  <c r="AW122" i="14"/>
  <c r="BM122" i="14" s="1"/>
  <c r="AV122" i="14"/>
  <c r="BL122" i="14" s="1"/>
  <c r="AU122" i="14"/>
  <c r="BK122" i="14" s="1"/>
  <c r="AT122" i="14"/>
  <c r="BJ122" i="14" s="1"/>
  <c r="AS122" i="14"/>
  <c r="BI122" i="14" s="1"/>
  <c r="AR122" i="14"/>
  <c r="BH122" i="14" s="1"/>
  <c r="AQ122" i="14"/>
  <c r="BG122" i="14" s="1"/>
  <c r="AP122" i="14"/>
  <c r="BF122" i="14" s="1"/>
  <c r="AO122" i="14"/>
  <c r="BE122" i="14" s="1"/>
  <c r="AN122" i="14"/>
  <c r="BD122" i="14" s="1"/>
  <c r="AM122" i="14"/>
  <c r="BC122" i="14" s="1"/>
  <c r="AL122" i="14"/>
  <c r="BB122" i="14" s="1"/>
  <c r="AK122" i="14"/>
  <c r="BA122" i="14" s="1"/>
  <c r="AX121" i="14"/>
  <c r="BN121" i="14" s="1"/>
  <c r="AW121" i="14"/>
  <c r="BM121" i="14" s="1"/>
  <c r="AV121" i="14"/>
  <c r="BL121" i="14" s="1"/>
  <c r="AU121" i="14"/>
  <c r="BK121" i="14" s="1"/>
  <c r="AT121" i="14"/>
  <c r="BJ121" i="14" s="1"/>
  <c r="AS121" i="14"/>
  <c r="BI121" i="14" s="1"/>
  <c r="AR121" i="14"/>
  <c r="BH121" i="14" s="1"/>
  <c r="AQ121" i="14"/>
  <c r="BG121" i="14" s="1"/>
  <c r="AP121" i="14"/>
  <c r="BF121" i="14" s="1"/>
  <c r="AO121" i="14"/>
  <c r="BE121" i="14" s="1"/>
  <c r="AN121" i="14"/>
  <c r="BD121" i="14" s="1"/>
  <c r="AM121" i="14"/>
  <c r="BC121" i="14" s="1"/>
  <c r="AL121" i="14"/>
  <c r="BB121" i="14" s="1"/>
  <c r="AK121" i="14"/>
  <c r="BA121" i="14" s="1"/>
  <c r="AX120" i="14"/>
  <c r="BN120" i="14" s="1"/>
  <c r="AW120" i="14"/>
  <c r="BM120" i="14" s="1"/>
  <c r="AV120" i="14"/>
  <c r="BL120" i="14" s="1"/>
  <c r="AU120" i="14"/>
  <c r="BK120" i="14" s="1"/>
  <c r="AT120" i="14"/>
  <c r="BJ120" i="14" s="1"/>
  <c r="AS120" i="14"/>
  <c r="BI120" i="14" s="1"/>
  <c r="AR120" i="14"/>
  <c r="BH120" i="14" s="1"/>
  <c r="AQ120" i="14"/>
  <c r="BG120" i="14" s="1"/>
  <c r="AP120" i="14"/>
  <c r="BF120" i="14" s="1"/>
  <c r="AO120" i="14"/>
  <c r="BE120" i="14" s="1"/>
  <c r="AL120" i="14"/>
  <c r="BB120" i="14" s="1"/>
  <c r="AK120" i="14"/>
  <c r="BA120" i="14" s="1"/>
  <c r="AX118" i="14"/>
  <c r="BN118" i="14" s="1"/>
  <c r="AW118" i="14"/>
  <c r="BM118" i="14" s="1"/>
  <c r="AV118" i="14"/>
  <c r="BL118" i="14" s="1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BE118" i="14" s="1"/>
  <c r="AN118" i="14"/>
  <c r="BD118" i="14" s="1"/>
  <c r="AM118" i="14"/>
  <c r="BC118" i="14" s="1"/>
  <c r="AL118" i="14"/>
  <c r="BB118" i="14" s="1"/>
  <c r="AK118" i="14"/>
  <c r="BA118" i="14" s="1"/>
  <c r="AX117" i="14"/>
  <c r="BN117" i="14" s="1"/>
  <c r="AW117" i="14"/>
  <c r="BM117" i="14" s="1"/>
  <c r="AV117" i="14"/>
  <c r="BL117" i="14" s="1"/>
  <c r="AU117" i="14"/>
  <c r="BK117" i="14" s="1"/>
  <c r="AT117" i="14"/>
  <c r="BJ117" i="14" s="1"/>
  <c r="AS117" i="14"/>
  <c r="BI117" i="14" s="1"/>
  <c r="AR117" i="14"/>
  <c r="BH117" i="14" s="1"/>
  <c r="AQ117" i="14"/>
  <c r="BG117" i="14" s="1"/>
  <c r="AP117" i="14"/>
  <c r="BF117" i="14" s="1"/>
  <c r="AO117" i="14"/>
  <c r="BE117" i="14" s="1"/>
  <c r="AL117" i="14"/>
  <c r="BB117" i="14" s="1"/>
  <c r="AK117" i="14"/>
  <c r="BA117" i="14" s="1"/>
  <c r="AV116" i="14"/>
  <c r="BL116" i="14" s="1"/>
  <c r="AU116" i="14"/>
  <c r="BK116" i="14" s="1"/>
  <c r="AT116" i="14"/>
  <c r="BJ116" i="14" s="1"/>
  <c r="AS116" i="14"/>
  <c r="BI116" i="14" s="1"/>
  <c r="AR116" i="14"/>
  <c r="BH116" i="14" s="1"/>
  <c r="AQ116" i="14"/>
  <c r="BG116" i="14" s="1"/>
  <c r="AP116" i="14"/>
  <c r="BF116" i="14" s="1"/>
  <c r="AO116" i="14"/>
  <c r="BE116" i="14" s="1"/>
  <c r="AN116" i="14"/>
  <c r="BD116" i="14" s="1"/>
  <c r="AM116" i="14"/>
  <c r="BC116" i="14" s="1"/>
  <c r="AL116" i="14"/>
  <c r="BB116" i="14" s="1"/>
  <c r="AK116" i="14"/>
  <c r="BA116" i="14" s="1"/>
  <c r="AX115" i="14"/>
  <c r="BN115" i="14" s="1"/>
  <c r="AW115" i="14"/>
  <c r="BM115" i="14" s="1"/>
  <c r="AV115" i="14"/>
  <c r="BL115" i="14" s="1"/>
  <c r="AU115" i="14"/>
  <c r="BK115" i="14" s="1"/>
  <c r="AT115" i="14"/>
  <c r="BJ115" i="14" s="1"/>
  <c r="AS115" i="14"/>
  <c r="BI115" i="14" s="1"/>
  <c r="AR115" i="14"/>
  <c r="BH115" i="14" s="1"/>
  <c r="AQ115" i="14"/>
  <c r="BG115" i="14" s="1"/>
  <c r="AP115" i="14"/>
  <c r="BF115" i="14" s="1"/>
  <c r="AO115" i="14"/>
  <c r="BE115" i="14" s="1"/>
  <c r="AN115" i="14"/>
  <c r="BD115" i="14" s="1"/>
  <c r="AM115" i="14"/>
  <c r="BC115" i="14" s="1"/>
  <c r="AL115" i="14"/>
  <c r="BB115" i="14" s="1"/>
  <c r="AK115" i="14"/>
  <c r="BA115" i="14" s="1"/>
  <c r="AX114" i="14"/>
  <c r="BN114" i="14" s="1"/>
  <c r="AW114" i="14"/>
  <c r="BM114" i="14" s="1"/>
  <c r="AV114" i="14"/>
  <c r="BL114" i="14" s="1"/>
  <c r="AU114" i="14"/>
  <c r="BK114" i="14" s="1"/>
  <c r="AT114" i="14"/>
  <c r="BJ114" i="14" s="1"/>
  <c r="AS114" i="14"/>
  <c r="BI114" i="14" s="1"/>
  <c r="AR114" i="14"/>
  <c r="BH114" i="14" s="1"/>
  <c r="AQ114" i="14"/>
  <c r="BG114" i="14" s="1"/>
  <c r="AP114" i="14"/>
  <c r="BF114" i="14" s="1"/>
  <c r="AO114" i="14"/>
  <c r="BE114" i="14" s="1"/>
  <c r="AN114" i="14"/>
  <c r="BD114" i="14" s="1"/>
  <c r="AM114" i="14"/>
  <c r="BC114" i="14" s="1"/>
  <c r="AL114" i="14"/>
  <c r="BB114" i="14" s="1"/>
  <c r="AK114" i="14"/>
  <c r="BA114" i="14" s="1"/>
  <c r="AV113" i="14"/>
  <c r="BL113" i="14" s="1"/>
  <c r="AU113" i="14"/>
  <c r="BK113" i="14" s="1"/>
  <c r="AT113" i="14"/>
  <c r="BJ113" i="14" s="1"/>
  <c r="AS113" i="14"/>
  <c r="BI113" i="14" s="1"/>
  <c r="AR113" i="14"/>
  <c r="BH113" i="14" s="1"/>
  <c r="AQ113" i="14"/>
  <c r="BG113" i="14" s="1"/>
  <c r="AP113" i="14"/>
  <c r="BF113" i="14" s="1"/>
  <c r="AO113" i="14"/>
  <c r="BE113" i="14" s="1"/>
  <c r="AL113" i="14"/>
  <c r="BB113" i="14" s="1"/>
  <c r="AK113" i="14"/>
  <c r="BA113" i="14" s="1"/>
  <c r="AX111" i="14"/>
  <c r="BN111" i="14" s="1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N111" i="14"/>
  <c r="BD111" i="14" s="1"/>
  <c r="AM111" i="14"/>
  <c r="BC111" i="14" s="1"/>
  <c r="AL111" i="14"/>
  <c r="BB111" i="14" s="1"/>
  <c r="AK111" i="14"/>
  <c r="BA111" i="14" s="1"/>
  <c r="AX110" i="14"/>
  <c r="BN110" i="14" s="1"/>
  <c r="AW110" i="14"/>
  <c r="BM110" i="14" s="1"/>
  <c r="AV110" i="14"/>
  <c r="BL110" i="14" s="1"/>
  <c r="AU110" i="14"/>
  <c r="BK110" i="14" s="1"/>
  <c r="AT110" i="14"/>
  <c r="BJ110" i="14" s="1"/>
  <c r="AS110" i="14"/>
  <c r="BI110" i="14" s="1"/>
  <c r="AR110" i="14"/>
  <c r="BH110" i="14" s="1"/>
  <c r="AQ110" i="14"/>
  <c r="BG110" i="14" s="1"/>
  <c r="AP110" i="14"/>
  <c r="BF110" i="14" s="1"/>
  <c r="AO110" i="14"/>
  <c r="BE110" i="14" s="1"/>
  <c r="AL110" i="14"/>
  <c r="BB110" i="14" s="1"/>
  <c r="AK110" i="14"/>
  <c r="BA110" i="14" s="1"/>
  <c r="AV109" i="14"/>
  <c r="BL109" i="14" s="1"/>
  <c r="AU109" i="14"/>
  <c r="BK109" i="14" s="1"/>
  <c r="AT109" i="14"/>
  <c r="BJ109" i="14" s="1"/>
  <c r="AS109" i="14"/>
  <c r="BI109" i="14" s="1"/>
  <c r="AR109" i="14"/>
  <c r="BH109" i="14" s="1"/>
  <c r="AQ109" i="14"/>
  <c r="BG109" i="14" s="1"/>
  <c r="AP109" i="14"/>
  <c r="BF109" i="14" s="1"/>
  <c r="AO109" i="14"/>
  <c r="BE109" i="14" s="1"/>
  <c r="AN109" i="14"/>
  <c r="BD109" i="14" s="1"/>
  <c r="AM109" i="14"/>
  <c r="BC109" i="14" s="1"/>
  <c r="AL109" i="14"/>
  <c r="BB109" i="14" s="1"/>
  <c r="AK109" i="14"/>
  <c r="BA109" i="14" s="1"/>
  <c r="AX108" i="14"/>
  <c r="BN108" i="14" s="1"/>
  <c r="AW108" i="14"/>
  <c r="BM108" i="14" s="1"/>
  <c r="AV108" i="14"/>
  <c r="BL108" i="14" s="1"/>
  <c r="AU108" i="14"/>
  <c r="BK108" i="14" s="1"/>
  <c r="AT108" i="14"/>
  <c r="BJ108" i="14" s="1"/>
  <c r="AS108" i="14"/>
  <c r="BI108" i="14" s="1"/>
  <c r="AR108" i="14"/>
  <c r="BH108" i="14" s="1"/>
  <c r="AQ108" i="14"/>
  <c r="BG108" i="14" s="1"/>
  <c r="AP108" i="14"/>
  <c r="BF108" i="14" s="1"/>
  <c r="AO108" i="14"/>
  <c r="BE108" i="14" s="1"/>
  <c r="AN108" i="14"/>
  <c r="BD108" i="14" s="1"/>
  <c r="AM108" i="14"/>
  <c r="BC108" i="14" s="1"/>
  <c r="AL108" i="14"/>
  <c r="BB108" i="14" s="1"/>
  <c r="AK108" i="14"/>
  <c r="BA108" i="14" s="1"/>
  <c r="AX107" i="14"/>
  <c r="BN107" i="14" s="1"/>
  <c r="AW107" i="14"/>
  <c r="BM107" i="14" s="1"/>
  <c r="AV107" i="14"/>
  <c r="BL107" i="14" s="1"/>
  <c r="AU107" i="14"/>
  <c r="BK107" i="14" s="1"/>
  <c r="AT107" i="14"/>
  <c r="BJ107" i="14" s="1"/>
  <c r="AS107" i="14"/>
  <c r="BI107" i="14" s="1"/>
  <c r="AR107" i="14"/>
  <c r="BH107" i="14" s="1"/>
  <c r="AQ107" i="14"/>
  <c r="BG107" i="14" s="1"/>
  <c r="AP107" i="14"/>
  <c r="BF107" i="14" s="1"/>
  <c r="AO107" i="14"/>
  <c r="BE107" i="14" s="1"/>
  <c r="AN107" i="14"/>
  <c r="BD107" i="14" s="1"/>
  <c r="AM107" i="14"/>
  <c r="BC107" i="14" s="1"/>
  <c r="AL107" i="14"/>
  <c r="BB107" i="14" s="1"/>
  <c r="AK107" i="14"/>
  <c r="BA107" i="14" s="1"/>
  <c r="AV106" i="14"/>
  <c r="BL106" i="14" s="1"/>
  <c r="AU106" i="14"/>
  <c r="BK106" i="14" s="1"/>
  <c r="AT106" i="14"/>
  <c r="BJ106" i="14" s="1"/>
  <c r="AS106" i="14"/>
  <c r="BI106" i="14" s="1"/>
  <c r="AR106" i="14"/>
  <c r="BH106" i="14" s="1"/>
  <c r="AQ106" i="14"/>
  <c r="BG106" i="14" s="1"/>
  <c r="AP106" i="14"/>
  <c r="BF106" i="14" s="1"/>
  <c r="AO106" i="14"/>
  <c r="BE106" i="14" s="1"/>
  <c r="AL106" i="14"/>
  <c r="BB106" i="14" s="1"/>
  <c r="AK106" i="14"/>
  <c r="BA106" i="14" s="1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N104" i="14"/>
  <c r="BD104" i="14" s="1"/>
  <c r="AM104" i="14"/>
  <c r="BC104" i="14" s="1"/>
  <c r="AL104" i="14"/>
  <c r="BB104" i="14" s="1"/>
  <c r="AK104" i="14"/>
  <c r="BA104" i="14" s="1"/>
  <c r="AX103" i="14"/>
  <c r="BN103" i="14" s="1"/>
  <c r="AW103" i="14"/>
  <c r="BM103" i="14" s="1"/>
  <c r="AV103" i="14"/>
  <c r="BL103" i="14" s="1"/>
  <c r="AU103" i="14"/>
  <c r="BK103" i="14" s="1"/>
  <c r="AT103" i="14"/>
  <c r="BJ103" i="14" s="1"/>
  <c r="AS103" i="14"/>
  <c r="BI103" i="14" s="1"/>
  <c r="AR103" i="14"/>
  <c r="BH103" i="14" s="1"/>
  <c r="AQ103" i="14"/>
  <c r="BG103" i="14" s="1"/>
  <c r="AP103" i="14"/>
  <c r="BF103" i="14" s="1"/>
  <c r="AO103" i="14"/>
  <c r="BE103" i="14" s="1"/>
  <c r="AL103" i="14"/>
  <c r="BB103" i="14" s="1"/>
  <c r="AK103" i="14"/>
  <c r="BA103" i="14" s="1"/>
  <c r="AV102" i="14"/>
  <c r="BL102" i="14" s="1"/>
  <c r="AU102" i="14"/>
  <c r="BK102" i="14" s="1"/>
  <c r="AT102" i="14"/>
  <c r="BJ102" i="14" s="1"/>
  <c r="AS102" i="14"/>
  <c r="BI102" i="14" s="1"/>
  <c r="AR102" i="14"/>
  <c r="BH102" i="14" s="1"/>
  <c r="AQ102" i="14"/>
  <c r="BG102" i="14" s="1"/>
  <c r="AP102" i="14"/>
  <c r="BF102" i="14" s="1"/>
  <c r="AO102" i="14"/>
  <c r="BE102" i="14" s="1"/>
  <c r="AN102" i="14"/>
  <c r="BD102" i="14" s="1"/>
  <c r="AM102" i="14"/>
  <c r="BC102" i="14" s="1"/>
  <c r="AL102" i="14"/>
  <c r="BB102" i="14" s="1"/>
  <c r="AK102" i="14"/>
  <c r="BA102" i="14" s="1"/>
  <c r="AX101" i="14"/>
  <c r="BN101" i="14" s="1"/>
  <c r="AW101" i="14"/>
  <c r="BM101" i="14" s="1"/>
  <c r="AV101" i="14"/>
  <c r="BL101" i="14" s="1"/>
  <c r="AU101" i="14"/>
  <c r="BK101" i="14" s="1"/>
  <c r="AT101" i="14"/>
  <c r="BJ101" i="14" s="1"/>
  <c r="AS101" i="14"/>
  <c r="BI101" i="14" s="1"/>
  <c r="AR101" i="14"/>
  <c r="BH101" i="14" s="1"/>
  <c r="AQ101" i="14"/>
  <c r="BG101" i="14" s="1"/>
  <c r="AP101" i="14"/>
  <c r="BF101" i="14" s="1"/>
  <c r="AO101" i="14"/>
  <c r="BE101" i="14" s="1"/>
  <c r="AN101" i="14"/>
  <c r="BD101" i="14" s="1"/>
  <c r="AM101" i="14"/>
  <c r="BC101" i="14" s="1"/>
  <c r="AL101" i="14"/>
  <c r="BB101" i="14" s="1"/>
  <c r="AK101" i="14"/>
  <c r="BA101" i="14" s="1"/>
  <c r="AX100" i="14"/>
  <c r="BN100" i="14" s="1"/>
  <c r="AW100" i="14"/>
  <c r="BM100" i="14" s="1"/>
  <c r="AV100" i="14"/>
  <c r="BL100" i="14" s="1"/>
  <c r="AU100" i="14"/>
  <c r="BK100" i="14" s="1"/>
  <c r="AT100" i="14"/>
  <c r="BJ100" i="14" s="1"/>
  <c r="AS100" i="14"/>
  <c r="BI100" i="14" s="1"/>
  <c r="AR100" i="14"/>
  <c r="BH100" i="14" s="1"/>
  <c r="AQ100" i="14"/>
  <c r="BG100" i="14" s="1"/>
  <c r="AP100" i="14"/>
  <c r="BF100" i="14" s="1"/>
  <c r="AO100" i="14"/>
  <c r="BE100" i="14" s="1"/>
  <c r="AN100" i="14"/>
  <c r="BD100" i="14" s="1"/>
  <c r="AM100" i="14"/>
  <c r="BC100" i="14" s="1"/>
  <c r="AL100" i="14"/>
  <c r="BB100" i="14" s="1"/>
  <c r="AK100" i="14"/>
  <c r="BA100" i="14" s="1"/>
  <c r="AV99" i="14"/>
  <c r="BL99" i="14" s="1"/>
  <c r="AU99" i="14"/>
  <c r="BK99" i="14" s="1"/>
  <c r="AT99" i="14"/>
  <c r="BJ99" i="14" s="1"/>
  <c r="AS99" i="14"/>
  <c r="BI99" i="14" s="1"/>
  <c r="AR99" i="14"/>
  <c r="BH99" i="14" s="1"/>
  <c r="AQ99" i="14"/>
  <c r="BG99" i="14" s="1"/>
  <c r="AP99" i="14"/>
  <c r="BF99" i="14" s="1"/>
  <c r="AO99" i="14"/>
  <c r="BE99" i="14" s="1"/>
  <c r="AL99" i="14"/>
  <c r="BB99" i="14" s="1"/>
  <c r="AK99" i="14"/>
  <c r="BA99" i="14" s="1"/>
  <c r="AX97" i="14"/>
  <c r="BN97" i="14" s="1"/>
  <c r="AW97" i="14"/>
  <c r="BM97" i="14" s="1"/>
  <c r="AV97" i="14"/>
  <c r="BL97" i="14" s="1"/>
  <c r="AU97" i="14"/>
  <c r="BK97" i="14" s="1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BE97" i="14" s="1"/>
  <c r="AN97" i="14"/>
  <c r="BD97" i="14" s="1"/>
  <c r="AM97" i="14"/>
  <c r="BC97" i="14" s="1"/>
  <c r="AL97" i="14"/>
  <c r="BB97" i="14" s="1"/>
  <c r="AK97" i="14"/>
  <c r="BA97" i="14" s="1"/>
  <c r="AX96" i="14"/>
  <c r="BN96" i="14" s="1"/>
  <c r="AW96" i="14"/>
  <c r="BM96" i="14" s="1"/>
  <c r="AV96" i="14"/>
  <c r="BL96" i="14" s="1"/>
  <c r="AU96" i="14"/>
  <c r="BK96" i="14" s="1"/>
  <c r="AT96" i="14"/>
  <c r="BJ96" i="14" s="1"/>
  <c r="AS96" i="14"/>
  <c r="BI96" i="14" s="1"/>
  <c r="AR96" i="14"/>
  <c r="BH96" i="14" s="1"/>
  <c r="AQ96" i="14"/>
  <c r="BG96" i="14" s="1"/>
  <c r="AP96" i="14"/>
  <c r="BF96" i="14" s="1"/>
  <c r="AO96" i="14"/>
  <c r="BE96" i="14" s="1"/>
  <c r="AL96" i="14"/>
  <c r="BB96" i="14" s="1"/>
  <c r="AK96" i="14"/>
  <c r="BA96" i="14" s="1"/>
  <c r="AV95" i="14"/>
  <c r="BL95" i="14" s="1"/>
  <c r="AU95" i="14"/>
  <c r="BK95" i="14" s="1"/>
  <c r="AT95" i="14"/>
  <c r="BJ95" i="14" s="1"/>
  <c r="AS95" i="14"/>
  <c r="BI95" i="14" s="1"/>
  <c r="AR95" i="14"/>
  <c r="BH95" i="14" s="1"/>
  <c r="AQ95" i="14"/>
  <c r="BG95" i="14" s="1"/>
  <c r="AP95" i="14"/>
  <c r="BF95" i="14" s="1"/>
  <c r="AO95" i="14"/>
  <c r="BE95" i="14" s="1"/>
  <c r="AN95" i="14"/>
  <c r="BD95" i="14" s="1"/>
  <c r="AM95" i="14"/>
  <c r="BC95" i="14" s="1"/>
  <c r="AL95" i="14"/>
  <c r="BB95" i="14" s="1"/>
  <c r="AK95" i="14"/>
  <c r="BA95" i="14" s="1"/>
  <c r="AX94" i="14"/>
  <c r="BN94" i="14" s="1"/>
  <c r="AW94" i="14"/>
  <c r="BM94" i="14" s="1"/>
  <c r="AV94" i="14"/>
  <c r="BL94" i="14" s="1"/>
  <c r="AU94" i="14"/>
  <c r="BK94" i="14" s="1"/>
  <c r="AT94" i="14"/>
  <c r="BJ94" i="14" s="1"/>
  <c r="AS94" i="14"/>
  <c r="BI94" i="14" s="1"/>
  <c r="AR94" i="14"/>
  <c r="BH94" i="14" s="1"/>
  <c r="AQ94" i="14"/>
  <c r="BG94" i="14" s="1"/>
  <c r="AP94" i="14"/>
  <c r="BF94" i="14" s="1"/>
  <c r="AO94" i="14"/>
  <c r="BE94" i="14" s="1"/>
  <c r="AN94" i="14"/>
  <c r="BD94" i="14" s="1"/>
  <c r="AL94" i="14"/>
  <c r="BB94" i="14" s="1"/>
  <c r="AK94" i="14"/>
  <c r="BA94" i="14" s="1"/>
  <c r="AX93" i="14"/>
  <c r="BN93" i="14" s="1"/>
  <c r="AW93" i="14"/>
  <c r="BM93" i="14" s="1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BE93" i="14" s="1"/>
  <c r="AN93" i="14"/>
  <c r="BD93" i="14" s="1"/>
  <c r="AM93" i="14"/>
  <c r="BC93" i="14" s="1"/>
  <c r="AL93" i="14"/>
  <c r="BB93" i="14" s="1"/>
  <c r="AK93" i="14"/>
  <c r="BA93" i="14" s="1"/>
  <c r="AX92" i="14"/>
  <c r="BN92" i="14" s="1"/>
  <c r="AW92" i="14"/>
  <c r="BM92" i="14" s="1"/>
  <c r="AV92" i="14"/>
  <c r="BL92" i="14" s="1"/>
  <c r="AU92" i="14"/>
  <c r="BK92" i="14" s="1"/>
  <c r="AT92" i="14"/>
  <c r="BJ92" i="14" s="1"/>
  <c r="AS92" i="14"/>
  <c r="BI92" i="14" s="1"/>
  <c r="AR92" i="14"/>
  <c r="BH92" i="14" s="1"/>
  <c r="AQ92" i="14"/>
  <c r="BG92" i="14" s="1"/>
  <c r="AP92" i="14"/>
  <c r="BF92" i="14" s="1"/>
  <c r="AO92" i="14"/>
  <c r="BE92" i="14" s="1"/>
  <c r="AL92" i="14"/>
  <c r="BB92" i="14" s="1"/>
  <c r="AK92" i="14"/>
  <c r="BA92" i="14" s="1"/>
  <c r="AX90" i="14"/>
  <c r="BN90" i="14" s="1"/>
  <c r="AW90" i="14"/>
  <c r="BM90" i="14" s="1"/>
  <c r="AV90" i="14"/>
  <c r="BL90" i="14" s="1"/>
  <c r="AU90" i="14"/>
  <c r="BK90" i="14" s="1"/>
  <c r="AT90" i="14"/>
  <c r="BJ90" i="14" s="1"/>
  <c r="AS90" i="14"/>
  <c r="BI90" i="14" s="1"/>
  <c r="AR90" i="14"/>
  <c r="BH90" i="14" s="1"/>
  <c r="AQ90" i="14"/>
  <c r="BG90" i="14" s="1"/>
  <c r="AP90" i="14"/>
  <c r="BF90" i="14" s="1"/>
  <c r="AO90" i="14"/>
  <c r="BE90" i="14" s="1"/>
  <c r="AN90" i="14"/>
  <c r="BD90" i="14" s="1"/>
  <c r="AM90" i="14"/>
  <c r="BC90" i="14" s="1"/>
  <c r="AL90" i="14"/>
  <c r="BB90" i="14" s="1"/>
  <c r="AK90" i="14"/>
  <c r="BA90" i="14" s="1"/>
  <c r="AX89" i="14"/>
  <c r="BN89" i="14" s="1"/>
  <c r="AW89" i="14"/>
  <c r="BM89" i="14" s="1"/>
  <c r="AV89" i="14"/>
  <c r="BL89" i="14" s="1"/>
  <c r="AU89" i="14"/>
  <c r="BK89" i="14" s="1"/>
  <c r="AT89" i="14"/>
  <c r="BJ89" i="14" s="1"/>
  <c r="AS89" i="14"/>
  <c r="BI89" i="14" s="1"/>
  <c r="AR89" i="14"/>
  <c r="BH89" i="14" s="1"/>
  <c r="AQ89" i="14"/>
  <c r="BG89" i="14" s="1"/>
  <c r="AP89" i="14"/>
  <c r="BF89" i="14" s="1"/>
  <c r="AO89" i="14"/>
  <c r="BE89" i="14" s="1"/>
  <c r="AL89" i="14"/>
  <c r="BB89" i="14" s="1"/>
  <c r="AK89" i="14"/>
  <c r="BA89" i="14" s="1"/>
  <c r="AV88" i="14"/>
  <c r="BL88" i="14" s="1"/>
  <c r="AU88" i="14"/>
  <c r="BK88" i="14" s="1"/>
  <c r="AT88" i="14"/>
  <c r="BJ88" i="14" s="1"/>
  <c r="AS88" i="14"/>
  <c r="BI88" i="14" s="1"/>
  <c r="AR88" i="14"/>
  <c r="BH88" i="14" s="1"/>
  <c r="AQ88" i="14"/>
  <c r="BG88" i="14" s="1"/>
  <c r="AP88" i="14"/>
  <c r="BF88" i="14" s="1"/>
  <c r="AO88" i="14"/>
  <c r="BE88" i="14" s="1"/>
  <c r="AN88" i="14"/>
  <c r="BD88" i="14" s="1"/>
  <c r="AM88" i="14"/>
  <c r="BC88" i="14" s="1"/>
  <c r="AL88" i="14"/>
  <c r="BB88" i="14" s="1"/>
  <c r="AK88" i="14"/>
  <c r="BA88" i="14" s="1"/>
  <c r="AK87" i="14"/>
  <c r="BA87" i="14" s="1"/>
  <c r="AL87" i="14"/>
  <c r="BB87" i="14" s="1"/>
  <c r="AM87" i="14"/>
  <c r="AN87" i="14"/>
  <c r="AO87" i="14"/>
  <c r="BE87" i="14" s="1"/>
  <c r="AP87" i="14"/>
  <c r="BF87" i="14" s="1"/>
  <c r="AQ87" i="14"/>
  <c r="BG87" i="14" s="1"/>
  <c r="AR87" i="14"/>
  <c r="BH87" i="14" s="1"/>
  <c r="AS87" i="14"/>
  <c r="BI87" i="14" s="1"/>
  <c r="AT87" i="14"/>
  <c r="BJ87" i="14" s="1"/>
  <c r="AU87" i="14"/>
  <c r="BK87" i="14" s="1"/>
  <c r="AV87" i="14"/>
  <c r="BL87" i="14" s="1"/>
  <c r="AW87" i="14"/>
  <c r="BM87" i="14" s="1"/>
  <c r="AX87" i="14"/>
  <c r="BN87" i="14" s="1"/>
  <c r="AX86" i="14"/>
  <c r="BN86" i="14" s="1"/>
  <c r="AW86" i="14"/>
  <c r="BM86" i="14" s="1"/>
  <c r="AV86" i="14"/>
  <c r="BL86" i="14" s="1"/>
  <c r="AU86" i="14"/>
  <c r="BK86" i="14" s="1"/>
  <c r="AT86" i="14"/>
  <c r="BJ86" i="14" s="1"/>
  <c r="AS86" i="14"/>
  <c r="BI86" i="14" s="1"/>
  <c r="AR86" i="14"/>
  <c r="BH86" i="14" s="1"/>
  <c r="AQ86" i="14"/>
  <c r="BG86" i="14" s="1"/>
  <c r="AP86" i="14"/>
  <c r="BF86" i="14" s="1"/>
  <c r="AO86" i="14"/>
  <c r="BE86" i="14" s="1"/>
  <c r="AN86" i="14"/>
  <c r="BD86" i="14" s="1"/>
  <c r="AM86" i="14"/>
  <c r="BC86" i="14" s="1"/>
  <c r="AL86" i="14"/>
  <c r="BB86" i="14" s="1"/>
  <c r="AK86" i="14"/>
  <c r="BA86" i="14" s="1"/>
  <c r="AV85" i="14"/>
  <c r="BL85" i="14" s="1"/>
  <c r="AU85" i="14"/>
  <c r="BK85" i="14" s="1"/>
  <c r="AT85" i="14"/>
  <c r="BJ85" i="14" s="1"/>
  <c r="AS85" i="14"/>
  <c r="BI85" i="14" s="1"/>
  <c r="AR85" i="14"/>
  <c r="BH85" i="14" s="1"/>
  <c r="AQ85" i="14"/>
  <c r="BG85" i="14" s="1"/>
  <c r="AP85" i="14"/>
  <c r="BF85" i="14" s="1"/>
  <c r="AO85" i="14"/>
  <c r="BE85" i="14" s="1"/>
  <c r="AL85" i="14"/>
  <c r="BB85" i="14" s="1"/>
  <c r="AK85" i="14"/>
  <c r="BA85" i="14" s="1"/>
  <c r="C65" i="14"/>
  <c r="D65" i="14"/>
  <c r="AZ65" i="14" s="1"/>
  <c r="T65" i="14"/>
  <c r="S65" i="14"/>
  <c r="AK69" i="14"/>
  <c r="BA69" i="14" s="1"/>
  <c r="AL69" i="14"/>
  <c r="BB69" i="14" s="1"/>
  <c r="AM69" i="14"/>
  <c r="BC69" i="14" s="1"/>
  <c r="AN69" i="14"/>
  <c r="BD69" i="14" s="1"/>
  <c r="AO69" i="14"/>
  <c r="AP69" i="14"/>
  <c r="BF69" i="14" s="1"/>
  <c r="AQ69" i="14"/>
  <c r="BG69" i="14" s="1"/>
  <c r="AR69" i="14"/>
  <c r="BH69" i="14" s="1"/>
  <c r="AS69" i="14"/>
  <c r="BI69" i="14" s="1"/>
  <c r="AT69" i="14"/>
  <c r="BJ69" i="14" s="1"/>
  <c r="AU69" i="14"/>
  <c r="BK69" i="14" s="1"/>
  <c r="AV69" i="14"/>
  <c r="BL69" i="14" s="1"/>
  <c r="AW69" i="14"/>
  <c r="BM69" i="14" s="1"/>
  <c r="AX69" i="14"/>
  <c r="BN69" i="14" s="1"/>
  <c r="AK78" i="14"/>
  <c r="BA78" i="14" s="1"/>
  <c r="AL78" i="14"/>
  <c r="BB78" i="14" s="1"/>
  <c r="AM78" i="14"/>
  <c r="AN78" i="14"/>
  <c r="AO78" i="14"/>
  <c r="BE78" i="14" s="1"/>
  <c r="AP78" i="14"/>
  <c r="BF78" i="14" s="1"/>
  <c r="AQ78" i="14"/>
  <c r="BG78" i="14" s="1"/>
  <c r="AR78" i="14"/>
  <c r="BH78" i="14" s="1"/>
  <c r="AS78" i="14"/>
  <c r="BI78" i="14" s="1"/>
  <c r="AT78" i="14"/>
  <c r="BJ78" i="14" s="1"/>
  <c r="AU78" i="14"/>
  <c r="BK78" i="14" s="1"/>
  <c r="AV78" i="14"/>
  <c r="BL78" i="14" s="1"/>
  <c r="AW78" i="14"/>
  <c r="BM78" i="14" s="1"/>
  <c r="AX78" i="14"/>
  <c r="BN78" i="14" s="1"/>
  <c r="AK79" i="14"/>
  <c r="BA79" i="14" s="1"/>
  <c r="AL79" i="14"/>
  <c r="BB79" i="14" s="1"/>
  <c r="AM79" i="14"/>
  <c r="BC79" i="14" s="1"/>
  <c r="AN79" i="14"/>
  <c r="BD79" i="14" s="1"/>
  <c r="AO79" i="14"/>
  <c r="BE79" i="14" s="1"/>
  <c r="AP79" i="14"/>
  <c r="BF79" i="14" s="1"/>
  <c r="AQ79" i="14"/>
  <c r="BG79" i="14" s="1"/>
  <c r="AR79" i="14"/>
  <c r="BH79" i="14" s="1"/>
  <c r="AS79" i="14"/>
  <c r="BI79" i="14" s="1"/>
  <c r="AT79" i="14"/>
  <c r="BJ79" i="14" s="1"/>
  <c r="AU79" i="14"/>
  <c r="BK79" i="14" s="1"/>
  <c r="AV79" i="14"/>
  <c r="BL79" i="14" s="1"/>
  <c r="AW79" i="14"/>
  <c r="BM79" i="14" s="1"/>
  <c r="AX79" i="14"/>
  <c r="BN79" i="14" s="1"/>
  <c r="AK80" i="14"/>
  <c r="BA80" i="14" s="1"/>
  <c r="AL80" i="14"/>
  <c r="BB80" i="14" s="1"/>
  <c r="AM80" i="14"/>
  <c r="BC80" i="14" s="1"/>
  <c r="AN80" i="14"/>
  <c r="BD80" i="14" s="1"/>
  <c r="AO80" i="14"/>
  <c r="BE80" i="14" s="1"/>
  <c r="AP80" i="14"/>
  <c r="BF80" i="14" s="1"/>
  <c r="AQ80" i="14"/>
  <c r="BG80" i="14" s="1"/>
  <c r="AR80" i="14"/>
  <c r="BH80" i="14" s="1"/>
  <c r="AS80" i="14"/>
  <c r="BI80" i="14" s="1"/>
  <c r="AT80" i="14"/>
  <c r="BJ80" i="14" s="1"/>
  <c r="AU80" i="14"/>
  <c r="BK80" i="14" s="1"/>
  <c r="AV80" i="14"/>
  <c r="BL80" i="14" s="1"/>
  <c r="AW80" i="14"/>
  <c r="BM80" i="14" s="1"/>
  <c r="AX80" i="14"/>
  <c r="BN80" i="14" s="1"/>
  <c r="AK81" i="14"/>
  <c r="BA81" i="14" s="1"/>
  <c r="AL81" i="14"/>
  <c r="BB81" i="14" s="1"/>
  <c r="AM81" i="14"/>
  <c r="BC81" i="14" s="1"/>
  <c r="AN81" i="14"/>
  <c r="BD81" i="14" s="1"/>
  <c r="AO81" i="14"/>
  <c r="BE81" i="14" s="1"/>
  <c r="AP81" i="14"/>
  <c r="BF81" i="14" s="1"/>
  <c r="AQ81" i="14"/>
  <c r="BG81" i="14" s="1"/>
  <c r="AR81" i="14"/>
  <c r="BH81" i="14" s="1"/>
  <c r="AS81" i="14"/>
  <c r="BI81" i="14" s="1"/>
  <c r="AT81" i="14"/>
  <c r="BJ81" i="14" s="1"/>
  <c r="AU81" i="14"/>
  <c r="BK81" i="14" s="1"/>
  <c r="AV81" i="14"/>
  <c r="BL81" i="14" s="1"/>
  <c r="AW81" i="14"/>
  <c r="BM81" i="14" s="1"/>
  <c r="AX81" i="14"/>
  <c r="BN81" i="14" s="1"/>
  <c r="AK83" i="14"/>
  <c r="BA83" i="14" s="1"/>
  <c r="AL83" i="14"/>
  <c r="BB83" i="14" s="1"/>
  <c r="AM83" i="14"/>
  <c r="BC83" i="14" s="1"/>
  <c r="AN83" i="14"/>
  <c r="BD83" i="14" s="1"/>
  <c r="AO83" i="14"/>
  <c r="BE83" i="14" s="1"/>
  <c r="AP83" i="14"/>
  <c r="BF83" i="14" s="1"/>
  <c r="AQ83" i="14"/>
  <c r="BG83" i="14" s="1"/>
  <c r="AR83" i="14"/>
  <c r="BH83" i="14" s="1"/>
  <c r="AS83" i="14"/>
  <c r="BI83" i="14" s="1"/>
  <c r="AT83" i="14"/>
  <c r="BJ83" i="14" s="1"/>
  <c r="AU83" i="14"/>
  <c r="BK83" i="14" s="1"/>
  <c r="AV83" i="14"/>
  <c r="BL83" i="14" s="1"/>
  <c r="AW83" i="14"/>
  <c r="BM83" i="14" s="1"/>
  <c r="AX83" i="14"/>
  <c r="BN83" i="14" s="1"/>
  <c r="AX67" i="14"/>
  <c r="BN67" i="14" s="1"/>
  <c r="AW67" i="14"/>
  <c r="BM67" i="14" s="1"/>
  <c r="AV67" i="14"/>
  <c r="BL67" i="14" s="1"/>
  <c r="AU67" i="14"/>
  <c r="BK67" i="14" s="1"/>
  <c r="AT67" i="14"/>
  <c r="BJ67" i="14" s="1"/>
  <c r="AS67" i="14"/>
  <c r="BI67" i="14" s="1"/>
  <c r="AR67" i="14"/>
  <c r="BH67" i="14" s="1"/>
  <c r="AQ67" i="14"/>
  <c r="BG67" i="14" s="1"/>
  <c r="AO67" i="14"/>
  <c r="BE67" i="14" s="1"/>
  <c r="AN67" i="14"/>
  <c r="BD67" i="14" s="1"/>
  <c r="AM67" i="14"/>
  <c r="BC67" i="14" s="1"/>
  <c r="AL67" i="14"/>
  <c r="BB67" i="14" s="1"/>
  <c r="AK67" i="14"/>
  <c r="BA67" i="14" s="1"/>
  <c r="AV66" i="14"/>
  <c r="BL66" i="14" s="1"/>
  <c r="AU66" i="14"/>
  <c r="BK66" i="14" s="1"/>
  <c r="AT66" i="14"/>
  <c r="BJ66" i="14" s="1"/>
  <c r="AS66" i="14"/>
  <c r="BI66" i="14" s="1"/>
  <c r="AR66" i="14"/>
  <c r="BH66" i="14" s="1"/>
  <c r="AQ66" i="14"/>
  <c r="BG66" i="14" s="1"/>
  <c r="AL66" i="14"/>
  <c r="BB66" i="14" s="1"/>
  <c r="AK66" i="14"/>
  <c r="BA66" i="14" s="1"/>
  <c r="AX65" i="14"/>
  <c r="BN65" i="14" s="1"/>
  <c r="AW65" i="14"/>
  <c r="BM65" i="14" s="1"/>
  <c r="AV65" i="14"/>
  <c r="BL65" i="14" s="1"/>
  <c r="AU65" i="14"/>
  <c r="BK65" i="14" s="1"/>
  <c r="AT65" i="14"/>
  <c r="BJ65" i="14" s="1"/>
  <c r="AS65" i="14"/>
  <c r="BI65" i="14" s="1"/>
  <c r="AR65" i="14"/>
  <c r="BH65" i="14" s="1"/>
  <c r="AQ65" i="14"/>
  <c r="BG65" i="14" s="1"/>
  <c r="AP65" i="14"/>
  <c r="BF65" i="14" s="1"/>
  <c r="AO65" i="14"/>
  <c r="BE65" i="14" s="1"/>
  <c r="AN65" i="14"/>
  <c r="BD65" i="14" s="1"/>
  <c r="AL65" i="14"/>
  <c r="BB65" i="14" s="1"/>
  <c r="AK65" i="14"/>
  <c r="BA65" i="14" s="1"/>
  <c r="AV63" i="14"/>
  <c r="BL63" i="14" s="1"/>
  <c r="AU63" i="14"/>
  <c r="BK63" i="14" s="1"/>
  <c r="AT63" i="14"/>
  <c r="BJ63" i="14" s="1"/>
  <c r="AS63" i="14"/>
  <c r="BI63" i="14" s="1"/>
  <c r="AR63" i="14"/>
  <c r="BH63" i="14" s="1"/>
  <c r="AQ63" i="14"/>
  <c r="BG63" i="14" s="1"/>
  <c r="AN63" i="14"/>
  <c r="BD63" i="14" s="1"/>
  <c r="AM63" i="14"/>
  <c r="BC63" i="14" s="1"/>
  <c r="AL63" i="14"/>
  <c r="BB63" i="14" s="1"/>
  <c r="AK63" i="14"/>
  <c r="BA63" i="14" s="1"/>
  <c r="AX62" i="14"/>
  <c r="BN62" i="14" s="1"/>
  <c r="AW62" i="14"/>
  <c r="BM62" i="14" s="1"/>
  <c r="AV62" i="14"/>
  <c r="BL62" i="14" s="1"/>
  <c r="AU62" i="14"/>
  <c r="BK62" i="14" s="1"/>
  <c r="AT62" i="14"/>
  <c r="BJ62" i="14" s="1"/>
  <c r="AS62" i="14"/>
  <c r="BI62" i="14" s="1"/>
  <c r="AR62" i="14"/>
  <c r="BH62" i="14" s="1"/>
  <c r="AQ62" i="14"/>
  <c r="BG62" i="14" s="1"/>
  <c r="AP62" i="14"/>
  <c r="BF62" i="14" s="1"/>
  <c r="AO62" i="14"/>
  <c r="BE62" i="14" s="1"/>
  <c r="AN62" i="14"/>
  <c r="AM62" i="14"/>
  <c r="AL62" i="14"/>
  <c r="BB62" i="14" s="1"/>
  <c r="AK62" i="14"/>
  <c r="BA62" i="14" s="1"/>
  <c r="AX61" i="14"/>
  <c r="BN61" i="14" s="1"/>
  <c r="AW61" i="14"/>
  <c r="BM61" i="14" s="1"/>
  <c r="AV61" i="14"/>
  <c r="BL61" i="14" s="1"/>
  <c r="AU61" i="14"/>
  <c r="BK61" i="14" s="1"/>
  <c r="AT61" i="14"/>
  <c r="BJ61" i="14" s="1"/>
  <c r="AS61" i="14"/>
  <c r="BI61" i="14" s="1"/>
  <c r="AR61" i="14"/>
  <c r="BH61" i="14" s="1"/>
  <c r="AQ61" i="14"/>
  <c r="BG61" i="14" s="1"/>
  <c r="AP61" i="14"/>
  <c r="BF61" i="14" s="1"/>
  <c r="AO61" i="14"/>
  <c r="BE61" i="14" s="1"/>
  <c r="AL61" i="14"/>
  <c r="BB61" i="14" s="1"/>
  <c r="AK61" i="14"/>
  <c r="BA61" i="14" s="1"/>
  <c r="AK55" i="14"/>
  <c r="BA55" i="14" s="1"/>
  <c r="AL55" i="14"/>
  <c r="BB55" i="14" s="1"/>
  <c r="AM55" i="14"/>
  <c r="BC55" i="14" s="1"/>
  <c r="AN55" i="14"/>
  <c r="BD55" i="14" s="1"/>
  <c r="AO55" i="14"/>
  <c r="BE55" i="14" s="1"/>
  <c r="AP55" i="14"/>
  <c r="BF55" i="14" s="1"/>
  <c r="AQ55" i="14"/>
  <c r="BG55" i="14" s="1"/>
  <c r="AR55" i="14"/>
  <c r="BH55" i="14" s="1"/>
  <c r="AS55" i="14"/>
  <c r="BI55" i="14" s="1"/>
  <c r="AT55" i="14"/>
  <c r="BJ55" i="14" s="1"/>
  <c r="AU55" i="14"/>
  <c r="BK55" i="14" s="1"/>
  <c r="AV55" i="14"/>
  <c r="BL55" i="14" s="1"/>
  <c r="AW55" i="14"/>
  <c r="BM55" i="14" s="1"/>
  <c r="AX55" i="14"/>
  <c r="BN55" i="14" s="1"/>
  <c r="AK56" i="14"/>
  <c r="BA56" i="14" s="1"/>
  <c r="AL56" i="14"/>
  <c r="BB56" i="14" s="1"/>
  <c r="AM56" i="14"/>
  <c r="BC56" i="14" s="1"/>
  <c r="AN56" i="14"/>
  <c r="BD56" i="14" s="1"/>
  <c r="AO56" i="14"/>
  <c r="BE56" i="14" s="1"/>
  <c r="AP56" i="14"/>
  <c r="BF56" i="14" s="1"/>
  <c r="AQ56" i="14"/>
  <c r="BG56" i="14" s="1"/>
  <c r="AR56" i="14"/>
  <c r="BH56" i="14" s="1"/>
  <c r="AS56" i="14"/>
  <c r="BI56" i="14" s="1"/>
  <c r="AT56" i="14"/>
  <c r="BJ56" i="14" s="1"/>
  <c r="AU56" i="14"/>
  <c r="BK56" i="14" s="1"/>
  <c r="AV56" i="14"/>
  <c r="BL56" i="14" s="1"/>
  <c r="AW56" i="14"/>
  <c r="BM56" i="14" s="1"/>
  <c r="AX56" i="14"/>
  <c r="BN56" i="14" s="1"/>
  <c r="AK57" i="14"/>
  <c r="BA57" i="14" s="1"/>
  <c r="AL57" i="14"/>
  <c r="BB57" i="14" s="1"/>
  <c r="AM57" i="14"/>
  <c r="BC57" i="14" s="1"/>
  <c r="AN57" i="14"/>
  <c r="BD57" i="14" s="1"/>
  <c r="AO57" i="14"/>
  <c r="AP57" i="14"/>
  <c r="AQ57" i="14"/>
  <c r="BG57" i="14" s="1"/>
  <c r="AR57" i="14"/>
  <c r="BH57" i="14" s="1"/>
  <c r="AS57" i="14"/>
  <c r="BI57" i="14" s="1"/>
  <c r="AT57" i="14"/>
  <c r="BJ57" i="14" s="1"/>
  <c r="AU57" i="14"/>
  <c r="BK57" i="14" s="1"/>
  <c r="AV57" i="14"/>
  <c r="BL57" i="14" s="1"/>
  <c r="AW57" i="14"/>
  <c r="BM57" i="14" s="1"/>
  <c r="AX57" i="14"/>
  <c r="BN57" i="14" s="1"/>
  <c r="AK60" i="14"/>
  <c r="BA60" i="14" s="1"/>
  <c r="AL60" i="14"/>
  <c r="BB60" i="14" s="1"/>
  <c r="AM60" i="14"/>
  <c r="BC60" i="14" s="1"/>
  <c r="AN60" i="14"/>
  <c r="BD60" i="14" s="1"/>
  <c r="AO60" i="14"/>
  <c r="AP60" i="14"/>
  <c r="AQ60" i="14"/>
  <c r="BG60" i="14" s="1"/>
  <c r="AR60" i="14"/>
  <c r="BH60" i="14" s="1"/>
  <c r="AS60" i="14"/>
  <c r="BI60" i="14" s="1"/>
  <c r="AT60" i="14"/>
  <c r="BJ60" i="14" s="1"/>
  <c r="AU60" i="14"/>
  <c r="BK60" i="14" s="1"/>
  <c r="AV60" i="14"/>
  <c r="BL60" i="14" s="1"/>
  <c r="AW60" i="14"/>
  <c r="BM60" i="14" s="1"/>
  <c r="AX60" i="14"/>
  <c r="BN60" i="14" s="1"/>
  <c r="AX54" i="14"/>
  <c r="BN54" i="14" s="1"/>
  <c r="AW54" i="14"/>
  <c r="BM54" i="14" s="1"/>
  <c r="AV54" i="14"/>
  <c r="BL54" i="14" s="1"/>
  <c r="AU54" i="14"/>
  <c r="BK54" i="14" s="1"/>
  <c r="AT54" i="14"/>
  <c r="BJ54" i="14" s="1"/>
  <c r="AS54" i="14"/>
  <c r="BI54" i="14" s="1"/>
  <c r="AR54" i="14"/>
  <c r="BH54" i="14" s="1"/>
  <c r="AQ54" i="14"/>
  <c r="BG54" i="14" s="1"/>
  <c r="AP54" i="14"/>
  <c r="AO54" i="14"/>
  <c r="AN54" i="14"/>
  <c r="BD54" i="14" s="1"/>
  <c r="AM54" i="14"/>
  <c r="BC54" i="14" s="1"/>
  <c r="AL54" i="14"/>
  <c r="BB54" i="14" s="1"/>
  <c r="AK54" i="14"/>
  <c r="BA54" i="14" s="1"/>
  <c r="AV53" i="14"/>
  <c r="BL53" i="14" s="1"/>
  <c r="AU53" i="14"/>
  <c r="BK53" i="14" s="1"/>
  <c r="AT53" i="14"/>
  <c r="BJ53" i="14" s="1"/>
  <c r="AS53" i="14"/>
  <c r="BI53" i="14" s="1"/>
  <c r="AR53" i="14"/>
  <c r="AQ53" i="14"/>
  <c r="AN53" i="14"/>
  <c r="BD53" i="14" s="1"/>
  <c r="AM53" i="14"/>
  <c r="BC53" i="14" s="1"/>
  <c r="AL53" i="14"/>
  <c r="BB53" i="14" s="1"/>
  <c r="AK53" i="14"/>
  <c r="BA53" i="14" s="1"/>
  <c r="AV52" i="14"/>
  <c r="BL52" i="14" s="1"/>
  <c r="AU52" i="14"/>
  <c r="BK52" i="14" s="1"/>
  <c r="AT52" i="14"/>
  <c r="BJ52" i="14" s="1"/>
  <c r="AS52" i="14"/>
  <c r="AR52" i="14"/>
  <c r="BH52" i="14" s="1"/>
  <c r="AQ52" i="14"/>
  <c r="BG52" i="14" s="1"/>
  <c r="AP52" i="14"/>
  <c r="BF52" i="14" s="1"/>
  <c r="AO52" i="14"/>
  <c r="BE52" i="14" s="1"/>
  <c r="AN52" i="14"/>
  <c r="BD52" i="14" s="1"/>
  <c r="AM52" i="14"/>
  <c r="BC52" i="14" s="1"/>
  <c r="AL52" i="14"/>
  <c r="BB52" i="14" s="1"/>
  <c r="AK52" i="14"/>
  <c r="BA52" i="14" s="1"/>
  <c r="AK47" i="14"/>
  <c r="BA47" i="14" s="1"/>
  <c r="AL47" i="14"/>
  <c r="BB47" i="14" s="1"/>
  <c r="AM47" i="14"/>
  <c r="BC47" i="14" s="1"/>
  <c r="AN47" i="14"/>
  <c r="BD47" i="14" s="1"/>
  <c r="AO47" i="14"/>
  <c r="AP47" i="14"/>
  <c r="AQ47" i="14"/>
  <c r="BG47" i="14" s="1"/>
  <c r="AR47" i="14"/>
  <c r="BH47" i="14" s="1"/>
  <c r="AS47" i="14"/>
  <c r="BI47" i="14" s="1"/>
  <c r="AT47" i="14"/>
  <c r="BJ47" i="14" s="1"/>
  <c r="AU47" i="14"/>
  <c r="BK47" i="14" s="1"/>
  <c r="AV47" i="14"/>
  <c r="BL47" i="14" s="1"/>
  <c r="AW47" i="14"/>
  <c r="BM47" i="14" s="1"/>
  <c r="AX47" i="14"/>
  <c r="BN47" i="14" s="1"/>
  <c r="AK48" i="14"/>
  <c r="BA48" i="14" s="1"/>
  <c r="AL48" i="14"/>
  <c r="BB48" i="14" s="1"/>
  <c r="AM48" i="14"/>
  <c r="BC48" i="14" s="1"/>
  <c r="AN48" i="14"/>
  <c r="BD48" i="14" s="1"/>
  <c r="AO48" i="14"/>
  <c r="AP48" i="14"/>
  <c r="AQ48" i="14"/>
  <c r="BG48" i="14" s="1"/>
  <c r="AR48" i="14"/>
  <c r="BH48" i="14" s="1"/>
  <c r="AS48" i="14"/>
  <c r="BI48" i="14" s="1"/>
  <c r="AT48" i="14"/>
  <c r="BJ48" i="14" s="1"/>
  <c r="AU48" i="14"/>
  <c r="BK48" i="14" s="1"/>
  <c r="AV48" i="14"/>
  <c r="BL48" i="14" s="1"/>
  <c r="AW48" i="14"/>
  <c r="BM48" i="14" s="1"/>
  <c r="AX48" i="14"/>
  <c r="BN48" i="14" s="1"/>
  <c r="AK51" i="14"/>
  <c r="BA51" i="14" s="1"/>
  <c r="AL51" i="14"/>
  <c r="BB51" i="14" s="1"/>
  <c r="AM51" i="14"/>
  <c r="BC51" i="14" s="1"/>
  <c r="AN51" i="14"/>
  <c r="BD51" i="14" s="1"/>
  <c r="AO51" i="14"/>
  <c r="BE51" i="14" s="1"/>
  <c r="AP51" i="14"/>
  <c r="AQ51" i="14"/>
  <c r="BG51" i="14" s="1"/>
  <c r="AR51" i="14"/>
  <c r="BH51" i="14" s="1"/>
  <c r="AS51" i="14"/>
  <c r="BI51" i="14" s="1"/>
  <c r="AT51" i="14"/>
  <c r="BJ51" i="14" s="1"/>
  <c r="AU51" i="14"/>
  <c r="BK51" i="14" s="1"/>
  <c r="AV51" i="14"/>
  <c r="BL51" i="14" s="1"/>
  <c r="AW51" i="14"/>
  <c r="BM51" i="14" s="1"/>
  <c r="AX51" i="14"/>
  <c r="BN51" i="14" s="1"/>
  <c r="AX46" i="14"/>
  <c r="BN46" i="14" s="1"/>
  <c r="AW46" i="14"/>
  <c r="BM46" i="14" s="1"/>
  <c r="AV46" i="14"/>
  <c r="BL46" i="14" s="1"/>
  <c r="AU46" i="14"/>
  <c r="BK46" i="14" s="1"/>
  <c r="AT46" i="14"/>
  <c r="BJ46" i="14" s="1"/>
  <c r="AS46" i="14"/>
  <c r="BI46" i="14" s="1"/>
  <c r="AR46" i="14"/>
  <c r="BH46" i="14" s="1"/>
  <c r="AQ46" i="14"/>
  <c r="BG46" i="14" s="1"/>
  <c r="AP46" i="14"/>
  <c r="AO46" i="14"/>
  <c r="AN46" i="14"/>
  <c r="BD46" i="14" s="1"/>
  <c r="AM46" i="14"/>
  <c r="BC46" i="14" s="1"/>
  <c r="AL46" i="14"/>
  <c r="BB46" i="14" s="1"/>
  <c r="AK46" i="14"/>
  <c r="BA46" i="14" s="1"/>
  <c r="AV45" i="14"/>
  <c r="AU45" i="14"/>
  <c r="AT45" i="14"/>
  <c r="BJ45" i="14" s="1"/>
  <c r="AR45" i="14"/>
  <c r="BH45" i="14" s="1"/>
  <c r="AQ45" i="14"/>
  <c r="BG45" i="14" s="1"/>
  <c r="AN45" i="14"/>
  <c r="BD45" i="14" s="1"/>
  <c r="AM45" i="14"/>
  <c r="BC45" i="14" s="1"/>
  <c r="AL45" i="14"/>
  <c r="BB45" i="14" s="1"/>
  <c r="AK45" i="14"/>
  <c r="BA45" i="14" s="1"/>
  <c r="AK25" i="14"/>
  <c r="BA25" i="14" s="1"/>
  <c r="AL25" i="14"/>
  <c r="BB25" i="14" s="1"/>
  <c r="AM25" i="14"/>
  <c r="AN25" i="14"/>
  <c r="AO25" i="14"/>
  <c r="BE25" i="14" s="1"/>
  <c r="AP25" i="14"/>
  <c r="BF25" i="14" s="1"/>
  <c r="AQ25" i="14"/>
  <c r="BG25" i="14" s="1"/>
  <c r="AR25" i="14"/>
  <c r="BH25" i="14" s="1"/>
  <c r="AS25" i="14"/>
  <c r="BI25" i="14" s="1"/>
  <c r="AT25" i="14"/>
  <c r="BJ25" i="14" s="1"/>
  <c r="AU25" i="14"/>
  <c r="BK25" i="14" s="1"/>
  <c r="AV25" i="14"/>
  <c r="BL25" i="14" s="1"/>
  <c r="AW25" i="14"/>
  <c r="BM25" i="14" s="1"/>
  <c r="AX25" i="14"/>
  <c r="BN25" i="14" s="1"/>
  <c r="AK26" i="14"/>
  <c r="BA26" i="14" s="1"/>
  <c r="AL26" i="14"/>
  <c r="BB26" i="14" s="1"/>
  <c r="AM26" i="14"/>
  <c r="AN26" i="14"/>
  <c r="AO26" i="14"/>
  <c r="BE26" i="14" s="1"/>
  <c r="AP26" i="14"/>
  <c r="BF26" i="14" s="1"/>
  <c r="AQ26" i="14"/>
  <c r="BG26" i="14" s="1"/>
  <c r="AR26" i="14"/>
  <c r="BH26" i="14" s="1"/>
  <c r="AS26" i="14"/>
  <c r="BI26" i="14" s="1"/>
  <c r="AT26" i="14"/>
  <c r="BJ26" i="14" s="1"/>
  <c r="AU26" i="14"/>
  <c r="BK26" i="14" s="1"/>
  <c r="AV26" i="14"/>
  <c r="BL26" i="14" s="1"/>
  <c r="AW26" i="14"/>
  <c r="BM26" i="14" s="1"/>
  <c r="AX26" i="14"/>
  <c r="BN26" i="14" s="1"/>
  <c r="AK27" i="14"/>
  <c r="BA27" i="14" s="1"/>
  <c r="AL27" i="14"/>
  <c r="BB27" i="14" s="1"/>
  <c r="AM27" i="14"/>
  <c r="AN27" i="14"/>
  <c r="AO27" i="14"/>
  <c r="BE27" i="14" s="1"/>
  <c r="AP27" i="14"/>
  <c r="BF27" i="14" s="1"/>
  <c r="AQ27" i="14"/>
  <c r="BG27" i="14" s="1"/>
  <c r="AR27" i="14"/>
  <c r="BH27" i="14" s="1"/>
  <c r="AS27" i="14"/>
  <c r="BI27" i="14" s="1"/>
  <c r="AT27" i="14"/>
  <c r="BJ27" i="14" s="1"/>
  <c r="AU27" i="14"/>
  <c r="BK27" i="14" s="1"/>
  <c r="AV27" i="14"/>
  <c r="BL27" i="14" s="1"/>
  <c r="AW27" i="14"/>
  <c r="BM27" i="14" s="1"/>
  <c r="AX27" i="14"/>
  <c r="BN27" i="14" s="1"/>
  <c r="AK28" i="14"/>
  <c r="BA28" i="14" s="1"/>
  <c r="AL28" i="14"/>
  <c r="BB28" i="14" s="1"/>
  <c r="AM28" i="14"/>
  <c r="AN28" i="14"/>
  <c r="AO28" i="14"/>
  <c r="BE28" i="14" s="1"/>
  <c r="AP28" i="14"/>
  <c r="BF28" i="14" s="1"/>
  <c r="AQ28" i="14"/>
  <c r="BG28" i="14" s="1"/>
  <c r="AR28" i="14"/>
  <c r="BH28" i="14" s="1"/>
  <c r="AS28" i="14"/>
  <c r="BI28" i="14" s="1"/>
  <c r="AT28" i="14"/>
  <c r="BJ28" i="14" s="1"/>
  <c r="AU28" i="14"/>
  <c r="BK28" i="14" s="1"/>
  <c r="AV28" i="14"/>
  <c r="BL28" i="14" s="1"/>
  <c r="AW28" i="14"/>
  <c r="BM28" i="14" s="1"/>
  <c r="AX28" i="14"/>
  <c r="BN28" i="14" s="1"/>
  <c r="AK29" i="14"/>
  <c r="BA29" i="14" s="1"/>
  <c r="AL29" i="14"/>
  <c r="BB29" i="14" s="1"/>
  <c r="AM29" i="14"/>
  <c r="AN29" i="14"/>
  <c r="AO29" i="14"/>
  <c r="BE29" i="14" s="1"/>
  <c r="AP29" i="14"/>
  <c r="BF29" i="14" s="1"/>
  <c r="AQ29" i="14"/>
  <c r="BG29" i="14" s="1"/>
  <c r="AR29" i="14"/>
  <c r="BH29" i="14" s="1"/>
  <c r="AS29" i="14"/>
  <c r="BI29" i="14" s="1"/>
  <c r="AT29" i="14"/>
  <c r="BJ29" i="14" s="1"/>
  <c r="AU29" i="14"/>
  <c r="BK29" i="14" s="1"/>
  <c r="AV29" i="14"/>
  <c r="BL29" i="14" s="1"/>
  <c r="AW29" i="14"/>
  <c r="BM29" i="14" s="1"/>
  <c r="AX29" i="14"/>
  <c r="BN29" i="14" s="1"/>
  <c r="AK30" i="14"/>
  <c r="BA30" i="14" s="1"/>
  <c r="AL30" i="14"/>
  <c r="BB30" i="14" s="1"/>
  <c r="AM30" i="14"/>
  <c r="AN30" i="14"/>
  <c r="AO30" i="14"/>
  <c r="BE30" i="14" s="1"/>
  <c r="AP30" i="14"/>
  <c r="BF30" i="14" s="1"/>
  <c r="AQ30" i="14"/>
  <c r="BG30" i="14" s="1"/>
  <c r="AR30" i="14"/>
  <c r="BH30" i="14" s="1"/>
  <c r="AS30" i="14"/>
  <c r="BI30" i="14" s="1"/>
  <c r="AT30" i="14"/>
  <c r="BJ30" i="14" s="1"/>
  <c r="AU30" i="14"/>
  <c r="BK30" i="14" s="1"/>
  <c r="AV30" i="14"/>
  <c r="BL30" i="14" s="1"/>
  <c r="AW30" i="14"/>
  <c r="BM30" i="14" s="1"/>
  <c r="AX30" i="14"/>
  <c r="BN30" i="14" s="1"/>
  <c r="AK31" i="14"/>
  <c r="BA31" i="14" s="1"/>
  <c r="AL31" i="14"/>
  <c r="BB31" i="14" s="1"/>
  <c r="AM31" i="14"/>
  <c r="AN31" i="14"/>
  <c r="AO31" i="14"/>
  <c r="BE31" i="14" s="1"/>
  <c r="AP31" i="14"/>
  <c r="BF31" i="14" s="1"/>
  <c r="AQ31" i="14"/>
  <c r="BG31" i="14" s="1"/>
  <c r="AR31" i="14"/>
  <c r="BH31" i="14" s="1"/>
  <c r="AS31" i="14"/>
  <c r="BI31" i="14" s="1"/>
  <c r="AT31" i="14"/>
  <c r="BJ31" i="14" s="1"/>
  <c r="AU31" i="14"/>
  <c r="BK31" i="14" s="1"/>
  <c r="AV31" i="14"/>
  <c r="BL31" i="14" s="1"/>
  <c r="AW31" i="14"/>
  <c r="BM31" i="14" s="1"/>
  <c r="AX31" i="14"/>
  <c r="BN31" i="14" s="1"/>
  <c r="AK32" i="14"/>
  <c r="BA32" i="14" s="1"/>
  <c r="AL32" i="14"/>
  <c r="BB32" i="14" s="1"/>
  <c r="AM32" i="14"/>
  <c r="AN32" i="14"/>
  <c r="AO32" i="14"/>
  <c r="BE32" i="14" s="1"/>
  <c r="AP32" i="14"/>
  <c r="BF32" i="14" s="1"/>
  <c r="AQ32" i="14"/>
  <c r="BG32" i="14" s="1"/>
  <c r="AR32" i="14"/>
  <c r="BH32" i="14" s="1"/>
  <c r="AS32" i="14"/>
  <c r="BI32" i="14" s="1"/>
  <c r="AT32" i="14"/>
  <c r="BJ32" i="14" s="1"/>
  <c r="AU32" i="14"/>
  <c r="BK32" i="14" s="1"/>
  <c r="AV32" i="14"/>
  <c r="BL32" i="14" s="1"/>
  <c r="AW32" i="14"/>
  <c r="BM32" i="14" s="1"/>
  <c r="AX32" i="14"/>
  <c r="BN32" i="14" s="1"/>
  <c r="AK33" i="14"/>
  <c r="BA33" i="14" s="1"/>
  <c r="AL33" i="14"/>
  <c r="BB33" i="14" s="1"/>
  <c r="AM33" i="14"/>
  <c r="AN33" i="14"/>
  <c r="AO33" i="14"/>
  <c r="BE33" i="14" s="1"/>
  <c r="AP33" i="14"/>
  <c r="BF33" i="14" s="1"/>
  <c r="AQ33" i="14"/>
  <c r="BG33" i="14" s="1"/>
  <c r="AR33" i="14"/>
  <c r="BH33" i="14" s="1"/>
  <c r="AS33" i="14"/>
  <c r="BI33" i="14" s="1"/>
  <c r="AT33" i="14"/>
  <c r="BJ33" i="14" s="1"/>
  <c r="AU33" i="14"/>
  <c r="BK33" i="14" s="1"/>
  <c r="AV33" i="14"/>
  <c r="BL33" i="14" s="1"/>
  <c r="AW33" i="14"/>
  <c r="BM33" i="14" s="1"/>
  <c r="AX33" i="14"/>
  <c r="BN33" i="14" s="1"/>
  <c r="AK34" i="14"/>
  <c r="BA34" i="14" s="1"/>
  <c r="AL34" i="14"/>
  <c r="BB34" i="14" s="1"/>
  <c r="AM34" i="14"/>
  <c r="AN34" i="14"/>
  <c r="AO34" i="14"/>
  <c r="BE34" i="14" s="1"/>
  <c r="AP34" i="14"/>
  <c r="BF34" i="14" s="1"/>
  <c r="AQ34" i="14"/>
  <c r="BG34" i="14" s="1"/>
  <c r="AR34" i="14"/>
  <c r="BH34" i="14" s="1"/>
  <c r="AS34" i="14"/>
  <c r="BI34" i="14" s="1"/>
  <c r="AT34" i="14"/>
  <c r="BJ34" i="14" s="1"/>
  <c r="AU34" i="14"/>
  <c r="BK34" i="14" s="1"/>
  <c r="AV34" i="14"/>
  <c r="BL34" i="14" s="1"/>
  <c r="AW34" i="14"/>
  <c r="BM34" i="14" s="1"/>
  <c r="AX34" i="14"/>
  <c r="BN34" i="14" s="1"/>
  <c r="AK35" i="14"/>
  <c r="BA35" i="14" s="1"/>
  <c r="AL35" i="14"/>
  <c r="BB35" i="14" s="1"/>
  <c r="AM35" i="14"/>
  <c r="AN35" i="14"/>
  <c r="AO35" i="14"/>
  <c r="BE35" i="14" s="1"/>
  <c r="AP35" i="14"/>
  <c r="BF35" i="14" s="1"/>
  <c r="AQ35" i="14"/>
  <c r="BG35" i="14" s="1"/>
  <c r="AR35" i="14"/>
  <c r="BH35" i="14" s="1"/>
  <c r="AS35" i="14"/>
  <c r="BI35" i="14" s="1"/>
  <c r="AT35" i="14"/>
  <c r="BJ35" i="14" s="1"/>
  <c r="AU35" i="14"/>
  <c r="BK35" i="14" s="1"/>
  <c r="AV35" i="14"/>
  <c r="BL35" i="14" s="1"/>
  <c r="AW35" i="14"/>
  <c r="BM35" i="14" s="1"/>
  <c r="AX35" i="14"/>
  <c r="BN35" i="14" s="1"/>
  <c r="AK36" i="14"/>
  <c r="BA36" i="14" s="1"/>
  <c r="AL36" i="14"/>
  <c r="BB36" i="14" s="1"/>
  <c r="AM36" i="14"/>
  <c r="AN36" i="14"/>
  <c r="AO36" i="14"/>
  <c r="BE36" i="14" s="1"/>
  <c r="AP36" i="14"/>
  <c r="BF36" i="14" s="1"/>
  <c r="AQ36" i="14"/>
  <c r="BG36" i="14" s="1"/>
  <c r="AR36" i="14"/>
  <c r="BH36" i="14" s="1"/>
  <c r="AS36" i="14"/>
  <c r="BI36" i="14" s="1"/>
  <c r="AT36" i="14"/>
  <c r="BJ36" i="14" s="1"/>
  <c r="AU36" i="14"/>
  <c r="BK36" i="14" s="1"/>
  <c r="AV36" i="14"/>
  <c r="BL36" i="14" s="1"/>
  <c r="AW36" i="14"/>
  <c r="BM36" i="14" s="1"/>
  <c r="AX36" i="14"/>
  <c r="BN36" i="14" s="1"/>
  <c r="AK37" i="14"/>
  <c r="BA37" i="14" s="1"/>
  <c r="AL37" i="14"/>
  <c r="BB37" i="14" s="1"/>
  <c r="AM37" i="14"/>
  <c r="AN37" i="14"/>
  <c r="AO37" i="14"/>
  <c r="BE37" i="14" s="1"/>
  <c r="AP37" i="14"/>
  <c r="BF37" i="14" s="1"/>
  <c r="AQ37" i="14"/>
  <c r="BG37" i="14" s="1"/>
  <c r="AR37" i="14"/>
  <c r="BH37" i="14" s="1"/>
  <c r="AS37" i="14"/>
  <c r="BI37" i="14" s="1"/>
  <c r="AT37" i="14"/>
  <c r="BJ37" i="14" s="1"/>
  <c r="AU37" i="14"/>
  <c r="BK37" i="14" s="1"/>
  <c r="AV37" i="14"/>
  <c r="BL37" i="14" s="1"/>
  <c r="AW37" i="14"/>
  <c r="BM37" i="14" s="1"/>
  <c r="AX37" i="14"/>
  <c r="BN37" i="14" s="1"/>
  <c r="AK38" i="14"/>
  <c r="BA38" i="14" s="1"/>
  <c r="AL38" i="14"/>
  <c r="BB38" i="14" s="1"/>
  <c r="AM38" i="14"/>
  <c r="AN38" i="14"/>
  <c r="AO38" i="14"/>
  <c r="BE38" i="14" s="1"/>
  <c r="AP38" i="14"/>
  <c r="BF38" i="14" s="1"/>
  <c r="AQ38" i="14"/>
  <c r="BG38" i="14" s="1"/>
  <c r="AR38" i="14"/>
  <c r="BH38" i="14" s="1"/>
  <c r="AS38" i="14"/>
  <c r="BI38" i="14" s="1"/>
  <c r="AT38" i="14"/>
  <c r="BJ38" i="14" s="1"/>
  <c r="AU38" i="14"/>
  <c r="BK38" i="14" s="1"/>
  <c r="AV38" i="14"/>
  <c r="BL38" i="14" s="1"/>
  <c r="AW38" i="14"/>
  <c r="BM38" i="14" s="1"/>
  <c r="AX38" i="14"/>
  <c r="BN38" i="14" s="1"/>
  <c r="AK39" i="14"/>
  <c r="BA39" i="14" s="1"/>
  <c r="AL39" i="14"/>
  <c r="BB39" i="14" s="1"/>
  <c r="AM39" i="14"/>
  <c r="AN39" i="14"/>
  <c r="AO39" i="14"/>
  <c r="BE39" i="14" s="1"/>
  <c r="AP39" i="14"/>
  <c r="BF39" i="14" s="1"/>
  <c r="AQ39" i="14"/>
  <c r="BG39" i="14" s="1"/>
  <c r="AR39" i="14"/>
  <c r="BH39" i="14" s="1"/>
  <c r="AS39" i="14"/>
  <c r="BI39" i="14" s="1"/>
  <c r="AT39" i="14"/>
  <c r="BJ39" i="14" s="1"/>
  <c r="AU39" i="14"/>
  <c r="BK39" i="14" s="1"/>
  <c r="AV39" i="14"/>
  <c r="BL39" i="14" s="1"/>
  <c r="AW39" i="14"/>
  <c r="BM39" i="14" s="1"/>
  <c r="AX39" i="14"/>
  <c r="BN39" i="14" s="1"/>
  <c r="AK40" i="14"/>
  <c r="BA40" i="14" s="1"/>
  <c r="AL40" i="14"/>
  <c r="BB40" i="14" s="1"/>
  <c r="AM40" i="14"/>
  <c r="AN40" i="14"/>
  <c r="AO40" i="14"/>
  <c r="BE40" i="14" s="1"/>
  <c r="AP40" i="14"/>
  <c r="BF40" i="14" s="1"/>
  <c r="AQ40" i="14"/>
  <c r="BG40" i="14" s="1"/>
  <c r="AR40" i="14"/>
  <c r="BH40" i="14" s="1"/>
  <c r="AS40" i="14"/>
  <c r="BI40" i="14" s="1"/>
  <c r="AT40" i="14"/>
  <c r="BJ40" i="14" s="1"/>
  <c r="AU40" i="14"/>
  <c r="BK40" i="14" s="1"/>
  <c r="AV40" i="14"/>
  <c r="BL40" i="14" s="1"/>
  <c r="AW40" i="14"/>
  <c r="BM40" i="14" s="1"/>
  <c r="AX40" i="14"/>
  <c r="BN40" i="14" s="1"/>
  <c r="AK41" i="14"/>
  <c r="BA41" i="14" s="1"/>
  <c r="AL41" i="14"/>
  <c r="BB41" i="14" s="1"/>
  <c r="AM41" i="14"/>
  <c r="BC41" i="14" s="1"/>
  <c r="AN41" i="14"/>
  <c r="BD41" i="14" s="1"/>
  <c r="AO41" i="14"/>
  <c r="AP41" i="14"/>
  <c r="AQ41" i="14"/>
  <c r="BG41" i="14" s="1"/>
  <c r="AR41" i="14"/>
  <c r="BH41" i="14" s="1"/>
  <c r="AS41" i="14"/>
  <c r="BI41" i="14" s="1"/>
  <c r="AT41" i="14"/>
  <c r="BJ41" i="14" s="1"/>
  <c r="AU41" i="14"/>
  <c r="BK41" i="14" s="1"/>
  <c r="AV41" i="14"/>
  <c r="BL41" i="14" s="1"/>
  <c r="AW41" i="14"/>
  <c r="BM41" i="14" s="1"/>
  <c r="AX41" i="14"/>
  <c r="BN41" i="14" s="1"/>
  <c r="AK44" i="14"/>
  <c r="BA44" i="14" s="1"/>
  <c r="AL44" i="14"/>
  <c r="BB44" i="14" s="1"/>
  <c r="AM44" i="14"/>
  <c r="BC44" i="14" s="1"/>
  <c r="AN44" i="14"/>
  <c r="BD44" i="14" s="1"/>
  <c r="AO44" i="14"/>
  <c r="AP44" i="14"/>
  <c r="AQ44" i="14"/>
  <c r="BG44" i="14" s="1"/>
  <c r="AR44" i="14"/>
  <c r="BH44" i="14" s="1"/>
  <c r="AS44" i="14"/>
  <c r="BI44" i="14" s="1"/>
  <c r="AT44" i="14"/>
  <c r="BJ44" i="14" s="1"/>
  <c r="AU44" i="14"/>
  <c r="BK44" i="14" s="1"/>
  <c r="AV44" i="14"/>
  <c r="BL44" i="14" s="1"/>
  <c r="AW44" i="14"/>
  <c r="BM44" i="14" s="1"/>
  <c r="AX44" i="14"/>
  <c r="BN44" i="14" s="1"/>
  <c r="AX24" i="14"/>
  <c r="BN24" i="14" s="1"/>
  <c r="AW24" i="14"/>
  <c r="BM24" i="14" s="1"/>
  <c r="AV24" i="14"/>
  <c r="BL24" i="14" s="1"/>
  <c r="AU24" i="14"/>
  <c r="BK24" i="14" s="1"/>
  <c r="AT24" i="14"/>
  <c r="BJ24" i="14" s="1"/>
  <c r="AS24" i="14"/>
  <c r="BI24" i="14" s="1"/>
  <c r="AR24" i="14"/>
  <c r="BH24" i="14" s="1"/>
  <c r="AQ24" i="14"/>
  <c r="BG24" i="14" s="1"/>
  <c r="AP24" i="14"/>
  <c r="BF24" i="14" s="1"/>
  <c r="AO24" i="14"/>
  <c r="BE24" i="14" s="1"/>
  <c r="AN24" i="14"/>
  <c r="AM24" i="14"/>
  <c r="AL24" i="14"/>
  <c r="BB24" i="14" s="1"/>
  <c r="AK24" i="14"/>
  <c r="BA24" i="14" s="1"/>
  <c r="AV23" i="14"/>
  <c r="BL23" i="14" s="1"/>
  <c r="AU23" i="14"/>
  <c r="BK23" i="14" s="1"/>
  <c r="AT23" i="14"/>
  <c r="BJ23" i="14" s="1"/>
  <c r="AS23" i="14"/>
  <c r="AR23" i="14"/>
  <c r="BH23" i="14" s="1"/>
  <c r="AQ23" i="14"/>
  <c r="BG23" i="14" s="1"/>
  <c r="AL23" i="14"/>
  <c r="BB23" i="14" s="1"/>
  <c r="AK23" i="14"/>
  <c r="BA23" i="14" s="1"/>
  <c r="AL21" i="14"/>
  <c r="BB21" i="14" s="1"/>
  <c r="AM21" i="14"/>
  <c r="BC21" i="14" s="1"/>
  <c r="AN21" i="14"/>
  <c r="BD21" i="14" s="1"/>
  <c r="AO21" i="14"/>
  <c r="BE21" i="14" s="1"/>
  <c r="AP21" i="14"/>
  <c r="BF21" i="14" s="1"/>
  <c r="AQ21" i="14"/>
  <c r="BG21" i="14" s="1"/>
  <c r="AR21" i="14"/>
  <c r="BH21" i="14" s="1"/>
  <c r="AS21" i="14"/>
  <c r="BI21" i="14" s="1"/>
  <c r="AT21" i="14"/>
  <c r="BJ21" i="14" s="1"/>
  <c r="AU21" i="14"/>
  <c r="BK21" i="14" s="1"/>
  <c r="AV21" i="14"/>
  <c r="BL21" i="14" s="1"/>
  <c r="AW21" i="14"/>
  <c r="BM21" i="14" s="1"/>
  <c r="AX21" i="14"/>
  <c r="BN21" i="14" s="1"/>
  <c r="AK21" i="14"/>
  <c r="BA21" i="14" s="1"/>
  <c r="P322" i="14"/>
  <c r="O322" i="14"/>
  <c r="N322" i="14"/>
  <c r="M322" i="14"/>
  <c r="L322" i="14"/>
  <c r="K322" i="14"/>
  <c r="J322" i="14"/>
  <c r="I322" i="14"/>
  <c r="H322" i="14"/>
  <c r="G322" i="14"/>
  <c r="F322" i="14"/>
  <c r="D321" i="14"/>
  <c r="C321" i="14"/>
  <c r="D317" i="14"/>
  <c r="C317" i="14"/>
  <c r="H316" i="14"/>
  <c r="G316" i="14"/>
  <c r="P315" i="14"/>
  <c r="O315" i="14"/>
  <c r="N315" i="14"/>
  <c r="M315" i="14"/>
  <c r="L315" i="14"/>
  <c r="F315" i="14"/>
  <c r="E315" i="14"/>
  <c r="P312" i="14"/>
  <c r="O312" i="14"/>
  <c r="N312" i="14"/>
  <c r="M312" i="14"/>
  <c r="L312" i="14"/>
  <c r="K312" i="14"/>
  <c r="J312" i="14"/>
  <c r="I312" i="14"/>
  <c r="H312" i="14"/>
  <c r="G312" i="14"/>
  <c r="F312" i="14"/>
  <c r="E312" i="14"/>
  <c r="D311" i="14"/>
  <c r="C311" i="14"/>
  <c r="P308" i="14"/>
  <c r="O308" i="14"/>
  <c r="N308" i="14"/>
  <c r="M308" i="14"/>
  <c r="L308" i="14"/>
  <c r="K308" i="14"/>
  <c r="H308" i="14"/>
  <c r="G308" i="14"/>
  <c r="F308" i="14"/>
  <c r="E308" i="14"/>
  <c r="P306" i="14"/>
  <c r="O306" i="14"/>
  <c r="N306" i="14"/>
  <c r="M306" i="14"/>
  <c r="L306" i="14"/>
  <c r="K306" i="14"/>
  <c r="J306" i="14"/>
  <c r="I306" i="14"/>
  <c r="H306" i="14"/>
  <c r="G306" i="14"/>
  <c r="F306" i="14"/>
  <c r="D305" i="14"/>
  <c r="C305" i="14"/>
  <c r="J304" i="14"/>
  <c r="I304" i="14"/>
  <c r="P303" i="14"/>
  <c r="O303" i="14"/>
  <c r="N303" i="14"/>
  <c r="M303" i="14"/>
  <c r="L303" i="14"/>
  <c r="K303" i="14"/>
  <c r="H303" i="14"/>
  <c r="G303" i="14"/>
  <c r="F303" i="14"/>
  <c r="E303" i="14"/>
  <c r="P301" i="14"/>
  <c r="O301" i="14"/>
  <c r="N301" i="14"/>
  <c r="M301" i="14"/>
  <c r="L301" i="14"/>
  <c r="K301" i="14"/>
  <c r="J301" i="14"/>
  <c r="I301" i="14"/>
  <c r="H301" i="14"/>
  <c r="G301" i="14"/>
  <c r="F301" i="14"/>
  <c r="E301" i="14"/>
  <c r="D300" i="14"/>
  <c r="D299" i="14" s="1"/>
  <c r="C300" i="14"/>
  <c r="R299" i="14"/>
  <c r="Q299" i="14"/>
  <c r="P299" i="14"/>
  <c r="O299" i="14"/>
  <c r="N299" i="14"/>
  <c r="M299" i="14"/>
  <c r="L299" i="14"/>
  <c r="K299" i="14"/>
  <c r="J299" i="14"/>
  <c r="I299" i="14"/>
  <c r="H299" i="14"/>
  <c r="G299" i="14"/>
  <c r="F299" i="14"/>
  <c r="E299" i="14"/>
  <c r="D298" i="14"/>
  <c r="C298" i="14"/>
  <c r="R297" i="14"/>
  <c r="Q297" i="14"/>
  <c r="P297" i="14"/>
  <c r="O297" i="14"/>
  <c r="N297" i="14"/>
  <c r="M297" i="14"/>
  <c r="L297" i="14"/>
  <c r="K297" i="14"/>
  <c r="J297" i="14"/>
  <c r="I297" i="14"/>
  <c r="H297" i="14"/>
  <c r="G297" i="14"/>
  <c r="F297" i="14"/>
  <c r="E297" i="14"/>
  <c r="D297" i="14"/>
  <c r="P295" i="14"/>
  <c r="O295" i="14"/>
  <c r="N295" i="14"/>
  <c r="M295" i="14"/>
  <c r="L295" i="14"/>
  <c r="K295" i="14"/>
  <c r="J295" i="14"/>
  <c r="I295" i="14"/>
  <c r="H295" i="14"/>
  <c r="G295" i="14"/>
  <c r="F295" i="14"/>
  <c r="E295" i="14"/>
  <c r="P293" i="14"/>
  <c r="O293" i="14"/>
  <c r="N293" i="14"/>
  <c r="M293" i="14"/>
  <c r="L293" i="14"/>
  <c r="K293" i="14"/>
  <c r="J293" i="14"/>
  <c r="I293" i="14"/>
  <c r="H293" i="14"/>
  <c r="G293" i="14"/>
  <c r="F293" i="14"/>
  <c r="E293" i="14"/>
  <c r="D292" i="14"/>
  <c r="D291" i="14" s="1"/>
  <c r="C292" i="14"/>
  <c r="R291" i="14"/>
  <c r="Q291" i="14"/>
  <c r="P291" i="14"/>
  <c r="O291" i="14"/>
  <c r="N291" i="14"/>
  <c r="M291" i="14"/>
  <c r="L291" i="14"/>
  <c r="K291" i="14"/>
  <c r="J291" i="14"/>
  <c r="I291" i="14"/>
  <c r="H291" i="14"/>
  <c r="G291" i="14"/>
  <c r="F291" i="14"/>
  <c r="E291" i="14"/>
  <c r="P289" i="14"/>
  <c r="O289" i="14"/>
  <c r="N289" i="14"/>
  <c r="M289" i="14"/>
  <c r="L289" i="14"/>
  <c r="K289" i="14"/>
  <c r="J289" i="14"/>
  <c r="I289" i="14"/>
  <c r="H289" i="14"/>
  <c r="G289" i="14"/>
  <c r="F289" i="14"/>
  <c r="E289" i="14"/>
  <c r="D288" i="14"/>
  <c r="C288" i="14"/>
  <c r="P285" i="14"/>
  <c r="O285" i="14"/>
  <c r="N285" i="14"/>
  <c r="M285" i="14"/>
  <c r="L285" i="14"/>
  <c r="K285" i="14"/>
  <c r="H285" i="14"/>
  <c r="G285" i="14"/>
  <c r="F285" i="14"/>
  <c r="E285" i="14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2" i="14"/>
  <c r="C282" i="14"/>
  <c r="J281" i="14"/>
  <c r="I281" i="14"/>
  <c r="P280" i="14"/>
  <c r="O280" i="14"/>
  <c r="N280" i="14"/>
  <c r="M280" i="14"/>
  <c r="L280" i="14"/>
  <c r="K280" i="14"/>
  <c r="H280" i="14"/>
  <c r="G280" i="14"/>
  <c r="F280" i="14"/>
  <c r="E280" i="14"/>
  <c r="D279" i="14"/>
  <c r="C279" i="14"/>
  <c r="D277" i="14"/>
  <c r="C277" i="14"/>
  <c r="D276" i="14"/>
  <c r="C276" i="14"/>
  <c r="P274" i="14"/>
  <c r="O274" i="14"/>
  <c r="N274" i="14"/>
  <c r="M274" i="14"/>
  <c r="L274" i="14"/>
  <c r="K274" i="14"/>
  <c r="H274" i="14"/>
  <c r="G274" i="14"/>
  <c r="F274" i="14"/>
  <c r="E274" i="14"/>
  <c r="D273" i="14"/>
  <c r="C273" i="14"/>
  <c r="D271" i="14"/>
  <c r="C271" i="14"/>
  <c r="P269" i="14"/>
  <c r="O269" i="14"/>
  <c r="N269" i="14"/>
  <c r="M269" i="14"/>
  <c r="L269" i="14"/>
  <c r="K269" i="14"/>
  <c r="H269" i="14"/>
  <c r="G269" i="14"/>
  <c r="F269" i="14"/>
  <c r="E269" i="14"/>
  <c r="D268" i="14"/>
  <c r="C268" i="14"/>
  <c r="D266" i="14"/>
  <c r="C266" i="14"/>
  <c r="D265" i="14"/>
  <c r="C265" i="14"/>
  <c r="P263" i="14"/>
  <c r="O263" i="14"/>
  <c r="N263" i="14"/>
  <c r="M263" i="14"/>
  <c r="L263" i="14"/>
  <c r="K263" i="14"/>
  <c r="H263" i="14"/>
  <c r="G263" i="14"/>
  <c r="F263" i="14"/>
  <c r="E263" i="14"/>
  <c r="D262" i="14"/>
  <c r="C262" i="14"/>
  <c r="D259" i="14"/>
  <c r="C259" i="14"/>
  <c r="P257" i="14"/>
  <c r="O257" i="14"/>
  <c r="N257" i="14"/>
  <c r="M257" i="14"/>
  <c r="L257" i="14"/>
  <c r="K257" i="14"/>
  <c r="H257" i="14"/>
  <c r="G257" i="14"/>
  <c r="F257" i="14"/>
  <c r="E257" i="14"/>
  <c r="D256" i="14"/>
  <c r="C256" i="14"/>
  <c r="D254" i="14"/>
  <c r="C254" i="14"/>
  <c r="P252" i="14"/>
  <c r="O252" i="14"/>
  <c r="N252" i="14"/>
  <c r="M252" i="14"/>
  <c r="L252" i="14"/>
  <c r="K252" i="14"/>
  <c r="H252" i="14"/>
  <c r="G252" i="14"/>
  <c r="F252" i="14"/>
  <c r="E252" i="14"/>
  <c r="D251" i="14"/>
  <c r="C251" i="14"/>
  <c r="D250" i="14"/>
  <c r="C250" i="14"/>
  <c r="D248" i="14"/>
  <c r="C248" i="14"/>
  <c r="J247" i="14"/>
  <c r="J246" i="14" s="1"/>
  <c r="P246" i="14"/>
  <c r="O246" i="14"/>
  <c r="N246" i="14"/>
  <c r="M246" i="14"/>
  <c r="L246" i="14"/>
  <c r="K246" i="14"/>
  <c r="H246" i="14"/>
  <c r="G246" i="14"/>
  <c r="F246" i="14"/>
  <c r="E246" i="14"/>
  <c r="D245" i="14"/>
  <c r="C245" i="14"/>
  <c r="D243" i="14"/>
  <c r="C243" i="14"/>
  <c r="P241" i="14"/>
  <c r="O241" i="14"/>
  <c r="N241" i="14"/>
  <c r="M241" i="14"/>
  <c r="L241" i="14"/>
  <c r="K241" i="14"/>
  <c r="H241" i="14"/>
  <c r="G241" i="14"/>
  <c r="F241" i="14"/>
  <c r="D240" i="14"/>
  <c r="C240" i="14"/>
  <c r="D237" i="14"/>
  <c r="C237" i="14"/>
  <c r="P235" i="14"/>
  <c r="O235" i="14"/>
  <c r="N235" i="14"/>
  <c r="M235" i="14"/>
  <c r="L235" i="14"/>
  <c r="K235" i="14"/>
  <c r="H235" i="14"/>
  <c r="G235" i="14"/>
  <c r="F235" i="14"/>
  <c r="E235" i="14"/>
  <c r="D234" i="14"/>
  <c r="C234" i="14"/>
  <c r="D232" i="14"/>
  <c r="C232" i="14"/>
  <c r="P230" i="14"/>
  <c r="O230" i="14"/>
  <c r="N230" i="14"/>
  <c r="M230" i="14"/>
  <c r="L230" i="14"/>
  <c r="K230" i="14"/>
  <c r="H230" i="14"/>
  <c r="G230" i="14"/>
  <c r="F230" i="14"/>
  <c r="E230" i="14"/>
  <c r="D229" i="14"/>
  <c r="C229" i="14"/>
  <c r="D226" i="14"/>
  <c r="C226" i="14"/>
  <c r="D225" i="14"/>
  <c r="C225" i="14"/>
  <c r="P223" i="14"/>
  <c r="O223" i="14"/>
  <c r="N223" i="14"/>
  <c r="M223" i="14"/>
  <c r="L223" i="14"/>
  <c r="K223" i="14"/>
  <c r="H223" i="14"/>
  <c r="G223" i="14"/>
  <c r="F223" i="14"/>
  <c r="E223" i="14"/>
  <c r="D222" i="14"/>
  <c r="C222" i="14"/>
  <c r="D221" i="14"/>
  <c r="C221" i="14"/>
  <c r="D219" i="14"/>
  <c r="C219" i="14"/>
  <c r="P217" i="14"/>
  <c r="O217" i="14"/>
  <c r="N217" i="14"/>
  <c r="M217" i="14"/>
  <c r="L217" i="14"/>
  <c r="K217" i="14"/>
  <c r="H217" i="14"/>
  <c r="G217" i="14"/>
  <c r="F217" i="14"/>
  <c r="E217" i="14"/>
  <c r="D216" i="14"/>
  <c r="C216" i="14"/>
  <c r="D213" i="14"/>
  <c r="C213" i="14"/>
  <c r="P211" i="14"/>
  <c r="O211" i="14"/>
  <c r="N211" i="14"/>
  <c r="M211" i="14"/>
  <c r="L211" i="14"/>
  <c r="K211" i="14"/>
  <c r="H211" i="14"/>
  <c r="G211" i="14"/>
  <c r="F211" i="14"/>
  <c r="E211" i="14"/>
  <c r="D210" i="14"/>
  <c r="C210" i="14"/>
  <c r="D207" i="14"/>
  <c r="C207" i="14"/>
  <c r="D206" i="14"/>
  <c r="C206" i="14"/>
  <c r="P204" i="14"/>
  <c r="O204" i="14"/>
  <c r="N204" i="14"/>
  <c r="M204" i="14"/>
  <c r="L204" i="14"/>
  <c r="K204" i="14"/>
  <c r="H204" i="14"/>
  <c r="G204" i="14"/>
  <c r="F204" i="14"/>
  <c r="E204" i="14"/>
  <c r="D203" i="14"/>
  <c r="C203" i="14"/>
  <c r="D200" i="14"/>
  <c r="C200" i="14"/>
  <c r="P198" i="14"/>
  <c r="O198" i="14"/>
  <c r="N198" i="14"/>
  <c r="M198" i="14"/>
  <c r="L198" i="14"/>
  <c r="K198" i="14"/>
  <c r="H198" i="14"/>
  <c r="G198" i="14"/>
  <c r="F198" i="14"/>
  <c r="E198" i="14"/>
  <c r="P195" i="14"/>
  <c r="O195" i="14"/>
  <c r="N195" i="14"/>
  <c r="M195" i="14"/>
  <c r="L195" i="14"/>
  <c r="K195" i="14"/>
  <c r="J195" i="14"/>
  <c r="I195" i="14"/>
  <c r="H195" i="14"/>
  <c r="G195" i="14"/>
  <c r="F195" i="14"/>
  <c r="E195" i="14"/>
  <c r="D194" i="14"/>
  <c r="C194" i="14"/>
  <c r="D191" i="14"/>
  <c r="C191" i="14"/>
  <c r="D189" i="14"/>
  <c r="C189" i="14"/>
  <c r="D188" i="14"/>
  <c r="C188" i="14"/>
  <c r="P186" i="14"/>
  <c r="O186" i="14"/>
  <c r="N186" i="14"/>
  <c r="M186" i="14"/>
  <c r="L186" i="14"/>
  <c r="K186" i="14"/>
  <c r="H186" i="14"/>
  <c r="G186" i="14"/>
  <c r="F186" i="14"/>
  <c r="E186" i="14"/>
  <c r="D185" i="14"/>
  <c r="C185" i="14"/>
  <c r="P182" i="14"/>
  <c r="O182" i="14"/>
  <c r="N182" i="14"/>
  <c r="M182" i="14"/>
  <c r="L182" i="14"/>
  <c r="K182" i="14"/>
  <c r="H182" i="14"/>
  <c r="G182" i="14"/>
  <c r="F182" i="14"/>
  <c r="E182" i="14"/>
  <c r="D181" i="14"/>
  <c r="C181" i="14"/>
  <c r="D178" i="14"/>
  <c r="C178" i="14"/>
  <c r="D177" i="14"/>
  <c r="C177" i="14"/>
  <c r="R175" i="14"/>
  <c r="P175" i="14"/>
  <c r="O175" i="14"/>
  <c r="N175" i="14"/>
  <c r="M175" i="14"/>
  <c r="L175" i="14"/>
  <c r="K175" i="14"/>
  <c r="H175" i="14"/>
  <c r="G175" i="14"/>
  <c r="F175" i="14"/>
  <c r="E175" i="14"/>
  <c r="D174" i="14"/>
  <c r="C174" i="14"/>
  <c r="P171" i="14"/>
  <c r="O171" i="14"/>
  <c r="N171" i="14"/>
  <c r="M171" i="14"/>
  <c r="L171" i="14"/>
  <c r="K171" i="14"/>
  <c r="H171" i="14"/>
  <c r="G171" i="14"/>
  <c r="F171" i="14"/>
  <c r="E171" i="14"/>
  <c r="D170" i="14"/>
  <c r="C170" i="14"/>
  <c r="D168" i="14"/>
  <c r="C168" i="14"/>
  <c r="P166" i="14"/>
  <c r="O166" i="14"/>
  <c r="N166" i="14"/>
  <c r="M166" i="14"/>
  <c r="L166" i="14"/>
  <c r="K166" i="14"/>
  <c r="J166" i="14"/>
  <c r="I166" i="14"/>
  <c r="F166" i="14"/>
  <c r="E166" i="14"/>
  <c r="D165" i="14"/>
  <c r="C165" i="14"/>
  <c r="H164" i="14"/>
  <c r="G164" i="14"/>
  <c r="R163" i="14"/>
  <c r="Q163" i="14"/>
  <c r="P163" i="14"/>
  <c r="O163" i="14"/>
  <c r="N163" i="14"/>
  <c r="M163" i="14"/>
  <c r="L163" i="14"/>
  <c r="K163" i="14"/>
  <c r="J163" i="14"/>
  <c r="I163" i="14"/>
  <c r="H163" i="14"/>
  <c r="F163" i="14"/>
  <c r="E163" i="14"/>
  <c r="D162" i="14"/>
  <c r="C162" i="14"/>
  <c r="D160" i="14"/>
  <c r="C160" i="14"/>
  <c r="H159" i="14"/>
  <c r="G159" i="14"/>
  <c r="D157" i="14"/>
  <c r="D156" i="14"/>
  <c r="P154" i="14"/>
  <c r="O154" i="14"/>
  <c r="N154" i="14"/>
  <c r="M154" i="14"/>
  <c r="L154" i="14"/>
  <c r="K154" i="14"/>
  <c r="J154" i="14"/>
  <c r="I154" i="14"/>
  <c r="D153" i="14"/>
  <c r="C153" i="14"/>
  <c r="H152" i="14"/>
  <c r="G152" i="14"/>
  <c r="D150" i="14"/>
  <c r="C150" i="14"/>
  <c r="D149" i="14"/>
  <c r="C149" i="14"/>
  <c r="H148" i="14"/>
  <c r="G148" i="14"/>
  <c r="P147" i="14"/>
  <c r="O147" i="14"/>
  <c r="N147" i="14"/>
  <c r="M147" i="14"/>
  <c r="L147" i="14"/>
  <c r="K147" i="14"/>
  <c r="J147" i="14"/>
  <c r="I147" i="14"/>
  <c r="F147" i="14"/>
  <c r="E147" i="14"/>
  <c r="D146" i="14"/>
  <c r="C146" i="14"/>
  <c r="H145" i="14"/>
  <c r="G145" i="14"/>
  <c r="D144" i="14"/>
  <c r="C144" i="14"/>
  <c r="D143" i="14"/>
  <c r="C143" i="14"/>
  <c r="D142" i="14"/>
  <c r="C142" i="14"/>
  <c r="H141" i="14"/>
  <c r="G141" i="14"/>
  <c r="R140" i="14"/>
  <c r="Q140" i="14"/>
  <c r="P140" i="14"/>
  <c r="O140" i="14"/>
  <c r="N140" i="14"/>
  <c r="M140" i="14"/>
  <c r="L140" i="14"/>
  <c r="K140" i="14"/>
  <c r="J140" i="14"/>
  <c r="I140" i="14"/>
  <c r="F140" i="14"/>
  <c r="E140" i="14"/>
  <c r="D139" i="14"/>
  <c r="C139" i="14"/>
  <c r="H138" i="14"/>
  <c r="G138" i="14"/>
  <c r="D136" i="14"/>
  <c r="C136" i="14"/>
  <c r="D135" i="14"/>
  <c r="C135" i="14"/>
  <c r="H134" i="14"/>
  <c r="G134" i="14"/>
  <c r="P133" i="14"/>
  <c r="O133" i="14"/>
  <c r="N133" i="14"/>
  <c r="M133" i="14"/>
  <c r="L133" i="14"/>
  <c r="K133" i="14"/>
  <c r="J133" i="14"/>
  <c r="I133" i="14"/>
  <c r="F133" i="14"/>
  <c r="E133" i="14"/>
  <c r="D132" i="14"/>
  <c r="C132" i="14"/>
  <c r="H131" i="14"/>
  <c r="G131" i="14"/>
  <c r="D129" i="14"/>
  <c r="C129" i="14"/>
  <c r="D128" i="14"/>
  <c r="C128" i="14"/>
  <c r="H127" i="14"/>
  <c r="G127" i="14"/>
  <c r="P126" i="14"/>
  <c r="O126" i="14"/>
  <c r="N126" i="14"/>
  <c r="M126" i="14"/>
  <c r="L126" i="14"/>
  <c r="K126" i="14"/>
  <c r="J126" i="14"/>
  <c r="I126" i="14"/>
  <c r="F126" i="14"/>
  <c r="E126" i="14"/>
  <c r="D125" i="14"/>
  <c r="C125" i="14"/>
  <c r="H124" i="14"/>
  <c r="G124" i="14"/>
  <c r="D122" i="14"/>
  <c r="C122" i="14"/>
  <c r="D121" i="14"/>
  <c r="C121" i="14"/>
  <c r="H120" i="14"/>
  <c r="G120" i="14"/>
  <c r="P119" i="14"/>
  <c r="O119" i="14"/>
  <c r="N119" i="14"/>
  <c r="M119" i="14"/>
  <c r="L119" i="14"/>
  <c r="K119" i="14"/>
  <c r="J119" i="14"/>
  <c r="I119" i="14"/>
  <c r="F119" i="14"/>
  <c r="E119" i="14"/>
  <c r="D118" i="14"/>
  <c r="C118" i="14"/>
  <c r="H117" i="14"/>
  <c r="G117" i="14"/>
  <c r="D115" i="14"/>
  <c r="C115" i="14"/>
  <c r="D114" i="14"/>
  <c r="C114" i="14"/>
  <c r="H113" i="14"/>
  <c r="G113" i="14"/>
  <c r="P112" i="14"/>
  <c r="O112" i="14"/>
  <c r="N112" i="14"/>
  <c r="M112" i="14"/>
  <c r="L112" i="14"/>
  <c r="K112" i="14"/>
  <c r="J112" i="14"/>
  <c r="I112" i="14"/>
  <c r="F112" i="14"/>
  <c r="E112" i="14"/>
  <c r="D111" i="14"/>
  <c r="C111" i="14"/>
  <c r="H110" i="14"/>
  <c r="G110" i="14"/>
  <c r="D108" i="14"/>
  <c r="C108" i="14"/>
  <c r="D107" i="14"/>
  <c r="C107" i="14"/>
  <c r="H106" i="14"/>
  <c r="G106" i="14"/>
  <c r="P105" i="14"/>
  <c r="O105" i="14"/>
  <c r="N105" i="14"/>
  <c r="M105" i="14"/>
  <c r="L105" i="14"/>
  <c r="K105" i="14"/>
  <c r="J105" i="14"/>
  <c r="I105" i="14"/>
  <c r="F105" i="14"/>
  <c r="E105" i="14"/>
  <c r="D104" i="14"/>
  <c r="C104" i="14"/>
  <c r="H103" i="14"/>
  <c r="G103" i="14"/>
  <c r="D101" i="14"/>
  <c r="C101" i="14"/>
  <c r="D100" i="14"/>
  <c r="C100" i="14"/>
  <c r="H99" i="14"/>
  <c r="G99" i="14"/>
  <c r="P98" i="14"/>
  <c r="O98" i="14"/>
  <c r="N98" i="14"/>
  <c r="M98" i="14"/>
  <c r="L98" i="14"/>
  <c r="K98" i="14"/>
  <c r="J98" i="14"/>
  <c r="I98" i="14"/>
  <c r="F98" i="14"/>
  <c r="E98" i="14"/>
  <c r="D97" i="14"/>
  <c r="C97" i="14"/>
  <c r="H96" i="14"/>
  <c r="G96" i="14"/>
  <c r="D94" i="14"/>
  <c r="C94" i="14"/>
  <c r="D93" i="14"/>
  <c r="C93" i="14"/>
  <c r="H92" i="14"/>
  <c r="G92" i="14"/>
  <c r="P91" i="14"/>
  <c r="O91" i="14"/>
  <c r="N91" i="14"/>
  <c r="M91" i="14"/>
  <c r="L91" i="14"/>
  <c r="K91" i="14"/>
  <c r="J91" i="14"/>
  <c r="I91" i="14"/>
  <c r="F91" i="14"/>
  <c r="E91" i="14"/>
  <c r="D90" i="14"/>
  <c r="C90" i="14"/>
  <c r="H89" i="14"/>
  <c r="G89" i="14"/>
  <c r="D87" i="14"/>
  <c r="C87" i="14"/>
  <c r="D86" i="14"/>
  <c r="C86" i="14"/>
  <c r="H85" i="14"/>
  <c r="G85" i="14"/>
  <c r="P84" i="14"/>
  <c r="O84" i="14"/>
  <c r="N84" i="14"/>
  <c r="M84" i="14"/>
  <c r="L84" i="14"/>
  <c r="K84" i="14"/>
  <c r="J84" i="14"/>
  <c r="I84" i="14"/>
  <c r="F84" i="14"/>
  <c r="E84" i="14"/>
  <c r="D83" i="14"/>
  <c r="C83" i="14"/>
  <c r="D81" i="14"/>
  <c r="C81" i="14"/>
  <c r="D80" i="14"/>
  <c r="C80" i="14"/>
  <c r="D79" i="14"/>
  <c r="C79" i="14"/>
  <c r="D78" i="14"/>
  <c r="C78" i="14"/>
  <c r="D69" i="14"/>
  <c r="C69" i="14"/>
  <c r="D67" i="14"/>
  <c r="C67" i="14"/>
  <c r="H66" i="14"/>
  <c r="G66" i="14"/>
  <c r="D62" i="14"/>
  <c r="C62" i="14"/>
  <c r="H61" i="14"/>
  <c r="G61" i="14"/>
  <c r="D60" i="14"/>
  <c r="C60" i="14"/>
  <c r="C57" i="14"/>
  <c r="D56" i="14"/>
  <c r="C56" i="14"/>
  <c r="D55" i="14"/>
  <c r="C55" i="14"/>
  <c r="D51" i="14"/>
  <c r="C51" i="14"/>
  <c r="D48" i="14"/>
  <c r="C48" i="14"/>
  <c r="D47" i="14"/>
  <c r="C47" i="14"/>
  <c r="D46" i="14"/>
  <c r="C46" i="14"/>
  <c r="D44" i="14"/>
  <c r="C44" i="14"/>
  <c r="D41" i="14"/>
  <c r="C41" i="14"/>
  <c r="D40" i="14"/>
  <c r="C40" i="14"/>
  <c r="D39" i="14"/>
  <c r="C39" i="14"/>
  <c r="D38" i="14"/>
  <c r="C38" i="14"/>
  <c r="D37" i="14"/>
  <c r="C37" i="14"/>
  <c r="D36" i="14"/>
  <c r="C36" i="14"/>
  <c r="D35" i="14"/>
  <c r="C35" i="14"/>
  <c r="D34" i="14"/>
  <c r="C34" i="14"/>
  <c r="D33" i="14"/>
  <c r="C33" i="14"/>
  <c r="D32" i="14"/>
  <c r="C32" i="14"/>
  <c r="D31" i="14"/>
  <c r="C31" i="14"/>
  <c r="D30" i="14"/>
  <c r="C30" i="14"/>
  <c r="D29" i="14"/>
  <c r="C29" i="14"/>
  <c r="D28" i="14"/>
  <c r="C28" i="14"/>
  <c r="D27" i="14"/>
  <c r="C27" i="14"/>
  <c r="D26" i="14"/>
  <c r="C26" i="14"/>
  <c r="D25" i="14"/>
  <c r="C25" i="14"/>
  <c r="D24" i="14"/>
  <c r="C24" i="14"/>
  <c r="G23" i="14"/>
  <c r="P22" i="14"/>
  <c r="O22" i="14"/>
  <c r="N22" i="14"/>
  <c r="M22" i="14"/>
  <c r="L22" i="14"/>
  <c r="K22" i="14"/>
  <c r="F22" i="14"/>
  <c r="E22" i="14"/>
  <c r="D21" i="14"/>
  <c r="C21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AF322" i="14"/>
  <c r="AE322" i="14"/>
  <c r="AD322" i="14"/>
  <c r="AC322" i="14"/>
  <c r="AB322" i="14"/>
  <c r="AA322" i="14"/>
  <c r="Z322" i="14"/>
  <c r="Y322" i="14"/>
  <c r="X322" i="14"/>
  <c r="W322" i="14"/>
  <c r="V322" i="14"/>
  <c r="U322" i="14"/>
  <c r="T317" i="14"/>
  <c r="S317" i="14"/>
  <c r="Z315" i="14"/>
  <c r="X316" i="14"/>
  <c r="W316" i="14"/>
  <c r="W315" i="14" s="1"/>
  <c r="AF315" i="14"/>
  <c r="AE315" i="14"/>
  <c r="AD315" i="14"/>
  <c r="AC315" i="14"/>
  <c r="AB315" i="14"/>
  <c r="AA315" i="14"/>
  <c r="V315" i="14"/>
  <c r="U315" i="14"/>
  <c r="AF312" i="14"/>
  <c r="AE312" i="14"/>
  <c r="AD312" i="14"/>
  <c r="AC312" i="14"/>
  <c r="AB312" i="14"/>
  <c r="AA312" i="14"/>
  <c r="Z312" i="14"/>
  <c r="Y312" i="14"/>
  <c r="X312" i="14"/>
  <c r="W312" i="14"/>
  <c r="V312" i="14"/>
  <c r="U312" i="14"/>
  <c r="T311" i="14"/>
  <c r="S311" i="14"/>
  <c r="Z309" i="14"/>
  <c r="Y309" i="14"/>
  <c r="AF308" i="14"/>
  <c r="AE308" i="14"/>
  <c r="AD308" i="14"/>
  <c r="AC308" i="14"/>
  <c r="AB308" i="14"/>
  <c r="AA308" i="14"/>
  <c r="X308" i="14"/>
  <c r="W308" i="14"/>
  <c r="V308" i="14"/>
  <c r="U308" i="14"/>
  <c r="AF306" i="14"/>
  <c r="AE306" i="14"/>
  <c r="AD306" i="14"/>
  <c r="AC306" i="14"/>
  <c r="AB306" i="14"/>
  <c r="AA306" i="14"/>
  <c r="Z306" i="14"/>
  <c r="Y306" i="14"/>
  <c r="X306" i="14"/>
  <c r="W306" i="14"/>
  <c r="V306" i="14"/>
  <c r="U306" i="14"/>
  <c r="T305" i="14"/>
  <c r="S305" i="14"/>
  <c r="Z304" i="14"/>
  <c r="Y304" i="14"/>
  <c r="AF303" i="14"/>
  <c r="AE303" i="14"/>
  <c r="AD303" i="14"/>
  <c r="AC303" i="14"/>
  <c r="AB303" i="14"/>
  <c r="AA303" i="14"/>
  <c r="X303" i="14"/>
  <c r="W303" i="14"/>
  <c r="V303" i="14"/>
  <c r="U303" i="14"/>
  <c r="AF301" i="14"/>
  <c r="AE301" i="14"/>
  <c r="AD301" i="14"/>
  <c r="AC301" i="14"/>
  <c r="AB301" i="14"/>
  <c r="AA301" i="14"/>
  <c r="Z301" i="14"/>
  <c r="Y301" i="14"/>
  <c r="X301" i="14"/>
  <c r="W301" i="14"/>
  <c r="V301" i="14"/>
  <c r="U301" i="14"/>
  <c r="T300" i="14"/>
  <c r="T299" i="14" s="1"/>
  <c r="S300" i="14"/>
  <c r="AH299" i="14"/>
  <c r="AG299" i="14"/>
  <c r="AF299" i="14"/>
  <c r="AE299" i="14"/>
  <c r="AD299" i="14"/>
  <c r="AC299" i="14"/>
  <c r="AB299" i="14"/>
  <c r="AA299" i="14"/>
  <c r="Z299" i="14"/>
  <c r="Y299" i="14"/>
  <c r="X299" i="14"/>
  <c r="W299" i="14"/>
  <c r="V299" i="14"/>
  <c r="U299" i="14"/>
  <c r="T298" i="14"/>
  <c r="T297" i="14" s="1"/>
  <c r="S298" i="14"/>
  <c r="AH297" i="14"/>
  <c r="AG297" i="14"/>
  <c r="AF297" i="14"/>
  <c r="AE297" i="14"/>
  <c r="AD297" i="14"/>
  <c r="AC297" i="14"/>
  <c r="AB297" i="14"/>
  <c r="AA297" i="14"/>
  <c r="Z297" i="14"/>
  <c r="Y297" i="14"/>
  <c r="X297" i="14"/>
  <c r="W297" i="14"/>
  <c r="V297" i="14"/>
  <c r="U297" i="14"/>
  <c r="AF295" i="14"/>
  <c r="AE295" i="14"/>
  <c r="AD295" i="14"/>
  <c r="AC295" i="14"/>
  <c r="AB295" i="14"/>
  <c r="AA295" i="14"/>
  <c r="Z295" i="14"/>
  <c r="Y295" i="14"/>
  <c r="X295" i="14"/>
  <c r="W295" i="14"/>
  <c r="V295" i="14"/>
  <c r="U295" i="14"/>
  <c r="AF293" i="14"/>
  <c r="AE293" i="14"/>
  <c r="AD293" i="14"/>
  <c r="AC293" i="14"/>
  <c r="AB293" i="14"/>
  <c r="AA293" i="14"/>
  <c r="Z293" i="14"/>
  <c r="Y293" i="14"/>
  <c r="X293" i="14"/>
  <c r="W293" i="14"/>
  <c r="V293" i="14"/>
  <c r="U293" i="14"/>
  <c r="T292" i="14"/>
  <c r="T291" i="14" s="1"/>
  <c r="S292" i="14"/>
  <c r="AH291" i="14"/>
  <c r="AG291" i="14"/>
  <c r="AF291" i="14"/>
  <c r="AE291" i="14"/>
  <c r="AD291" i="14"/>
  <c r="AC291" i="14"/>
  <c r="AB291" i="14"/>
  <c r="AA291" i="14"/>
  <c r="Z291" i="14"/>
  <c r="Y291" i="14"/>
  <c r="X291" i="14"/>
  <c r="W291" i="14"/>
  <c r="V291" i="14"/>
  <c r="U291" i="14"/>
  <c r="AF289" i="14"/>
  <c r="AE289" i="14"/>
  <c r="AD289" i="14"/>
  <c r="AC289" i="14"/>
  <c r="AB289" i="14"/>
  <c r="AA289" i="14"/>
  <c r="Z289" i="14"/>
  <c r="Y289" i="14"/>
  <c r="X289" i="14"/>
  <c r="W289" i="14"/>
  <c r="V289" i="14"/>
  <c r="U289" i="14"/>
  <c r="T288" i="14"/>
  <c r="S288" i="14"/>
  <c r="AF285" i="14"/>
  <c r="AE285" i="14"/>
  <c r="AD285" i="14"/>
  <c r="AC285" i="14"/>
  <c r="AB285" i="14"/>
  <c r="AA285" i="14"/>
  <c r="X285" i="14"/>
  <c r="W285" i="14"/>
  <c r="V285" i="14"/>
  <c r="U285" i="14"/>
  <c r="AF283" i="14"/>
  <c r="AE283" i="14"/>
  <c r="AD283" i="14"/>
  <c r="AC283" i="14"/>
  <c r="AB283" i="14"/>
  <c r="AA283" i="14"/>
  <c r="Z283" i="14"/>
  <c r="Y283" i="14"/>
  <c r="X283" i="14"/>
  <c r="W283" i="14"/>
  <c r="V283" i="14"/>
  <c r="U283" i="14"/>
  <c r="T282" i="14"/>
  <c r="S282" i="14"/>
  <c r="Z281" i="14"/>
  <c r="Y281" i="14"/>
  <c r="AF280" i="14"/>
  <c r="AE280" i="14"/>
  <c r="AD280" i="14"/>
  <c r="AC280" i="14"/>
  <c r="AB280" i="14"/>
  <c r="AA280" i="14"/>
  <c r="X280" i="14"/>
  <c r="W280" i="14"/>
  <c r="V280" i="14"/>
  <c r="U280" i="14"/>
  <c r="T279" i="14"/>
  <c r="S279" i="14"/>
  <c r="T277" i="14"/>
  <c r="S277" i="14"/>
  <c r="T276" i="14"/>
  <c r="S276" i="14"/>
  <c r="AF274" i="14"/>
  <c r="AE274" i="14"/>
  <c r="AD274" i="14"/>
  <c r="AC274" i="14"/>
  <c r="AB274" i="14"/>
  <c r="AA274" i="14"/>
  <c r="X274" i="14"/>
  <c r="W274" i="14"/>
  <c r="V274" i="14"/>
  <c r="U274" i="14"/>
  <c r="T273" i="14"/>
  <c r="S273" i="14"/>
  <c r="T271" i="14"/>
  <c r="S271" i="14"/>
  <c r="AF269" i="14"/>
  <c r="AE269" i="14"/>
  <c r="AD269" i="14"/>
  <c r="AC269" i="14"/>
  <c r="AB269" i="14"/>
  <c r="AA269" i="14"/>
  <c r="X269" i="14"/>
  <c r="W269" i="14"/>
  <c r="V269" i="14"/>
  <c r="U269" i="14"/>
  <c r="T268" i="14"/>
  <c r="S268" i="14"/>
  <c r="T266" i="14"/>
  <c r="S266" i="14"/>
  <c r="T265" i="14"/>
  <c r="S265" i="14"/>
  <c r="AF263" i="14"/>
  <c r="AE263" i="14"/>
  <c r="AD263" i="14"/>
  <c r="AC263" i="14"/>
  <c r="AB263" i="14"/>
  <c r="AA263" i="14"/>
  <c r="X263" i="14"/>
  <c r="W263" i="14"/>
  <c r="V263" i="14"/>
  <c r="U263" i="14"/>
  <c r="T262" i="14"/>
  <c r="S262" i="14"/>
  <c r="T259" i="14"/>
  <c r="S259" i="14"/>
  <c r="AF257" i="14"/>
  <c r="AE257" i="14"/>
  <c r="AD257" i="14"/>
  <c r="AC257" i="14"/>
  <c r="AB257" i="14"/>
  <c r="AA257" i="14"/>
  <c r="X257" i="14"/>
  <c r="W257" i="14"/>
  <c r="V257" i="14"/>
  <c r="U257" i="14"/>
  <c r="T256" i="14"/>
  <c r="S256" i="14"/>
  <c r="T254" i="14"/>
  <c r="S254" i="14"/>
  <c r="AF252" i="14"/>
  <c r="AE252" i="14"/>
  <c r="AD252" i="14"/>
  <c r="AC252" i="14"/>
  <c r="AB252" i="14"/>
  <c r="AA252" i="14"/>
  <c r="X252" i="14"/>
  <c r="W252" i="14"/>
  <c r="V252" i="14"/>
  <c r="U252" i="14"/>
  <c r="T251" i="14"/>
  <c r="S251" i="14"/>
  <c r="T250" i="14"/>
  <c r="S250" i="14"/>
  <c r="T248" i="14"/>
  <c r="S248" i="14"/>
  <c r="AF246" i="14"/>
  <c r="AE246" i="14"/>
  <c r="AD246" i="14"/>
  <c r="AC246" i="14"/>
  <c r="AB246" i="14"/>
  <c r="AA246" i="14"/>
  <c r="X246" i="14"/>
  <c r="W246" i="14"/>
  <c r="V246" i="14"/>
  <c r="U246" i="14"/>
  <c r="T245" i="14"/>
  <c r="S245" i="14"/>
  <c r="T243" i="14"/>
  <c r="S243" i="14"/>
  <c r="AF241" i="14"/>
  <c r="AE241" i="14"/>
  <c r="AD241" i="14"/>
  <c r="AC241" i="14"/>
  <c r="AB241" i="14"/>
  <c r="AA241" i="14"/>
  <c r="X241" i="14"/>
  <c r="W241" i="14"/>
  <c r="V241" i="14"/>
  <c r="U241" i="14"/>
  <c r="T240" i="14"/>
  <c r="S240" i="14"/>
  <c r="T237" i="14"/>
  <c r="S237" i="14"/>
  <c r="AF235" i="14"/>
  <c r="AE235" i="14"/>
  <c r="AD235" i="14"/>
  <c r="AC235" i="14"/>
  <c r="AB235" i="14"/>
  <c r="AA235" i="14"/>
  <c r="X235" i="14"/>
  <c r="W235" i="14"/>
  <c r="V235" i="14"/>
  <c r="U235" i="14"/>
  <c r="T234" i="14"/>
  <c r="S234" i="14"/>
  <c r="T232" i="14"/>
  <c r="S232" i="14"/>
  <c r="AF230" i="14"/>
  <c r="AE230" i="14"/>
  <c r="AD230" i="14"/>
  <c r="AC230" i="14"/>
  <c r="AB230" i="14"/>
  <c r="AA230" i="14"/>
  <c r="X230" i="14"/>
  <c r="W230" i="14"/>
  <c r="V230" i="14"/>
  <c r="U230" i="14"/>
  <c r="T229" i="14"/>
  <c r="S229" i="14"/>
  <c r="T226" i="14"/>
  <c r="S226" i="14"/>
  <c r="T225" i="14"/>
  <c r="S225" i="14"/>
  <c r="AF223" i="14"/>
  <c r="AE223" i="14"/>
  <c r="AD223" i="14"/>
  <c r="AC223" i="14"/>
  <c r="AB223" i="14"/>
  <c r="AA223" i="14"/>
  <c r="X223" i="14"/>
  <c r="W223" i="14"/>
  <c r="V223" i="14"/>
  <c r="U223" i="14"/>
  <c r="T222" i="14"/>
  <c r="S222" i="14"/>
  <c r="T221" i="14"/>
  <c r="S221" i="14"/>
  <c r="T219" i="14"/>
  <c r="S219" i="14"/>
  <c r="AF217" i="14"/>
  <c r="AE217" i="14"/>
  <c r="AD217" i="14"/>
  <c r="AC217" i="14"/>
  <c r="AB217" i="14"/>
  <c r="AA217" i="14"/>
  <c r="X217" i="14"/>
  <c r="W217" i="14"/>
  <c r="V217" i="14"/>
  <c r="U217" i="14"/>
  <c r="T213" i="14"/>
  <c r="S213" i="14"/>
  <c r="AF211" i="14"/>
  <c r="AE211" i="14"/>
  <c r="AD211" i="14"/>
  <c r="AC211" i="14"/>
  <c r="AB211" i="14"/>
  <c r="AA211" i="14"/>
  <c r="X211" i="14"/>
  <c r="W211" i="14"/>
  <c r="V211" i="14"/>
  <c r="U211" i="14"/>
  <c r="T210" i="14"/>
  <c r="S210" i="14"/>
  <c r="T207" i="14"/>
  <c r="S207" i="14"/>
  <c r="T206" i="14"/>
  <c r="S206" i="14"/>
  <c r="AF204" i="14"/>
  <c r="AE204" i="14"/>
  <c r="AD204" i="14"/>
  <c r="AC204" i="14"/>
  <c r="AB204" i="14"/>
  <c r="AA204" i="14"/>
  <c r="X204" i="14"/>
  <c r="W204" i="14"/>
  <c r="V204" i="14"/>
  <c r="U204" i="14"/>
  <c r="T203" i="14"/>
  <c r="S203" i="14"/>
  <c r="T200" i="14"/>
  <c r="S200" i="14"/>
  <c r="AF198" i="14"/>
  <c r="AE198" i="14"/>
  <c r="AD198" i="14"/>
  <c r="AC198" i="14"/>
  <c r="AB198" i="14"/>
  <c r="AA198" i="14"/>
  <c r="X198" i="14"/>
  <c r="W198" i="14"/>
  <c r="V198" i="14"/>
  <c r="U198" i="14"/>
  <c r="AF195" i="14"/>
  <c r="AE195" i="14"/>
  <c r="AD195" i="14"/>
  <c r="AC195" i="14"/>
  <c r="Z195" i="14"/>
  <c r="Y195" i="14"/>
  <c r="X195" i="14"/>
  <c r="W195" i="14"/>
  <c r="V195" i="14"/>
  <c r="U195" i="14"/>
  <c r="T194" i="14"/>
  <c r="S194" i="14"/>
  <c r="T191" i="14"/>
  <c r="S191" i="14"/>
  <c r="T189" i="14"/>
  <c r="S189" i="14"/>
  <c r="T188" i="14"/>
  <c r="S188" i="14"/>
  <c r="AF186" i="14"/>
  <c r="AE186" i="14"/>
  <c r="AD186" i="14"/>
  <c r="AC186" i="14"/>
  <c r="AB186" i="14"/>
  <c r="AA186" i="14"/>
  <c r="X186" i="14"/>
  <c r="W186" i="14"/>
  <c r="V186" i="14"/>
  <c r="U186" i="14"/>
  <c r="T185" i="14"/>
  <c r="S185" i="14"/>
  <c r="AF182" i="14"/>
  <c r="AE182" i="14"/>
  <c r="AD182" i="14"/>
  <c r="AC182" i="14"/>
  <c r="AB182" i="14"/>
  <c r="AA182" i="14"/>
  <c r="X182" i="14"/>
  <c r="W182" i="14"/>
  <c r="U182" i="14"/>
  <c r="T181" i="14"/>
  <c r="S181" i="14"/>
  <c r="T178" i="14"/>
  <c r="S178" i="14"/>
  <c r="T177" i="14"/>
  <c r="S177" i="14"/>
  <c r="AF175" i="14"/>
  <c r="AE175" i="14"/>
  <c r="AD175" i="14"/>
  <c r="AC175" i="14"/>
  <c r="AB175" i="14"/>
  <c r="AA175" i="14"/>
  <c r="X175" i="14"/>
  <c r="W175" i="14"/>
  <c r="V175" i="14"/>
  <c r="U175" i="14"/>
  <c r="AF171" i="14"/>
  <c r="AE171" i="14"/>
  <c r="AD171" i="14"/>
  <c r="AC171" i="14"/>
  <c r="AB171" i="14"/>
  <c r="AA171" i="14"/>
  <c r="X171" i="14"/>
  <c r="W171" i="14"/>
  <c r="V171" i="14"/>
  <c r="T170" i="14"/>
  <c r="S170" i="14"/>
  <c r="T168" i="14"/>
  <c r="S168" i="14"/>
  <c r="X167" i="14"/>
  <c r="X23" i="17" s="1"/>
  <c r="W167" i="14"/>
  <c r="W23" i="17" s="1"/>
  <c r="AF166" i="14"/>
  <c r="AE166" i="14"/>
  <c r="AD166" i="14"/>
  <c r="AC166" i="14"/>
  <c r="AB166" i="14"/>
  <c r="AA166" i="14"/>
  <c r="Z166" i="14"/>
  <c r="Y166" i="14"/>
  <c r="V166" i="14"/>
  <c r="U166" i="14"/>
  <c r="T165" i="14"/>
  <c r="S165" i="14"/>
  <c r="X164" i="14"/>
  <c r="T164" i="14" s="1"/>
  <c r="T163" i="14" s="1"/>
  <c r="W164" i="14"/>
  <c r="AH163" i="14"/>
  <c r="AG163" i="14"/>
  <c r="AF163" i="14"/>
  <c r="AE163" i="14"/>
  <c r="AD163" i="14"/>
  <c r="AC163" i="14"/>
  <c r="AB163" i="14"/>
  <c r="AA163" i="14"/>
  <c r="Z163" i="14"/>
  <c r="Y163" i="14"/>
  <c r="V163" i="14"/>
  <c r="U163" i="14"/>
  <c r="T162" i="14"/>
  <c r="T161" i="14" s="1"/>
  <c r="S162" i="14"/>
  <c r="T160" i="14"/>
  <c r="S160" i="14"/>
  <c r="X159" i="14"/>
  <c r="T159" i="14" s="1"/>
  <c r="W159" i="14"/>
  <c r="S159" i="14" s="1"/>
  <c r="T157" i="14"/>
  <c r="S157" i="14"/>
  <c r="T156" i="14"/>
  <c r="S156" i="14"/>
  <c r="T153" i="14"/>
  <c r="S153" i="14"/>
  <c r="X152" i="14"/>
  <c r="T152" i="14" s="1"/>
  <c r="W152" i="14"/>
  <c r="S152" i="14" s="1"/>
  <c r="T150" i="14"/>
  <c r="S150" i="14"/>
  <c r="T149" i="14"/>
  <c r="S149" i="14"/>
  <c r="X148" i="14"/>
  <c r="W148" i="14"/>
  <c r="S148" i="14" s="1"/>
  <c r="AF147" i="14"/>
  <c r="AE147" i="14"/>
  <c r="AD147" i="14"/>
  <c r="AC147" i="14"/>
  <c r="AB147" i="14"/>
  <c r="AA147" i="14"/>
  <c r="Z147" i="14"/>
  <c r="Y147" i="14"/>
  <c r="V147" i="14"/>
  <c r="U147" i="14"/>
  <c r="T146" i="14"/>
  <c r="S146" i="14"/>
  <c r="X145" i="14"/>
  <c r="T145" i="14" s="1"/>
  <c r="W145" i="14"/>
  <c r="S145" i="14" s="1"/>
  <c r="T144" i="14"/>
  <c r="S144" i="14"/>
  <c r="T143" i="14"/>
  <c r="S143" i="14"/>
  <c r="T142" i="14"/>
  <c r="S142" i="14"/>
  <c r="X141" i="14"/>
  <c r="X140" i="14" s="1"/>
  <c r="W141" i="14"/>
  <c r="S141" i="14" s="1"/>
  <c r="AH140" i="14"/>
  <c r="AG140" i="14"/>
  <c r="AF140" i="14"/>
  <c r="AE140" i="14"/>
  <c r="AD140" i="14"/>
  <c r="AC140" i="14"/>
  <c r="AB140" i="14"/>
  <c r="AA140" i="14"/>
  <c r="Z140" i="14"/>
  <c r="Y140" i="14"/>
  <c r="V140" i="14"/>
  <c r="U140" i="14"/>
  <c r="T139" i="14"/>
  <c r="S139" i="14"/>
  <c r="X138" i="14"/>
  <c r="T138" i="14" s="1"/>
  <c r="W138" i="14"/>
  <c r="S138" i="14" s="1"/>
  <c r="T136" i="14"/>
  <c r="S136" i="14"/>
  <c r="T135" i="14"/>
  <c r="S135" i="14"/>
  <c r="X134" i="14"/>
  <c r="T134" i="14" s="1"/>
  <c r="W134" i="14"/>
  <c r="S134" i="14" s="1"/>
  <c r="AF133" i="14"/>
  <c r="AE133" i="14"/>
  <c r="AD133" i="14"/>
  <c r="AC133" i="14"/>
  <c r="AB133" i="14"/>
  <c r="AA133" i="14"/>
  <c r="Z133" i="14"/>
  <c r="Y133" i="14"/>
  <c r="V133" i="14"/>
  <c r="U133" i="14"/>
  <c r="T132" i="14"/>
  <c r="S132" i="14"/>
  <c r="X131" i="14"/>
  <c r="T131" i="14" s="1"/>
  <c r="W131" i="14"/>
  <c r="S131" i="14" s="1"/>
  <c r="T129" i="14"/>
  <c r="S129" i="14"/>
  <c r="T128" i="14"/>
  <c r="S128" i="14"/>
  <c r="X127" i="14"/>
  <c r="W127" i="14"/>
  <c r="S127" i="14" s="1"/>
  <c r="AF126" i="14"/>
  <c r="AE126" i="14"/>
  <c r="AD126" i="14"/>
  <c r="AC126" i="14"/>
  <c r="AB126" i="14"/>
  <c r="AA126" i="14"/>
  <c r="Z126" i="14"/>
  <c r="Y126" i="14"/>
  <c r="V126" i="14"/>
  <c r="U126" i="14"/>
  <c r="T125" i="14"/>
  <c r="S125" i="14"/>
  <c r="X124" i="14"/>
  <c r="T124" i="14" s="1"/>
  <c r="W124" i="14"/>
  <c r="S124" i="14" s="1"/>
  <c r="T122" i="14"/>
  <c r="S122" i="14"/>
  <c r="T121" i="14"/>
  <c r="S121" i="14"/>
  <c r="X120" i="14"/>
  <c r="T120" i="14" s="1"/>
  <c r="W120" i="14"/>
  <c r="S120" i="14" s="1"/>
  <c r="AF119" i="14"/>
  <c r="AE119" i="14"/>
  <c r="AD119" i="14"/>
  <c r="AC119" i="14"/>
  <c r="AB119" i="14"/>
  <c r="AA119" i="14"/>
  <c r="Z119" i="14"/>
  <c r="Y119" i="14"/>
  <c r="V119" i="14"/>
  <c r="U119" i="14"/>
  <c r="T118" i="14"/>
  <c r="S118" i="14"/>
  <c r="X117" i="14"/>
  <c r="T117" i="14" s="1"/>
  <c r="W117" i="14"/>
  <c r="S117" i="14" s="1"/>
  <c r="T115" i="14"/>
  <c r="S115" i="14"/>
  <c r="T114" i="14"/>
  <c r="S114" i="14"/>
  <c r="X113" i="14"/>
  <c r="W113" i="14"/>
  <c r="AF112" i="14"/>
  <c r="AE112" i="14"/>
  <c r="AD112" i="14"/>
  <c r="AC112" i="14"/>
  <c r="AB112" i="14"/>
  <c r="AA112" i="14"/>
  <c r="Z112" i="14"/>
  <c r="Y112" i="14"/>
  <c r="V112" i="14"/>
  <c r="U112" i="14"/>
  <c r="T111" i="14"/>
  <c r="S111" i="14"/>
  <c r="X110" i="14"/>
  <c r="T110" i="14" s="1"/>
  <c r="W110" i="14"/>
  <c r="S110" i="14" s="1"/>
  <c r="T109" i="14"/>
  <c r="T108" i="14"/>
  <c r="S108" i="14"/>
  <c r="T107" i="14"/>
  <c r="S107" i="14"/>
  <c r="X106" i="14"/>
  <c r="W106" i="14"/>
  <c r="AF105" i="14"/>
  <c r="AE105" i="14"/>
  <c r="AD105" i="14"/>
  <c r="AC105" i="14"/>
  <c r="AB105" i="14"/>
  <c r="AA105" i="14"/>
  <c r="Z105" i="14"/>
  <c r="Y105" i="14"/>
  <c r="V105" i="14"/>
  <c r="U105" i="14"/>
  <c r="T104" i="14"/>
  <c r="S104" i="14"/>
  <c r="X103" i="14"/>
  <c r="T103" i="14" s="1"/>
  <c r="W103" i="14"/>
  <c r="S103" i="14" s="1"/>
  <c r="T101" i="14"/>
  <c r="S101" i="14"/>
  <c r="T100" i="14"/>
  <c r="S100" i="14"/>
  <c r="X99" i="14"/>
  <c r="W99" i="14"/>
  <c r="AF98" i="14"/>
  <c r="AE98" i="14"/>
  <c r="AD98" i="14"/>
  <c r="AC98" i="14"/>
  <c r="AB98" i="14"/>
  <c r="AA98" i="14"/>
  <c r="Z98" i="14"/>
  <c r="Y98" i="14"/>
  <c r="V98" i="14"/>
  <c r="U98" i="14"/>
  <c r="T97" i="14"/>
  <c r="S97" i="14"/>
  <c r="X96" i="14"/>
  <c r="T96" i="14" s="1"/>
  <c r="W96" i="14"/>
  <c r="S96" i="14" s="1"/>
  <c r="T94" i="14"/>
  <c r="S94" i="14"/>
  <c r="T93" i="14"/>
  <c r="S93" i="14"/>
  <c r="X92" i="14"/>
  <c r="W92" i="14"/>
  <c r="S92" i="14" s="1"/>
  <c r="AF91" i="14"/>
  <c r="AE91" i="14"/>
  <c r="AD91" i="14"/>
  <c r="AC91" i="14"/>
  <c r="AB91" i="14"/>
  <c r="AA91" i="14"/>
  <c r="Z91" i="14"/>
  <c r="Y91" i="14"/>
  <c r="V91" i="14"/>
  <c r="U91" i="14"/>
  <c r="T90" i="14"/>
  <c r="S90" i="14"/>
  <c r="X89" i="14"/>
  <c r="T89" i="14" s="1"/>
  <c r="W89" i="14"/>
  <c r="S89" i="14" s="1"/>
  <c r="T87" i="14"/>
  <c r="S87" i="14"/>
  <c r="T86" i="14"/>
  <c r="S86" i="14"/>
  <c r="X85" i="14"/>
  <c r="W85" i="14"/>
  <c r="AF84" i="14"/>
  <c r="AE84" i="14"/>
  <c r="AD84" i="14"/>
  <c r="AC84" i="14"/>
  <c r="AB84" i="14"/>
  <c r="AA84" i="14"/>
  <c r="Z84" i="14"/>
  <c r="Y84" i="14"/>
  <c r="V84" i="14"/>
  <c r="U84" i="14"/>
  <c r="T83" i="14"/>
  <c r="S83" i="14"/>
  <c r="T81" i="14"/>
  <c r="S81" i="14"/>
  <c r="T69" i="14"/>
  <c r="S69" i="14"/>
  <c r="T67" i="14"/>
  <c r="S67" i="14"/>
  <c r="BE66" i="14"/>
  <c r="X66" i="14"/>
  <c r="W66" i="14"/>
  <c r="T62" i="14"/>
  <c r="S62" i="14"/>
  <c r="X61" i="14"/>
  <c r="W61" i="14"/>
  <c r="T60" i="14"/>
  <c r="S60" i="14"/>
  <c r="T57" i="14"/>
  <c r="S57" i="14"/>
  <c r="T56" i="14"/>
  <c r="S56" i="14"/>
  <c r="T55" i="14"/>
  <c r="S55" i="14"/>
  <c r="T51" i="14"/>
  <c r="S51" i="14"/>
  <c r="T48" i="14"/>
  <c r="S48" i="14"/>
  <c r="T47" i="14"/>
  <c r="S47" i="14"/>
  <c r="T46" i="14"/>
  <c r="S46" i="14"/>
  <c r="Z45" i="14"/>
  <c r="Z22" i="17" s="1"/>
  <c r="T44" i="14"/>
  <c r="S44" i="14"/>
  <c r="T40" i="14"/>
  <c r="S40" i="14"/>
  <c r="T39" i="14"/>
  <c r="S39" i="14"/>
  <c r="T38" i="14"/>
  <c r="S38" i="14"/>
  <c r="T37" i="14"/>
  <c r="S37" i="14"/>
  <c r="T36" i="14"/>
  <c r="S36" i="14"/>
  <c r="T35" i="14"/>
  <c r="S35" i="14"/>
  <c r="T34" i="14"/>
  <c r="S34" i="14"/>
  <c r="T33" i="14"/>
  <c r="S33" i="14"/>
  <c r="T32" i="14"/>
  <c r="S32" i="14"/>
  <c r="T31" i="14"/>
  <c r="S31" i="14"/>
  <c r="T30" i="14"/>
  <c r="S30" i="14"/>
  <c r="T29" i="14"/>
  <c r="S29" i="14"/>
  <c r="T28" i="14"/>
  <c r="S28" i="14"/>
  <c r="T27" i="14"/>
  <c r="S27" i="14"/>
  <c r="T26" i="14"/>
  <c r="S26" i="14"/>
  <c r="T25" i="14"/>
  <c r="S25" i="14"/>
  <c r="T24" i="14"/>
  <c r="S24" i="14"/>
  <c r="Z21" i="17"/>
  <c r="Y21" i="17"/>
  <c r="X23" i="14"/>
  <c r="W23" i="14"/>
  <c r="AF22" i="14"/>
  <c r="AE22" i="14"/>
  <c r="AD22" i="14"/>
  <c r="AC22" i="14"/>
  <c r="AB22" i="14"/>
  <c r="AA22" i="14"/>
  <c r="V22" i="14"/>
  <c r="U22" i="14"/>
  <c r="T21" i="14"/>
  <c r="T20" i="14" s="1"/>
  <c r="S21" i="14"/>
  <c r="AH20" i="14"/>
  <c r="AG20" i="14"/>
  <c r="AF20" i="14"/>
  <c r="AE20" i="14"/>
  <c r="AD20" i="14"/>
  <c r="AC20" i="14"/>
  <c r="AB20" i="14"/>
  <c r="AA20" i="14"/>
  <c r="Z20" i="14"/>
  <c r="Y20" i="14"/>
  <c r="X20" i="14"/>
  <c r="W20" i="14"/>
  <c r="V20" i="14"/>
  <c r="U20" i="14"/>
  <c r="AL122" i="16"/>
  <c r="AL121" i="16" s="1"/>
  <c r="AK122" i="16"/>
  <c r="AK121" i="16" s="1"/>
  <c r="AJ122" i="16"/>
  <c r="AJ121" i="16" s="1"/>
  <c r="AI122" i="16"/>
  <c r="AI121" i="16" s="1"/>
  <c r="AH122" i="16"/>
  <c r="AH121" i="16" s="1"/>
  <c r="AG122" i="16"/>
  <c r="AG121" i="16" s="1"/>
  <c r="AF122" i="16"/>
  <c r="AF121" i="16" s="1"/>
  <c r="AE122" i="16"/>
  <c r="AD122" i="16"/>
  <c r="AD121" i="16" s="1"/>
  <c r="AC122" i="16"/>
  <c r="AC121" i="16" s="1"/>
  <c r="AL120" i="16"/>
  <c r="AL119" i="16" s="1"/>
  <c r="AK120" i="16"/>
  <c r="AK119" i="16" s="1"/>
  <c r="AJ120" i="16"/>
  <c r="AJ119" i="16" s="1"/>
  <c r="AI120" i="16"/>
  <c r="AI119" i="16" s="1"/>
  <c r="AH120" i="16"/>
  <c r="AH119" i="16" s="1"/>
  <c r="AG120" i="16"/>
  <c r="AG119" i="16" s="1"/>
  <c r="AF120" i="16"/>
  <c r="AF119" i="16" s="1"/>
  <c r="AE120" i="16"/>
  <c r="AE119" i="16" s="1"/>
  <c r="AD120" i="16"/>
  <c r="AD119" i="16" s="1"/>
  <c r="AC120" i="16"/>
  <c r="AC119" i="16" s="1"/>
  <c r="AL118" i="16"/>
  <c r="AL117" i="16" s="1"/>
  <c r="AK118" i="16"/>
  <c r="AK117" i="16" s="1"/>
  <c r="AJ118" i="16"/>
  <c r="AJ117" i="16" s="1"/>
  <c r="AI118" i="16"/>
  <c r="AI117" i="16" s="1"/>
  <c r="AH118" i="16"/>
  <c r="AH117" i="16" s="1"/>
  <c r="AG118" i="16"/>
  <c r="AG117" i="16" s="1"/>
  <c r="AF118" i="16"/>
  <c r="AF117" i="16" s="1"/>
  <c r="AE118" i="16"/>
  <c r="AE117" i="16" s="1"/>
  <c r="AD118" i="16"/>
  <c r="AD117" i="16" s="1"/>
  <c r="AC118" i="16"/>
  <c r="AC117" i="16" s="1"/>
  <c r="AL116" i="16"/>
  <c r="AL115" i="16" s="1"/>
  <c r="AK116" i="16"/>
  <c r="AK115" i="16" s="1"/>
  <c r="AJ116" i="16"/>
  <c r="AJ115" i="16" s="1"/>
  <c r="AI116" i="16"/>
  <c r="AI115" i="16" s="1"/>
  <c r="AH116" i="16"/>
  <c r="AH115" i="16" s="1"/>
  <c r="AG116" i="16"/>
  <c r="AG115" i="16" s="1"/>
  <c r="AF116" i="16"/>
  <c r="AF115" i="16" s="1"/>
  <c r="AE116" i="16"/>
  <c r="AE115" i="16" s="1"/>
  <c r="AD116" i="16"/>
  <c r="AC116" i="16"/>
  <c r="AL114" i="16"/>
  <c r="AL113" i="16" s="1"/>
  <c r="AK114" i="16"/>
  <c r="AK113" i="16" s="1"/>
  <c r="AJ114" i="16"/>
  <c r="AJ113" i="16" s="1"/>
  <c r="AI114" i="16"/>
  <c r="AI113" i="16" s="1"/>
  <c r="AH114" i="16"/>
  <c r="AG114" i="16"/>
  <c r="AG113" i="16" s="1"/>
  <c r="AF114" i="16"/>
  <c r="AF113" i="16" s="1"/>
  <c r="AD114" i="16"/>
  <c r="AD113" i="16" s="1"/>
  <c r="AC114" i="16"/>
  <c r="AC113" i="16" s="1"/>
  <c r="AL112" i="16"/>
  <c r="AL111" i="16" s="1"/>
  <c r="AK112" i="16"/>
  <c r="AK111" i="16" s="1"/>
  <c r="AJ112" i="16"/>
  <c r="AJ111" i="16" s="1"/>
  <c r="AI112" i="16"/>
  <c r="AI111" i="16" s="1"/>
  <c r="AH112" i="16"/>
  <c r="AH111" i="16" s="1"/>
  <c r="AG112" i="16"/>
  <c r="AG111" i="16" s="1"/>
  <c r="AF112" i="16"/>
  <c r="AF111" i="16" s="1"/>
  <c r="AE111" i="16"/>
  <c r="AD112" i="16"/>
  <c r="AC112" i="16"/>
  <c r="AC111" i="16" s="1"/>
  <c r="AL110" i="16"/>
  <c r="AL109" i="16" s="1"/>
  <c r="AK110" i="16"/>
  <c r="AK109" i="16" s="1"/>
  <c r="AJ110" i="16"/>
  <c r="AJ109" i="16" s="1"/>
  <c r="AI110" i="16"/>
  <c r="AI109" i="16" s="1"/>
  <c r="AH110" i="16"/>
  <c r="AH109" i="16" s="1"/>
  <c r="AG110" i="16"/>
  <c r="AG109" i="16" s="1"/>
  <c r="AF110" i="16"/>
  <c r="AF109" i="16" s="1"/>
  <c r="AE110" i="16"/>
  <c r="AE109" i="16" s="1"/>
  <c r="AD110" i="16"/>
  <c r="AD109" i="16" s="1"/>
  <c r="AC110" i="16"/>
  <c r="AL108" i="16"/>
  <c r="AL107" i="16" s="1"/>
  <c r="AK108" i="16"/>
  <c r="AJ108" i="16"/>
  <c r="AJ107" i="16" s="1"/>
  <c r="AI108" i="16"/>
  <c r="AI107" i="16" s="1"/>
  <c r="AH108" i="16"/>
  <c r="AH107" i="16" s="1"/>
  <c r="AG108" i="16"/>
  <c r="AG107" i="16" s="1"/>
  <c r="AF108" i="16"/>
  <c r="AF107" i="16" s="1"/>
  <c r="AE108" i="16"/>
  <c r="AE107" i="16" s="1"/>
  <c r="AD108" i="16"/>
  <c r="AD107" i="16" s="1"/>
  <c r="AC108" i="16"/>
  <c r="AC107" i="16" s="1"/>
  <c r="AL106" i="16"/>
  <c r="AL105" i="16" s="1"/>
  <c r="AK106" i="16"/>
  <c r="AK105" i="16" s="1"/>
  <c r="AJ106" i="16"/>
  <c r="AJ105" i="16" s="1"/>
  <c r="AI106" i="16"/>
  <c r="AI105" i="16" s="1"/>
  <c r="AH106" i="16"/>
  <c r="AH105" i="16" s="1"/>
  <c r="AG106" i="16"/>
  <c r="AG105" i="16" s="1"/>
  <c r="AF106" i="16"/>
  <c r="AF105" i="16" s="1"/>
  <c r="AE106" i="16"/>
  <c r="AE105" i="16" s="1"/>
  <c r="AD106" i="16"/>
  <c r="AD105" i="16" s="1"/>
  <c r="AC106" i="16"/>
  <c r="AC105" i="16" s="1"/>
  <c r="AL104" i="16"/>
  <c r="AL103" i="16" s="1"/>
  <c r="AK104" i="16"/>
  <c r="AK103" i="16" s="1"/>
  <c r="AJ104" i="16"/>
  <c r="AJ103" i="16" s="1"/>
  <c r="AI104" i="16"/>
  <c r="AI103" i="16" s="1"/>
  <c r="AH104" i="16"/>
  <c r="AH103" i="16" s="1"/>
  <c r="AG104" i="16"/>
  <c r="AG103" i="16" s="1"/>
  <c r="AF104" i="16"/>
  <c r="AF103" i="16" s="1"/>
  <c r="AE104" i="16"/>
  <c r="AE103" i="16" s="1"/>
  <c r="AD104" i="16"/>
  <c r="AD103" i="16" s="1"/>
  <c r="AC104" i="16"/>
  <c r="AC103" i="16" s="1"/>
  <c r="AL102" i="16"/>
  <c r="AL101" i="16" s="1"/>
  <c r="AK102" i="16"/>
  <c r="AK101" i="16" s="1"/>
  <c r="AJ102" i="16"/>
  <c r="AJ101" i="16" s="1"/>
  <c r="AI102" i="16"/>
  <c r="AI101" i="16" s="1"/>
  <c r="AH102" i="16"/>
  <c r="AH101" i="16" s="1"/>
  <c r="AG102" i="16"/>
  <c r="AG101" i="16" s="1"/>
  <c r="AF102" i="16"/>
  <c r="AF101" i="16" s="1"/>
  <c r="AE102" i="16"/>
  <c r="AE101" i="16" s="1"/>
  <c r="AD102" i="16"/>
  <c r="AD101" i="16" s="1"/>
  <c r="AC102" i="16"/>
  <c r="AC101" i="16" s="1"/>
  <c r="AL100" i="16"/>
  <c r="AL99" i="16" s="1"/>
  <c r="AK100" i="16"/>
  <c r="AK99" i="16" s="1"/>
  <c r="AJ100" i="16"/>
  <c r="AJ99" i="16" s="1"/>
  <c r="AI100" i="16"/>
  <c r="AI99" i="16" s="1"/>
  <c r="AH100" i="16"/>
  <c r="AH99" i="16" s="1"/>
  <c r="AG100" i="16"/>
  <c r="AF100" i="16"/>
  <c r="AF99" i="16" s="1"/>
  <c r="AE100" i="16"/>
  <c r="AD100" i="16"/>
  <c r="AD99" i="16" s="1"/>
  <c r="AC100" i="16"/>
  <c r="AC99" i="16" s="1"/>
  <c r="AL98" i="16"/>
  <c r="AL97" i="16" s="1"/>
  <c r="AK98" i="16"/>
  <c r="AK97" i="16" s="1"/>
  <c r="AJ98" i="16"/>
  <c r="AJ97" i="16" s="1"/>
  <c r="AI98" i="16"/>
  <c r="AI97" i="16" s="1"/>
  <c r="AH98" i="16"/>
  <c r="AH97" i="16" s="1"/>
  <c r="AG98" i="16"/>
  <c r="AG97" i="16" s="1"/>
  <c r="AF98" i="16"/>
  <c r="AF97" i="16" s="1"/>
  <c r="AE98" i="16"/>
  <c r="AE97" i="16" s="1"/>
  <c r="AD98" i="16"/>
  <c r="AD97" i="16" s="1"/>
  <c r="AC98" i="16"/>
  <c r="AC97" i="16" s="1"/>
  <c r="AL96" i="16"/>
  <c r="AL95" i="16" s="1"/>
  <c r="AK96" i="16"/>
  <c r="AK95" i="16" s="1"/>
  <c r="AJ96" i="16"/>
  <c r="AJ95" i="16" s="1"/>
  <c r="AI96" i="16"/>
  <c r="AI95" i="16" s="1"/>
  <c r="AH96" i="16"/>
  <c r="AH95" i="16" s="1"/>
  <c r="AG96" i="16"/>
  <c r="AG95" i="16" s="1"/>
  <c r="AF96" i="16"/>
  <c r="AF95" i="16" s="1"/>
  <c r="AE96" i="16"/>
  <c r="AE95" i="16" s="1"/>
  <c r="AD96" i="16"/>
  <c r="AD95" i="16" s="1"/>
  <c r="AC96" i="16"/>
  <c r="AC95" i="16" s="1"/>
  <c r="AL94" i="16"/>
  <c r="AL93" i="16" s="1"/>
  <c r="AK94" i="16"/>
  <c r="AK93" i="16" s="1"/>
  <c r="AJ94" i="16"/>
  <c r="AJ93" i="16" s="1"/>
  <c r="AI94" i="16"/>
  <c r="AI93" i="16" s="1"/>
  <c r="AH94" i="16"/>
  <c r="AH93" i="16" s="1"/>
  <c r="AG94" i="16"/>
  <c r="AG93" i="16" s="1"/>
  <c r="AF94" i="16"/>
  <c r="AF93" i="16" s="1"/>
  <c r="AE94" i="16"/>
  <c r="AE93" i="16" s="1"/>
  <c r="AD94" i="16"/>
  <c r="AD93" i="16" s="1"/>
  <c r="AC94" i="16"/>
  <c r="AC93" i="16" s="1"/>
  <c r="AL92" i="16"/>
  <c r="AL91" i="16" s="1"/>
  <c r="AK92" i="16"/>
  <c r="AK91" i="16" s="1"/>
  <c r="AJ92" i="16"/>
  <c r="AJ91" i="16" s="1"/>
  <c r="AI92" i="16"/>
  <c r="AI91" i="16" s="1"/>
  <c r="AH92" i="16"/>
  <c r="AH91" i="16" s="1"/>
  <c r="AG92" i="16"/>
  <c r="AG91" i="16" s="1"/>
  <c r="AF92" i="16"/>
  <c r="AF91" i="16" s="1"/>
  <c r="AE92" i="16"/>
  <c r="AE91" i="16" s="1"/>
  <c r="AD92" i="16"/>
  <c r="AC92" i="16"/>
  <c r="AC91" i="16" s="1"/>
  <c r="AL90" i="16"/>
  <c r="AL89" i="16" s="1"/>
  <c r="AK90" i="16"/>
  <c r="AK89" i="16" s="1"/>
  <c r="AJ90" i="16"/>
  <c r="AJ89" i="16" s="1"/>
  <c r="AI90" i="16"/>
  <c r="AI89" i="16" s="1"/>
  <c r="AH90" i="16"/>
  <c r="AH89" i="16" s="1"/>
  <c r="AG90" i="16"/>
  <c r="AG89" i="16" s="1"/>
  <c r="AF90" i="16"/>
  <c r="AF89" i="16" s="1"/>
  <c r="AE90" i="16"/>
  <c r="AE89" i="16" s="1"/>
  <c r="AD90" i="16"/>
  <c r="AD89" i="16" s="1"/>
  <c r="AC90" i="16"/>
  <c r="AC89" i="16" s="1"/>
  <c r="AL88" i="16"/>
  <c r="AL87" i="16" s="1"/>
  <c r="AK88" i="16"/>
  <c r="AK87" i="16" s="1"/>
  <c r="AJ88" i="16"/>
  <c r="AJ87" i="16" s="1"/>
  <c r="AI88" i="16"/>
  <c r="AI87" i="16" s="1"/>
  <c r="AH88" i="16"/>
  <c r="AH87" i="16" s="1"/>
  <c r="AG88" i="16"/>
  <c r="AG87" i="16" s="1"/>
  <c r="AF88" i="16"/>
  <c r="AF87" i="16" s="1"/>
  <c r="AE88" i="16"/>
  <c r="AE87" i="16" s="1"/>
  <c r="AD88" i="16"/>
  <c r="AD87" i="16" s="1"/>
  <c r="AC88" i="16"/>
  <c r="AC87" i="16" s="1"/>
  <c r="AL86" i="16"/>
  <c r="AL85" i="16" s="1"/>
  <c r="AK86" i="16"/>
  <c r="AK85" i="16" s="1"/>
  <c r="AJ86" i="16"/>
  <c r="AJ85" i="16" s="1"/>
  <c r="AI86" i="16"/>
  <c r="AI85" i="16" s="1"/>
  <c r="AH86" i="16"/>
  <c r="AH85" i="16" s="1"/>
  <c r="AG86" i="16"/>
  <c r="AG85" i="16" s="1"/>
  <c r="AF86" i="16"/>
  <c r="AE86" i="16"/>
  <c r="AD86" i="16"/>
  <c r="AD85" i="16" s="1"/>
  <c r="AC86" i="16"/>
  <c r="AC85" i="16" s="1"/>
  <c r="AL84" i="16"/>
  <c r="AL83" i="16" s="1"/>
  <c r="AK84" i="16"/>
  <c r="AK83" i="16" s="1"/>
  <c r="AJ84" i="16"/>
  <c r="AJ83" i="16" s="1"/>
  <c r="AI84" i="16"/>
  <c r="AI83" i="16" s="1"/>
  <c r="AH84" i="16"/>
  <c r="AH83" i="16" s="1"/>
  <c r="AG84" i="16"/>
  <c r="AG83" i="16" s="1"/>
  <c r="AF84" i="16"/>
  <c r="AF83" i="16" s="1"/>
  <c r="AE84" i="16"/>
  <c r="AE83" i="16" s="1"/>
  <c r="AD84" i="16"/>
  <c r="AC84" i="16"/>
  <c r="AC83" i="16" s="1"/>
  <c r="AL82" i="16"/>
  <c r="AL81" i="16" s="1"/>
  <c r="AK82" i="16"/>
  <c r="AK81" i="16" s="1"/>
  <c r="AJ82" i="16"/>
  <c r="AJ81" i="16" s="1"/>
  <c r="AI82" i="16"/>
  <c r="AI81" i="16" s="1"/>
  <c r="AH82" i="16"/>
  <c r="AH81" i="16" s="1"/>
  <c r="AG82" i="16"/>
  <c r="AG81" i="16" s="1"/>
  <c r="AF82" i="16"/>
  <c r="AF81" i="16" s="1"/>
  <c r="AE82" i="16"/>
  <c r="AE81" i="16" s="1"/>
  <c r="AD82" i="16"/>
  <c r="AD81" i="16" s="1"/>
  <c r="AC82" i="16"/>
  <c r="AC81" i="16" s="1"/>
  <c r="AL80" i="16"/>
  <c r="AL79" i="16" s="1"/>
  <c r="AK80" i="16"/>
  <c r="AK79" i="16" s="1"/>
  <c r="AJ80" i="16"/>
  <c r="AJ79" i="16" s="1"/>
  <c r="AI80" i="16"/>
  <c r="AI79" i="16" s="1"/>
  <c r="AH80" i="16"/>
  <c r="AH79" i="16" s="1"/>
  <c r="AG80" i="16"/>
  <c r="AF80" i="16"/>
  <c r="AF79" i="16" s="1"/>
  <c r="AE80" i="16"/>
  <c r="AE79" i="16" s="1"/>
  <c r="AD80" i="16"/>
  <c r="AC80" i="16"/>
  <c r="AC79" i="16" s="1"/>
  <c r="AL78" i="16"/>
  <c r="AL77" i="16" s="1"/>
  <c r="AK78" i="16"/>
  <c r="AK77" i="16" s="1"/>
  <c r="AJ78" i="16"/>
  <c r="AJ77" i="16" s="1"/>
  <c r="AI78" i="16"/>
  <c r="AI77" i="16" s="1"/>
  <c r="AH78" i="16"/>
  <c r="AH77" i="16" s="1"/>
  <c r="AG78" i="16"/>
  <c r="AG77" i="16" s="1"/>
  <c r="AF78" i="16"/>
  <c r="AE78" i="16"/>
  <c r="AE77" i="16" s="1"/>
  <c r="AD78" i="16"/>
  <c r="AD77" i="16" s="1"/>
  <c r="AC78" i="16"/>
  <c r="AC77" i="16" s="1"/>
  <c r="AL76" i="16"/>
  <c r="AL75" i="16" s="1"/>
  <c r="AK76" i="16"/>
  <c r="AK75" i="16" s="1"/>
  <c r="AJ76" i="16"/>
  <c r="AJ75" i="16" s="1"/>
  <c r="AI76" i="16"/>
  <c r="AI75" i="16" s="1"/>
  <c r="AH76" i="16"/>
  <c r="AH75" i="16" s="1"/>
  <c r="AG76" i="16"/>
  <c r="AG75" i="16" s="1"/>
  <c r="AF76" i="16"/>
  <c r="AF75" i="16" s="1"/>
  <c r="AE76" i="16"/>
  <c r="AE75" i="16" s="1"/>
  <c r="AD76" i="16"/>
  <c r="AD75" i="16" s="1"/>
  <c r="AC76" i="16"/>
  <c r="AC75" i="16" s="1"/>
  <c r="AL74" i="16"/>
  <c r="AL73" i="16" s="1"/>
  <c r="AK74" i="16"/>
  <c r="AK73" i="16" s="1"/>
  <c r="AJ74" i="16"/>
  <c r="AJ73" i="16" s="1"/>
  <c r="AI74" i="16"/>
  <c r="AI73" i="16" s="1"/>
  <c r="AH74" i="16"/>
  <c r="AH73" i="16" s="1"/>
  <c r="AG74" i="16"/>
  <c r="AG73" i="16" s="1"/>
  <c r="AF74" i="16"/>
  <c r="AF73" i="16" s="1"/>
  <c r="AE74" i="16"/>
  <c r="AD74" i="16"/>
  <c r="AD73" i="16" s="1"/>
  <c r="AC74" i="16"/>
  <c r="AC73" i="16" s="1"/>
  <c r="AL72" i="16"/>
  <c r="AL71" i="16" s="1"/>
  <c r="AK72" i="16"/>
  <c r="AK71" i="16" s="1"/>
  <c r="AJ72" i="16"/>
  <c r="AJ71" i="16" s="1"/>
  <c r="AI72" i="16"/>
  <c r="AI71" i="16" s="1"/>
  <c r="AH72" i="16"/>
  <c r="AH71" i="16" s="1"/>
  <c r="AG72" i="16"/>
  <c r="AG71" i="16" s="1"/>
  <c r="AF72" i="16"/>
  <c r="AF71" i="16" s="1"/>
  <c r="AE72" i="16"/>
  <c r="AE71" i="16" s="1"/>
  <c r="AD72" i="16"/>
  <c r="AD71" i="16" s="1"/>
  <c r="AC72" i="16"/>
  <c r="AC71" i="16" s="1"/>
  <c r="AL70" i="16"/>
  <c r="AL69" i="16" s="1"/>
  <c r="AK70" i="16"/>
  <c r="AK69" i="16" s="1"/>
  <c r="AJ70" i="16"/>
  <c r="AJ69" i="16" s="1"/>
  <c r="AI70" i="16"/>
  <c r="AI69" i="16" s="1"/>
  <c r="AH70" i="16"/>
  <c r="AH69" i="16" s="1"/>
  <c r="AG70" i="16"/>
  <c r="AG69" i="16" s="1"/>
  <c r="AF70" i="16"/>
  <c r="AE70" i="16"/>
  <c r="AE69" i="16" s="1"/>
  <c r="AD70" i="16"/>
  <c r="AD69" i="16" s="1"/>
  <c r="AC70" i="16"/>
  <c r="AC69" i="16" s="1"/>
  <c r="AL68" i="16"/>
  <c r="AL67" i="16" s="1"/>
  <c r="AK68" i="16"/>
  <c r="AK67" i="16" s="1"/>
  <c r="AJ68" i="16"/>
  <c r="AJ67" i="16" s="1"/>
  <c r="AI68" i="16"/>
  <c r="AI67" i="16" s="1"/>
  <c r="AH68" i="16"/>
  <c r="AH67" i="16" s="1"/>
  <c r="AG68" i="16"/>
  <c r="AF68" i="16"/>
  <c r="AF67" i="16" s="1"/>
  <c r="AE68" i="16"/>
  <c r="AE67" i="16" s="1"/>
  <c r="AD68" i="16"/>
  <c r="AC68" i="16"/>
  <c r="AC67" i="16" s="1"/>
  <c r="AL66" i="16"/>
  <c r="AL65" i="16" s="1"/>
  <c r="AK66" i="16"/>
  <c r="AK65" i="16" s="1"/>
  <c r="AJ66" i="16"/>
  <c r="AJ65" i="16" s="1"/>
  <c r="AI66" i="16"/>
  <c r="AI65" i="16" s="1"/>
  <c r="AH66" i="16"/>
  <c r="AH65" i="16" s="1"/>
  <c r="AG66" i="16"/>
  <c r="AG65" i="16" s="1"/>
  <c r="AF66" i="16"/>
  <c r="AF65" i="16" s="1"/>
  <c r="AE66" i="16"/>
  <c r="AE65" i="16" s="1"/>
  <c r="AD66" i="16"/>
  <c r="AD65" i="16" s="1"/>
  <c r="AC66" i="16"/>
  <c r="AC65" i="16" s="1"/>
  <c r="AL64" i="16"/>
  <c r="AL63" i="16" s="1"/>
  <c r="AK64" i="16"/>
  <c r="AK63" i="16" s="1"/>
  <c r="AJ64" i="16"/>
  <c r="AJ63" i="16" s="1"/>
  <c r="AI64" i="16"/>
  <c r="AI63" i="16" s="1"/>
  <c r="AH64" i="16"/>
  <c r="AH63" i="16" s="1"/>
  <c r="AG64" i="16"/>
  <c r="AG63" i="16" s="1"/>
  <c r="AF64" i="16"/>
  <c r="AF63" i="16" s="1"/>
  <c r="AE64" i="16"/>
  <c r="AE63" i="16" s="1"/>
  <c r="AD64" i="16"/>
  <c r="AC64" i="16"/>
  <c r="AL62" i="16"/>
  <c r="AL61" i="16" s="1"/>
  <c r="AK62" i="16"/>
  <c r="AK61" i="16" s="1"/>
  <c r="AJ62" i="16"/>
  <c r="AJ61" i="16" s="1"/>
  <c r="AI62" i="16"/>
  <c r="AI61" i="16" s="1"/>
  <c r="AH62" i="16"/>
  <c r="AH61" i="16" s="1"/>
  <c r="AG62" i="16"/>
  <c r="AG61" i="16" s="1"/>
  <c r="AF62" i="16"/>
  <c r="AF61" i="16" s="1"/>
  <c r="AE62" i="16"/>
  <c r="AE61" i="16" s="1"/>
  <c r="AD62" i="16"/>
  <c r="AD61" i="16" s="1"/>
  <c r="AC62" i="16"/>
  <c r="AC61" i="16" s="1"/>
  <c r="AL60" i="16"/>
  <c r="AL59" i="16" s="1"/>
  <c r="AK60" i="16"/>
  <c r="AK59" i="16" s="1"/>
  <c r="AJ60" i="16"/>
  <c r="AJ59" i="16" s="1"/>
  <c r="AI60" i="16"/>
  <c r="AI59" i="16" s="1"/>
  <c r="AH60" i="16"/>
  <c r="AH59" i="16" s="1"/>
  <c r="AG60" i="16"/>
  <c r="AG59" i="16" s="1"/>
  <c r="AF60" i="16"/>
  <c r="AF59" i="16" s="1"/>
  <c r="AE60" i="16"/>
  <c r="AE59" i="16" s="1"/>
  <c r="AD60" i="16"/>
  <c r="AD59" i="16" s="1"/>
  <c r="AC60" i="16"/>
  <c r="AC59" i="16" s="1"/>
  <c r="AL58" i="16"/>
  <c r="AK58" i="16"/>
  <c r="AK57" i="16" s="1"/>
  <c r="AJ58" i="16"/>
  <c r="AJ57" i="16" s="1"/>
  <c r="AI58" i="16"/>
  <c r="AI57" i="16" s="1"/>
  <c r="AH58" i="16"/>
  <c r="AH57" i="16" s="1"/>
  <c r="AG58" i="16"/>
  <c r="AG57" i="16" s="1"/>
  <c r="AF58" i="16"/>
  <c r="AE58" i="16"/>
  <c r="AD58" i="16"/>
  <c r="AD57" i="16" s="1"/>
  <c r="AC58" i="16"/>
  <c r="AC57" i="16" s="1"/>
  <c r="AL54" i="16"/>
  <c r="AL53" i="16" s="1"/>
  <c r="AK54" i="16"/>
  <c r="AK53" i="16" s="1"/>
  <c r="AJ54" i="16"/>
  <c r="AJ53" i="16" s="1"/>
  <c r="AI54" i="16"/>
  <c r="AI53" i="16" s="1"/>
  <c r="AH54" i="16"/>
  <c r="AH53" i="16" s="1"/>
  <c r="AG54" i="16"/>
  <c r="AG53" i="16" s="1"/>
  <c r="AF54" i="16"/>
  <c r="AF53" i="16" s="1"/>
  <c r="AE54" i="16"/>
  <c r="AD54" i="16"/>
  <c r="AC54" i="16"/>
  <c r="AC53" i="16" s="1"/>
  <c r="AL52" i="16"/>
  <c r="AL51" i="16" s="1"/>
  <c r="AK52" i="16"/>
  <c r="AK51" i="16" s="1"/>
  <c r="AJ52" i="16"/>
  <c r="AJ51" i="16" s="1"/>
  <c r="AI52" i="16"/>
  <c r="AI51" i="16" s="1"/>
  <c r="AH52" i="16"/>
  <c r="AH51" i="16" s="1"/>
  <c r="AG52" i="16"/>
  <c r="AG51" i="16" s="1"/>
  <c r="AF52" i="16"/>
  <c r="AF51" i="16" s="1"/>
  <c r="AE52" i="16"/>
  <c r="AE51" i="16" s="1"/>
  <c r="AD52" i="16"/>
  <c r="AD51" i="16" s="1"/>
  <c r="AC52" i="16"/>
  <c r="AC51" i="16" s="1"/>
  <c r="AL50" i="16"/>
  <c r="AL49" i="16" s="1"/>
  <c r="AK50" i="16"/>
  <c r="AK49" i="16" s="1"/>
  <c r="AJ50" i="16"/>
  <c r="AJ49" i="16" s="1"/>
  <c r="AI50" i="16"/>
  <c r="AI49" i="16" s="1"/>
  <c r="AH50" i="16"/>
  <c r="AH49" i="16" s="1"/>
  <c r="AG50" i="16"/>
  <c r="AG49" i="16" s="1"/>
  <c r="AF50" i="16"/>
  <c r="AF49" i="16" s="1"/>
  <c r="AE50" i="16"/>
  <c r="AE49" i="16" s="1"/>
  <c r="AD50" i="16"/>
  <c r="AC50" i="16"/>
  <c r="AC49" i="16" s="1"/>
  <c r="AL48" i="16"/>
  <c r="AL47" i="16" s="1"/>
  <c r="AK48" i="16"/>
  <c r="AK47" i="16" s="1"/>
  <c r="AJ48" i="16"/>
  <c r="AJ47" i="16" s="1"/>
  <c r="AI48" i="16"/>
  <c r="AI47" i="16" s="1"/>
  <c r="AH48" i="16"/>
  <c r="AH47" i="16" s="1"/>
  <c r="AG48" i="16"/>
  <c r="AG47" i="16" s="1"/>
  <c r="AF48" i="16"/>
  <c r="AF47" i="16" s="1"/>
  <c r="AE48" i="16"/>
  <c r="AE47" i="16" s="1"/>
  <c r="AD48" i="16"/>
  <c r="AD47" i="16" s="1"/>
  <c r="AC48" i="16"/>
  <c r="AC47" i="16" s="1"/>
  <c r="AL46" i="16"/>
  <c r="AL44" i="16" s="1"/>
  <c r="AK46" i="16"/>
  <c r="AK44" i="16" s="1"/>
  <c r="AJ46" i="16"/>
  <c r="AJ44" i="16" s="1"/>
  <c r="AI46" i="16"/>
  <c r="AI44" i="16" s="1"/>
  <c r="AH46" i="16"/>
  <c r="AH44" i="16" s="1"/>
  <c r="AG46" i="16"/>
  <c r="AG44" i="16" s="1"/>
  <c r="AF46" i="16"/>
  <c r="AF44" i="16" s="1"/>
  <c r="AE46" i="16"/>
  <c r="AE44" i="16" s="1"/>
  <c r="AD46" i="16"/>
  <c r="AD44" i="16" s="1"/>
  <c r="AC46" i="16"/>
  <c r="AC44" i="16" s="1"/>
  <c r="AL43" i="16"/>
  <c r="AL42" i="16" s="1"/>
  <c r="AK43" i="16"/>
  <c r="AK42" i="16" s="1"/>
  <c r="AJ43" i="16"/>
  <c r="AJ42" i="16" s="1"/>
  <c r="AI43" i="16"/>
  <c r="AI42" i="16" s="1"/>
  <c r="AH43" i="16"/>
  <c r="AH42" i="16" s="1"/>
  <c r="AG43" i="16"/>
  <c r="AG42" i="16" s="1"/>
  <c r="AF43" i="16"/>
  <c r="AE43" i="16"/>
  <c r="AE42" i="16" s="1"/>
  <c r="AD43" i="16"/>
  <c r="AD42" i="16" s="1"/>
  <c r="AC43" i="16"/>
  <c r="AC42" i="16" s="1"/>
  <c r="AL41" i="16"/>
  <c r="AK41" i="16"/>
  <c r="AJ41" i="16"/>
  <c r="AI41" i="16"/>
  <c r="AH41" i="16"/>
  <c r="AG41" i="16"/>
  <c r="AF41" i="16"/>
  <c r="AE41" i="16"/>
  <c r="AD41" i="16"/>
  <c r="AC41" i="16"/>
  <c r="AL40" i="16"/>
  <c r="AK40" i="16"/>
  <c r="AJ40" i="16"/>
  <c r="AI40" i="16"/>
  <c r="AH40" i="16"/>
  <c r="AG40" i="16"/>
  <c r="AF40" i="16"/>
  <c r="AE40" i="16"/>
  <c r="AD40" i="16"/>
  <c r="AC40" i="16"/>
  <c r="AL38" i="16"/>
  <c r="AK38" i="16"/>
  <c r="AJ38" i="16"/>
  <c r="AI38" i="16"/>
  <c r="AH38" i="16"/>
  <c r="AG38" i="16"/>
  <c r="AF38" i="16"/>
  <c r="AE38" i="16"/>
  <c r="AD38" i="16"/>
  <c r="AC38" i="16"/>
  <c r="AL37" i="16"/>
  <c r="AK37" i="16"/>
  <c r="AJ37" i="16"/>
  <c r="AI37" i="16"/>
  <c r="AH37" i="16"/>
  <c r="AG37" i="16"/>
  <c r="AF37" i="16"/>
  <c r="AE37" i="16"/>
  <c r="AD37" i="16"/>
  <c r="AC37" i="16"/>
  <c r="AL35" i="16"/>
  <c r="AK35" i="16"/>
  <c r="AJ35" i="16"/>
  <c r="AI35" i="16"/>
  <c r="AH35" i="16"/>
  <c r="AG35" i="16"/>
  <c r="AF35" i="16"/>
  <c r="AE35" i="16"/>
  <c r="AD35" i="16"/>
  <c r="AC35" i="16"/>
  <c r="AL34" i="16"/>
  <c r="AK34" i="16"/>
  <c r="AJ34" i="16"/>
  <c r="AI34" i="16"/>
  <c r="AH34" i="16"/>
  <c r="AG34" i="16"/>
  <c r="AF34" i="16"/>
  <c r="AE34" i="16"/>
  <c r="AD34" i="16"/>
  <c r="AC34" i="16"/>
  <c r="AL32" i="16"/>
  <c r="AL31" i="16" s="1"/>
  <c r="AK32" i="16"/>
  <c r="AK31" i="16" s="1"/>
  <c r="AJ32" i="16"/>
  <c r="AJ31" i="16" s="1"/>
  <c r="AI32" i="16"/>
  <c r="AI31" i="16" s="1"/>
  <c r="AH32" i="16"/>
  <c r="AH31" i="16" s="1"/>
  <c r="AG32" i="16"/>
  <c r="AG31" i="16" s="1"/>
  <c r="AF32" i="16"/>
  <c r="AF31" i="16" s="1"/>
  <c r="AE32" i="16"/>
  <c r="AE31" i="16" s="1"/>
  <c r="AD32" i="16"/>
  <c r="AC32" i="16"/>
  <c r="AC31" i="16" s="1"/>
  <c r="AL30" i="16"/>
  <c r="AK30" i="16"/>
  <c r="AJ30" i="16"/>
  <c r="AI30" i="16"/>
  <c r="AH30" i="16"/>
  <c r="AG30" i="16"/>
  <c r="AF30" i="16"/>
  <c r="AE30" i="16"/>
  <c r="AD30" i="16"/>
  <c r="AC30" i="16"/>
  <c r="AL29" i="16"/>
  <c r="AK29" i="16"/>
  <c r="AJ29" i="16"/>
  <c r="AI29" i="16"/>
  <c r="AH29" i="16"/>
  <c r="AG29" i="16"/>
  <c r="AF29" i="16"/>
  <c r="AE29" i="16"/>
  <c r="AD29" i="16"/>
  <c r="AC29" i="16"/>
  <c r="AC23" i="16"/>
  <c r="AD23" i="16"/>
  <c r="AE23" i="16"/>
  <c r="AF23" i="16"/>
  <c r="AG23" i="16"/>
  <c r="AH23" i="16"/>
  <c r="AI23" i="16"/>
  <c r="AJ23" i="16"/>
  <c r="AK23" i="16"/>
  <c r="AL23" i="16"/>
  <c r="AC24" i="16"/>
  <c r="AD24" i="16"/>
  <c r="AE24" i="16"/>
  <c r="AF24" i="16"/>
  <c r="AG24" i="16"/>
  <c r="AH24" i="16"/>
  <c r="AI24" i="16"/>
  <c r="AJ24" i="16"/>
  <c r="AK24" i="16"/>
  <c r="AL24" i="16"/>
  <c r="AC25" i="16"/>
  <c r="AD25" i="16"/>
  <c r="AE25" i="16"/>
  <c r="AF25" i="16"/>
  <c r="AG25" i="16"/>
  <c r="AH25" i="16"/>
  <c r="AI25" i="16"/>
  <c r="AJ25" i="16"/>
  <c r="AK25" i="16"/>
  <c r="AL25" i="16"/>
  <c r="AC26" i="16"/>
  <c r="AD26" i="16"/>
  <c r="AE26" i="16"/>
  <c r="AF26" i="16"/>
  <c r="AG26" i="16"/>
  <c r="AH26" i="16"/>
  <c r="AI26" i="16"/>
  <c r="AJ26" i="16"/>
  <c r="AK26" i="16"/>
  <c r="AL26" i="16"/>
  <c r="AC27" i="16"/>
  <c r="AD27" i="16"/>
  <c r="AE27" i="16"/>
  <c r="AF27" i="16"/>
  <c r="AG27" i="16"/>
  <c r="AH27" i="16"/>
  <c r="AI27" i="16"/>
  <c r="AJ27" i="16"/>
  <c r="AK27" i="16"/>
  <c r="AL27" i="16"/>
  <c r="AD22" i="16"/>
  <c r="AE22" i="16"/>
  <c r="AF22" i="16"/>
  <c r="AG22" i="16"/>
  <c r="AH22" i="16"/>
  <c r="AI22" i="16"/>
  <c r="AJ22" i="16"/>
  <c r="AK22" i="16"/>
  <c r="AL22" i="16"/>
  <c r="AC22" i="16"/>
  <c r="D122" i="16"/>
  <c r="R323" i="14" s="1"/>
  <c r="C122" i="16"/>
  <c r="Q323" i="14" s="1"/>
  <c r="N121" i="16"/>
  <c r="M121" i="16"/>
  <c r="L121" i="16"/>
  <c r="K121" i="16"/>
  <c r="J121" i="16"/>
  <c r="I121" i="16"/>
  <c r="H121" i="16"/>
  <c r="G121" i="16"/>
  <c r="F121" i="16"/>
  <c r="E121" i="16"/>
  <c r="D120" i="16"/>
  <c r="R316" i="14" s="1"/>
  <c r="C120" i="16"/>
  <c r="Q316" i="14" s="1"/>
  <c r="N119" i="16"/>
  <c r="M119" i="16"/>
  <c r="L119" i="16"/>
  <c r="K119" i="16"/>
  <c r="J119" i="16"/>
  <c r="I119" i="16"/>
  <c r="H119" i="16"/>
  <c r="G119" i="16"/>
  <c r="F119" i="16"/>
  <c r="E119" i="16"/>
  <c r="D118" i="16"/>
  <c r="R313" i="14" s="1"/>
  <c r="C118" i="16"/>
  <c r="Q313" i="14" s="1"/>
  <c r="N117" i="16"/>
  <c r="M117" i="16"/>
  <c r="L117" i="16"/>
  <c r="K117" i="16"/>
  <c r="J117" i="16"/>
  <c r="I117" i="16"/>
  <c r="H117" i="16"/>
  <c r="G117" i="16"/>
  <c r="F117" i="16"/>
  <c r="E117" i="16"/>
  <c r="D116" i="16"/>
  <c r="R309" i="14" s="1"/>
  <c r="C116" i="16"/>
  <c r="Q309" i="14" s="1"/>
  <c r="N115" i="16"/>
  <c r="M115" i="16"/>
  <c r="L115" i="16"/>
  <c r="K115" i="16"/>
  <c r="J115" i="16"/>
  <c r="I115" i="16"/>
  <c r="H115" i="16"/>
  <c r="G115" i="16"/>
  <c r="F115" i="16"/>
  <c r="E115" i="16"/>
  <c r="D114" i="16"/>
  <c r="R307" i="14" s="1"/>
  <c r="C114" i="16"/>
  <c r="Q307" i="14" s="1"/>
  <c r="N113" i="16"/>
  <c r="M113" i="16"/>
  <c r="L113" i="16"/>
  <c r="K113" i="16"/>
  <c r="J113" i="16"/>
  <c r="I113" i="16"/>
  <c r="H113" i="16"/>
  <c r="G113" i="16"/>
  <c r="F113" i="16"/>
  <c r="E113" i="16"/>
  <c r="D112" i="16"/>
  <c r="R304" i="14" s="1"/>
  <c r="C112" i="16"/>
  <c r="Q304" i="14" s="1"/>
  <c r="N111" i="16"/>
  <c r="M111" i="16"/>
  <c r="L111" i="16"/>
  <c r="K111" i="16"/>
  <c r="J111" i="16"/>
  <c r="I111" i="16"/>
  <c r="H111" i="16"/>
  <c r="G111" i="16"/>
  <c r="F111" i="16"/>
  <c r="E111" i="16"/>
  <c r="D110" i="16"/>
  <c r="R302" i="14" s="1"/>
  <c r="C110" i="16"/>
  <c r="Q302" i="14" s="1"/>
  <c r="N109" i="16"/>
  <c r="M109" i="16"/>
  <c r="L109" i="16"/>
  <c r="K109" i="16"/>
  <c r="J109" i="16"/>
  <c r="I109" i="16"/>
  <c r="H109" i="16"/>
  <c r="G109" i="16"/>
  <c r="F109" i="16"/>
  <c r="E109" i="16"/>
  <c r="D108" i="16"/>
  <c r="R296" i="14" s="1"/>
  <c r="C108" i="16"/>
  <c r="Q296" i="14" s="1"/>
  <c r="N107" i="16"/>
  <c r="M107" i="16"/>
  <c r="L107" i="16"/>
  <c r="K107" i="16"/>
  <c r="J107" i="16"/>
  <c r="I107" i="16"/>
  <c r="H107" i="16"/>
  <c r="G107" i="16"/>
  <c r="F107" i="16"/>
  <c r="E107" i="16"/>
  <c r="D106" i="16"/>
  <c r="R294" i="14" s="1"/>
  <c r="R293" i="14" s="1"/>
  <c r="C106" i="16"/>
  <c r="Q294" i="14" s="1"/>
  <c r="N105" i="16"/>
  <c r="M105" i="16"/>
  <c r="L105" i="16"/>
  <c r="K105" i="16"/>
  <c r="J105" i="16"/>
  <c r="I105" i="16"/>
  <c r="H105" i="16"/>
  <c r="G105" i="16"/>
  <c r="F105" i="16"/>
  <c r="E105" i="16"/>
  <c r="D104" i="16"/>
  <c r="R290" i="14" s="1"/>
  <c r="R289" i="14" s="1"/>
  <c r="C104" i="16"/>
  <c r="Q290" i="14" s="1"/>
  <c r="N103" i="16"/>
  <c r="M103" i="16"/>
  <c r="L103" i="16"/>
  <c r="K103" i="16"/>
  <c r="J103" i="16"/>
  <c r="I103" i="16"/>
  <c r="H103" i="16"/>
  <c r="G103" i="16"/>
  <c r="F103" i="16"/>
  <c r="E103" i="16"/>
  <c r="D102" i="16"/>
  <c r="R286" i="14" s="1"/>
  <c r="R285" i="14" s="1"/>
  <c r="C102" i="16"/>
  <c r="Q286" i="14" s="1"/>
  <c r="N101" i="16"/>
  <c r="M101" i="16"/>
  <c r="L101" i="16"/>
  <c r="K101" i="16"/>
  <c r="J101" i="16"/>
  <c r="I101" i="16"/>
  <c r="H101" i="16"/>
  <c r="G101" i="16"/>
  <c r="F101" i="16"/>
  <c r="E101" i="16"/>
  <c r="D100" i="16"/>
  <c r="R284" i="14" s="1"/>
  <c r="C100" i="16"/>
  <c r="Q284" i="14" s="1"/>
  <c r="N99" i="16"/>
  <c r="M99" i="16"/>
  <c r="L99" i="16"/>
  <c r="K99" i="16"/>
  <c r="J99" i="16"/>
  <c r="I99" i="16"/>
  <c r="H99" i="16"/>
  <c r="G99" i="16"/>
  <c r="F99" i="16"/>
  <c r="E99" i="16"/>
  <c r="D98" i="16"/>
  <c r="R281" i="14" s="1"/>
  <c r="C98" i="16"/>
  <c r="Q281" i="14" s="1"/>
  <c r="N97" i="16"/>
  <c r="M97" i="16"/>
  <c r="L97" i="16"/>
  <c r="K97" i="16"/>
  <c r="J97" i="16"/>
  <c r="I97" i="16"/>
  <c r="H97" i="16"/>
  <c r="G97" i="16"/>
  <c r="F97" i="16"/>
  <c r="E97" i="16"/>
  <c r="D96" i="16"/>
  <c r="R275" i="14" s="1"/>
  <c r="C96" i="16"/>
  <c r="Q275" i="14" s="1"/>
  <c r="N95" i="16"/>
  <c r="M95" i="16"/>
  <c r="L95" i="16"/>
  <c r="K95" i="16"/>
  <c r="J95" i="16"/>
  <c r="I95" i="16"/>
  <c r="H95" i="16"/>
  <c r="G95" i="16"/>
  <c r="F95" i="16"/>
  <c r="E95" i="16"/>
  <c r="D94" i="16"/>
  <c r="R270" i="14" s="1"/>
  <c r="C94" i="16"/>
  <c r="Q270" i="14" s="1"/>
  <c r="N93" i="16"/>
  <c r="M93" i="16"/>
  <c r="L93" i="16"/>
  <c r="K93" i="16"/>
  <c r="J93" i="16"/>
  <c r="I93" i="16"/>
  <c r="H93" i="16"/>
  <c r="G93" i="16"/>
  <c r="F93" i="16"/>
  <c r="E93" i="16"/>
  <c r="D92" i="16"/>
  <c r="R264" i="14" s="1"/>
  <c r="C92" i="16"/>
  <c r="Q264" i="14" s="1"/>
  <c r="N91" i="16"/>
  <c r="M91" i="16"/>
  <c r="L91" i="16"/>
  <c r="K91" i="16"/>
  <c r="J91" i="16"/>
  <c r="I91" i="16"/>
  <c r="H91" i="16"/>
  <c r="G91" i="16"/>
  <c r="F91" i="16"/>
  <c r="E91" i="16"/>
  <c r="D90" i="16"/>
  <c r="R258" i="14" s="1"/>
  <c r="C90" i="16"/>
  <c r="Q258" i="14" s="1"/>
  <c r="N89" i="16"/>
  <c r="M89" i="16"/>
  <c r="L89" i="16"/>
  <c r="K89" i="16"/>
  <c r="J89" i="16"/>
  <c r="I89" i="16"/>
  <c r="H89" i="16"/>
  <c r="G89" i="16"/>
  <c r="F89" i="16"/>
  <c r="E89" i="16"/>
  <c r="D88" i="16"/>
  <c r="R253" i="14" s="1"/>
  <c r="C88" i="16"/>
  <c r="Q253" i="14" s="1"/>
  <c r="N87" i="16"/>
  <c r="M87" i="16"/>
  <c r="L87" i="16"/>
  <c r="K87" i="16"/>
  <c r="J87" i="16"/>
  <c r="I87" i="16"/>
  <c r="H87" i="16"/>
  <c r="G87" i="16"/>
  <c r="F87" i="16"/>
  <c r="E87" i="16"/>
  <c r="D86" i="16"/>
  <c r="R247" i="14" s="1"/>
  <c r="C86" i="16"/>
  <c r="Q247" i="14" s="1"/>
  <c r="N85" i="16"/>
  <c r="M85" i="16"/>
  <c r="L85" i="16"/>
  <c r="K85" i="16"/>
  <c r="J85" i="16"/>
  <c r="I85" i="16"/>
  <c r="H85" i="16"/>
  <c r="G85" i="16"/>
  <c r="F85" i="16"/>
  <c r="E85" i="16"/>
  <c r="D84" i="16"/>
  <c r="R242" i="14" s="1"/>
  <c r="C84" i="16"/>
  <c r="Q242" i="14" s="1"/>
  <c r="N83" i="16"/>
  <c r="M83" i="16"/>
  <c r="L83" i="16"/>
  <c r="K83" i="16"/>
  <c r="J83" i="16"/>
  <c r="I83" i="16"/>
  <c r="H83" i="16"/>
  <c r="G83" i="16"/>
  <c r="F83" i="16"/>
  <c r="E83" i="16"/>
  <c r="D82" i="16"/>
  <c r="R236" i="14" s="1"/>
  <c r="C82" i="16"/>
  <c r="Q236" i="14" s="1"/>
  <c r="Q235" i="14" s="1"/>
  <c r="N81" i="16"/>
  <c r="M81" i="16"/>
  <c r="L81" i="16"/>
  <c r="K81" i="16"/>
  <c r="J81" i="16"/>
  <c r="I81" i="16"/>
  <c r="H81" i="16"/>
  <c r="G81" i="16"/>
  <c r="F81" i="16"/>
  <c r="D80" i="16"/>
  <c r="R231" i="14" s="1"/>
  <c r="C80" i="16"/>
  <c r="Q231" i="14" s="1"/>
  <c r="N79" i="16"/>
  <c r="M79" i="16"/>
  <c r="L79" i="16"/>
  <c r="K79" i="16"/>
  <c r="J79" i="16"/>
  <c r="I79" i="16"/>
  <c r="H79" i="16"/>
  <c r="G79" i="16"/>
  <c r="F79" i="16"/>
  <c r="E79" i="16"/>
  <c r="D78" i="16"/>
  <c r="R224" i="14" s="1"/>
  <c r="C78" i="16"/>
  <c r="Q224" i="14" s="1"/>
  <c r="Q223" i="14" s="1"/>
  <c r="N77" i="16"/>
  <c r="M77" i="16"/>
  <c r="L77" i="16"/>
  <c r="K77" i="16"/>
  <c r="J77" i="16"/>
  <c r="I77" i="16"/>
  <c r="H77" i="16"/>
  <c r="G77" i="16"/>
  <c r="F77" i="16"/>
  <c r="E77" i="16"/>
  <c r="D76" i="16"/>
  <c r="R218" i="14" s="1"/>
  <c r="C76" i="16"/>
  <c r="Q218" i="14" s="1"/>
  <c r="N75" i="16"/>
  <c r="M75" i="16"/>
  <c r="L75" i="16"/>
  <c r="K75" i="16"/>
  <c r="J75" i="16"/>
  <c r="I75" i="16"/>
  <c r="H75" i="16"/>
  <c r="G75" i="16"/>
  <c r="F75" i="16"/>
  <c r="E75" i="16"/>
  <c r="D74" i="16"/>
  <c r="R212" i="14" s="1"/>
  <c r="C74" i="16"/>
  <c r="Q212" i="14" s="1"/>
  <c r="N73" i="16"/>
  <c r="M73" i="16"/>
  <c r="L73" i="16"/>
  <c r="K73" i="16"/>
  <c r="J73" i="16"/>
  <c r="I73" i="16"/>
  <c r="H73" i="16"/>
  <c r="G73" i="16"/>
  <c r="F73" i="16"/>
  <c r="E73" i="16"/>
  <c r="D72" i="16"/>
  <c r="R205" i="14" s="1"/>
  <c r="C72" i="16"/>
  <c r="Q205" i="14" s="1"/>
  <c r="Q204" i="14" s="1"/>
  <c r="N71" i="16"/>
  <c r="M71" i="16"/>
  <c r="L71" i="16"/>
  <c r="K71" i="16"/>
  <c r="J71" i="16"/>
  <c r="I71" i="16"/>
  <c r="H71" i="16"/>
  <c r="G71" i="16"/>
  <c r="F71" i="16"/>
  <c r="E71" i="16"/>
  <c r="D70" i="16"/>
  <c r="R199" i="14" s="1"/>
  <c r="C70" i="16"/>
  <c r="Q199" i="14" s="1"/>
  <c r="N69" i="16"/>
  <c r="M69" i="16"/>
  <c r="L69" i="16"/>
  <c r="K69" i="16"/>
  <c r="J69" i="16"/>
  <c r="I69" i="16"/>
  <c r="H69" i="16"/>
  <c r="G69" i="16"/>
  <c r="F69" i="16"/>
  <c r="E69" i="16"/>
  <c r="D68" i="16"/>
  <c r="R196" i="14" s="1"/>
  <c r="C68" i="16"/>
  <c r="Q196" i="14" s="1"/>
  <c r="N67" i="16"/>
  <c r="M67" i="16"/>
  <c r="L67" i="16"/>
  <c r="K67" i="16"/>
  <c r="J67" i="16"/>
  <c r="I67" i="16"/>
  <c r="H67" i="16"/>
  <c r="G67" i="16"/>
  <c r="F67" i="16"/>
  <c r="E67" i="16"/>
  <c r="D66" i="16"/>
  <c r="R187" i="14" s="1"/>
  <c r="R186" i="14" s="1"/>
  <c r="C66" i="16"/>
  <c r="Q187" i="14" s="1"/>
  <c r="N65" i="16"/>
  <c r="M65" i="16"/>
  <c r="L65" i="16"/>
  <c r="K65" i="16"/>
  <c r="J65" i="16"/>
  <c r="I65" i="16"/>
  <c r="H65" i="16"/>
  <c r="G65" i="16"/>
  <c r="F65" i="16"/>
  <c r="E65" i="16"/>
  <c r="D64" i="16"/>
  <c r="R183" i="14" s="1"/>
  <c r="C64" i="16"/>
  <c r="Q183" i="14" s="1"/>
  <c r="N63" i="16"/>
  <c r="M63" i="16"/>
  <c r="L63" i="16"/>
  <c r="K63" i="16"/>
  <c r="J63" i="16"/>
  <c r="I63" i="16"/>
  <c r="H63" i="16"/>
  <c r="G63" i="16"/>
  <c r="F63" i="16"/>
  <c r="E63" i="16"/>
  <c r="D62" i="16"/>
  <c r="C62" i="16"/>
  <c r="Q176" i="14" s="1"/>
  <c r="Q175" i="14" s="1"/>
  <c r="N61" i="16"/>
  <c r="M61" i="16"/>
  <c r="L61" i="16"/>
  <c r="K61" i="16"/>
  <c r="J61" i="16"/>
  <c r="I61" i="16"/>
  <c r="H61" i="16"/>
  <c r="G61" i="16"/>
  <c r="F61" i="16"/>
  <c r="E61" i="16"/>
  <c r="D60" i="16"/>
  <c r="R172" i="14" s="1"/>
  <c r="C60" i="16"/>
  <c r="Q172" i="14" s="1"/>
  <c r="Q171" i="14" s="1"/>
  <c r="N59" i="16"/>
  <c r="M59" i="16"/>
  <c r="L59" i="16"/>
  <c r="K59" i="16"/>
  <c r="J59" i="16"/>
  <c r="I59" i="16"/>
  <c r="H59" i="16"/>
  <c r="G59" i="16"/>
  <c r="F59" i="16"/>
  <c r="E59" i="16"/>
  <c r="D58" i="16"/>
  <c r="R167" i="14" s="1"/>
  <c r="C58" i="16"/>
  <c r="Q167" i="14" s="1"/>
  <c r="Q166" i="14" s="1"/>
  <c r="N57" i="16"/>
  <c r="M57" i="16"/>
  <c r="L57" i="16"/>
  <c r="K57" i="16"/>
  <c r="J57" i="16"/>
  <c r="I57" i="16"/>
  <c r="H57" i="16"/>
  <c r="G57" i="16"/>
  <c r="F57" i="16"/>
  <c r="E57" i="16"/>
  <c r="D54" i="16"/>
  <c r="R158" i="14" s="1"/>
  <c r="C54" i="16"/>
  <c r="Q158" i="14" s="1"/>
  <c r="N53" i="16"/>
  <c r="M53" i="16"/>
  <c r="L53" i="16"/>
  <c r="K53" i="16"/>
  <c r="J53" i="16"/>
  <c r="I53" i="16"/>
  <c r="H53" i="16"/>
  <c r="G53" i="16"/>
  <c r="F53" i="16"/>
  <c r="E53" i="16"/>
  <c r="D52" i="16"/>
  <c r="R151" i="14" s="1"/>
  <c r="C52" i="16"/>
  <c r="Q151" i="14" s="1"/>
  <c r="Q147" i="14" s="1"/>
  <c r="N51" i="16"/>
  <c r="M51" i="16"/>
  <c r="L51" i="16"/>
  <c r="K51" i="16"/>
  <c r="J51" i="16"/>
  <c r="I51" i="16"/>
  <c r="H51" i="16"/>
  <c r="G51" i="16"/>
  <c r="F51" i="16"/>
  <c r="E51" i="16"/>
  <c r="D50" i="16"/>
  <c r="C50" i="16"/>
  <c r="N49" i="16"/>
  <c r="M49" i="16"/>
  <c r="L49" i="16"/>
  <c r="K49" i="16"/>
  <c r="J49" i="16"/>
  <c r="I49" i="16"/>
  <c r="H49" i="16"/>
  <c r="G49" i="16"/>
  <c r="F49" i="16"/>
  <c r="E49" i="16"/>
  <c r="D48" i="16"/>
  <c r="R137" i="14" s="1"/>
  <c r="C48" i="16"/>
  <c r="Q137" i="14" s="1"/>
  <c r="N47" i="16"/>
  <c r="M47" i="16"/>
  <c r="L47" i="16"/>
  <c r="K47" i="16"/>
  <c r="J47" i="16"/>
  <c r="I47" i="16"/>
  <c r="H47" i="16"/>
  <c r="G47" i="16"/>
  <c r="F47" i="16"/>
  <c r="E47" i="16"/>
  <c r="D46" i="16"/>
  <c r="R130" i="14" s="1"/>
  <c r="C46" i="16"/>
  <c r="Q130" i="14" s="1"/>
  <c r="C130" i="14" s="1"/>
  <c r="D43" i="16"/>
  <c r="R123" i="14" s="1"/>
  <c r="C43" i="16"/>
  <c r="Q123" i="14" s="1"/>
  <c r="N42" i="16"/>
  <c r="M42" i="16"/>
  <c r="L42" i="16"/>
  <c r="K42" i="16"/>
  <c r="J42" i="16"/>
  <c r="I42" i="16"/>
  <c r="H42" i="16"/>
  <c r="G42" i="16"/>
  <c r="F42" i="16"/>
  <c r="E42" i="16"/>
  <c r="D41" i="16"/>
  <c r="R116" i="14" s="1"/>
  <c r="C41" i="16"/>
  <c r="Q116" i="14" s="1"/>
  <c r="C116" i="14" s="1"/>
  <c r="D40" i="16"/>
  <c r="R113" i="14" s="1"/>
  <c r="C40" i="16"/>
  <c r="Q113" i="14" s="1"/>
  <c r="N39" i="16"/>
  <c r="M39" i="16"/>
  <c r="L39" i="16"/>
  <c r="K39" i="16"/>
  <c r="J39" i="16"/>
  <c r="I39" i="16"/>
  <c r="H39" i="16"/>
  <c r="G39" i="16"/>
  <c r="F39" i="16"/>
  <c r="E39" i="16"/>
  <c r="D38" i="16"/>
  <c r="R109" i="14" s="1"/>
  <c r="C38" i="16"/>
  <c r="Q109" i="14" s="1"/>
  <c r="D37" i="16"/>
  <c r="R106" i="14" s="1"/>
  <c r="C37" i="16"/>
  <c r="Q106" i="14" s="1"/>
  <c r="N36" i="16"/>
  <c r="M36" i="16"/>
  <c r="L36" i="16"/>
  <c r="K36" i="16"/>
  <c r="J36" i="16"/>
  <c r="I36" i="16"/>
  <c r="H36" i="16"/>
  <c r="G36" i="16"/>
  <c r="F36" i="16"/>
  <c r="E36" i="16"/>
  <c r="D35" i="16"/>
  <c r="R102" i="14" s="1"/>
  <c r="C35" i="16"/>
  <c r="Q102" i="14" s="1"/>
  <c r="C102" i="14" s="1"/>
  <c r="D34" i="16"/>
  <c r="R99" i="14" s="1"/>
  <c r="C34" i="16"/>
  <c r="Q99" i="14" s="1"/>
  <c r="N33" i="16"/>
  <c r="M33" i="16"/>
  <c r="L33" i="16"/>
  <c r="K33" i="16"/>
  <c r="J33" i="16"/>
  <c r="I33" i="16"/>
  <c r="H33" i="16"/>
  <c r="G33" i="16"/>
  <c r="F33" i="16"/>
  <c r="E33" i="16"/>
  <c r="D32" i="16"/>
  <c r="R95" i="14" s="1"/>
  <c r="C32" i="16"/>
  <c r="Q95" i="14" s="1"/>
  <c r="N31" i="16"/>
  <c r="M31" i="16"/>
  <c r="L31" i="16"/>
  <c r="K31" i="16"/>
  <c r="J31" i="16"/>
  <c r="I31" i="16"/>
  <c r="H31" i="16"/>
  <c r="G31" i="16"/>
  <c r="F31" i="16"/>
  <c r="E31" i="16"/>
  <c r="D30" i="16"/>
  <c r="R88" i="14" s="1"/>
  <c r="C30" i="16"/>
  <c r="Q88" i="14" s="1"/>
  <c r="D29" i="16"/>
  <c r="R85" i="14" s="1"/>
  <c r="C29" i="16"/>
  <c r="Q85" i="14" s="1"/>
  <c r="N28" i="16"/>
  <c r="M28" i="16"/>
  <c r="L28" i="16"/>
  <c r="K28" i="16"/>
  <c r="J28" i="16"/>
  <c r="I28" i="16"/>
  <c r="H28" i="16"/>
  <c r="G28" i="16"/>
  <c r="F28" i="16"/>
  <c r="E28" i="16"/>
  <c r="D27" i="16"/>
  <c r="R66" i="14" s="1"/>
  <c r="C27" i="16"/>
  <c r="Q66" i="14" s="1"/>
  <c r="D26" i="16"/>
  <c r="R63" i="14" s="1"/>
  <c r="C26" i="16"/>
  <c r="Q63" i="14" s="1"/>
  <c r="D25" i="16"/>
  <c r="R53" i="14" s="1"/>
  <c r="C25" i="16"/>
  <c r="Q53" i="14" s="1"/>
  <c r="C53" i="14" s="1"/>
  <c r="D24" i="16"/>
  <c r="R52" i="14" s="1"/>
  <c r="C24" i="16"/>
  <c r="Q52" i="14" s="1"/>
  <c r="D23" i="16"/>
  <c r="R45" i="14" s="1"/>
  <c r="C23" i="16"/>
  <c r="Q45" i="14" s="1"/>
  <c r="D22" i="16"/>
  <c r="R23" i="14" s="1"/>
  <c r="C22" i="16"/>
  <c r="Q23" i="14" s="1"/>
  <c r="N21" i="16"/>
  <c r="M21" i="16"/>
  <c r="L21" i="16"/>
  <c r="K21" i="16"/>
  <c r="J21" i="16"/>
  <c r="I21" i="16"/>
  <c r="H21" i="16"/>
  <c r="G21" i="16"/>
  <c r="F21" i="16"/>
  <c r="P122" i="16"/>
  <c r="AH323" i="14" s="1"/>
  <c r="AH322" i="14" s="1"/>
  <c r="O122" i="16"/>
  <c r="AG323" i="14" s="1"/>
  <c r="AG322" i="14" s="1"/>
  <c r="Z121" i="16"/>
  <c r="Y121" i="16"/>
  <c r="X121" i="16"/>
  <c r="W121" i="16"/>
  <c r="V121" i="16"/>
  <c r="U121" i="16"/>
  <c r="T121" i="16"/>
  <c r="S121" i="16"/>
  <c r="R121" i="16"/>
  <c r="Q121" i="16"/>
  <c r="P120" i="16"/>
  <c r="AH316" i="14" s="1"/>
  <c r="AH315" i="14" s="1"/>
  <c r="O120" i="16"/>
  <c r="AG316" i="14" s="1"/>
  <c r="AG315" i="14" s="1"/>
  <c r="Z119" i="16"/>
  <c r="Y119" i="16"/>
  <c r="X119" i="16"/>
  <c r="W119" i="16"/>
  <c r="V119" i="16"/>
  <c r="U119" i="16"/>
  <c r="T119" i="16"/>
  <c r="S119" i="16"/>
  <c r="R119" i="16"/>
  <c r="Q119" i="16"/>
  <c r="P118" i="16"/>
  <c r="AH313" i="14" s="1"/>
  <c r="AH312" i="14" s="1"/>
  <c r="O118" i="16"/>
  <c r="AG313" i="14" s="1"/>
  <c r="AG312" i="14" s="1"/>
  <c r="Z117" i="16"/>
  <c r="Y117" i="16"/>
  <c r="X117" i="16"/>
  <c r="W117" i="16"/>
  <c r="V117" i="16"/>
  <c r="U117" i="16"/>
  <c r="T117" i="16"/>
  <c r="S117" i="16"/>
  <c r="R117" i="16"/>
  <c r="Q117" i="16"/>
  <c r="P116" i="16"/>
  <c r="AH309" i="14" s="1"/>
  <c r="AH308" i="14" s="1"/>
  <c r="O116" i="16"/>
  <c r="AG309" i="14" s="1"/>
  <c r="AG308" i="14" s="1"/>
  <c r="Z115" i="16"/>
  <c r="Y115" i="16"/>
  <c r="X115" i="16"/>
  <c r="W115" i="16"/>
  <c r="V115" i="16"/>
  <c r="U115" i="16"/>
  <c r="T115" i="16"/>
  <c r="S115" i="16"/>
  <c r="R115" i="16"/>
  <c r="Q115" i="16"/>
  <c r="P114" i="16"/>
  <c r="AH307" i="14" s="1"/>
  <c r="O114" i="16"/>
  <c r="AG307" i="14" s="1"/>
  <c r="AG306" i="14" s="1"/>
  <c r="Z113" i="16"/>
  <c r="Y113" i="16"/>
  <c r="X113" i="16"/>
  <c r="W113" i="16"/>
  <c r="V113" i="16"/>
  <c r="U113" i="16"/>
  <c r="T113" i="16"/>
  <c r="S113" i="16"/>
  <c r="R113" i="16"/>
  <c r="Q113" i="16"/>
  <c r="P112" i="16"/>
  <c r="AH304" i="14" s="1"/>
  <c r="AH303" i="14" s="1"/>
  <c r="O112" i="16"/>
  <c r="AG304" i="14" s="1"/>
  <c r="AG303" i="14" s="1"/>
  <c r="Z111" i="16"/>
  <c r="Y111" i="16"/>
  <c r="X111" i="16"/>
  <c r="W111" i="16"/>
  <c r="V111" i="16"/>
  <c r="U111" i="16"/>
  <c r="T111" i="16"/>
  <c r="S111" i="16"/>
  <c r="R111" i="16"/>
  <c r="Q111" i="16"/>
  <c r="P110" i="16"/>
  <c r="AH302" i="14" s="1"/>
  <c r="O110" i="16"/>
  <c r="AG302" i="14" s="1"/>
  <c r="AG301" i="14" s="1"/>
  <c r="Z109" i="16"/>
  <c r="Y109" i="16"/>
  <c r="X109" i="16"/>
  <c r="W109" i="16"/>
  <c r="V109" i="16"/>
  <c r="U109" i="16"/>
  <c r="T109" i="16"/>
  <c r="S109" i="16"/>
  <c r="R109" i="16"/>
  <c r="Q109" i="16"/>
  <c r="P108" i="16"/>
  <c r="AH296" i="14" s="1"/>
  <c r="O108" i="16"/>
  <c r="AG296" i="14" s="1"/>
  <c r="S296" i="14" s="1"/>
  <c r="S295" i="14" s="1"/>
  <c r="Z107" i="16"/>
  <c r="Y107" i="16"/>
  <c r="X107" i="16"/>
  <c r="W107" i="16"/>
  <c r="V107" i="16"/>
  <c r="U107" i="16"/>
  <c r="T107" i="16"/>
  <c r="S107" i="16"/>
  <c r="R107" i="16"/>
  <c r="Q107" i="16"/>
  <c r="P106" i="16"/>
  <c r="AH294" i="14" s="1"/>
  <c r="O106" i="16"/>
  <c r="AG294" i="14" s="1"/>
  <c r="S294" i="14" s="1"/>
  <c r="S293" i="14" s="1"/>
  <c r="Z105" i="16"/>
  <c r="Y105" i="16"/>
  <c r="X105" i="16"/>
  <c r="W105" i="16"/>
  <c r="V105" i="16"/>
  <c r="U105" i="16"/>
  <c r="T105" i="16"/>
  <c r="S105" i="16"/>
  <c r="R105" i="16"/>
  <c r="Q105" i="16"/>
  <c r="P104" i="16"/>
  <c r="AH290" i="14" s="1"/>
  <c r="O104" i="16"/>
  <c r="AG290" i="14" s="1"/>
  <c r="S290" i="14" s="1"/>
  <c r="S289" i="14" s="1"/>
  <c r="Z103" i="16"/>
  <c r="Y103" i="16"/>
  <c r="X103" i="16"/>
  <c r="W103" i="16"/>
  <c r="V103" i="16"/>
  <c r="U103" i="16"/>
  <c r="T103" i="16"/>
  <c r="S103" i="16"/>
  <c r="R103" i="16"/>
  <c r="Q103" i="16"/>
  <c r="P102" i="16"/>
  <c r="AH286" i="14" s="1"/>
  <c r="O102" i="16"/>
  <c r="AG286" i="14" s="1"/>
  <c r="AG285" i="14" s="1"/>
  <c r="Z101" i="16"/>
  <c r="Y101" i="16"/>
  <c r="X101" i="16"/>
  <c r="W101" i="16"/>
  <c r="V101" i="16"/>
  <c r="U101" i="16"/>
  <c r="T101" i="16"/>
  <c r="S101" i="16"/>
  <c r="R101" i="16"/>
  <c r="Q101" i="16"/>
  <c r="P100" i="16"/>
  <c r="AH284" i="14" s="1"/>
  <c r="O100" i="16"/>
  <c r="AG284" i="14" s="1"/>
  <c r="S284" i="14" s="1"/>
  <c r="S283" i="14" s="1"/>
  <c r="Z99" i="16"/>
  <c r="Y99" i="16"/>
  <c r="X99" i="16"/>
  <c r="W99" i="16"/>
  <c r="V99" i="16"/>
  <c r="U99" i="16"/>
  <c r="T99" i="16"/>
  <c r="S99" i="16"/>
  <c r="R99" i="16"/>
  <c r="Q99" i="16"/>
  <c r="P98" i="16"/>
  <c r="AH281" i="14" s="1"/>
  <c r="AH280" i="14" s="1"/>
  <c r="O98" i="16"/>
  <c r="AG281" i="14" s="1"/>
  <c r="AG280" i="14" s="1"/>
  <c r="Z97" i="16"/>
  <c r="Y97" i="16"/>
  <c r="X97" i="16"/>
  <c r="W97" i="16"/>
  <c r="V97" i="16"/>
  <c r="U97" i="16"/>
  <c r="T97" i="16"/>
  <c r="S97" i="16"/>
  <c r="R97" i="16"/>
  <c r="P96" i="16"/>
  <c r="AH275" i="14" s="1"/>
  <c r="AH274" i="14" s="1"/>
  <c r="O96" i="16"/>
  <c r="AG275" i="14" s="1"/>
  <c r="S275" i="14" s="1"/>
  <c r="Z95" i="16"/>
  <c r="Y95" i="16"/>
  <c r="X95" i="16"/>
  <c r="W95" i="16"/>
  <c r="V95" i="16"/>
  <c r="U95" i="16"/>
  <c r="T95" i="16"/>
  <c r="S95" i="16"/>
  <c r="R95" i="16"/>
  <c r="Q95" i="16"/>
  <c r="P94" i="16"/>
  <c r="AH270" i="14" s="1"/>
  <c r="O94" i="16"/>
  <c r="AG270" i="14" s="1"/>
  <c r="AG269" i="14" s="1"/>
  <c r="Z93" i="16"/>
  <c r="Y93" i="16"/>
  <c r="X93" i="16"/>
  <c r="W93" i="16"/>
  <c r="V93" i="16"/>
  <c r="U93" i="16"/>
  <c r="T93" i="16"/>
  <c r="S93" i="16"/>
  <c r="R93" i="16"/>
  <c r="Q93" i="16"/>
  <c r="P92" i="16"/>
  <c r="AH264" i="14" s="1"/>
  <c r="AH263" i="14" s="1"/>
  <c r="O92" i="16"/>
  <c r="AG264" i="14" s="1"/>
  <c r="AG263" i="14" s="1"/>
  <c r="Z91" i="16"/>
  <c r="Y91" i="16"/>
  <c r="X91" i="16"/>
  <c r="W91" i="16"/>
  <c r="V91" i="16"/>
  <c r="U91" i="16"/>
  <c r="T91" i="16"/>
  <c r="S91" i="16"/>
  <c r="R91" i="16"/>
  <c r="Q91" i="16"/>
  <c r="P90" i="16"/>
  <c r="AH258" i="14" s="1"/>
  <c r="AH257" i="14" s="1"/>
  <c r="O90" i="16"/>
  <c r="AG258" i="14" s="1"/>
  <c r="AG257" i="14" s="1"/>
  <c r="Z89" i="16"/>
  <c r="Y89" i="16"/>
  <c r="X89" i="16"/>
  <c r="W89" i="16"/>
  <c r="V89" i="16"/>
  <c r="U89" i="16"/>
  <c r="T89" i="16"/>
  <c r="S89" i="16"/>
  <c r="R89" i="16"/>
  <c r="Q89" i="16"/>
  <c r="P88" i="16"/>
  <c r="AH253" i="14" s="1"/>
  <c r="AH252" i="14" s="1"/>
  <c r="O88" i="16"/>
  <c r="AG253" i="14" s="1"/>
  <c r="AG252" i="14" s="1"/>
  <c r="Z87" i="16"/>
  <c r="Y87" i="16"/>
  <c r="X87" i="16"/>
  <c r="W87" i="16"/>
  <c r="V87" i="16"/>
  <c r="U87" i="16"/>
  <c r="T87" i="16"/>
  <c r="S87" i="16"/>
  <c r="R87" i="16"/>
  <c r="Q87" i="16"/>
  <c r="P86" i="16"/>
  <c r="AH247" i="14" s="1"/>
  <c r="AH246" i="14" s="1"/>
  <c r="O86" i="16"/>
  <c r="AG247" i="14" s="1"/>
  <c r="AG246" i="14" s="1"/>
  <c r="Z85" i="16"/>
  <c r="Y85" i="16"/>
  <c r="X85" i="16"/>
  <c r="W85" i="16"/>
  <c r="V85" i="16"/>
  <c r="U85" i="16"/>
  <c r="T85" i="16"/>
  <c r="S85" i="16"/>
  <c r="R85" i="16"/>
  <c r="Q85" i="16"/>
  <c r="P84" i="16"/>
  <c r="AH242" i="14" s="1"/>
  <c r="O84" i="16"/>
  <c r="AG242" i="14" s="1"/>
  <c r="AG241" i="14" s="1"/>
  <c r="Z83" i="16"/>
  <c r="Y83" i="16"/>
  <c r="X83" i="16"/>
  <c r="W83" i="16"/>
  <c r="V83" i="16"/>
  <c r="U83" i="16"/>
  <c r="T83" i="16"/>
  <c r="S83" i="16"/>
  <c r="R83" i="16"/>
  <c r="Q83" i="16"/>
  <c r="P82" i="16"/>
  <c r="AH236" i="14" s="1"/>
  <c r="AH235" i="14" s="1"/>
  <c r="O82" i="16"/>
  <c r="AG236" i="14" s="1"/>
  <c r="S236" i="14" s="1"/>
  <c r="Z81" i="16"/>
  <c r="Y81" i="16"/>
  <c r="X81" i="16"/>
  <c r="W81" i="16"/>
  <c r="V81" i="16"/>
  <c r="U81" i="16"/>
  <c r="T81" i="16"/>
  <c r="S81" i="16"/>
  <c r="R81" i="16"/>
  <c r="Q81" i="16"/>
  <c r="P80" i="16"/>
  <c r="AH231" i="14" s="1"/>
  <c r="AH230" i="14" s="1"/>
  <c r="O80" i="16"/>
  <c r="AG231" i="14" s="1"/>
  <c r="AG230" i="14" s="1"/>
  <c r="Z79" i="16"/>
  <c r="Y79" i="16"/>
  <c r="X79" i="16"/>
  <c r="W79" i="16"/>
  <c r="V79" i="16"/>
  <c r="U79" i="16"/>
  <c r="T79" i="16"/>
  <c r="S79" i="16"/>
  <c r="R79" i="16"/>
  <c r="Q79" i="16"/>
  <c r="P78" i="16"/>
  <c r="AH224" i="14" s="1"/>
  <c r="AH223" i="14" s="1"/>
  <c r="O78" i="16"/>
  <c r="AG224" i="14" s="1"/>
  <c r="AG223" i="14" s="1"/>
  <c r="Z77" i="16"/>
  <c r="Y77" i="16"/>
  <c r="X77" i="16"/>
  <c r="W77" i="16"/>
  <c r="V77" i="16"/>
  <c r="U77" i="16"/>
  <c r="T77" i="16"/>
  <c r="S77" i="16"/>
  <c r="R77" i="16"/>
  <c r="Q77" i="16"/>
  <c r="P76" i="16"/>
  <c r="AH218" i="14" s="1"/>
  <c r="AH217" i="14" s="1"/>
  <c r="O76" i="16"/>
  <c r="AG218" i="14" s="1"/>
  <c r="AG217" i="14" s="1"/>
  <c r="Z75" i="16"/>
  <c r="Y75" i="16"/>
  <c r="X75" i="16"/>
  <c r="W75" i="16"/>
  <c r="V75" i="16"/>
  <c r="U75" i="16"/>
  <c r="T75" i="16"/>
  <c r="S75" i="16"/>
  <c r="R75" i="16"/>
  <c r="Q75" i="16"/>
  <c r="P74" i="16"/>
  <c r="AH212" i="14" s="1"/>
  <c r="AH211" i="14" s="1"/>
  <c r="O74" i="16"/>
  <c r="AG212" i="14" s="1"/>
  <c r="AG211" i="14" s="1"/>
  <c r="Z73" i="16"/>
  <c r="Y73" i="16"/>
  <c r="X73" i="16"/>
  <c r="W73" i="16"/>
  <c r="V73" i="16"/>
  <c r="U73" i="16"/>
  <c r="T73" i="16"/>
  <c r="S73" i="16"/>
  <c r="R73" i="16"/>
  <c r="Q73" i="16"/>
  <c r="P72" i="16"/>
  <c r="AH205" i="14" s="1"/>
  <c r="AH204" i="14" s="1"/>
  <c r="O72" i="16"/>
  <c r="AG205" i="14" s="1"/>
  <c r="AG204" i="14" s="1"/>
  <c r="Z71" i="16"/>
  <c r="Y71" i="16"/>
  <c r="X71" i="16"/>
  <c r="W71" i="16"/>
  <c r="V71" i="16"/>
  <c r="U71" i="16"/>
  <c r="T71" i="16"/>
  <c r="S71" i="16"/>
  <c r="R71" i="16"/>
  <c r="Q71" i="16"/>
  <c r="P70" i="16"/>
  <c r="AH199" i="14" s="1"/>
  <c r="O70" i="16"/>
  <c r="AG199" i="14" s="1"/>
  <c r="Z69" i="16"/>
  <c r="Y69" i="16"/>
  <c r="X69" i="16"/>
  <c r="W69" i="16"/>
  <c r="V69" i="16"/>
  <c r="U69" i="16"/>
  <c r="T69" i="16"/>
  <c r="S69" i="16"/>
  <c r="R69" i="16"/>
  <c r="Q69" i="16"/>
  <c r="P68" i="16"/>
  <c r="AH196" i="14" s="1"/>
  <c r="O68" i="16"/>
  <c r="AG196" i="14" s="1"/>
  <c r="Z67" i="16"/>
  <c r="Y67" i="16"/>
  <c r="X67" i="16"/>
  <c r="W67" i="16"/>
  <c r="V67" i="16"/>
  <c r="U67" i="16"/>
  <c r="T67" i="16"/>
  <c r="S67" i="16"/>
  <c r="R67" i="16"/>
  <c r="Q67" i="16"/>
  <c r="P66" i="16"/>
  <c r="AH187" i="14" s="1"/>
  <c r="AH186" i="14" s="1"/>
  <c r="O66" i="16"/>
  <c r="AG187" i="14" s="1"/>
  <c r="Z65" i="16"/>
  <c r="Y65" i="16"/>
  <c r="X65" i="16"/>
  <c r="W65" i="16"/>
  <c r="V65" i="16"/>
  <c r="U65" i="16"/>
  <c r="T65" i="16"/>
  <c r="S65" i="16"/>
  <c r="R65" i="16"/>
  <c r="Q65" i="16"/>
  <c r="P64" i="16"/>
  <c r="AH183" i="14" s="1"/>
  <c r="O64" i="16"/>
  <c r="AG183" i="14" s="1"/>
  <c r="Z63" i="16"/>
  <c r="Y63" i="16"/>
  <c r="X63" i="16"/>
  <c r="W63" i="16"/>
  <c r="V63" i="16"/>
  <c r="U63" i="16"/>
  <c r="T63" i="16"/>
  <c r="S63" i="16"/>
  <c r="R63" i="16"/>
  <c r="Q63" i="16"/>
  <c r="P62" i="16"/>
  <c r="O62" i="16"/>
  <c r="Z61" i="16"/>
  <c r="Y61" i="16"/>
  <c r="X61" i="16"/>
  <c r="W61" i="16"/>
  <c r="V61" i="16"/>
  <c r="U61" i="16"/>
  <c r="T61" i="16"/>
  <c r="S61" i="16"/>
  <c r="R61" i="16"/>
  <c r="Q61" i="16"/>
  <c r="P60" i="16"/>
  <c r="AH172" i="14" s="1"/>
  <c r="O60" i="16"/>
  <c r="AG172" i="14" s="1"/>
  <c r="Z59" i="16"/>
  <c r="Y59" i="16"/>
  <c r="X59" i="16"/>
  <c r="W59" i="16"/>
  <c r="V59" i="16"/>
  <c r="U59" i="16"/>
  <c r="T59" i="16"/>
  <c r="S59" i="16"/>
  <c r="R59" i="16"/>
  <c r="Q59" i="16"/>
  <c r="P58" i="16"/>
  <c r="AH167" i="14" s="1"/>
  <c r="AH166" i="14" s="1"/>
  <c r="O58" i="16"/>
  <c r="AG167" i="14" s="1"/>
  <c r="AG166" i="14" s="1"/>
  <c r="Z57" i="16"/>
  <c r="Y57" i="16"/>
  <c r="X57" i="16"/>
  <c r="W57" i="16"/>
  <c r="V57" i="16"/>
  <c r="U57" i="16"/>
  <c r="T57" i="16"/>
  <c r="S57" i="16"/>
  <c r="R57" i="16"/>
  <c r="Q57" i="16"/>
  <c r="P54" i="16"/>
  <c r="AH158" i="14" s="1"/>
  <c r="O54" i="16"/>
  <c r="AG158" i="14" s="1"/>
  <c r="Z53" i="16"/>
  <c r="Y53" i="16"/>
  <c r="X53" i="16"/>
  <c r="W53" i="16"/>
  <c r="V53" i="16"/>
  <c r="U53" i="16"/>
  <c r="T53" i="16"/>
  <c r="S53" i="16"/>
  <c r="R53" i="16"/>
  <c r="Q53" i="16"/>
  <c r="P52" i="16"/>
  <c r="AH151" i="14" s="1"/>
  <c r="O52" i="16"/>
  <c r="AG151" i="14" s="1"/>
  <c r="Z51" i="16"/>
  <c r="Y51" i="16"/>
  <c r="X51" i="16"/>
  <c r="W51" i="16"/>
  <c r="V51" i="16"/>
  <c r="U51" i="16"/>
  <c r="T51" i="16"/>
  <c r="S51" i="16"/>
  <c r="R51" i="16"/>
  <c r="Q51" i="16"/>
  <c r="P50" i="16"/>
  <c r="O50" i="16"/>
  <c r="Z49" i="16"/>
  <c r="Y49" i="16"/>
  <c r="X49" i="16"/>
  <c r="W49" i="16"/>
  <c r="V49" i="16"/>
  <c r="U49" i="16"/>
  <c r="T49" i="16"/>
  <c r="S49" i="16"/>
  <c r="R49" i="16"/>
  <c r="Q49" i="16"/>
  <c r="P48" i="16"/>
  <c r="AH137" i="14" s="1"/>
  <c r="O48" i="16"/>
  <c r="AG137" i="14" s="1"/>
  <c r="Z47" i="16"/>
  <c r="Y47" i="16"/>
  <c r="X47" i="16"/>
  <c r="W47" i="16"/>
  <c r="V47" i="16"/>
  <c r="U47" i="16"/>
  <c r="T47" i="16"/>
  <c r="S47" i="16"/>
  <c r="R47" i="16"/>
  <c r="Q47" i="16"/>
  <c r="P46" i="16"/>
  <c r="AH130" i="14" s="1"/>
  <c r="O46" i="16"/>
  <c r="AG130" i="14" s="1"/>
  <c r="Z44" i="16"/>
  <c r="Y44" i="16"/>
  <c r="X44" i="16"/>
  <c r="W44" i="16"/>
  <c r="V44" i="16"/>
  <c r="U44" i="16"/>
  <c r="T44" i="16"/>
  <c r="S44" i="16"/>
  <c r="R44" i="16"/>
  <c r="P43" i="16"/>
  <c r="AH123" i="14" s="1"/>
  <c r="O43" i="16"/>
  <c r="AG123" i="14" s="1"/>
  <c r="Z42" i="16"/>
  <c r="Y42" i="16"/>
  <c r="X42" i="16"/>
  <c r="W42" i="16"/>
  <c r="V42" i="16"/>
  <c r="U42" i="16"/>
  <c r="T42" i="16"/>
  <c r="S42" i="16"/>
  <c r="R42" i="16"/>
  <c r="Q42" i="16"/>
  <c r="P41" i="16"/>
  <c r="AH116" i="14" s="1"/>
  <c r="T116" i="14" s="1"/>
  <c r="O41" i="16"/>
  <c r="AG116" i="14" s="1"/>
  <c r="S116" i="14" s="1"/>
  <c r="P40" i="16"/>
  <c r="AH113" i="14" s="1"/>
  <c r="O40" i="16"/>
  <c r="AG113" i="14" s="1"/>
  <c r="Z39" i="16"/>
  <c r="Y39" i="16"/>
  <c r="X39" i="16"/>
  <c r="W39" i="16"/>
  <c r="V39" i="16"/>
  <c r="U39" i="16"/>
  <c r="T39" i="16"/>
  <c r="S39" i="16"/>
  <c r="R39" i="16"/>
  <c r="Q39" i="16"/>
  <c r="P38" i="16"/>
  <c r="O38" i="16"/>
  <c r="AG109" i="14" s="1"/>
  <c r="S109" i="14" s="1"/>
  <c r="P37" i="16"/>
  <c r="AH106" i="14" s="1"/>
  <c r="AH105" i="14" s="1"/>
  <c r="O37" i="16"/>
  <c r="AG106" i="14" s="1"/>
  <c r="Z36" i="16"/>
  <c r="Y36" i="16"/>
  <c r="X36" i="16"/>
  <c r="W36" i="16"/>
  <c r="V36" i="16"/>
  <c r="U36" i="16"/>
  <c r="T36" i="16"/>
  <c r="S36" i="16"/>
  <c r="R36" i="16"/>
  <c r="Q36" i="16"/>
  <c r="P35" i="16"/>
  <c r="AH102" i="14" s="1"/>
  <c r="T102" i="14" s="1"/>
  <c r="O35" i="16"/>
  <c r="AG102" i="14" s="1"/>
  <c r="S102" i="14" s="1"/>
  <c r="P34" i="16"/>
  <c r="AH99" i="14" s="1"/>
  <c r="O34" i="16"/>
  <c r="AG99" i="14" s="1"/>
  <c r="Z33" i="16"/>
  <c r="Y33" i="16"/>
  <c r="X33" i="16"/>
  <c r="W33" i="16"/>
  <c r="V33" i="16"/>
  <c r="U33" i="16"/>
  <c r="T33" i="16"/>
  <c r="S33" i="16"/>
  <c r="R33" i="16"/>
  <c r="Q33" i="16"/>
  <c r="P32" i="16"/>
  <c r="AH95" i="14" s="1"/>
  <c r="O32" i="16"/>
  <c r="AG95" i="14" s="1"/>
  <c r="Z31" i="16"/>
  <c r="Y31" i="16"/>
  <c r="X31" i="16"/>
  <c r="W31" i="16"/>
  <c r="V31" i="16"/>
  <c r="U31" i="16"/>
  <c r="T31" i="16"/>
  <c r="S31" i="16"/>
  <c r="R31" i="16"/>
  <c r="Q31" i="16"/>
  <c r="P30" i="16"/>
  <c r="AH88" i="14" s="1"/>
  <c r="T88" i="14" s="1"/>
  <c r="O30" i="16"/>
  <c r="AG88" i="14" s="1"/>
  <c r="S88" i="14" s="1"/>
  <c r="P29" i="16"/>
  <c r="AH85" i="14" s="1"/>
  <c r="O29" i="16"/>
  <c r="AG85" i="14" s="1"/>
  <c r="Z28" i="16"/>
  <c r="Y28" i="16"/>
  <c r="X28" i="16"/>
  <c r="W28" i="16"/>
  <c r="V28" i="16"/>
  <c r="U28" i="16"/>
  <c r="T28" i="16"/>
  <c r="S28" i="16"/>
  <c r="R28" i="16"/>
  <c r="Q28" i="16"/>
  <c r="P27" i="16"/>
  <c r="AH66" i="14" s="1"/>
  <c r="O27" i="16"/>
  <c r="AG66" i="14" s="1"/>
  <c r="P26" i="16"/>
  <c r="AH63" i="14" s="1"/>
  <c r="O26" i="16"/>
  <c r="AG63" i="14" s="1"/>
  <c r="P25" i="16"/>
  <c r="AH53" i="14" s="1"/>
  <c r="O25" i="16"/>
  <c r="AG53" i="14" s="1"/>
  <c r="P24" i="16"/>
  <c r="AH52" i="14" s="1"/>
  <c r="O24" i="16"/>
  <c r="AG52" i="14" s="1"/>
  <c r="P23" i="16"/>
  <c r="AH45" i="14" s="1"/>
  <c r="O23" i="16"/>
  <c r="AG45" i="14" s="1"/>
  <c r="P22" i="16"/>
  <c r="AH23" i="14" s="1"/>
  <c r="O22" i="16"/>
  <c r="AG23" i="14" s="1"/>
  <c r="Z21" i="16"/>
  <c r="Y21" i="16"/>
  <c r="X21" i="16"/>
  <c r="W21" i="16"/>
  <c r="V21" i="16"/>
  <c r="U21" i="16"/>
  <c r="R21" i="16"/>
  <c r="AE57" i="16"/>
  <c r="AL57" i="16"/>
  <c r="AG67" i="16"/>
  <c r="AG79" i="16"/>
  <c r="AG99" i="16"/>
  <c r="AK107" i="16"/>
  <c r="L53" i="18"/>
  <c r="L52" i="18" s="1"/>
  <c r="M53" i="18"/>
  <c r="M52" i="18" s="1"/>
  <c r="N53" i="18"/>
  <c r="N52" i="18" s="1"/>
  <c r="L55" i="18"/>
  <c r="L54" i="18" s="1"/>
  <c r="M55" i="18"/>
  <c r="M54" i="18" s="1"/>
  <c r="N55" i="18"/>
  <c r="N54" i="18" s="1"/>
  <c r="L57" i="18"/>
  <c r="L56" i="18" s="1"/>
  <c r="M57" i="18"/>
  <c r="M56" i="18" s="1"/>
  <c r="N57" i="18"/>
  <c r="N56" i="18" s="1"/>
  <c r="L59" i="18"/>
  <c r="L58" i="18" s="1"/>
  <c r="M59" i="18"/>
  <c r="M58" i="18" s="1"/>
  <c r="N59" i="18"/>
  <c r="N58" i="18" s="1"/>
  <c r="L61" i="18"/>
  <c r="L60" i="18" s="1"/>
  <c r="M61" i="18"/>
  <c r="M60" i="18" s="1"/>
  <c r="N61" i="18"/>
  <c r="N60" i="18" s="1"/>
  <c r="L63" i="18"/>
  <c r="L62" i="18" s="1"/>
  <c r="M63" i="18"/>
  <c r="M62" i="18" s="1"/>
  <c r="N63" i="18"/>
  <c r="N62" i="18" s="1"/>
  <c r="L65" i="18"/>
  <c r="L64" i="18" s="1"/>
  <c r="M65" i="18"/>
  <c r="M64" i="18" s="1"/>
  <c r="N65" i="18"/>
  <c r="N64" i="18" s="1"/>
  <c r="L67" i="18"/>
  <c r="L66" i="18" s="1"/>
  <c r="M67" i="18"/>
  <c r="M66" i="18" s="1"/>
  <c r="N67" i="18"/>
  <c r="N66" i="18" s="1"/>
  <c r="L69" i="18"/>
  <c r="L68" i="18" s="1"/>
  <c r="M69" i="18"/>
  <c r="M68" i="18" s="1"/>
  <c r="N69" i="18"/>
  <c r="N68" i="18" s="1"/>
  <c r="L71" i="18"/>
  <c r="L70" i="18" s="1"/>
  <c r="M71" i="18"/>
  <c r="M70" i="18" s="1"/>
  <c r="N71" i="18"/>
  <c r="N70" i="18" s="1"/>
  <c r="L73" i="18"/>
  <c r="L72" i="18" s="1"/>
  <c r="M73" i="18"/>
  <c r="M72" i="18" s="1"/>
  <c r="N73" i="18"/>
  <c r="N72" i="18" s="1"/>
  <c r="L75" i="18"/>
  <c r="L74" i="18" s="1"/>
  <c r="M75" i="18"/>
  <c r="M74" i="18" s="1"/>
  <c r="N75" i="18"/>
  <c r="N74" i="18" s="1"/>
  <c r="L77" i="18"/>
  <c r="L76" i="18" s="1"/>
  <c r="M77" i="18"/>
  <c r="M76" i="18" s="1"/>
  <c r="N77" i="18"/>
  <c r="N76" i="18" s="1"/>
  <c r="L79" i="18"/>
  <c r="L78" i="18" s="1"/>
  <c r="M79" i="18"/>
  <c r="M78" i="18" s="1"/>
  <c r="N79" i="18"/>
  <c r="N78" i="18" s="1"/>
  <c r="L81" i="18"/>
  <c r="L80" i="18" s="1"/>
  <c r="M81" i="18"/>
  <c r="M80" i="18" s="1"/>
  <c r="N81" i="18"/>
  <c r="N80" i="18" s="1"/>
  <c r="L83" i="18"/>
  <c r="L82" i="18" s="1"/>
  <c r="M83" i="18"/>
  <c r="M82" i="18" s="1"/>
  <c r="N83" i="18"/>
  <c r="N82" i="18" s="1"/>
  <c r="L85" i="18"/>
  <c r="L84" i="18" s="1"/>
  <c r="M85" i="18"/>
  <c r="M84" i="18" s="1"/>
  <c r="N85" i="18"/>
  <c r="N84" i="18" s="1"/>
  <c r="L87" i="18"/>
  <c r="L86" i="18" s="1"/>
  <c r="M87" i="18"/>
  <c r="M86" i="18" s="1"/>
  <c r="N87" i="18"/>
  <c r="N86" i="18" s="1"/>
  <c r="L89" i="18"/>
  <c r="L88" i="18" s="1"/>
  <c r="M89" i="18"/>
  <c r="M88" i="18" s="1"/>
  <c r="N89" i="18"/>
  <c r="N88" i="18" s="1"/>
  <c r="L91" i="18"/>
  <c r="L90" i="18" s="1"/>
  <c r="M91" i="18"/>
  <c r="M90" i="18" s="1"/>
  <c r="N91" i="18"/>
  <c r="N90" i="18" s="1"/>
  <c r="L93" i="18"/>
  <c r="L92" i="18" s="1"/>
  <c r="M93" i="18"/>
  <c r="M92" i="18" s="1"/>
  <c r="N93" i="18"/>
  <c r="N92" i="18" s="1"/>
  <c r="L95" i="18"/>
  <c r="L94" i="18" s="1"/>
  <c r="M95" i="18"/>
  <c r="M94" i="18" s="1"/>
  <c r="N95" i="18"/>
  <c r="N94" i="18" s="1"/>
  <c r="L97" i="18"/>
  <c r="L96" i="18" s="1"/>
  <c r="M97" i="18"/>
  <c r="M96" i="18" s="1"/>
  <c r="N97" i="18"/>
  <c r="N96" i="18" s="1"/>
  <c r="L99" i="18"/>
  <c r="L98" i="18" s="1"/>
  <c r="M99" i="18"/>
  <c r="M98" i="18" s="1"/>
  <c r="N99" i="18"/>
  <c r="N98" i="18" s="1"/>
  <c r="L101" i="18"/>
  <c r="L100" i="18" s="1"/>
  <c r="M101" i="18"/>
  <c r="M100" i="18" s="1"/>
  <c r="N101" i="18"/>
  <c r="N100" i="18" s="1"/>
  <c r="L103" i="18"/>
  <c r="L102" i="18" s="1"/>
  <c r="M103" i="18"/>
  <c r="M102" i="18" s="1"/>
  <c r="N103" i="18"/>
  <c r="N102" i="18" s="1"/>
  <c r="L105" i="18"/>
  <c r="L104" i="18" s="1"/>
  <c r="M105" i="18"/>
  <c r="M104" i="18" s="1"/>
  <c r="N105" i="18"/>
  <c r="N104" i="18" s="1"/>
  <c r="L107" i="18"/>
  <c r="L106" i="18" s="1"/>
  <c r="M107" i="18"/>
  <c r="M106" i="18" s="1"/>
  <c r="N107" i="18"/>
  <c r="N106" i="18" s="1"/>
  <c r="L109" i="18"/>
  <c r="L108" i="18" s="1"/>
  <c r="M109" i="18"/>
  <c r="M108" i="18" s="1"/>
  <c r="N109" i="18"/>
  <c r="N108" i="18" s="1"/>
  <c r="L111" i="18"/>
  <c r="L110" i="18" s="1"/>
  <c r="M111" i="18"/>
  <c r="M110" i="18" s="1"/>
  <c r="N111" i="18"/>
  <c r="N110" i="18" s="1"/>
  <c r="L113" i="18"/>
  <c r="L112" i="18" s="1"/>
  <c r="M113" i="18"/>
  <c r="M112" i="18" s="1"/>
  <c r="N113" i="18"/>
  <c r="N112" i="18" s="1"/>
  <c r="L115" i="18"/>
  <c r="L114" i="18" s="1"/>
  <c r="M115" i="18"/>
  <c r="M114" i="18" s="1"/>
  <c r="N115" i="18"/>
  <c r="N114" i="18" s="1"/>
  <c r="L117" i="18"/>
  <c r="L116" i="18" s="1"/>
  <c r="M117" i="18"/>
  <c r="M116" i="18" s="1"/>
  <c r="N117" i="18"/>
  <c r="N116" i="18" s="1"/>
  <c r="L119" i="18"/>
  <c r="L118" i="18" s="1"/>
  <c r="M119" i="18"/>
  <c r="M118" i="18" s="1"/>
  <c r="N119" i="18"/>
  <c r="N118" i="18" s="1"/>
  <c r="L121" i="18"/>
  <c r="L120" i="18" s="1"/>
  <c r="M121" i="18"/>
  <c r="M120" i="18" s="1"/>
  <c r="N121" i="18"/>
  <c r="N120" i="18" s="1"/>
  <c r="L123" i="18"/>
  <c r="L122" i="18" s="1"/>
  <c r="M123" i="18"/>
  <c r="M122" i="18" s="1"/>
  <c r="N123" i="18"/>
  <c r="N122" i="18" s="1"/>
  <c r="L125" i="18"/>
  <c r="L124" i="18" s="1"/>
  <c r="M125" i="18"/>
  <c r="M124" i="18" s="1"/>
  <c r="N125" i="18"/>
  <c r="N124" i="18" s="1"/>
  <c r="N51" i="18"/>
  <c r="N50" i="18" s="1"/>
  <c r="M51" i="18"/>
  <c r="M50" i="18" s="1"/>
  <c r="L51" i="18"/>
  <c r="L50" i="18" s="1"/>
  <c r="N40" i="18"/>
  <c r="N39" i="18" s="1"/>
  <c r="M40" i="18"/>
  <c r="M39" i="18" s="1"/>
  <c r="L40" i="18"/>
  <c r="L39" i="18" s="1"/>
  <c r="N35" i="18"/>
  <c r="N34" i="18" s="1"/>
  <c r="M35" i="18"/>
  <c r="M34" i="18" s="1"/>
  <c r="L35" i="18"/>
  <c r="L34" i="18" s="1"/>
  <c r="N49" i="18"/>
  <c r="M49" i="18"/>
  <c r="L49" i="18"/>
  <c r="N48" i="18"/>
  <c r="M48" i="18"/>
  <c r="L48" i="18"/>
  <c r="N46" i="18"/>
  <c r="M46" i="18"/>
  <c r="L46" i="18"/>
  <c r="N45" i="18"/>
  <c r="M45" i="18"/>
  <c r="L45" i="18"/>
  <c r="N43" i="18"/>
  <c r="M43" i="18"/>
  <c r="L43" i="18"/>
  <c r="N42" i="18"/>
  <c r="M42" i="18"/>
  <c r="L42" i="18"/>
  <c r="N38" i="18"/>
  <c r="M38" i="18"/>
  <c r="L38" i="18"/>
  <c r="N37" i="18"/>
  <c r="M37" i="18"/>
  <c r="L37" i="18"/>
  <c r="N33" i="18"/>
  <c r="M33" i="18"/>
  <c r="L33" i="18"/>
  <c r="N32" i="18"/>
  <c r="M32" i="18"/>
  <c r="L32" i="18"/>
  <c r="N30" i="18"/>
  <c r="M30" i="18"/>
  <c r="L30" i="18"/>
  <c r="N29" i="18"/>
  <c r="M29" i="18"/>
  <c r="L29" i="18"/>
  <c r="L27" i="18"/>
  <c r="M27" i="18"/>
  <c r="N27" i="18"/>
  <c r="N26" i="18"/>
  <c r="M26" i="18"/>
  <c r="L26" i="18"/>
  <c r="N24" i="18"/>
  <c r="N23" i="18" s="1"/>
  <c r="M24" i="18"/>
  <c r="M23" i="18" s="1"/>
  <c r="L24" i="18"/>
  <c r="L23" i="18" s="1"/>
  <c r="L21" i="18"/>
  <c r="M21" i="18"/>
  <c r="N21" i="18"/>
  <c r="L22" i="18"/>
  <c r="M22" i="18"/>
  <c r="N22" i="18"/>
  <c r="L20" i="18"/>
  <c r="N20" i="18"/>
  <c r="H74" i="18"/>
  <c r="I74" i="18"/>
  <c r="J74" i="18"/>
  <c r="H76" i="18"/>
  <c r="I76" i="18"/>
  <c r="J76" i="18"/>
  <c r="H78" i="18"/>
  <c r="I78" i="18"/>
  <c r="J78" i="18"/>
  <c r="H80" i="18"/>
  <c r="I80" i="18"/>
  <c r="J80" i="18"/>
  <c r="H82" i="18"/>
  <c r="I82" i="18"/>
  <c r="J82" i="18"/>
  <c r="H84" i="18"/>
  <c r="I84" i="18"/>
  <c r="J84" i="18"/>
  <c r="H86" i="18"/>
  <c r="I86" i="18"/>
  <c r="J86" i="18"/>
  <c r="H88" i="18"/>
  <c r="I88" i="18"/>
  <c r="J88" i="18"/>
  <c r="H90" i="18"/>
  <c r="I90" i="18"/>
  <c r="J90" i="18"/>
  <c r="H92" i="18"/>
  <c r="I92" i="18"/>
  <c r="J92" i="18"/>
  <c r="H94" i="18"/>
  <c r="I94" i="18"/>
  <c r="J94" i="18"/>
  <c r="H96" i="18"/>
  <c r="I96" i="18"/>
  <c r="J96" i="18"/>
  <c r="H98" i="18"/>
  <c r="I98" i="18"/>
  <c r="J98" i="18"/>
  <c r="H100" i="18"/>
  <c r="I100" i="18"/>
  <c r="J100" i="18"/>
  <c r="H102" i="18"/>
  <c r="I102" i="18"/>
  <c r="J102" i="18"/>
  <c r="H104" i="18"/>
  <c r="I104" i="18"/>
  <c r="J104" i="18"/>
  <c r="H106" i="18"/>
  <c r="I106" i="18"/>
  <c r="J106" i="18"/>
  <c r="H108" i="18"/>
  <c r="I108" i="18"/>
  <c r="J108" i="18"/>
  <c r="H110" i="18"/>
  <c r="I110" i="18"/>
  <c r="J110" i="18"/>
  <c r="H112" i="18"/>
  <c r="I112" i="18"/>
  <c r="J112" i="18"/>
  <c r="H114" i="18"/>
  <c r="I114" i="18"/>
  <c r="J114" i="18"/>
  <c r="H116" i="18"/>
  <c r="I116" i="18"/>
  <c r="J116" i="18"/>
  <c r="H118" i="18"/>
  <c r="I118" i="18"/>
  <c r="J118" i="18"/>
  <c r="H120" i="18"/>
  <c r="I120" i="18"/>
  <c r="J120" i="18"/>
  <c r="H122" i="18"/>
  <c r="I122" i="18"/>
  <c r="J122" i="18"/>
  <c r="H124" i="18"/>
  <c r="I124" i="18"/>
  <c r="J124" i="18"/>
  <c r="H19" i="18"/>
  <c r="I19" i="18"/>
  <c r="J19" i="18"/>
  <c r="G20" i="18"/>
  <c r="G21" i="18"/>
  <c r="H23" i="18"/>
  <c r="I23" i="18"/>
  <c r="J23" i="18"/>
  <c r="G24" i="18"/>
  <c r="H25" i="18"/>
  <c r="I25" i="18"/>
  <c r="J25" i="18"/>
  <c r="G26" i="18"/>
  <c r="G27" i="18"/>
  <c r="H28" i="18"/>
  <c r="I28" i="18"/>
  <c r="J28" i="18"/>
  <c r="G29" i="18"/>
  <c r="G30" i="18"/>
  <c r="H31" i="18"/>
  <c r="I31" i="18"/>
  <c r="J31" i="18"/>
  <c r="G32" i="18"/>
  <c r="G33" i="18"/>
  <c r="H34" i="18"/>
  <c r="I34" i="18"/>
  <c r="J34" i="18"/>
  <c r="G35" i="18"/>
  <c r="H36" i="18"/>
  <c r="I36" i="18"/>
  <c r="J36" i="18"/>
  <c r="G37" i="18"/>
  <c r="G38" i="18"/>
  <c r="H39" i="18"/>
  <c r="I39" i="18"/>
  <c r="J39" i="18"/>
  <c r="G40" i="18"/>
  <c r="H41" i="18"/>
  <c r="I41" i="18"/>
  <c r="J41" i="18"/>
  <c r="G42" i="18"/>
  <c r="G43" i="18"/>
  <c r="H44" i="18"/>
  <c r="I44" i="18"/>
  <c r="J44" i="18"/>
  <c r="G45" i="18"/>
  <c r="G46" i="18"/>
  <c r="H47" i="18"/>
  <c r="I47" i="18"/>
  <c r="J47" i="18"/>
  <c r="G48" i="18"/>
  <c r="G49" i="18"/>
  <c r="H50" i="18"/>
  <c r="I50" i="18"/>
  <c r="J50" i="18"/>
  <c r="G51" i="18"/>
  <c r="H52" i="18"/>
  <c r="I52" i="18"/>
  <c r="J52" i="18"/>
  <c r="G53" i="18"/>
  <c r="H54" i="18"/>
  <c r="I54" i="18"/>
  <c r="J54" i="18"/>
  <c r="G55" i="18"/>
  <c r="H56" i="18"/>
  <c r="I56" i="18"/>
  <c r="J56" i="18"/>
  <c r="G57" i="18"/>
  <c r="H58" i="18"/>
  <c r="I58" i="18"/>
  <c r="J58" i="18"/>
  <c r="G59" i="18"/>
  <c r="H60" i="18"/>
  <c r="I60" i="18"/>
  <c r="J60" i="18"/>
  <c r="G61" i="18"/>
  <c r="H62" i="18"/>
  <c r="I62" i="18"/>
  <c r="J62" i="18"/>
  <c r="G63" i="18"/>
  <c r="H64" i="18"/>
  <c r="I64" i="18"/>
  <c r="J64" i="18"/>
  <c r="G65" i="18"/>
  <c r="H66" i="18"/>
  <c r="I66" i="18"/>
  <c r="J66" i="18"/>
  <c r="G67" i="18"/>
  <c r="H68" i="18"/>
  <c r="I68" i="18"/>
  <c r="J68" i="18"/>
  <c r="G69" i="18"/>
  <c r="H70" i="18"/>
  <c r="I70" i="18"/>
  <c r="J70" i="18"/>
  <c r="G71" i="18"/>
  <c r="H72" i="18"/>
  <c r="I72" i="18"/>
  <c r="J72" i="18"/>
  <c r="D54" i="18"/>
  <c r="E54" i="18"/>
  <c r="F54" i="18"/>
  <c r="C55" i="18"/>
  <c r="D56" i="18"/>
  <c r="E56" i="18"/>
  <c r="F56" i="18"/>
  <c r="C57" i="18"/>
  <c r="D58" i="18"/>
  <c r="E58" i="18"/>
  <c r="F58" i="18"/>
  <c r="C59" i="18"/>
  <c r="E60" i="18"/>
  <c r="F60" i="18"/>
  <c r="C61" i="18"/>
  <c r="D62" i="18"/>
  <c r="E62" i="18"/>
  <c r="F62" i="18"/>
  <c r="C63" i="18"/>
  <c r="K63" i="18" s="1"/>
  <c r="D64" i="18"/>
  <c r="E64" i="18"/>
  <c r="F64" i="18"/>
  <c r="C65" i="18"/>
  <c r="D66" i="18"/>
  <c r="E66" i="18"/>
  <c r="F66" i="18"/>
  <c r="C67" i="18"/>
  <c r="D68" i="18"/>
  <c r="E68" i="18"/>
  <c r="F68" i="18"/>
  <c r="C69" i="18"/>
  <c r="D70" i="18"/>
  <c r="E70" i="18"/>
  <c r="F70" i="18"/>
  <c r="C71" i="18"/>
  <c r="D72" i="18"/>
  <c r="E72" i="18"/>
  <c r="F72" i="18"/>
  <c r="C73" i="18"/>
  <c r="K73" i="18" s="1"/>
  <c r="D74" i="18"/>
  <c r="E74" i="18"/>
  <c r="F74" i="18"/>
  <c r="C75" i="18"/>
  <c r="K75" i="18" s="1"/>
  <c r="D76" i="18"/>
  <c r="E76" i="18"/>
  <c r="F76" i="18"/>
  <c r="C77" i="18"/>
  <c r="K77" i="18" s="1"/>
  <c r="D78" i="18"/>
  <c r="E78" i="18"/>
  <c r="F78" i="18"/>
  <c r="C79" i="18"/>
  <c r="K79" i="18" s="1"/>
  <c r="D80" i="18"/>
  <c r="E80" i="18"/>
  <c r="F80" i="18"/>
  <c r="C81" i="18"/>
  <c r="K81" i="18" s="1"/>
  <c r="D82" i="18"/>
  <c r="E82" i="18"/>
  <c r="F82" i="18"/>
  <c r="C83" i="18"/>
  <c r="K83" i="18" s="1"/>
  <c r="D84" i="18"/>
  <c r="E84" i="18"/>
  <c r="F84" i="18"/>
  <c r="C85" i="18"/>
  <c r="K85" i="18" s="1"/>
  <c r="D86" i="18"/>
  <c r="E86" i="18"/>
  <c r="F86" i="18"/>
  <c r="C87" i="18"/>
  <c r="K87" i="18" s="1"/>
  <c r="D88" i="18"/>
  <c r="E88" i="18"/>
  <c r="F88" i="18"/>
  <c r="C89" i="18"/>
  <c r="K89" i="18" s="1"/>
  <c r="D90" i="18"/>
  <c r="E90" i="18"/>
  <c r="F90" i="18"/>
  <c r="C91" i="18"/>
  <c r="K91" i="18" s="1"/>
  <c r="D92" i="18"/>
  <c r="E92" i="18"/>
  <c r="F92" i="18"/>
  <c r="C93" i="18"/>
  <c r="K93" i="18" s="1"/>
  <c r="D94" i="18"/>
  <c r="E94" i="18"/>
  <c r="F94" i="18"/>
  <c r="C95" i="18"/>
  <c r="K95" i="18" s="1"/>
  <c r="D96" i="18"/>
  <c r="E96" i="18"/>
  <c r="F96" i="18"/>
  <c r="C97" i="18"/>
  <c r="K97" i="18" s="1"/>
  <c r="D98" i="18"/>
  <c r="E98" i="18"/>
  <c r="F98" i="18"/>
  <c r="C99" i="18"/>
  <c r="K99" i="18" s="1"/>
  <c r="D100" i="18"/>
  <c r="E100" i="18"/>
  <c r="F100" i="18"/>
  <c r="C101" i="18"/>
  <c r="K101" i="18" s="1"/>
  <c r="D102" i="18"/>
  <c r="E102" i="18"/>
  <c r="F102" i="18"/>
  <c r="C103" i="18"/>
  <c r="K103" i="18" s="1"/>
  <c r="D104" i="18"/>
  <c r="E104" i="18"/>
  <c r="F104" i="18"/>
  <c r="C105" i="18"/>
  <c r="K105" i="18" s="1"/>
  <c r="D106" i="18"/>
  <c r="E106" i="18"/>
  <c r="F106" i="18"/>
  <c r="C107" i="18"/>
  <c r="K107" i="18" s="1"/>
  <c r="D108" i="18"/>
  <c r="E108" i="18"/>
  <c r="F108" i="18"/>
  <c r="C109" i="18"/>
  <c r="K109" i="18" s="1"/>
  <c r="D110" i="18"/>
  <c r="E110" i="18"/>
  <c r="F110" i="18"/>
  <c r="C111" i="18"/>
  <c r="K111" i="18" s="1"/>
  <c r="D112" i="18"/>
  <c r="E112" i="18"/>
  <c r="F112" i="18"/>
  <c r="C113" i="18"/>
  <c r="K113" i="18" s="1"/>
  <c r="D114" i="18"/>
  <c r="E114" i="18"/>
  <c r="F114" i="18"/>
  <c r="C115" i="18"/>
  <c r="K115" i="18" s="1"/>
  <c r="D116" i="18"/>
  <c r="E116" i="18"/>
  <c r="F116" i="18"/>
  <c r="C117" i="18"/>
  <c r="K117" i="18" s="1"/>
  <c r="D118" i="18"/>
  <c r="E118" i="18"/>
  <c r="F118" i="18"/>
  <c r="C119" i="18"/>
  <c r="K119" i="18" s="1"/>
  <c r="D120" i="18"/>
  <c r="E120" i="18"/>
  <c r="F120" i="18"/>
  <c r="C121" i="18"/>
  <c r="K121" i="18" s="1"/>
  <c r="D122" i="18"/>
  <c r="E122" i="18"/>
  <c r="F122" i="18"/>
  <c r="C123" i="18"/>
  <c r="K123" i="18" s="1"/>
  <c r="D124" i="18"/>
  <c r="E124" i="18"/>
  <c r="F124" i="18"/>
  <c r="C125" i="18"/>
  <c r="K125" i="18" s="1"/>
  <c r="F52" i="18"/>
  <c r="E52" i="18"/>
  <c r="D52" i="18"/>
  <c r="E50" i="18"/>
  <c r="F50" i="18"/>
  <c r="D50" i="18"/>
  <c r="F47" i="18"/>
  <c r="E47" i="18"/>
  <c r="D47" i="18"/>
  <c r="E44" i="18"/>
  <c r="F44" i="18"/>
  <c r="D44" i="18"/>
  <c r="E41" i="18"/>
  <c r="F41" i="18"/>
  <c r="D41" i="18"/>
  <c r="E39" i="18"/>
  <c r="F39" i="18"/>
  <c r="D39" i="18"/>
  <c r="E36" i="18"/>
  <c r="F36" i="18"/>
  <c r="D36" i="18"/>
  <c r="E34" i="18"/>
  <c r="F34" i="18"/>
  <c r="D34" i="18"/>
  <c r="E31" i="18"/>
  <c r="F31" i="18"/>
  <c r="D31" i="18"/>
  <c r="E28" i="18"/>
  <c r="F28" i="18"/>
  <c r="D28" i="18"/>
  <c r="E25" i="18"/>
  <c r="F25" i="18"/>
  <c r="D25" i="18"/>
  <c r="E23" i="18"/>
  <c r="F23" i="18"/>
  <c r="D23" i="18"/>
  <c r="C20" i="18"/>
  <c r="C21" i="18"/>
  <c r="C22" i="18"/>
  <c r="K22" i="18" s="1"/>
  <c r="C24" i="18"/>
  <c r="C26" i="18"/>
  <c r="C27" i="18"/>
  <c r="C29" i="18"/>
  <c r="C30" i="18"/>
  <c r="C32" i="18"/>
  <c r="C33" i="18"/>
  <c r="C35" i="18"/>
  <c r="C37" i="18"/>
  <c r="C38" i="18"/>
  <c r="C40" i="18"/>
  <c r="C42" i="18"/>
  <c r="C43" i="18"/>
  <c r="C45" i="18"/>
  <c r="C46" i="18"/>
  <c r="C48" i="18"/>
  <c r="C49" i="18"/>
  <c r="C51" i="18"/>
  <c r="C53" i="18"/>
  <c r="D19" i="18"/>
  <c r="E19" i="18"/>
  <c r="F19" i="18"/>
  <c r="K71" i="18" l="1"/>
  <c r="K65" i="18"/>
  <c r="K35" i="18"/>
  <c r="BG161" i="14"/>
  <c r="M28" i="18"/>
  <c r="M36" i="18"/>
  <c r="BI161" i="14"/>
  <c r="AQ21" i="17"/>
  <c r="AO25" i="17"/>
  <c r="K61" i="18"/>
  <c r="N25" i="18"/>
  <c r="C316" i="14"/>
  <c r="K69" i="18"/>
  <c r="K67" i="18"/>
  <c r="BF51" i="14"/>
  <c r="D49" i="19"/>
  <c r="H22" i="14"/>
  <c r="C62" i="19"/>
  <c r="AW25" i="17"/>
  <c r="BF177" i="14"/>
  <c r="D39" i="19"/>
  <c r="C39" i="19"/>
  <c r="AS22" i="17"/>
  <c r="AB114" i="16"/>
  <c r="K24" i="18"/>
  <c r="C54" i="18"/>
  <c r="N19" i="18"/>
  <c r="K59" i="18"/>
  <c r="K57" i="18"/>
  <c r="K55" i="18"/>
  <c r="L25" i="18"/>
  <c r="M25" i="18"/>
  <c r="N28" i="18"/>
  <c r="M31" i="18"/>
  <c r="N36" i="18"/>
  <c r="M47" i="18"/>
  <c r="K48" i="18"/>
  <c r="C124" i="18"/>
  <c r="C118" i="18"/>
  <c r="C94" i="18"/>
  <c r="C86" i="18"/>
  <c r="M44" i="18"/>
  <c r="K46" i="18"/>
  <c r="P46" i="18" s="1"/>
  <c r="C64" i="19"/>
  <c r="L47" i="18"/>
  <c r="L41" i="18"/>
  <c r="AK33" i="16"/>
  <c r="D47" i="16"/>
  <c r="AB26" i="16"/>
  <c r="AG33" i="16"/>
  <c r="X123" i="16"/>
  <c r="Q123" i="16"/>
  <c r="E129" i="16" s="1"/>
  <c r="H123" i="16"/>
  <c r="H128" i="16" s="1"/>
  <c r="L123" i="16"/>
  <c r="L128" i="16" s="1"/>
  <c r="U123" i="16"/>
  <c r="Y123" i="16"/>
  <c r="M129" i="16" s="1"/>
  <c r="I123" i="16"/>
  <c r="I128" i="16" s="1"/>
  <c r="M123" i="16"/>
  <c r="M128" i="16" s="1"/>
  <c r="S123" i="16"/>
  <c r="G129" i="16" s="1"/>
  <c r="W123" i="16"/>
  <c r="K129" i="16" s="1"/>
  <c r="G123" i="16"/>
  <c r="K123" i="16"/>
  <c r="K128" i="16" s="1"/>
  <c r="E123" i="16"/>
  <c r="E128" i="16" s="1"/>
  <c r="D113" i="16"/>
  <c r="AB35" i="16"/>
  <c r="AJ36" i="16"/>
  <c r="T123" i="16"/>
  <c r="H129" i="16" s="1"/>
  <c r="R123" i="16"/>
  <c r="V123" i="16"/>
  <c r="J129" i="16" s="1"/>
  <c r="Z123" i="16"/>
  <c r="N129" i="16" s="1"/>
  <c r="F123" i="16"/>
  <c r="J123" i="16"/>
  <c r="J128" i="16" s="1"/>
  <c r="N123" i="16"/>
  <c r="N128" i="16" s="1"/>
  <c r="D39" i="16"/>
  <c r="BC24" i="14"/>
  <c r="C5" i="19"/>
  <c r="BD37" i="14"/>
  <c r="D22" i="19"/>
  <c r="BD31" i="14"/>
  <c r="D15" i="19"/>
  <c r="BD62" i="14"/>
  <c r="D23" i="19"/>
  <c r="BD24" i="14"/>
  <c r="D5" i="19"/>
  <c r="BE44" i="14"/>
  <c r="C35" i="19"/>
  <c r="BC37" i="14"/>
  <c r="C22" i="19"/>
  <c r="BC35" i="14"/>
  <c r="C20" i="19"/>
  <c r="BC33" i="14"/>
  <c r="C17" i="19"/>
  <c r="BC31" i="14"/>
  <c r="C15" i="19"/>
  <c r="BC25" i="14"/>
  <c r="C6" i="19"/>
  <c r="BE46" i="14"/>
  <c r="C61" i="19"/>
  <c r="BF48" i="14"/>
  <c r="D63" i="19"/>
  <c r="BF60" i="14"/>
  <c r="D36" i="19"/>
  <c r="BD78" i="14"/>
  <c r="D26" i="19"/>
  <c r="BD87" i="14"/>
  <c r="D12" i="19"/>
  <c r="BC165" i="14"/>
  <c r="C19" i="19"/>
  <c r="BC168" i="14"/>
  <c r="C13" i="19"/>
  <c r="BE174" i="14"/>
  <c r="C37" i="19"/>
  <c r="BE188" i="14"/>
  <c r="C31" i="19"/>
  <c r="BF178" i="14"/>
  <c r="D40" i="19"/>
  <c r="BE305" i="14"/>
  <c r="C33" i="19"/>
  <c r="BF44" i="14"/>
  <c r="D35" i="19"/>
  <c r="BD35" i="14"/>
  <c r="D20" i="19"/>
  <c r="BD25" i="14"/>
  <c r="D6" i="19"/>
  <c r="BE47" i="14"/>
  <c r="BM160" i="14"/>
  <c r="AN56" i="16"/>
  <c r="BC170" i="14"/>
  <c r="C14" i="19"/>
  <c r="BF41" i="14"/>
  <c r="D34" i="19"/>
  <c r="BD40" i="14"/>
  <c r="D27" i="19"/>
  <c r="BD38" i="14"/>
  <c r="D24" i="19"/>
  <c r="BD36" i="14"/>
  <c r="D21" i="19"/>
  <c r="BD34" i="14"/>
  <c r="D18" i="19"/>
  <c r="BD32" i="14"/>
  <c r="D16" i="19"/>
  <c r="BD30" i="14"/>
  <c r="D11" i="19"/>
  <c r="BD26" i="14"/>
  <c r="D7" i="19"/>
  <c r="BF46" i="14"/>
  <c r="D61" i="19"/>
  <c r="BE48" i="14"/>
  <c r="C63" i="19"/>
  <c r="D64" i="19"/>
  <c r="BE60" i="14"/>
  <c r="C36" i="19"/>
  <c r="BC78" i="14"/>
  <c r="C26" i="19"/>
  <c r="BE69" i="14"/>
  <c r="C38" i="19"/>
  <c r="BC87" i="14"/>
  <c r="C12" i="19"/>
  <c r="BD165" i="14"/>
  <c r="D19" i="19"/>
  <c r="BD168" i="14"/>
  <c r="D13" i="19"/>
  <c r="BF174" i="14"/>
  <c r="D37" i="19"/>
  <c r="BF188" i="14"/>
  <c r="D31" i="19"/>
  <c r="BE178" i="14"/>
  <c r="C40" i="19"/>
  <c r="BF305" i="14"/>
  <c r="D33" i="19"/>
  <c r="BD33" i="14"/>
  <c r="D17" i="19"/>
  <c r="BE57" i="14"/>
  <c r="BF311" i="14"/>
  <c r="D32" i="19"/>
  <c r="BE41" i="14"/>
  <c r="C34" i="19"/>
  <c r="BC40" i="14"/>
  <c r="C27" i="19"/>
  <c r="BC38" i="14"/>
  <c r="C24" i="19"/>
  <c r="BC36" i="14"/>
  <c r="C21" i="19"/>
  <c r="BC34" i="14"/>
  <c r="C18" i="19"/>
  <c r="BC32" i="14"/>
  <c r="C16" i="19"/>
  <c r="BC30" i="14"/>
  <c r="C11" i="19"/>
  <c r="BC26" i="14"/>
  <c r="C7" i="19"/>
  <c r="BF47" i="14"/>
  <c r="D62" i="19"/>
  <c r="BF57" i="14"/>
  <c r="BC62" i="14"/>
  <c r="C23" i="19"/>
  <c r="BM156" i="14"/>
  <c r="AN55" i="16"/>
  <c r="BD170" i="14"/>
  <c r="D14" i="19"/>
  <c r="BE311" i="14"/>
  <c r="C32" i="19"/>
  <c r="O85" i="16"/>
  <c r="C109" i="16"/>
  <c r="AB108" i="16"/>
  <c r="P115" i="16"/>
  <c r="AL28" i="16"/>
  <c r="AH33" i="16"/>
  <c r="AB90" i="16"/>
  <c r="AJ21" i="16"/>
  <c r="AA84" i="16"/>
  <c r="AH113" i="16"/>
  <c r="AB113" i="16" s="1"/>
  <c r="AB76" i="16"/>
  <c r="AB24" i="16"/>
  <c r="AA41" i="16"/>
  <c r="AB118" i="16"/>
  <c r="AA50" i="16"/>
  <c r="BI52" i="14"/>
  <c r="P22" i="18"/>
  <c r="AH27" i="17"/>
  <c r="AB120" i="16"/>
  <c r="AA106" i="16"/>
  <c r="AA52" i="16"/>
  <c r="AA32" i="16"/>
  <c r="AG27" i="17"/>
  <c r="D69" i="16"/>
  <c r="C81" i="16"/>
  <c r="C87" i="16"/>
  <c r="C91" i="16"/>
  <c r="AB122" i="16"/>
  <c r="AA66" i="16"/>
  <c r="L129" i="16"/>
  <c r="P44" i="16"/>
  <c r="P53" i="16"/>
  <c r="P59" i="16"/>
  <c r="D81" i="16"/>
  <c r="D85" i="16"/>
  <c r="D89" i="16"/>
  <c r="D91" i="16"/>
  <c r="D93" i="16"/>
  <c r="D95" i="16"/>
  <c r="D97" i="16"/>
  <c r="D101" i="16"/>
  <c r="AA38" i="16"/>
  <c r="AC63" i="16"/>
  <c r="AA63" i="16" s="1"/>
  <c r="AA64" i="16"/>
  <c r="AD115" i="16"/>
  <c r="AB115" i="16" s="1"/>
  <c r="AB116" i="16"/>
  <c r="AA26" i="16"/>
  <c r="O49" i="16"/>
  <c r="D28" i="16"/>
  <c r="D36" i="16"/>
  <c r="C65" i="16"/>
  <c r="C67" i="16"/>
  <c r="D117" i="16"/>
  <c r="D121" i="16"/>
  <c r="AH28" i="16"/>
  <c r="AF28" i="16"/>
  <c r="AJ28" i="16"/>
  <c r="AB32" i="16"/>
  <c r="AF33" i="16"/>
  <c r="AJ33" i="16"/>
  <c r="AD33" i="16"/>
  <c r="AL33" i="16"/>
  <c r="AD36" i="16"/>
  <c r="AH36" i="16"/>
  <c r="AL36" i="16"/>
  <c r="AF39" i="16"/>
  <c r="AJ39" i="16"/>
  <c r="AH39" i="16"/>
  <c r="AL39" i="16"/>
  <c r="AB43" i="16"/>
  <c r="AB50" i="16"/>
  <c r="AB64" i="16"/>
  <c r="I129" i="16"/>
  <c r="P87" i="16"/>
  <c r="O107" i="16"/>
  <c r="D51" i="16"/>
  <c r="D57" i="16"/>
  <c r="D59" i="16"/>
  <c r="D61" i="16"/>
  <c r="D63" i="16"/>
  <c r="D65" i="16"/>
  <c r="C99" i="16"/>
  <c r="AA30" i="16"/>
  <c r="AC33" i="16"/>
  <c r="AA35" i="16"/>
  <c r="AC36" i="16"/>
  <c r="AK36" i="16"/>
  <c r="AC39" i="16"/>
  <c r="AG39" i="16"/>
  <c r="AK39" i="16"/>
  <c r="AA48" i="16"/>
  <c r="AA54" i="16"/>
  <c r="AA62" i="16"/>
  <c r="AA70" i="16"/>
  <c r="AA96" i="16"/>
  <c r="AA98" i="16"/>
  <c r="AA102" i="16"/>
  <c r="AA110" i="16"/>
  <c r="S66" i="14"/>
  <c r="AP312" i="14"/>
  <c r="K29" i="18"/>
  <c r="P29" i="18" s="1"/>
  <c r="C36" i="18"/>
  <c r="G60" i="18"/>
  <c r="K60" i="18"/>
  <c r="K40" i="18"/>
  <c r="P40" i="18" s="1"/>
  <c r="K27" i="18"/>
  <c r="G118" i="18"/>
  <c r="G110" i="18"/>
  <c r="G102" i="18"/>
  <c r="G94" i="18"/>
  <c r="G86" i="18"/>
  <c r="G78" i="18"/>
  <c r="L28" i="18"/>
  <c r="K28" i="18" s="1"/>
  <c r="N31" i="18"/>
  <c r="L36" i="18"/>
  <c r="N41" i="18"/>
  <c r="L44" i="18"/>
  <c r="N47" i="18"/>
  <c r="K34" i="18"/>
  <c r="C60" i="18"/>
  <c r="K45" i="18"/>
  <c r="K38" i="18"/>
  <c r="P38" i="18" s="1"/>
  <c r="K26" i="18"/>
  <c r="C84" i="18"/>
  <c r="L31" i="18"/>
  <c r="N44" i="18"/>
  <c r="K21" i="18"/>
  <c r="P21" i="18" s="1"/>
  <c r="J126" i="18"/>
  <c r="K39" i="18"/>
  <c r="K54" i="18"/>
  <c r="K50" i="18"/>
  <c r="K53" i="18"/>
  <c r="C112" i="18"/>
  <c r="G28" i="18"/>
  <c r="G80" i="18"/>
  <c r="K122" i="18"/>
  <c r="K52" i="18"/>
  <c r="K33" i="18"/>
  <c r="P33" i="18" s="1"/>
  <c r="G120" i="18"/>
  <c r="G112" i="18"/>
  <c r="G96" i="18"/>
  <c r="G88" i="18"/>
  <c r="K51" i="18"/>
  <c r="K32" i="18"/>
  <c r="K20" i="18"/>
  <c r="C47" i="18"/>
  <c r="C114" i="18"/>
  <c r="C106" i="18"/>
  <c r="C102" i="18"/>
  <c r="C98" i="18"/>
  <c r="C90" i="18"/>
  <c r="G72" i="18"/>
  <c r="G39" i="18"/>
  <c r="G122" i="18"/>
  <c r="G114" i="18"/>
  <c r="G106" i="18"/>
  <c r="G98" i="18"/>
  <c r="G90" i="18"/>
  <c r="G82" i="18"/>
  <c r="G74" i="18"/>
  <c r="K31" i="18"/>
  <c r="K124" i="18"/>
  <c r="K98" i="18"/>
  <c r="K80" i="18"/>
  <c r="K49" i="18"/>
  <c r="P49" i="18" s="1"/>
  <c r="K37" i="18"/>
  <c r="P37" i="18" s="1"/>
  <c r="K30" i="18"/>
  <c r="P30" i="18" s="1"/>
  <c r="C28" i="18"/>
  <c r="C50" i="18"/>
  <c r="C82" i="18"/>
  <c r="C76" i="18"/>
  <c r="C74" i="18"/>
  <c r="C66" i="18"/>
  <c r="G58" i="18"/>
  <c r="G56" i="18"/>
  <c r="G52" i="18"/>
  <c r="G124" i="18"/>
  <c r="G116" i="18"/>
  <c r="G108" i="18"/>
  <c r="G92" i="18"/>
  <c r="G84" i="18"/>
  <c r="G76" i="18"/>
  <c r="L19" i="18"/>
  <c r="K118" i="18"/>
  <c r="K66" i="18"/>
  <c r="BD27" i="14"/>
  <c r="D8" i="19"/>
  <c r="BD39" i="14"/>
  <c r="D25" i="19"/>
  <c r="BC39" i="14"/>
  <c r="C25" i="19"/>
  <c r="BD29" i="14"/>
  <c r="D10" i="19"/>
  <c r="BC29" i="14"/>
  <c r="C10" i="19"/>
  <c r="BD28" i="14"/>
  <c r="D9" i="19"/>
  <c r="BC28" i="14"/>
  <c r="C9" i="19"/>
  <c r="BC27" i="14"/>
  <c r="C8" i="19"/>
  <c r="G104" i="18"/>
  <c r="C104" i="18"/>
  <c r="C100" i="18"/>
  <c r="D126" i="18"/>
  <c r="C64" i="18"/>
  <c r="AG26" i="17"/>
  <c r="AU21" i="17"/>
  <c r="AK22" i="17"/>
  <c r="AK23" i="17"/>
  <c r="G100" i="18"/>
  <c r="H126" i="18"/>
  <c r="X119" i="14"/>
  <c r="AH26" i="17"/>
  <c r="AH98" i="14"/>
  <c r="AH112" i="14"/>
  <c r="Q112" i="14"/>
  <c r="AN322" i="14"/>
  <c r="BD322" i="14" s="1"/>
  <c r="AG22" i="17"/>
  <c r="AG84" i="14"/>
  <c r="AG105" i="14"/>
  <c r="R22" i="14"/>
  <c r="X133" i="14"/>
  <c r="X126" i="14"/>
  <c r="G68" i="18"/>
  <c r="AA100" i="16"/>
  <c r="AA76" i="16"/>
  <c r="AH22" i="17"/>
  <c r="T22" i="17" s="1"/>
  <c r="AH84" i="14"/>
  <c r="T123" i="14"/>
  <c r="T119" i="14" s="1"/>
  <c r="AH119" i="14"/>
  <c r="T130" i="14"/>
  <c r="AH126" i="14"/>
  <c r="T137" i="14"/>
  <c r="T133" i="14" s="1"/>
  <c r="AH133" i="14"/>
  <c r="T151" i="14"/>
  <c r="AH147" i="14"/>
  <c r="AH154" i="14"/>
  <c r="T158" i="14"/>
  <c r="T172" i="14"/>
  <c r="T171" i="14" s="1"/>
  <c r="AH171" i="14"/>
  <c r="T183" i="14"/>
  <c r="T182" i="14" s="1"/>
  <c r="AH182" i="14"/>
  <c r="T196" i="14"/>
  <c r="T195" i="14" s="1"/>
  <c r="AH195" i="14"/>
  <c r="T199" i="14"/>
  <c r="T198" i="14" s="1"/>
  <c r="AH198" i="14"/>
  <c r="AH241" i="14"/>
  <c r="T242" i="14"/>
  <c r="T241" i="14" s="1"/>
  <c r="AH269" i="14"/>
  <c r="T270" i="14"/>
  <c r="T269" i="14" s="1"/>
  <c r="AH283" i="14"/>
  <c r="T284" i="14"/>
  <c r="T283" i="14" s="1"/>
  <c r="AH285" i="14"/>
  <c r="T286" i="14"/>
  <c r="T285" i="14" s="1"/>
  <c r="T290" i="14"/>
  <c r="T289" i="14" s="1"/>
  <c r="AH289" i="14"/>
  <c r="AH293" i="14"/>
  <c r="T294" i="14"/>
  <c r="T293" i="14" s="1"/>
  <c r="AH295" i="14"/>
  <c r="T296" i="14"/>
  <c r="T295" i="14" s="1"/>
  <c r="AH301" i="14"/>
  <c r="T302" i="14"/>
  <c r="T301" i="14" s="1"/>
  <c r="AH306" i="14"/>
  <c r="T307" i="14"/>
  <c r="T306" i="14" s="1"/>
  <c r="AG22" i="14"/>
  <c r="AG23" i="17"/>
  <c r="S23" i="17" s="1"/>
  <c r="S52" i="14"/>
  <c r="S95" i="14"/>
  <c r="S91" i="14" s="1"/>
  <c r="AG91" i="14"/>
  <c r="AG98" i="14"/>
  <c r="AG112" i="14"/>
  <c r="AH21" i="17"/>
  <c r="AH22" i="14"/>
  <c r="AH23" i="17"/>
  <c r="T23" i="17" s="1"/>
  <c r="T52" i="14"/>
  <c r="T95" i="14"/>
  <c r="AH91" i="14"/>
  <c r="S123" i="14"/>
  <c r="S119" i="14" s="1"/>
  <c r="AG119" i="14"/>
  <c r="S130" i="14"/>
  <c r="S126" i="14" s="1"/>
  <c r="AG126" i="14"/>
  <c r="S137" i="14"/>
  <c r="S133" i="14" s="1"/>
  <c r="AG133" i="14"/>
  <c r="S151" i="14"/>
  <c r="S147" i="14" s="1"/>
  <c r="AG147" i="14"/>
  <c r="AG154" i="14"/>
  <c r="S158" i="14"/>
  <c r="AG171" i="14"/>
  <c r="S172" i="14"/>
  <c r="S171" i="14" s="1"/>
  <c r="S183" i="14"/>
  <c r="S182" i="14" s="1"/>
  <c r="AG182" i="14"/>
  <c r="S187" i="14"/>
  <c r="S186" i="14" s="1"/>
  <c r="AG186" i="14"/>
  <c r="S196" i="14"/>
  <c r="S195" i="14" s="1"/>
  <c r="AG195" i="14"/>
  <c r="AG198" i="14"/>
  <c r="S199" i="14"/>
  <c r="S198" i="14" s="1"/>
  <c r="P61" i="16"/>
  <c r="AH176" i="14" s="1"/>
  <c r="AH24" i="17" s="1"/>
  <c r="P67" i="16"/>
  <c r="P71" i="16"/>
  <c r="P73" i="16"/>
  <c r="P75" i="16"/>
  <c r="P79" i="16"/>
  <c r="P81" i="16"/>
  <c r="P83" i="16"/>
  <c r="R22" i="17"/>
  <c r="AX45" i="14"/>
  <c r="BN45" i="14" s="1"/>
  <c r="R24" i="17"/>
  <c r="AX53" i="14"/>
  <c r="BN53" i="14" s="1"/>
  <c r="AX66" i="14"/>
  <c r="BN66" i="14" s="1"/>
  <c r="R27" i="17"/>
  <c r="R84" i="14"/>
  <c r="AX85" i="14"/>
  <c r="BN85" i="14" s="1"/>
  <c r="D33" i="16"/>
  <c r="AX102" i="14"/>
  <c r="BN102" i="14" s="1"/>
  <c r="D102" i="14"/>
  <c r="AW106" i="14"/>
  <c r="BM106" i="14" s="1"/>
  <c r="AX113" i="14"/>
  <c r="BN113" i="14" s="1"/>
  <c r="R112" i="14"/>
  <c r="D42" i="16"/>
  <c r="D44" i="16"/>
  <c r="C47" i="16"/>
  <c r="AX151" i="14"/>
  <c r="BN151" i="14" s="1"/>
  <c r="D151" i="14"/>
  <c r="R147" i="14"/>
  <c r="D158" i="14"/>
  <c r="AX158" i="14"/>
  <c r="BN158" i="14" s="1"/>
  <c r="AX167" i="14"/>
  <c r="BN167" i="14" s="1"/>
  <c r="R166" i="14"/>
  <c r="AX172" i="14"/>
  <c r="BN172" i="14" s="1"/>
  <c r="R171" i="14"/>
  <c r="AX183" i="14"/>
  <c r="BN183" i="14" s="1"/>
  <c r="R182" i="14"/>
  <c r="AW187" i="14"/>
  <c r="Q186" i="14"/>
  <c r="AW196" i="14"/>
  <c r="BM196" i="14" s="1"/>
  <c r="Q195" i="14"/>
  <c r="D73" i="16"/>
  <c r="D75" i="16"/>
  <c r="D77" i="16"/>
  <c r="D79" i="16"/>
  <c r="C83" i="16"/>
  <c r="AX247" i="14"/>
  <c r="BN247" i="14" s="1"/>
  <c r="AX253" i="14"/>
  <c r="BN253" i="14" s="1"/>
  <c r="AX258" i="14"/>
  <c r="BN258" i="14" s="1"/>
  <c r="R257" i="14"/>
  <c r="AX264" i="14"/>
  <c r="BN264" i="14" s="1"/>
  <c r="AX270" i="14"/>
  <c r="BN270" i="14" s="1"/>
  <c r="R269" i="14"/>
  <c r="R274" i="14"/>
  <c r="AX275" i="14"/>
  <c r="BN275" i="14" s="1"/>
  <c r="Q280" i="14"/>
  <c r="AW281" i="14"/>
  <c r="AW280" i="14" s="1"/>
  <c r="C284" i="14"/>
  <c r="C283" i="14" s="1"/>
  <c r="AW284" i="14"/>
  <c r="BM284" i="14" s="1"/>
  <c r="Q283" i="14"/>
  <c r="D105" i="16"/>
  <c r="D107" i="16"/>
  <c r="D109" i="16"/>
  <c r="D111" i="16"/>
  <c r="C115" i="16"/>
  <c r="R312" i="14"/>
  <c r="AX313" i="14"/>
  <c r="BN313" i="14" s="1"/>
  <c r="D313" i="14"/>
  <c r="D312" i="14" s="1"/>
  <c r="R315" i="14"/>
  <c r="AX316" i="14"/>
  <c r="BN316" i="14" s="1"/>
  <c r="AX323" i="14"/>
  <c r="BN323" i="14" s="1"/>
  <c r="D323" i="14"/>
  <c r="D322" i="14" s="1"/>
  <c r="R322" i="14"/>
  <c r="S212" i="14"/>
  <c r="S211" i="14" s="1"/>
  <c r="S242" i="14"/>
  <c r="S241" i="14" s="1"/>
  <c r="S270" i="14"/>
  <c r="S269" i="14" s="1"/>
  <c r="AG274" i="14"/>
  <c r="AG295" i="14"/>
  <c r="T313" i="14"/>
  <c r="T312" i="14" s="1"/>
  <c r="T323" i="14"/>
  <c r="T322" i="14" s="1"/>
  <c r="C151" i="14"/>
  <c r="Q21" i="17"/>
  <c r="AW52" i="14"/>
  <c r="BM52" i="14" s="1"/>
  <c r="C52" i="14"/>
  <c r="Q23" i="17"/>
  <c r="AW63" i="14"/>
  <c r="BM63" i="14" s="1"/>
  <c r="C88" i="14"/>
  <c r="AW88" i="14"/>
  <c r="BM88" i="14" s="1"/>
  <c r="C31" i="16"/>
  <c r="AW95" i="14"/>
  <c r="BM95" i="14" s="1"/>
  <c r="AW99" i="14"/>
  <c r="BM99" i="14" s="1"/>
  <c r="AX106" i="14"/>
  <c r="BN106" i="14" s="1"/>
  <c r="R105" i="14"/>
  <c r="C39" i="16"/>
  <c r="AW116" i="14"/>
  <c r="AW123" i="14"/>
  <c r="BM123" i="14" s="1"/>
  <c r="AW130" i="14"/>
  <c r="AI130" i="14" s="1"/>
  <c r="AY130" i="14" s="1"/>
  <c r="C63" i="16"/>
  <c r="AX187" i="14"/>
  <c r="BN187" i="14" s="1"/>
  <c r="AX196" i="14"/>
  <c r="BN196" i="14" s="1"/>
  <c r="R195" i="14"/>
  <c r="D196" i="14"/>
  <c r="D195" i="14" s="1"/>
  <c r="AW199" i="14"/>
  <c r="BM199" i="14" s="1"/>
  <c r="AW205" i="14"/>
  <c r="BM205" i="14" s="1"/>
  <c r="AW212" i="14"/>
  <c r="AW211" i="14" s="1"/>
  <c r="Q211" i="14"/>
  <c r="AW218" i="14"/>
  <c r="AW217" i="14" s="1"/>
  <c r="AW224" i="14"/>
  <c r="BM224" i="14" s="1"/>
  <c r="AW231" i="14"/>
  <c r="BM231" i="14" s="1"/>
  <c r="Q230" i="14"/>
  <c r="AX281" i="14"/>
  <c r="BN281" i="14" s="1"/>
  <c r="AX284" i="14"/>
  <c r="BN284" i="14" s="1"/>
  <c r="R283" i="14"/>
  <c r="AW286" i="14"/>
  <c r="BM286" i="14" s="1"/>
  <c r="Q285" i="14"/>
  <c r="AW290" i="14"/>
  <c r="BM290" i="14" s="1"/>
  <c r="Q289" i="14"/>
  <c r="C290" i="14"/>
  <c r="C289" i="14" s="1"/>
  <c r="AW294" i="14"/>
  <c r="BM294" i="14" s="1"/>
  <c r="Q293" i="14"/>
  <c r="C294" i="14"/>
  <c r="C293" i="14" s="1"/>
  <c r="C296" i="14"/>
  <c r="C295" i="14" s="1"/>
  <c r="AW296" i="14"/>
  <c r="BM296" i="14" s="1"/>
  <c r="Q295" i="14"/>
  <c r="AW302" i="14"/>
  <c r="Q301" i="14"/>
  <c r="C302" i="14"/>
  <c r="C301" i="14" s="1"/>
  <c r="AW304" i="14"/>
  <c r="BM304" i="14" s="1"/>
  <c r="S85" i="14"/>
  <c r="S84" i="14" s="1"/>
  <c r="S99" i="14"/>
  <c r="S98" i="14" s="1"/>
  <c r="S106" i="14"/>
  <c r="S105" i="14" s="1"/>
  <c r="S113" i="14"/>
  <c r="S112" i="14" s="1"/>
  <c r="T212" i="14"/>
  <c r="T211" i="14" s="1"/>
  <c r="S307" i="14"/>
  <c r="S306" i="14" s="1"/>
  <c r="C66" i="14"/>
  <c r="Q98" i="14"/>
  <c r="Q126" i="14"/>
  <c r="R154" i="14"/>
  <c r="C187" i="14"/>
  <c r="C186" i="14" s="1"/>
  <c r="Q198" i="14"/>
  <c r="Q217" i="14"/>
  <c r="R252" i="14"/>
  <c r="R280" i="14"/>
  <c r="AX23" i="14"/>
  <c r="BN23" i="14" s="1"/>
  <c r="R21" i="17"/>
  <c r="R23" i="17"/>
  <c r="AX23" i="17" s="1"/>
  <c r="D52" i="14"/>
  <c r="AX52" i="14"/>
  <c r="BN52" i="14" s="1"/>
  <c r="R26" i="17"/>
  <c r="AX63" i="14"/>
  <c r="BN63" i="14" s="1"/>
  <c r="AX88" i="14"/>
  <c r="BN88" i="14" s="1"/>
  <c r="D88" i="14"/>
  <c r="AX95" i="14"/>
  <c r="BN95" i="14" s="1"/>
  <c r="D95" i="14"/>
  <c r="R91" i="14"/>
  <c r="AX99" i="14"/>
  <c r="BN99" i="14" s="1"/>
  <c r="R98" i="14"/>
  <c r="AW109" i="14"/>
  <c r="AX116" i="14"/>
  <c r="BN116" i="14" s="1"/>
  <c r="D116" i="14"/>
  <c r="AX123" i="14"/>
  <c r="BN123" i="14" s="1"/>
  <c r="D123" i="14"/>
  <c r="R119" i="14"/>
  <c r="AX130" i="14"/>
  <c r="BN130" i="14" s="1"/>
  <c r="D130" i="14"/>
  <c r="R126" i="14"/>
  <c r="AW137" i="14"/>
  <c r="BM137" i="14" s="1"/>
  <c r="AX199" i="14"/>
  <c r="BN199" i="14" s="1"/>
  <c r="R198" i="14"/>
  <c r="AX205" i="14"/>
  <c r="BN205" i="14" s="1"/>
  <c r="R204" i="14"/>
  <c r="AX212" i="14"/>
  <c r="BN212" i="14" s="1"/>
  <c r="R211" i="14"/>
  <c r="AX218" i="14"/>
  <c r="BN218" i="14" s="1"/>
  <c r="R217" i="14"/>
  <c r="AX224" i="14"/>
  <c r="BN224" i="14" s="1"/>
  <c r="R223" i="14"/>
  <c r="R230" i="14"/>
  <c r="AX231" i="14"/>
  <c r="BN231" i="14" s="1"/>
  <c r="AW236" i="14"/>
  <c r="AW235" i="14" s="1"/>
  <c r="C242" i="14"/>
  <c r="C241" i="14" s="1"/>
  <c r="AW242" i="14"/>
  <c r="BM242" i="14" s="1"/>
  <c r="Q241" i="14"/>
  <c r="AX286" i="14"/>
  <c r="BN286" i="14" s="1"/>
  <c r="D290" i="14"/>
  <c r="D289" i="14" s="1"/>
  <c r="AX290" i="14"/>
  <c r="BN290" i="14" s="1"/>
  <c r="D294" i="14"/>
  <c r="D293" i="14" s="1"/>
  <c r="AX294" i="14"/>
  <c r="BN294" i="14" s="1"/>
  <c r="D296" i="14"/>
  <c r="D295" i="14" s="1"/>
  <c r="AX296" i="14"/>
  <c r="BN296" i="14" s="1"/>
  <c r="R295" i="14"/>
  <c r="R301" i="14"/>
  <c r="D302" i="14"/>
  <c r="D301" i="14" s="1"/>
  <c r="AX302" i="14"/>
  <c r="BN302" i="14" s="1"/>
  <c r="AX304" i="14"/>
  <c r="BN304" i="14" s="1"/>
  <c r="R303" i="14"/>
  <c r="AW307" i="14"/>
  <c r="AW306" i="14" s="1"/>
  <c r="AW309" i="14"/>
  <c r="BM309" i="14" s="1"/>
  <c r="Q308" i="14"/>
  <c r="AA24" i="16"/>
  <c r="AB80" i="16"/>
  <c r="AB82" i="16"/>
  <c r="AB86" i="16"/>
  <c r="AB94" i="16"/>
  <c r="AB96" i="16"/>
  <c r="AB98" i="16"/>
  <c r="AB100" i="16"/>
  <c r="AB110" i="16"/>
  <c r="AB112" i="16"/>
  <c r="S258" i="14"/>
  <c r="S257" i="14" s="1"/>
  <c r="AG293" i="14"/>
  <c r="C95" i="14"/>
  <c r="C109" i="14"/>
  <c r="C123" i="14"/>
  <c r="C137" i="14"/>
  <c r="C196" i="14"/>
  <c r="C195" i="14" s="1"/>
  <c r="R246" i="14"/>
  <c r="R263" i="14"/>
  <c r="D284" i="14"/>
  <c r="D283" i="14" s="1"/>
  <c r="AW45" i="14"/>
  <c r="BM45" i="14" s="1"/>
  <c r="Q22" i="17"/>
  <c r="AW53" i="14"/>
  <c r="BM53" i="14" s="1"/>
  <c r="Q24" i="17"/>
  <c r="Q27" i="17"/>
  <c r="AW66" i="14"/>
  <c r="AW85" i="14"/>
  <c r="BM85" i="14" s="1"/>
  <c r="Q84" i="14"/>
  <c r="AW102" i="14"/>
  <c r="AX109" i="14"/>
  <c r="BN109" i="14" s="1"/>
  <c r="D109" i="14"/>
  <c r="AW113" i="14"/>
  <c r="BM113" i="14" s="1"/>
  <c r="AX137" i="14"/>
  <c r="BN137" i="14" s="1"/>
  <c r="D137" i="14"/>
  <c r="R133" i="14"/>
  <c r="AW151" i="14"/>
  <c r="BM151" i="14" s="1"/>
  <c r="C158" i="14"/>
  <c r="Q154" i="14"/>
  <c r="AW158" i="14"/>
  <c r="AW154" i="14" s="1"/>
  <c r="AW167" i="14"/>
  <c r="BM167" i="14" s="1"/>
  <c r="AW172" i="14"/>
  <c r="BM172" i="14" s="1"/>
  <c r="AW183" i="14"/>
  <c r="BM183" i="14" s="1"/>
  <c r="AX236" i="14"/>
  <c r="BN236" i="14" s="1"/>
  <c r="R235" i="14"/>
  <c r="AX242" i="14"/>
  <c r="BN242" i="14" s="1"/>
  <c r="Q246" i="14"/>
  <c r="AW247" i="14"/>
  <c r="AW246" i="14" s="1"/>
  <c r="AW253" i="14"/>
  <c r="BM253" i="14" s="1"/>
  <c r="Q252" i="14"/>
  <c r="AW258" i="14"/>
  <c r="AW257" i="14" s="1"/>
  <c r="Q257" i="14"/>
  <c r="AW264" i="14"/>
  <c r="BM264" i="14" s="1"/>
  <c r="Q263" i="14"/>
  <c r="AW270" i="14"/>
  <c r="BM270" i="14" s="1"/>
  <c r="Q269" i="14"/>
  <c r="AW275" i="14"/>
  <c r="BM275" i="14" s="1"/>
  <c r="Q274" i="14"/>
  <c r="AX307" i="14"/>
  <c r="BN307" i="14" s="1"/>
  <c r="D307" i="14"/>
  <c r="D306" i="14" s="1"/>
  <c r="R306" i="14"/>
  <c r="AX309" i="14"/>
  <c r="BN309" i="14" s="1"/>
  <c r="R308" i="14"/>
  <c r="AW313" i="14"/>
  <c r="AW312" i="14" s="1"/>
  <c r="C313" i="14"/>
  <c r="C312" i="14" s="1"/>
  <c r="Q312" i="14"/>
  <c r="AW316" i="14"/>
  <c r="BM316" i="14" s="1"/>
  <c r="Q315" i="14"/>
  <c r="Q322" i="14"/>
  <c r="AW323" i="14"/>
  <c r="AW322" i="14" s="1"/>
  <c r="C323" i="14"/>
  <c r="C322" i="14" s="1"/>
  <c r="S231" i="14"/>
  <c r="S230" i="14" s="1"/>
  <c r="AG235" i="14"/>
  <c r="T258" i="14"/>
  <c r="T257" i="14" s="1"/>
  <c r="AG283" i="14"/>
  <c r="AG289" i="14"/>
  <c r="S302" i="14"/>
  <c r="S301" i="14" s="1"/>
  <c r="S313" i="14"/>
  <c r="S312" i="14" s="1"/>
  <c r="S323" i="14"/>
  <c r="S322" i="14" s="1"/>
  <c r="Q22" i="14"/>
  <c r="Q91" i="14"/>
  <c r="Q105" i="14"/>
  <c r="Q119" i="14"/>
  <c r="Q133" i="14"/>
  <c r="Q182" i="14"/>
  <c r="R241" i="14"/>
  <c r="S247" i="14"/>
  <c r="S246" i="14" s="1"/>
  <c r="T281" i="14"/>
  <c r="T280" i="14" s="1"/>
  <c r="S218" i="14"/>
  <c r="S217" i="14" s="1"/>
  <c r="T253" i="14"/>
  <c r="T252" i="14" s="1"/>
  <c r="T309" i="14"/>
  <c r="T308" i="14" s="1"/>
  <c r="G54" i="18"/>
  <c r="I126" i="18"/>
  <c r="K43" i="18"/>
  <c r="P43" i="18" s="1"/>
  <c r="K42" i="18"/>
  <c r="P42" i="18" s="1"/>
  <c r="G41" i="18"/>
  <c r="AQ163" i="14"/>
  <c r="BG163" i="14" s="1"/>
  <c r="AM223" i="14"/>
  <c r="BC223" i="14" s="1"/>
  <c r="AM235" i="14"/>
  <c r="BC235" i="14" s="1"/>
  <c r="AK26" i="17"/>
  <c r="AN308" i="14"/>
  <c r="BD308" i="14" s="1"/>
  <c r="AM23" i="14"/>
  <c r="BC23" i="14" s="1"/>
  <c r="AV263" i="14"/>
  <c r="BL263" i="14" s="1"/>
  <c r="AT198" i="14"/>
  <c r="BJ198" i="14" s="1"/>
  <c r="AT269" i="14"/>
  <c r="BJ269" i="14" s="1"/>
  <c r="AT291" i="14"/>
  <c r="BJ291" i="14" s="1"/>
  <c r="AN280" i="14"/>
  <c r="BD280" i="14" s="1"/>
  <c r="AT308" i="14"/>
  <c r="BJ308" i="14" s="1"/>
  <c r="AN246" i="14"/>
  <c r="BD246" i="14" s="1"/>
  <c r="AL285" i="14"/>
  <c r="BB285" i="14" s="1"/>
  <c r="BE194" i="14"/>
  <c r="C57" i="19"/>
  <c r="E57" i="19" s="1"/>
  <c r="BF194" i="14"/>
  <c r="D57" i="19"/>
  <c r="AN235" i="14"/>
  <c r="BD235" i="14" s="1"/>
  <c r="AN297" i="14"/>
  <c r="BD297" i="14" s="1"/>
  <c r="AL263" i="14"/>
  <c r="BB263" i="14" s="1"/>
  <c r="AN257" i="14"/>
  <c r="BD257" i="14" s="1"/>
  <c r="AP283" i="14"/>
  <c r="BF283" i="14" s="1"/>
  <c r="AV301" i="14"/>
  <c r="BL301" i="14" s="1"/>
  <c r="BA242" i="14"/>
  <c r="AR175" i="14"/>
  <c r="BH175" i="14" s="1"/>
  <c r="AR252" i="14"/>
  <c r="BH252" i="14" s="1"/>
  <c r="AN211" i="14"/>
  <c r="BD211" i="14" s="1"/>
  <c r="AR163" i="14"/>
  <c r="BH163" i="14" s="1"/>
  <c r="AR186" i="14"/>
  <c r="BH186" i="14" s="1"/>
  <c r="AP166" i="14"/>
  <c r="BF166" i="14" s="1"/>
  <c r="AN198" i="14"/>
  <c r="BD198" i="14" s="1"/>
  <c r="AN223" i="14"/>
  <c r="BD223" i="14" s="1"/>
  <c r="AN269" i="14"/>
  <c r="BD269" i="14" s="1"/>
  <c r="S291" i="14"/>
  <c r="S297" i="14"/>
  <c r="S299" i="14"/>
  <c r="D161" i="14"/>
  <c r="G154" i="14"/>
  <c r="BF312" i="14"/>
  <c r="P20" i="18"/>
  <c r="BI23" i="14"/>
  <c r="C299" i="14"/>
  <c r="D70" i="19"/>
  <c r="BL45" i="14"/>
  <c r="BG53" i="14"/>
  <c r="BF54" i="14"/>
  <c r="D30" i="19"/>
  <c r="C70" i="19"/>
  <c r="E70" i="19" s="1"/>
  <c r="BK45" i="14"/>
  <c r="C307" i="14"/>
  <c r="C306" i="14" s="1"/>
  <c r="C113" i="16"/>
  <c r="Q306" i="14"/>
  <c r="Q303" i="14"/>
  <c r="Q26" i="17"/>
  <c r="AG21" i="17"/>
  <c r="AW23" i="14"/>
  <c r="BM23" i="14" s="1"/>
  <c r="BH53" i="14"/>
  <c r="BE54" i="14"/>
  <c r="C30" i="19"/>
  <c r="X147" i="14"/>
  <c r="AQ175" i="14"/>
  <c r="BG175" i="14" s="1"/>
  <c r="AQ241" i="14"/>
  <c r="BG241" i="14" s="1"/>
  <c r="X27" i="17"/>
  <c r="AM182" i="14"/>
  <c r="BC182" i="14" s="1"/>
  <c r="AV269" i="14"/>
  <c r="BL269" i="14" s="1"/>
  <c r="AO166" i="14"/>
  <c r="BE166" i="14" s="1"/>
  <c r="AT171" i="14"/>
  <c r="BJ171" i="14" s="1"/>
  <c r="AN182" i="14"/>
  <c r="BD182" i="14" s="1"/>
  <c r="AR204" i="14"/>
  <c r="BH204" i="14" s="1"/>
  <c r="AM246" i="14"/>
  <c r="BC246" i="14" s="1"/>
  <c r="AK230" i="14"/>
  <c r="BA230" i="14" s="1"/>
  <c r="AT257" i="14"/>
  <c r="BJ257" i="14" s="1"/>
  <c r="AM280" i="14"/>
  <c r="BC280" i="14" s="1"/>
  <c r="AP291" i="14"/>
  <c r="BF291" i="14" s="1"/>
  <c r="AR301" i="14"/>
  <c r="BH301" i="14" s="1"/>
  <c r="AR315" i="14"/>
  <c r="BH315" i="14" s="1"/>
  <c r="X154" i="14"/>
  <c r="AU154" i="14"/>
  <c r="BK154" i="14" s="1"/>
  <c r="AI54" i="14"/>
  <c r="AY54" i="14" s="1"/>
  <c r="BO54" i="14" s="1"/>
  <c r="AL154" i="14"/>
  <c r="BB154" i="14" s="1"/>
  <c r="AR154" i="14"/>
  <c r="BH154" i="14" s="1"/>
  <c r="AV154" i="14"/>
  <c r="BL154" i="14" s="1"/>
  <c r="AK154" i="14"/>
  <c r="BA154" i="14" s="1"/>
  <c r="C49" i="19"/>
  <c r="AO154" i="14"/>
  <c r="BE154" i="14" s="1"/>
  <c r="AS154" i="14"/>
  <c r="BI154" i="14" s="1"/>
  <c r="AQ154" i="14"/>
  <c r="BG154" i="14" s="1"/>
  <c r="AP154" i="14"/>
  <c r="BF154" i="14" s="1"/>
  <c r="AT154" i="14"/>
  <c r="BJ154" i="14" s="1"/>
  <c r="S155" i="14"/>
  <c r="W154" i="14"/>
  <c r="AV21" i="17"/>
  <c r="AV27" i="17"/>
  <c r="AR293" i="14"/>
  <c r="BH293" i="14" s="1"/>
  <c r="AV306" i="14"/>
  <c r="BL306" i="14" s="1"/>
  <c r="AP299" i="14"/>
  <c r="BF299" i="14" s="1"/>
  <c r="AR322" i="14"/>
  <c r="BH322" i="14" s="1"/>
  <c r="AN289" i="14"/>
  <c r="BD289" i="14" s="1"/>
  <c r="AV293" i="14"/>
  <c r="BL293" i="14" s="1"/>
  <c r="AT299" i="14"/>
  <c r="BJ299" i="14" s="1"/>
  <c r="AR303" i="14"/>
  <c r="BH303" i="14" s="1"/>
  <c r="AL312" i="14"/>
  <c r="BB312" i="14" s="1"/>
  <c r="AI114" i="14"/>
  <c r="AY114" i="14" s="1"/>
  <c r="BO114" i="14" s="1"/>
  <c r="AT283" i="14"/>
  <c r="BJ283" i="14" s="1"/>
  <c r="AR289" i="14"/>
  <c r="BH289" i="14" s="1"/>
  <c r="AX291" i="14"/>
  <c r="BN291" i="14" s="1"/>
  <c r="AP295" i="14"/>
  <c r="BF295" i="14" s="1"/>
  <c r="AR297" i="14"/>
  <c r="BH297" i="14" s="1"/>
  <c r="AX299" i="14"/>
  <c r="BN299" i="14" s="1"/>
  <c r="AN306" i="14"/>
  <c r="BD306" i="14" s="1"/>
  <c r="AV303" i="14"/>
  <c r="BL303" i="14" s="1"/>
  <c r="AT312" i="14"/>
  <c r="BJ312" i="14" s="1"/>
  <c r="AV322" i="14"/>
  <c r="BL322" i="14" s="1"/>
  <c r="Y26" i="17"/>
  <c r="AJ157" i="14"/>
  <c r="AZ157" i="14" s="1"/>
  <c r="AV289" i="14"/>
  <c r="BL289" i="14" s="1"/>
  <c r="AN293" i="14"/>
  <c r="BD293" i="14" s="1"/>
  <c r="AT295" i="14"/>
  <c r="BJ295" i="14" s="1"/>
  <c r="AV297" i="14"/>
  <c r="BL297" i="14" s="1"/>
  <c r="AN301" i="14"/>
  <c r="BD301" i="14" s="1"/>
  <c r="AR306" i="14"/>
  <c r="BH306" i="14" s="1"/>
  <c r="AJ305" i="14"/>
  <c r="AZ305" i="14" s="1"/>
  <c r="AL26" i="17"/>
  <c r="AO283" i="14"/>
  <c r="BE283" i="14" s="1"/>
  <c r="AS299" i="14"/>
  <c r="BI299" i="14" s="1"/>
  <c r="AK291" i="14"/>
  <c r="BA291" i="14" s="1"/>
  <c r="AS295" i="14"/>
  <c r="BI295" i="14" s="1"/>
  <c r="AO312" i="14"/>
  <c r="BE312" i="14" s="1"/>
  <c r="AQ289" i="14"/>
  <c r="BG289" i="14" s="1"/>
  <c r="Y315" i="14"/>
  <c r="BE316" i="14"/>
  <c r="AU186" i="14"/>
  <c r="BK186" i="14" s="1"/>
  <c r="AU204" i="14"/>
  <c r="BK204" i="14" s="1"/>
  <c r="AQ263" i="14"/>
  <c r="BG263" i="14" s="1"/>
  <c r="AQ230" i="14"/>
  <c r="BG230" i="14" s="1"/>
  <c r="AU241" i="14"/>
  <c r="BK241" i="14" s="1"/>
  <c r="AU163" i="14"/>
  <c r="BK163" i="14" s="1"/>
  <c r="AT223" i="14"/>
  <c r="BJ223" i="14" s="1"/>
  <c r="AU230" i="14"/>
  <c r="BK230" i="14" s="1"/>
  <c r="AV241" i="14"/>
  <c r="BL241" i="14" s="1"/>
  <c r="AV315" i="14"/>
  <c r="BL315" i="14" s="1"/>
  <c r="D155" i="14"/>
  <c r="AQ217" i="14"/>
  <c r="BG217" i="14" s="1"/>
  <c r="AQ274" i="14"/>
  <c r="BG274" i="14" s="1"/>
  <c r="AU252" i="14"/>
  <c r="BK252" i="14" s="1"/>
  <c r="AQ285" i="14"/>
  <c r="BG285" i="14" s="1"/>
  <c r="AK163" i="14"/>
  <c r="BA163" i="14" s="1"/>
  <c r="AS166" i="14"/>
  <c r="BI166" i="14" s="1"/>
  <c r="AM171" i="14"/>
  <c r="BC171" i="14" s="1"/>
  <c r="AU175" i="14"/>
  <c r="BK175" i="14" s="1"/>
  <c r="AK186" i="14"/>
  <c r="BA186" i="14" s="1"/>
  <c r="AV186" i="14"/>
  <c r="BL186" i="14" s="1"/>
  <c r="AV204" i="14"/>
  <c r="BL204" i="14" s="1"/>
  <c r="AU217" i="14"/>
  <c r="BK217" i="14" s="1"/>
  <c r="AT246" i="14"/>
  <c r="BJ246" i="14" s="1"/>
  <c r="AR263" i="14"/>
  <c r="BH263" i="14" s="1"/>
  <c r="AU274" i="14"/>
  <c r="BK274" i="14" s="1"/>
  <c r="AS235" i="14"/>
  <c r="BI235" i="14" s="1"/>
  <c r="AK241" i="14"/>
  <c r="BA241" i="14" s="1"/>
  <c r="AV252" i="14"/>
  <c r="BL252" i="14" s="1"/>
  <c r="AT280" i="14"/>
  <c r="BJ280" i="14" s="1"/>
  <c r="AU285" i="14"/>
  <c r="BK285" i="14" s="1"/>
  <c r="AI32" i="14"/>
  <c r="AY32" i="14" s="1"/>
  <c r="BO32" i="14" s="1"/>
  <c r="AL163" i="14"/>
  <c r="BB163" i="14" s="1"/>
  <c r="AV163" i="14"/>
  <c r="BL163" i="14" s="1"/>
  <c r="AT166" i="14"/>
  <c r="BJ166" i="14" s="1"/>
  <c r="AS171" i="14"/>
  <c r="BI171" i="14" s="1"/>
  <c r="AK175" i="14"/>
  <c r="BA175" i="14" s="1"/>
  <c r="AV175" i="14"/>
  <c r="BL175" i="14" s="1"/>
  <c r="AQ186" i="14"/>
  <c r="BG186" i="14" s="1"/>
  <c r="AM198" i="14"/>
  <c r="BC198" i="14" s="1"/>
  <c r="AQ204" i="14"/>
  <c r="BG204" i="14" s="1"/>
  <c r="AM211" i="14"/>
  <c r="BC211" i="14" s="1"/>
  <c r="AV217" i="14"/>
  <c r="BL217" i="14" s="1"/>
  <c r="AU263" i="14"/>
  <c r="BK263" i="14" s="1"/>
  <c r="AV274" i="14"/>
  <c r="BL274" i="14" s="1"/>
  <c r="AV230" i="14"/>
  <c r="BL230" i="14" s="1"/>
  <c r="AT235" i="14"/>
  <c r="BJ235" i="14" s="1"/>
  <c r="AL241" i="14"/>
  <c r="BB241" i="14" s="1"/>
  <c r="AQ252" i="14"/>
  <c r="BG252" i="14" s="1"/>
  <c r="AM257" i="14"/>
  <c r="BC257" i="14" s="1"/>
  <c r="AM269" i="14"/>
  <c r="BC269" i="14" s="1"/>
  <c r="AK285" i="14"/>
  <c r="BA285" i="14" s="1"/>
  <c r="AV285" i="14"/>
  <c r="BL285" i="14" s="1"/>
  <c r="AK301" i="14"/>
  <c r="BA301" i="14" s="1"/>
  <c r="AG21" i="16"/>
  <c r="AD39" i="16"/>
  <c r="AB41" i="16"/>
  <c r="AB54" i="16"/>
  <c r="AD53" i="16"/>
  <c r="AB53" i="16" s="1"/>
  <c r="AF57" i="16"/>
  <c r="AB57" i="16" s="1"/>
  <c r="AB58" i="16"/>
  <c r="AF77" i="16"/>
  <c r="AB77" i="16" s="1"/>
  <c r="AB78" i="16"/>
  <c r="AB84" i="16"/>
  <c r="AD83" i="16"/>
  <c r="AB83" i="16" s="1"/>
  <c r="AB62" i="16"/>
  <c r="AB34" i="16"/>
  <c r="AD111" i="16"/>
  <c r="AB111" i="16" s="1"/>
  <c r="P51" i="16"/>
  <c r="AA25" i="16"/>
  <c r="AI21" i="16"/>
  <c r="AD28" i="16"/>
  <c r="AB29" i="16"/>
  <c r="AB37" i="16"/>
  <c r="AF36" i="16"/>
  <c r="AB68" i="16"/>
  <c r="AD67" i="16"/>
  <c r="AB67" i="16" s="1"/>
  <c r="AB70" i="16"/>
  <c r="AF69" i="16"/>
  <c r="AB69" i="16" s="1"/>
  <c r="AB74" i="16"/>
  <c r="AB40" i="16"/>
  <c r="AB66" i="16"/>
  <c r="AB60" i="16"/>
  <c r="AB46" i="16"/>
  <c r="AB38" i="16"/>
  <c r="AD31" i="16"/>
  <c r="AB31" i="16" s="1"/>
  <c r="AF42" i="16"/>
  <c r="AB42" i="16" s="1"/>
  <c r="AD79" i="16"/>
  <c r="AB79" i="16" s="1"/>
  <c r="AB92" i="16"/>
  <c r="AD91" i="16"/>
  <c r="AB91" i="16" s="1"/>
  <c r="AB88" i="16"/>
  <c r="AB52" i="16"/>
  <c r="AF85" i="16"/>
  <c r="AB85" i="16" s="1"/>
  <c r="AD63" i="16"/>
  <c r="AB63" i="16" s="1"/>
  <c r="AD49" i="16"/>
  <c r="AB49" i="16" s="1"/>
  <c r="AA22" i="16"/>
  <c r="AA71" i="16"/>
  <c r="P21" i="16"/>
  <c r="P31" i="16"/>
  <c r="P99" i="16"/>
  <c r="P107" i="16"/>
  <c r="P111" i="16"/>
  <c r="P113" i="16"/>
  <c r="O115" i="16"/>
  <c r="O119" i="16"/>
  <c r="O121" i="16"/>
  <c r="F128" i="16"/>
  <c r="C36" i="16"/>
  <c r="C51" i="16"/>
  <c r="C53" i="16"/>
  <c r="D67" i="16"/>
  <c r="C69" i="16"/>
  <c r="C71" i="16"/>
  <c r="C79" i="16"/>
  <c r="D83" i="16"/>
  <c r="C95" i="16"/>
  <c r="D99" i="16"/>
  <c r="C101" i="16"/>
  <c r="D115" i="16"/>
  <c r="C117" i="16"/>
  <c r="C119" i="16"/>
  <c r="AF21" i="16"/>
  <c r="AA27" i="16"/>
  <c r="AK21" i="16"/>
  <c r="AB104" i="16"/>
  <c r="AC115" i="16"/>
  <c r="AA115" i="16" s="1"/>
  <c r="O67" i="16"/>
  <c r="O75" i="16"/>
  <c r="O81" i="16"/>
  <c r="O87" i="16"/>
  <c r="D31" i="16"/>
  <c r="C49" i="16"/>
  <c r="D53" i="16"/>
  <c r="C57" i="16"/>
  <c r="C59" i="16"/>
  <c r="D71" i="16"/>
  <c r="D87" i="16"/>
  <c r="C89" i="16"/>
  <c r="D103" i="16"/>
  <c r="C107" i="16"/>
  <c r="D119" i="16"/>
  <c r="AB27" i="16"/>
  <c r="AB25" i="16"/>
  <c r="AH21" i="16"/>
  <c r="AD21" i="16"/>
  <c r="AG28" i="16"/>
  <c r="AK28" i="16"/>
  <c r="AG36" i="16"/>
  <c r="AA58" i="16"/>
  <c r="AA68" i="16"/>
  <c r="AS297" i="14"/>
  <c r="BI297" i="14" s="1"/>
  <c r="AS322" i="14"/>
  <c r="BI322" i="14" s="1"/>
  <c r="C264" i="14"/>
  <c r="C263" i="14" s="1"/>
  <c r="D167" i="14"/>
  <c r="AL289" i="14"/>
  <c r="BB289" i="14" s="1"/>
  <c r="D224" i="14"/>
  <c r="J315" i="14"/>
  <c r="J230" i="14"/>
  <c r="C291" i="14"/>
  <c r="AS175" i="14"/>
  <c r="BI175" i="14" s="1"/>
  <c r="AS186" i="14"/>
  <c r="BI186" i="14" s="1"/>
  <c r="AS283" i="14"/>
  <c r="BI283" i="14" s="1"/>
  <c r="AM289" i="14"/>
  <c r="BC289" i="14" s="1"/>
  <c r="AO291" i="14"/>
  <c r="BE291" i="14" s="1"/>
  <c r="AS291" i="14"/>
  <c r="BI291" i="14" s="1"/>
  <c r="AM293" i="14"/>
  <c r="BC293" i="14" s="1"/>
  <c r="AQ293" i="14"/>
  <c r="BG293" i="14" s="1"/>
  <c r="AK295" i="14"/>
  <c r="BA295" i="14" s="1"/>
  <c r="AO295" i="14"/>
  <c r="BE295" i="14" s="1"/>
  <c r="AQ297" i="14"/>
  <c r="BG297" i="14" s="1"/>
  <c r="AK299" i="14"/>
  <c r="BA299" i="14" s="1"/>
  <c r="AO299" i="14"/>
  <c r="BE299" i="14" s="1"/>
  <c r="AM301" i="14"/>
  <c r="BC301" i="14" s="1"/>
  <c r="AQ301" i="14"/>
  <c r="BG301" i="14" s="1"/>
  <c r="AK303" i="14"/>
  <c r="BA303" i="14" s="1"/>
  <c r="AM306" i="14"/>
  <c r="BC306" i="14" s="1"/>
  <c r="AK312" i="14"/>
  <c r="BA312" i="14" s="1"/>
  <c r="AS312" i="14"/>
  <c r="BI312" i="14" s="1"/>
  <c r="AS140" i="14"/>
  <c r="BI140" i="14" s="1"/>
  <c r="AS147" i="14"/>
  <c r="BI147" i="14" s="1"/>
  <c r="D264" i="14"/>
  <c r="AW291" i="14"/>
  <c r="BM291" i="14" s="1"/>
  <c r="AU301" i="14"/>
  <c r="BK301" i="14" s="1"/>
  <c r="AU289" i="14"/>
  <c r="BK289" i="14" s="1"/>
  <c r="AW299" i="14"/>
  <c r="BM299" i="14" s="1"/>
  <c r="AU306" i="14"/>
  <c r="BK306" i="14" s="1"/>
  <c r="U28" i="17"/>
  <c r="AU293" i="14"/>
  <c r="BK293" i="14" s="1"/>
  <c r="AU297" i="14"/>
  <c r="BK297" i="14" s="1"/>
  <c r="AM66" i="14"/>
  <c r="BC66" i="14" s="1"/>
  <c r="AR21" i="17"/>
  <c r="AT21" i="17"/>
  <c r="AK283" i="14"/>
  <c r="BA283" i="14" s="1"/>
  <c r="AB22" i="16"/>
  <c r="AE21" i="16"/>
  <c r="AQ98" i="14"/>
  <c r="BG98" i="14" s="1"/>
  <c r="AQ133" i="14"/>
  <c r="BG133" i="14" s="1"/>
  <c r="AL171" i="14"/>
  <c r="BB171" i="14" s="1"/>
  <c r="AI181" i="14"/>
  <c r="AY181" i="14" s="1"/>
  <c r="BO181" i="14" s="1"/>
  <c r="AI273" i="14"/>
  <c r="AY273" i="14" s="1"/>
  <c r="BO273" i="14" s="1"/>
  <c r="AK289" i="14"/>
  <c r="BA289" i="14" s="1"/>
  <c r="AO289" i="14"/>
  <c r="BE289" i="14" s="1"/>
  <c r="AS289" i="14"/>
  <c r="BI289" i="14" s="1"/>
  <c r="AT306" i="14"/>
  <c r="BJ306" i="14" s="1"/>
  <c r="AJ24" i="14"/>
  <c r="AZ24" i="14" s="1"/>
  <c r="AJ128" i="14"/>
  <c r="AZ128" i="14" s="1"/>
  <c r="AI177" i="14"/>
  <c r="AY177" i="14" s="1"/>
  <c r="BO177" i="14" s="1"/>
  <c r="AI40" i="14"/>
  <c r="AY40" i="14" s="1"/>
  <c r="BO40" i="14" s="1"/>
  <c r="AV105" i="14"/>
  <c r="BL105" i="14" s="1"/>
  <c r="AU147" i="14"/>
  <c r="BK147" i="14" s="1"/>
  <c r="AO163" i="14"/>
  <c r="BE163" i="14" s="1"/>
  <c r="AI250" i="14"/>
  <c r="AY250" i="14" s="1"/>
  <c r="BO250" i="14" s="1"/>
  <c r="AL257" i="14"/>
  <c r="BB257" i="14" s="1"/>
  <c r="AU269" i="14"/>
  <c r="BK269" i="14" s="1"/>
  <c r="AP289" i="14"/>
  <c r="BF289" i="14" s="1"/>
  <c r="AT289" i="14"/>
  <c r="BJ289" i="14" s="1"/>
  <c r="AF28" i="17"/>
  <c r="AI37" i="14"/>
  <c r="AY37" i="14" s="1"/>
  <c r="BO37" i="14" s="1"/>
  <c r="AJ97" i="14"/>
  <c r="AZ97" i="14" s="1"/>
  <c r="AM299" i="14"/>
  <c r="BC299" i="14" s="1"/>
  <c r="AI29" i="14"/>
  <c r="AY29" i="14" s="1"/>
  <c r="BO29" i="14" s="1"/>
  <c r="AP133" i="14"/>
  <c r="BF133" i="14" s="1"/>
  <c r="AK166" i="14"/>
  <c r="BA166" i="14" s="1"/>
  <c r="AM285" i="14"/>
  <c r="BC285" i="14" s="1"/>
  <c r="AI57" i="14"/>
  <c r="AY57" i="14" s="1"/>
  <c r="BO57" i="14" s="1"/>
  <c r="AI28" i="14"/>
  <c r="AY28" i="14" s="1"/>
  <c r="BO28" i="14" s="1"/>
  <c r="AL119" i="14"/>
  <c r="BB119" i="14" s="1"/>
  <c r="AU223" i="14"/>
  <c r="BK223" i="14" s="1"/>
  <c r="AU257" i="14"/>
  <c r="BK257" i="14" s="1"/>
  <c r="AB325" i="14"/>
  <c r="L330" i="14" s="1"/>
  <c r="AI36" i="14"/>
  <c r="AY36" i="14" s="1"/>
  <c r="BO36" i="14" s="1"/>
  <c r="AI188" i="14"/>
  <c r="AY188" i="14" s="1"/>
  <c r="BO188" i="14" s="1"/>
  <c r="AK223" i="14"/>
  <c r="BA223" i="14" s="1"/>
  <c r="AI265" i="14"/>
  <c r="AY265" i="14" s="1"/>
  <c r="BO265" i="14" s="1"/>
  <c r="AJ234" i="14"/>
  <c r="AZ234" i="14" s="1"/>
  <c r="AS306" i="14"/>
  <c r="BI306" i="14" s="1"/>
  <c r="AF325" i="14"/>
  <c r="P330" i="14" s="1"/>
  <c r="AI41" i="14"/>
  <c r="AY41" i="14" s="1"/>
  <c r="BO41" i="14" s="1"/>
  <c r="AI33" i="14"/>
  <c r="AY33" i="14" s="1"/>
  <c r="BO33" i="14" s="1"/>
  <c r="AI25" i="14"/>
  <c r="AY25" i="14" s="1"/>
  <c r="BO25" i="14" s="1"/>
  <c r="AO119" i="14"/>
  <c r="BE119" i="14" s="1"/>
  <c r="AI194" i="14"/>
  <c r="AY194" i="14" s="1"/>
  <c r="BO194" i="14" s="1"/>
  <c r="AU198" i="14"/>
  <c r="BK198" i="14" s="1"/>
  <c r="AV257" i="14"/>
  <c r="BL257" i="14" s="1"/>
  <c r="AO322" i="14"/>
  <c r="BE322" i="14" s="1"/>
  <c r="W105" i="14"/>
  <c r="T127" i="14"/>
  <c r="L325" i="14"/>
  <c r="P325" i="14"/>
  <c r="AL22" i="17"/>
  <c r="AB28" i="17"/>
  <c r="AR23" i="17"/>
  <c r="AV23" i="17"/>
  <c r="AR25" i="17"/>
  <c r="AV25" i="17"/>
  <c r="AT26" i="17"/>
  <c r="AR27" i="17"/>
  <c r="AL195" i="14"/>
  <c r="BB195" i="14" s="1"/>
  <c r="D85" i="14"/>
  <c r="F325" i="14"/>
  <c r="AP212" i="14"/>
  <c r="BF212" i="14" s="1"/>
  <c r="C309" i="14"/>
  <c r="AI65" i="14"/>
  <c r="AY65" i="14" s="1"/>
  <c r="BO65" i="14" s="1"/>
  <c r="AJ67" i="14"/>
  <c r="AZ67" i="14" s="1"/>
  <c r="P53" i="18"/>
  <c r="AK171" i="14"/>
  <c r="BA171" i="14" s="1"/>
  <c r="AQ171" i="14"/>
  <c r="BG171" i="14" s="1"/>
  <c r="P63" i="18"/>
  <c r="AK198" i="14"/>
  <c r="BA198" i="14" s="1"/>
  <c r="AQ198" i="14"/>
  <c r="BG198" i="14" s="1"/>
  <c r="AS204" i="14"/>
  <c r="BI204" i="14" s="1"/>
  <c r="AK211" i="14"/>
  <c r="BA211" i="14" s="1"/>
  <c r="AQ211" i="14"/>
  <c r="BG211" i="14" s="1"/>
  <c r="AU211" i="14"/>
  <c r="BK211" i="14" s="1"/>
  <c r="AS217" i="14"/>
  <c r="BI217" i="14" s="1"/>
  <c r="AQ223" i="14"/>
  <c r="BG223" i="14" s="1"/>
  <c r="P77" i="18"/>
  <c r="AQ235" i="14"/>
  <c r="BG235" i="14" s="1"/>
  <c r="AS241" i="14"/>
  <c r="BI241" i="14" s="1"/>
  <c r="AK246" i="14"/>
  <c r="BA246" i="14" s="1"/>
  <c r="AQ246" i="14"/>
  <c r="BG246" i="14" s="1"/>
  <c r="AS285" i="14"/>
  <c r="BI285" i="14" s="1"/>
  <c r="P123" i="18"/>
  <c r="AQ283" i="14"/>
  <c r="BG283" i="14" s="1"/>
  <c r="P105" i="18"/>
  <c r="P113" i="18"/>
  <c r="P115" i="18"/>
  <c r="AQ312" i="14"/>
  <c r="BG312" i="14" s="1"/>
  <c r="AU312" i="14"/>
  <c r="BK312" i="14" s="1"/>
  <c r="C224" i="14"/>
  <c r="AV147" i="14"/>
  <c r="BL147" i="14" s="1"/>
  <c r="AM186" i="14"/>
  <c r="BC186" i="14" s="1"/>
  <c r="AJ189" i="14"/>
  <c r="AZ189" i="14" s="1"/>
  <c r="AJ268" i="14"/>
  <c r="AZ268" i="14" s="1"/>
  <c r="AM230" i="14"/>
  <c r="BC230" i="14" s="1"/>
  <c r="AU280" i="14"/>
  <c r="BK280" i="14" s="1"/>
  <c r="AQ291" i="14"/>
  <c r="BG291" i="14" s="1"/>
  <c r="AI292" i="14"/>
  <c r="AY292" i="14" s="1"/>
  <c r="BO292" i="14" s="1"/>
  <c r="AS303" i="14"/>
  <c r="BI303" i="14" s="1"/>
  <c r="AU308" i="14"/>
  <c r="BK308" i="14" s="1"/>
  <c r="AS315" i="14"/>
  <c r="BI315" i="14" s="1"/>
  <c r="AC325" i="14"/>
  <c r="M330" i="14" s="1"/>
  <c r="S235" i="14"/>
  <c r="M325" i="14"/>
  <c r="C218" i="14"/>
  <c r="I280" i="14"/>
  <c r="D309" i="14"/>
  <c r="AI118" i="14"/>
  <c r="AY118" i="14" s="1"/>
  <c r="BO118" i="14" s="1"/>
  <c r="P51" i="18"/>
  <c r="AT163" i="14"/>
  <c r="BJ163" i="14" s="1"/>
  <c r="AJ165" i="14"/>
  <c r="AZ165" i="14" s="1"/>
  <c r="AR166" i="14"/>
  <c r="BH166" i="14" s="1"/>
  <c r="AR171" i="14"/>
  <c r="BH171" i="14" s="1"/>
  <c r="AV171" i="14"/>
  <c r="BL171" i="14" s="1"/>
  <c r="AJ174" i="14"/>
  <c r="AZ174" i="14" s="1"/>
  <c r="AN175" i="14"/>
  <c r="BD175" i="14" s="1"/>
  <c r="AR182" i="14"/>
  <c r="BH182" i="14" s="1"/>
  <c r="AN186" i="14"/>
  <c r="BD186" i="14" s="1"/>
  <c r="AL198" i="14"/>
  <c r="BB198" i="14" s="1"/>
  <c r="AV198" i="14"/>
  <c r="BL198" i="14" s="1"/>
  <c r="AJ200" i="14"/>
  <c r="AZ200" i="14" s="1"/>
  <c r="AT204" i="14"/>
  <c r="BJ204" i="14" s="1"/>
  <c r="AT217" i="14"/>
  <c r="BJ217" i="14" s="1"/>
  <c r="AL223" i="14"/>
  <c r="BB223" i="14" s="1"/>
  <c r="AV223" i="14"/>
  <c r="BL223" i="14" s="1"/>
  <c r="AN230" i="14"/>
  <c r="BD230" i="14" s="1"/>
  <c r="AR235" i="14"/>
  <c r="BH235" i="14" s="1"/>
  <c r="AT241" i="14"/>
  <c r="BJ241" i="14" s="1"/>
  <c r="AL246" i="14"/>
  <c r="BB246" i="14" s="1"/>
  <c r="AT252" i="14"/>
  <c r="BJ252" i="14" s="1"/>
  <c r="AR257" i="14"/>
  <c r="BH257" i="14" s="1"/>
  <c r="AJ259" i="14"/>
  <c r="AZ259" i="14" s="1"/>
  <c r="AR269" i="14"/>
  <c r="BH269" i="14" s="1"/>
  <c r="AT274" i="14"/>
  <c r="BJ274" i="14" s="1"/>
  <c r="AL280" i="14"/>
  <c r="BB280" i="14" s="1"/>
  <c r="AV280" i="14"/>
  <c r="BL280" i="14" s="1"/>
  <c r="AJ282" i="14"/>
  <c r="AZ282" i="14" s="1"/>
  <c r="AJ288" i="14"/>
  <c r="AZ288" i="14" s="1"/>
  <c r="AT315" i="14"/>
  <c r="BJ315" i="14" s="1"/>
  <c r="AJ317" i="14"/>
  <c r="AZ317" i="14" s="1"/>
  <c r="AR283" i="14"/>
  <c r="BH283" i="14" s="1"/>
  <c r="AT301" i="14"/>
  <c r="BJ301" i="14" s="1"/>
  <c r="AV312" i="14"/>
  <c r="BL312" i="14" s="1"/>
  <c r="AT322" i="14"/>
  <c r="BJ322" i="14" s="1"/>
  <c r="AM195" i="14"/>
  <c r="BC195" i="14" s="1"/>
  <c r="L28" i="17"/>
  <c r="AI69" i="14"/>
  <c r="AY69" i="14" s="1"/>
  <c r="BO69" i="14" s="1"/>
  <c r="AI39" i="14"/>
  <c r="AY39" i="14" s="1"/>
  <c r="BO39" i="14" s="1"/>
  <c r="AI35" i="14"/>
  <c r="AY35" i="14" s="1"/>
  <c r="BO35" i="14" s="1"/>
  <c r="AI31" i="14"/>
  <c r="AY31" i="14" s="1"/>
  <c r="BO31" i="14" s="1"/>
  <c r="AI27" i="14"/>
  <c r="AY27" i="14" s="1"/>
  <c r="BO27" i="14" s="1"/>
  <c r="AR91" i="14"/>
  <c r="BH91" i="14" s="1"/>
  <c r="AU98" i="14"/>
  <c r="BK98" i="14" s="1"/>
  <c r="AR119" i="14"/>
  <c r="BH119" i="14" s="1"/>
  <c r="AI132" i="14"/>
  <c r="AY132" i="14" s="1"/>
  <c r="BO132" i="14" s="1"/>
  <c r="AJ135" i="14"/>
  <c r="AZ135" i="14" s="1"/>
  <c r="AI143" i="14"/>
  <c r="AY143" i="14" s="1"/>
  <c r="BO143" i="14" s="1"/>
  <c r="AW163" i="14"/>
  <c r="BM163" i="14" s="1"/>
  <c r="AU166" i="14"/>
  <c r="BK166" i="14" s="1"/>
  <c r="AJ178" i="14"/>
  <c r="AZ178" i="14" s="1"/>
  <c r="AQ182" i="14"/>
  <c r="BG182" i="14" s="1"/>
  <c r="AI191" i="14"/>
  <c r="AY191" i="14" s="1"/>
  <c r="BO191" i="14" s="1"/>
  <c r="AM204" i="14"/>
  <c r="BC204" i="14" s="1"/>
  <c r="AM217" i="14"/>
  <c r="BC217" i="14" s="1"/>
  <c r="AI229" i="14"/>
  <c r="AY229" i="14" s="1"/>
  <c r="BO229" i="14" s="1"/>
  <c r="AU246" i="14"/>
  <c r="BK246" i="14" s="1"/>
  <c r="AM263" i="14"/>
  <c r="BC263" i="14" s="1"/>
  <c r="AM274" i="14"/>
  <c r="BC274" i="14" s="1"/>
  <c r="AM241" i="14"/>
  <c r="BC241" i="14" s="1"/>
  <c r="AM252" i="14"/>
  <c r="BC252" i="14" s="1"/>
  <c r="AQ269" i="14"/>
  <c r="BG269" i="14" s="1"/>
  <c r="AT285" i="14"/>
  <c r="BJ285" i="14" s="1"/>
  <c r="AN291" i="14"/>
  <c r="BD291" i="14" s="1"/>
  <c r="AR291" i="14"/>
  <c r="BH291" i="14" s="1"/>
  <c r="AV291" i="14"/>
  <c r="BL291" i="14" s="1"/>
  <c r="AK293" i="14"/>
  <c r="BA293" i="14" s="1"/>
  <c r="AO293" i="14"/>
  <c r="BE293" i="14" s="1"/>
  <c r="AS293" i="14"/>
  <c r="BI293" i="14" s="1"/>
  <c r="AM295" i="14"/>
  <c r="BC295" i="14" s="1"/>
  <c r="AQ295" i="14"/>
  <c r="BG295" i="14" s="1"/>
  <c r="AU295" i="14"/>
  <c r="BK295" i="14" s="1"/>
  <c r="AP297" i="14"/>
  <c r="BF297" i="14" s="1"/>
  <c r="AT297" i="14"/>
  <c r="BJ297" i="14" s="1"/>
  <c r="AX297" i="14"/>
  <c r="BN297" i="14" s="1"/>
  <c r="AS301" i="14"/>
  <c r="BI301" i="14" s="1"/>
  <c r="AO306" i="14"/>
  <c r="BE306" i="14" s="1"/>
  <c r="AV308" i="14"/>
  <c r="BL308" i="14" s="1"/>
  <c r="AN312" i="14"/>
  <c r="BD312" i="14" s="1"/>
  <c r="AK322" i="14"/>
  <c r="BA322" i="14" s="1"/>
  <c r="V325" i="14"/>
  <c r="F330" i="14" s="1"/>
  <c r="AD325" i="14"/>
  <c r="N330" i="14" s="1"/>
  <c r="W98" i="14"/>
  <c r="S161" i="14"/>
  <c r="W166" i="14"/>
  <c r="N325" i="14"/>
  <c r="J21" i="17"/>
  <c r="AP21" i="17" s="1"/>
  <c r="AP63" i="14"/>
  <c r="BF63" i="14" s="1"/>
  <c r="C89" i="14"/>
  <c r="G91" i="14"/>
  <c r="C99" i="14"/>
  <c r="G98" i="14"/>
  <c r="C103" i="14"/>
  <c r="C106" i="14"/>
  <c r="G105" i="14"/>
  <c r="C113" i="14"/>
  <c r="G112" i="14"/>
  <c r="G119" i="14"/>
  <c r="C127" i="14"/>
  <c r="G126" i="14"/>
  <c r="C141" i="14"/>
  <c r="G140" i="14"/>
  <c r="C152" i="14"/>
  <c r="C159" i="14"/>
  <c r="C161" i="14"/>
  <c r="D164" i="14"/>
  <c r="C183" i="14"/>
  <c r="D231" i="14"/>
  <c r="C247" i="14"/>
  <c r="J263" i="14"/>
  <c r="D281" i="14"/>
  <c r="C297" i="14"/>
  <c r="P24" i="18"/>
  <c r="AJ94" i="14"/>
  <c r="AZ94" i="14" s="1"/>
  <c r="AP91" i="14"/>
  <c r="BF91" i="14" s="1"/>
  <c r="AT91" i="14"/>
  <c r="BJ91" i="14" s="1"/>
  <c r="AL98" i="14"/>
  <c r="BB98" i="14" s="1"/>
  <c r="AR98" i="14"/>
  <c r="BH98" i="14" s="1"/>
  <c r="AV98" i="14"/>
  <c r="BL98" i="14" s="1"/>
  <c r="AJ100" i="14"/>
  <c r="AZ100" i="14" s="1"/>
  <c r="AJ101" i="14"/>
  <c r="AZ101" i="14" s="1"/>
  <c r="AT98" i="14"/>
  <c r="BJ98" i="14" s="1"/>
  <c r="AJ107" i="14"/>
  <c r="AZ107" i="14" s="1"/>
  <c r="AP105" i="14"/>
  <c r="BF105" i="14" s="1"/>
  <c r="AV112" i="14"/>
  <c r="BL112" i="14" s="1"/>
  <c r="AJ114" i="14"/>
  <c r="AZ114" i="14" s="1"/>
  <c r="AT112" i="14"/>
  <c r="BJ112" i="14" s="1"/>
  <c r="AJ118" i="14"/>
  <c r="AZ118" i="14" s="1"/>
  <c r="AJ122" i="14"/>
  <c r="AZ122" i="14" s="1"/>
  <c r="AT119" i="14"/>
  <c r="BJ119" i="14" s="1"/>
  <c r="AL126" i="14"/>
  <c r="BB126" i="14" s="1"/>
  <c r="AR126" i="14"/>
  <c r="BH126" i="14" s="1"/>
  <c r="AV126" i="14"/>
  <c r="BL126" i="14" s="1"/>
  <c r="AJ129" i="14"/>
  <c r="AZ129" i="14" s="1"/>
  <c r="AP126" i="14"/>
  <c r="BF126" i="14" s="1"/>
  <c r="AT126" i="14"/>
  <c r="BJ126" i="14" s="1"/>
  <c r="AL133" i="14"/>
  <c r="BB133" i="14" s="1"/>
  <c r="AR133" i="14"/>
  <c r="BH133" i="14" s="1"/>
  <c r="AV133" i="14"/>
  <c r="BL133" i="14" s="1"/>
  <c r="AJ136" i="14"/>
  <c r="AZ136" i="14" s="1"/>
  <c r="AT133" i="14"/>
  <c r="BJ133" i="14" s="1"/>
  <c r="AL140" i="14"/>
  <c r="BB140" i="14" s="1"/>
  <c r="AJ142" i="14"/>
  <c r="AZ142" i="14" s="1"/>
  <c r="AJ143" i="14"/>
  <c r="AZ143" i="14" s="1"/>
  <c r="AJ144" i="14"/>
  <c r="AZ144" i="14" s="1"/>
  <c r="AP140" i="14"/>
  <c r="BF140" i="14" s="1"/>
  <c r="AT140" i="14"/>
  <c r="BJ140" i="14" s="1"/>
  <c r="AL147" i="14"/>
  <c r="BB147" i="14" s="1"/>
  <c r="AR147" i="14"/>
  <c r="BH147" i="14" s="1"/>
  <c r="AJ149" i="14"/>
  <c r="AZ149" i="14" s="1"/>
  <c r="AJ150" i="14"/>
  <c r="AZ150" i="14" s="1"/>
  <c r="AP147" i="14"/>
  <c r="BF147" i="14" s="1"/>
  <c r="AT147" i="14"/>
  <c r="BJ147" i="14" s="1"/>
  <c r="P55" i="18"/>
  <c r="P57" i="18"/>
  <c r="AS182" i="14"/>
  <c r="BI182" i="14" s="1"/>
  <c r="AS198" i="14"/>
  <c r="BI198" i="14" s="1"/>
  <c r="AK204" i="14"/>
  <c r="BA204" i="14" s="1"/>
  <c r="AK217" i="14"/>
  <c r="BA217" i="14" s="1"/>
  <c r="AS223" i="14"/>
  <c r="BI223" i="14" s="1"/>
  <c r="P79" i="18"/>
  <c r="AS246" i="14"/>
  <c r="BI246" i="14" s="1"/>
  <c r="AK252" i="14"/>
  <c r="BA252" i="14" s="1"/>
  <c r="AS269" i="14"/>
  <c r="BI269" i="14" s="1"/>
  <c r="AK274" i="14"/>
  <c r="BA274" i="14" s="1"/>
  <c r="AQ315" i="14"/>
  <c r="BG315" i="14" s="1"/>
  <c r="AU315" i="14"/>
  <c r="BK315" i="14" s="1"/>
  <c r="AM308" i="14"/>
  <c r="BC308" i="14" s="1"/>
  <c r="AS308" i="14"/>
  <c r="BI308" i="14" s="1"/>
  <c r="P97" i="18"/>
  <c r="P103" i="18"/>
  <c r="P107" i="18"/>
  <c r="P111" i="18"/>
  <c r="AQ303" i="14"/>
  <c r="BG303" i="14" s="1"/>
  <c r="AU303" i="14"/>
  <c r="BK303" i="14" s="1"/>
  <c r="P121" i="18"/>
  <c r="AQ322" i="14"/>
  <c r="BG322" i="14" s="1"/>
  <c r="AU322" i="14"/>
  <c r="BK322" i="14" s="1"/>
  <c r="AN195" i="14"/>
  <c r="BD195" i="14" s="1"/>
  <c r="AR195" i="14"/>
  <c r="BH195" i="14" s="1"/>
  <c r="AV195" i="14"/>
  <c r="BL195" i="14" s="1"/>
  <c r="P117" i="18"/>
  <c r="AV24" i="17"/>
  <c r="AR24" i="17"/>
  <c r="AL24" i="17"/>
  <c r="I263" i="14"/>
  <c r="G23" i="17"/>
  <c r="D236" i="14"/>
  <c r="AO91" i="14"/>
  <c r="BE91" i="14" s="1"/>
  <c r="AI93" i="14"/>
  <c r="AY93" i="14" s="1"/>
  <c r="BO93" i="14" s="1"/>
  <c r="AI94" i="14"/>
  <c r="AY94" i="14" s="1"/>
  <c r="BO94" i="14" s="1"/>
  <c r="P59" i="18"/>
  <c r="AS252" i="14"/>
  <c r="BI252" i="14" s="1"/>
  <c r="AQ257" i="14"/>
  <c r="BG257" i="14" s="1"/>
  <c r="AS274" i="14"/>
  <c r="BI274" i="14" s="1"/>
  <c r="AK315" i="14"/>
  <c r="BA315" i="14" s="1"/>
  <c r="AU283" i="14"/>
  <c r="BK283" i="14" s="1"/>
  <c r="P109" i="18"/>
  <c r="P125" i="18"/>
  <c r="AT195" i="14"/>
  <c r="BJ195" i="14" s="1"/>
  <c r="AJ104" i="14"/>
  <c r="AZ104" i="14" s="1"/>
  <c r="AX140" i="14"/>
  <c r="BN140" i="14" s="1"/>
  <c r="AI165" i="14"/>
  <c r="AY165" i="14" s="1"/>
  <c r="BO165" i="14" s="1"/>
  <c r="AU171" i="14"/>
  <c r="BK171" i="14" s="1"/>
  <c r="AM175" i="14"/>
  <c r="BC175" i="14" s="1"/>
  <c r="AU235" i="14"/>
  <c r="BK235" i="14" s="1"/>
  <c r="AM291" i="14"/>
  <c r="BC291" i="14" s="1"/>
  <c r="AU291" i="14"/>
  <c r="BK291" i="14" s="1"/>
  <c r="AO297" i="14"/>
  <c r="BE297" i="14" s="1"/>
  <c r="AW297" i="14"/>
  <c r="BM297" i="14" s="1"/>
  <c r="AU299" i="14"/>
  <c r="BK299" i="14" s="1"/>
  <c r="AK308" i="14"/>
  <c r="BA308" i="14" s="1"/>
  <c r="U325" i="14"/>
  <c r="E330" i="14" s="1"/>
  <c r="E325" i="14"/>
  <c r="C63" i="14"/>
  <c r="I198" i="14"/>
  <c r="C275" i="14"/>
  <c r="AJ54" i="14"/>
  <c r="AZ54" i="14" s="1"/>
  <c r="P27" i="18"/>
  <c r="AI104" i="14"/>
  <c r="AY104" i="14" s="1"/>
  <c r="BO104" i="14" s="1"/>
  <c r="P35" i="18"/>
  <c r="AI146" i="14"/>
  <c r="AY146" i="14" s="1"/>
  <c r="BO146" i="14" s="1"/>
  <c r="AP163" i="14"/>
  <c r="BF163" i="14" s="1"/>
  <c r="AX163" i="14"/>
  <c r="BN163" i="14" s="1"/>
  <c r="AL166" i="14"/>
  <c r="BB166" i="14" s="1"/>
  <c r="AV166" i="14"/>
  <c r="BL166" i="14" s="1"/>
  <c r="AJ168" i="14"/>
  <c r="AZ168" i="14" s="1"/>
  <c r="AT175" i="14"/>
  <c r="BJ175" i="14" s="1"/>
  <c r="AJ177" i="14"/>
  <c r="AZ177" i="14" s="1"/>
  <c r="AL182" i="14"/>
  <c r="BB182" i="14" s="1"/>
  <c r="AV182" i="14"/>
  <c r="BL182" i="14" s="1"/>
  <c r="AJ185" i="14"/>
  <c r="AZ185" i="14" s="1"/>
  <c r="AT186" i="14"/>
  <c r="BJ186" i="14" s="1"/>
  <c r="AJ188" i="14"/>
  <c r="AZ188" i="14" s="1"/>
  <c r="AR198" i="14"/>
  <c r="BH198" i="14" s="1"/>
  <c r="AR211" i="14"/>
  <c r="BH211" i="14" s="1"/>
  <c r="AV211" i="14"/>
  <c r="BL211" i="14" s="1"/>
  <c r="AR223" i="14"/>
  <c r="BH223" i="14" s="1"/>
  <c r="AT230" i="14"/>
  <c r="BJ230" i="14" s="1"/>
  <c r="AL235" i="14"/>
  <c r="BB235" i="14" s="1"/>
  <c r="AV235" i="14"/>
  <c r="BL235" i="14" s="1"/>
  <c r="AJ237" i="14"/>
  <c r="AZ237" i="14" s="1"/>
  <c r="AN241" i="14"/>
  <c r="BD241" i="14" s="1"/>
  <c r="AR246" i="14"/>
  <c r="BH246" i="14" s="1"/>
  <c r="AV246" i="14"/>
  <c r="BL246" i="14" s="1"/>
  <c r="AJ248" i="14"/>
  <c r="AZ248" i="14" s="1"/>
  <c r="AN252" i="14"/>
  <c r="BD252" i="14" s="1"/>
  <c r="AJ254" i="14"/>
  <c r="AZ254" i="14" s="1"/>
  <c r="AT263" i="14"/>
  <c r="BJ263" i="14" s="1"/>
  <c r="AL269" i="14"/>
  <c r="BB269" i="14" s="1"/>
  <c r="AJ271" i="14"/>
  <c r="AZ271" i="14" s="1"/>
  <c r="AN274" i="14"/>
  <c r="BD274" i="14" s="1"/>
  <c r="AR280" i="14"/>
  <c r="BH280" i="14" s="1"/>
  <c r="AN285" i="14"/>
  <c r="BD285" i="14" s="1"/>
  <c r="AL315" i="14"/>
  <c r="BB315" i="14" s="1"/>
  <c r="AL308" i="14"/>
  <c r="BB308" i="14" s="1"/>
  <c r="AR308" i="14"/>
  <c r="BH308" i="14" s="1"/>
  <c r="AJ311" i="14"/>
  <c r="AZ311" i="14" s="1"/>
  <c r="AI210" i="14"/>
  <c r="AY210" i="14" s="1"/>
  <c r="BO210" i="14" s="1"/>
  <c r="AV283" i="14"/>
  <c r="BL283" i="14" s="1"/>
  <c r="AR299" i="14"/>
  <c r="BH299" i="14" s="1"/>
  <c r="AV299" i="14"/>
  <c r="BL299" i="14" s="1"/>
  <c r="AP301" i="14"/>
  <c r="BF301" i="14" s="1"/>
  <c r="AT303" i="14"/>
  <c r="BJ303" i="14" s="1"/>
  <c r="AP306" i="14"/>
  <c r="BF306" i="14" s="1"/>
  <c r="AR312" i="14"/>
  <c r="BH312" i="14" s="1"/>
  <c r="AP322" i="14"/>
  <c r="BF322" i="14" s="1"/>
  <c r="AP195" i="14"/>
  <c r="BF195" i="14" s="1"/>
  <c r="AQ195" i="14"/>
  <c r="BG195" i="14" s="1"/>
  <c r="AU195" i="14"/>
  <c r="BK195" i="14" s="1"/>
  <c r="P101" i="18"/>
  <c r="AI48" i="14"/>
  <c r="AY48" i="14" s="1"/>
  <c r="BO48" i="14" s="1"/>
  <c r="AI44" i="14"/>
  <c r="AY44" i="14" s="1"/>
  <c r="BO44" i="14" s="1"/>
  <c r="AI38" i="14"/>
  <c r="AY38" i="14" s="1"/>
  <c r="BO38" i="14" s="1"/>
  <c r="AI34" i="14"/>
  <c r="AY34" i="14" s="1"/>
  <c r="BO34" i="14" s="1"/>
  <c r="AI30" i="14"/>
  <c r="AY30" i="14" s="1"/>
  <c r="BO30" i="14" s="1"/>
  <c r="AI26" i="14"/>
  <c r="AY26" i="14" s="1"/>
  <c r="BO26" i="14" s="1"/>
  <c r="AJ93" i="14"/>
  <c r="AZ93" i="14" s="1"/>
  <c r="AU105" i="14"/>
  <c r="BK105" i="14" s="1"/>
  <c r="AS112" i="14"/>
  <c r="BI112" i="14" s="1"/>
  <c r="AJ132" i="14"/>
  <c r="AZ132" i="14" s="1"/>
  <c r="AJ146" i="14"/>
  <c r="AZ146" i="14" s="1"/>
  <c r="AJ153" i="14"/>
  <c r="AZ153" i="14" s="1"/>
  <c r="AS163" i="14"/>
  <c r="BI163" i="14" s="1"/>
  <c r="AI168" i="14"/>
  <c r="AY168" i="14" s="1"/>
  <c r="BO168" i="14" s="1"/>
  <c r="AQ166" i="14"/>
  <c r="BG166" i="14" s="1"/>
  <c r="AI178" i="14"/>
  <c r="AY178" i="14" s="1"/>
  <c r="BO178" i="14" s="1"/>
  <c r="AU182" i="14"/>
  <c r="BK182" i="14" s="1"/>
  <c r="AJ191" i="14"/>
  <c r="AZ191" i="14" s="1"/>
  <c r="AN204" i="14"/>
  <c r="BD204" i="14" s="1"/>
  <c r="AN217" i="14"/>
  <c r="BD217" i="14" s="1"/>
  <c r="AI221" i="14"/>
  <c r="AY221" i="14" s="1"/>
  <c r="BO221" i="14" s="1"/>
  <c r="AN263" i="14"/>
  <c r="BD263" i="14" s="1"/>
  <c r="AI279" i="14"/>
  <c r="AY279" i="14" s="1"/>
  <c r="BO279" i="14" s="1"/>
  <c r="AS230" i="14"/>
  <c r="BI230" i="14" s="1"/>
  <c r="AI232" i="14"/>
  <c r="AY232" i="14" s="1"/>
  <c r="BO232" i="14" s="1"/>
  <c r="AK257" i="14"/>
  <c r="BA257" i="14" s="1"/>
  <c r="AJ262" i="14"/>
  <c r="AZ262" i="14" s="1"/>
  <c r="AI271" i="14"/>
  <c r="AY271" i="14" s="1"/>
  <c r="BO271" i="14" s="1"/>
  <c r="AQ280" i="14"/>
  <c r="BG280" i="14" s="1"/>
  <c r="AL293" i="14"/>
  <c r="BB293" i="14" s="1"/>
  <c r="AP293" i="14"/>
  <c r="BF293" i="14" s="1"/>
  <c r="AT293" i="14"/>
  <c r="BJ293" i="14" s="1"/>
  <c r="AN295" i="14"/>
  <c r="BD295" i="14" s="1"/>
  <c r="AR295" i="14"/>
  <c r="BH295" i="14" s="1"/>
  <c r="AV295" i="14"/>
  <c r="BL295" i="14" s="1"/>
  <c r="AK297" i="14"/>
  <c r="BA297" i="14" s="1"/>
  <c r="AO301" i="14"/>
  <c r="BE301" i="14" s="1"/>
  <c r="AK306" i="14"/>
  <c r="BA306" i="14" s="1"/>
  <c r="AN303" i="14"/>
  <c r="BD303" i="14" s="1"/>
  <c r="AQ308" i="14"/>
  <c r="BG308" i="14" s="1"/>
  <c r="AA325" i="14"/>
  <c r="K330" i="14" s="1"/>
  <c r="AE325" i="14"/>
  <c r="O330" i="14" s="1"/>
  <c r="S20" i="14"/>
  <c r="T148" i="14"/>
  <c r="S274" i="14"/>
  <c r="K325" i="14"/>
  <c r="O325" i="14"/>
  <c r="C23" i="14"/>
  <c r="C85" i="14"/>
  <c r="G84" i="14"/>
  <c r="AN89" i="14"/>
  <c r="BD89" i="14" s="1"/>
  <c r="D92" i="14"/>
  <c r="D99" i="14"/>
  <c r="AN103" i="14"/>
  <c r="BD103" i="14" s="1"/>
  <c r="D106" i="14"/>
  <c r="D110" i="14"/>
  <c r="D113" i="14"/>
  <c r="D117" i="14"/>
  <c r="D120" i="14"/>
  <c r="D124" i="14"/>
  <c r="D127" i="14"/>
  <c r="D131" i="14"/>
  <c r="D134" i="14"/>
  <c r="D141" i="14"/>
  <c r="D145" i="14"/>
  <c r="D148" i="14"/>
  <c r="D159" i="14"/>
  <c r="D176" i="14"/>
  <c r="D187" i="14"/>
  <c r="C205" i="14"/>
  <c r="C212" i="14"/>
  <c r="D247" i="14"/>
  <c r="C270" i="14"/>
  <c r="C304" i="14"/>
  <c r="I308" i="14"/>
  <c r="AV91" i="14"/>
  <c r="BL91" i="14" s="1"/>
  <c r="AQ91" i="14"/>
  <c r="BG91" i="14" s="1"/>
  <c r="AU91" i="14"/>
  <c r="BK91" i="14" s="1"/>
  <c r="AO98" i="14"/>
  <c r="BE98" i="14" s="1"/>
  <c r="AI100" i="14"/>
  <c r="AY100" i="14" s="1"/>
  <c r="BO100" i="14" s="1"/>
  <c r="P32" i="18"/>
  <c r="P45" i="18"/>
  <c r="P48" i="18"/>
  <c r="AL175" i="14"/>
  <c r="BB175" i="14" s="1"/>
  <c r="AT182" i="14"/>
  <c r="BJ182" i="14" s="1"/>
  <c r="AL186" i="14"/>
  <c r="BB186" i="14" s="1"/>
  <c r="AL204" i="14"/>
  <c r="BB204" i="14" s="1"/>
  <c r="AT211" i="14"/>
  <c r="BJ211" i="14" s="1"/>
  <c r="AR217" i="14"/>
  <c r="BH217" i="14" s="1"/>
  <c r="AL230" i="14"/>
  <c r="BB230" i="14" s="1"/>
  <c r="AR230" i="14"/>
  <c r="BH230" i="14" s="1"/>
  <c r="AR241" i="14"/>
  <c r="BH241" i="14" s="1"/>
  <c r="AL252" i="14"/>
  <c r="BB252" i="14" s="1"/>
  <c r="AL274" i="14"/>
  <c r="BB274" i="14" s="1"/>
  <c r="AR274" i="14"/>
  <c r="BH274" i="14" s="1"/>
  <c r="AR285" i="14"/>
  <c r="BH285" i="14" s="1"/>
  <c r="AL283" i="14"/>
  <c r="BB283" i="14" s="1"/>
  <c r="AJ292" i="14"/>
  <c r="AJ291" i="14" s="1"/>
  <c r="AZ291" i="14" s="1"/>
  <c r="AL299" i="14"/>
  <c r="BB299" i="14" s="1"/>
  <c r="AL303" i="14"/>
  <c r="BB303" i="14" s="1"/>
  <c r="O28" i="17"/>
  <c r="AK27" i="17"/>
  <c r="AK195" i="14"/>
  <c r="BA195" i="14" s="1"/>
  <c r="AO195" i="14"/>
  <c r="BE195" i="14" s="1"/>
  <c r="P65" i="18"/>
  <c r="J223" i="14"/>
  <c r="H154" i="14"/>
  <c r="AJ139" i="14"/>
  <c r="AZ139" i="14" s="1"/>
  <c r="D138" i="14"/>
  <c r="C138" i="14"/>
  <c r="G133" i="14"/>
  <c r="AI101" i="14"/>
  <c r="AY101" i="14" s="1"/>
  <c r="BO101" i="14" s="1"/>
  <c r="AL295" i="14"/>
  <c r="BB295" i="14" s="1"/>
  <c r="AL291" i="14"/>
  <c r="BB291" i="14" s="1"/>
  <c r="AL21" i="17"/>
  <c r="T304" i="14"/>
  <c r="T303" i="14" s="1"/>
  <c r="Z303" i="14"/>
  <c r="AI156" i="14"/>
  <c r="AY156" i="14" s="1"/>
  <c r="BO156" i="14" s="1"/>
  <c r="AI170" i="14"/>
  <c r="AY170" i="14" s="1"/>
  <c r="BO170" i="14" s="1"/>
  <c r="AI207" i="14"/>
  <c r="AY207" i="14" s="1"/>
  <c r="BO207" i="14" s="1"/>
  <c r="AI226" i="14"/>
  <c r="AY226" i="14" s="1"/>
  <c r="BO226" i="14" s="1"/>
  <c r="AI240" i="14"/>
  <c r="AY240" i="14" s="1"/>
  <c r="BO240" i="14" s="1"/>
  <c r="AI251" i="14"/>
  <c r="AY251" i="14" s="1"/>
  <c r="BO251" i="14" s="1"/>
  <c r="AI268" i="14"/>
  <c r="AY268" i="14" s="1"/>
  <c r="BO268" i="14" s="1"/>
  <c r="AI277" i="14"/>
  <c r="AY277" i="14" s="1"/>
  <c r="BO277" i="14" s="1"/>
  <c r="AJ300" i="14"/>
  <c r="AZ300" i="14" s="1"/>
  <c r="AN299" i="14"/>
  <c r="BD299" i="14" s="1"/>
  <c r="AL301" i="14"/>
  <c r="BB301" i="14" s="1"/>
  <c r="AL306" i="14"/>
  <c r="BB306" i="14" s="1"/>
  <c r="C258" i="14"/>
  <c r="I257" i="14"/>
  <c r="Y223" i="14"/>
  <c r="S224" i="14"/>
  <c r="T113" i="14"/>
  <c r="T112" i="14" s="1"/>
  <c r="X112" i="14"/>
  <c r="T218" i="14"/>
  <c r="T217" i="14" s="1"/>
  <c r="Z217" i="14"/>
  <c r="AL322" i="14"/>
  <c r="BB322" i="14" s="1"/>
  <c r="T205" i="14"/>
  <c r="T204" i="14" s="1"/>
  <c r="Z204" i="14"/>
  <c r="T247" i="14"/>
  <c r="T246" i="14" s="1"/>
  <c r="Z246" i="14"/>
  <c r="Y182" i="14"/>
  <c r="I223" i="14"/>
  <c r="I303" i="14"/>
  <c r="S316" i="14"/>
  <c r="AM120" i="14"/>
  <c r="BC120" i="14" s="1"/>
  <c r="AP275" i="14"/>
  <c r="BF275" i="14" s="1"/>
  <c r="AI24" i="14"/>
  <c r="AY24" i="14" s="1"/>
  <c r="BO24" i="14" s="1"/>
  <c r="AJ48" i="14"/>
  <c r="AZ48" i="14" s="1"/>
  <c r="AJ57" i="14"/>
  <c r="AZ57" i="14" s="1"/>
  <c r="AI67" i="14"/>
  <c r="AY67" i="14" s="1"/>
  <c r="BO67" i="14" s="1"/>
  <c r="AJ232" i="14"/>
  <c r="AZ232" i="14" s="1"/>
  <c r="AI234" i="14"/>
  <c r="AY234" i="14" s="1"/>
  <c r="BO234" i="14" s="1"/>
  <c r="AI245" i="14"/>
  <c r="AY245" i="14" s="1"/>
  <c r="AI262" i="14"/>
  <c r="AY262" i="14" s="1"/>
  <c r="BO262" i="14" s="1"/>
  <c r="AI266" i="14"/>
  <c r="AY266" i="14" s="1"/>
  <c r="BO266" i="14" s="1"/>
  <c r="F28" i="17"/>
  <c r="AN22" i="17"/>
  <c r="AL23" i="17"/>
  <c r="AP23" i="17"/>
  <c r="AC28" i="17"/>
  <c r="AS195" i="14"/>
  <c r="BI195" i="14" s="1"/>
  <c r="AK24" i="17"/>
  <c r="K28" i="17"/>
  <c r="Z26" i="17"/>
  <c r="Z211" i="14"/>
  <c r="Z285" i="14"/>
  <c r="AK140" i="14"/>
  <c r="BA140" i="14" s="1"/>
  <c r="AI153" i="14"/>
  <c r="AY153" i="14" s="1"/>
  <c r="BO153" i="14" s="1"/>
  <c r="AI160" i="14"/>
  <c r="AY160" i="14" s="1"/>
  <c r="BO160" i="14" s="1"/>
  <c r="AI185" i="14"/>
  <c r="AY185" i="14" s="1"/>
  <c r="BO185" i="14" s="1"/>
  <c r="AI237" i="14"/>
  <c r="AY237" i="14" s="1"/>
  <c r="BO237" i="14" s="1"/>
  <c r="AI254" i="14"/>
  <c r="AY254" i="14" s="1"/>
  <c r="BO254" i="14" s="1"/>
  <c r="AI288" i="14"/>
  <c r="AY288" i="14" s="1"/>
  <c r="BO288" i="14" s="1"/>
  <c r="AJ194" i="14"/>
  <c r="AZ194" i="14" s="1"/>
  <c r="AJ216" i="14"/>
  <c r="AZ216" i="14" s="1"/>
  <c r="AJ256" i="14"/>
  <c r="AZ256" i="14" s="1"/>
  <c r="AX25" i="17"/>
  <c r="AV26" i="17"/>
  <c r="AR26" i="17"/>
  <c r="P75" i="18"/>
  <c r="AQ24" i="17"/>
  <c r="AL21" i="16"/>
  <c r="AB23" i="16"/>
  <c r="C121" i="16"/>
  <c r="AA112" i="16"/>
  <c r="C111" i="16"/>
  <c r="C105" i="16"/>
  <c r="AA104" i="16"/>
  <c r="AE99" i="16"/>
  <c r="AA99" i="16" s="1"/>
  <c r="C93" i="16"/>
  <c r="C85" i="16"/>
  <c r="C77" i="16"/>
  <c r="C73" i="16"/>
  <c r="AA72" i="16"/>
  <c r="C61" i="16"/>
  <c r="C44" i="16"/>
  <c r="C42" i="16"/>
  <c r="C33" i="16"/>
  <c r="C28" i="16"/>
  <c r="P49" i="16"/>
  <c r="D49" i="16"/>
  <c r="AA34" i="16"/>
  <c r="AC28" i="16"/>
  <c r="AC21" i="16"/>
  <c r="AA23" i="16"/>
  <c r="AA122" i="16"/>
  <c r="AA118" i="16"/>
  <c r="AA114" i="16"/>
  <c r="AC109" i="16"/>
  <c r="AA109" i="16" s="1"/>
  <c r="C103" i="16"/>
  <c r="AA103" i="16"/>
  <c r="C97" i="16"/>
  <c r="AA94" i="16"/>
  <c r="AA86" i="16"/>
  <c r="C75" i="16"/>
  <c r="AA74" i="16"/>
  <c r="AJ243" i="14"/>
  <c r="AZ243" i="14" s="1"/>
  <c r="S309" i="14"/>
  <c r="Y308" i="14"/>
  <c r="AO264" i="14"/>
  <c r="BE264" i="14" s="1"/>
  <c r="Y263" i="14"/>
  <c r="D242" i="14"/>
  <c r="J241" i="14"/>
  <c r="Y252" i="14"/>
  <c r="S253" i="14"/>
  <c r="S304" i="14"/>
  <c r="Y303" i="14"/>
  <c r="AO199" i="14"/>
  <c r="BE199" i="14" s="1"/>
  <c r="AS22" i="14"/>
  <c r="BI22" i="14" s="1"/>
  <c r="AM113" i="14"/>
  <c r="BC113" i="14" s="1"/>
  <c r="Y171" i="14"/>
  <c r="Y198" i="14"/>
  <c r="Z280" i="14"/>
  <c r="S286" i="14"/>
  <c r="Y285" i="14"/>
  <c r="C172" i="14"/>
  <c r="I171" i="14"/>
  <c r="D199" i="14"/>
  <c r="J198" i="14"/>
  <c r="D304" i="14"/>
  <c r="J303" i="14"/>
  <c r="C110" i="14"/>
  <c r="S205" i="14"/>
  <c r="Y204" i="14"/>
  <c r="AS98" i="14"/>
  <c r="BI98" i="14" s="1"/>
  <c r="S167" i="14"/>
  <c r="Z198" i="14"/>
  <c r="T231" i="14"/>
  <c r="T230" i="14" s="1"/>
  <c r="Z230" i="14"/>
  <c r="Y257" i="14"/>
  <c r="S264" i="14"/>
  <c r="S281" i="14"/>
  <c r="Y280" i="14"/>
  <c r="Z308" i="14"/>
  <c r="D45" i="14"/>
  <c r="AP45" i="14"/>
  <c r="BF45" i="14" s="1"/>
  <c r="J22" i="17"/>
  <c r="AP22" i="17" s="1"/>
  <c r="AP53" i="14"/>
  <c r="BF53" i="14" s="1"/>
  <c r="D53" i="14"/>
  <c r="I182" i="14"/>
  <c r="I204" i="14"/>
  <c r="D253" i="14"/>
  <c r="J252" i="14"/>
  <c r="D258" i="14"/>
  <c r="J257" i="14"/>
  <c r="J280" i="14"/>
  <c r="D286" i="14"/>
  <c r="J285" i="14"/>
  <c r="AJ55" i="14"/>
  <c r="AZ55" i="14" s="1"/>
  <c r="AP98" i="14"/>
  <c r="BF98" i="14" s="1"/>
  <c r="AI203" i="14"/>
  <c r="AY203" i="14" s="1"/>
  <c r="BO203" i="14" s="1"/>
  <c r="AI256" i="14"/>
  <c r="AY256" i="14" s="1"/>
  <c r="BO256" i="14" s="1"/>
  <c r="AJ298" i="14"/>
  <c r="AZ298" i="14" s="1"/>
  <c r="AL297" i="14"/>
  <c r="BB297" i="14" s="1"/>
  <c r="AO112" i="14"/>
  <c r="BE112" i="14" s="1"/>
  <c r="AS119" i="14"/>
  <c r="BI119" i="14" s="1"/>
  <c r="AI121" i="14"/>
  <c r="AY121" i="14" s="1"/>
  <c r="BO121" i="14" s="1"/>
  <c r="AI122" i="14"/>
  <c r="AY122" i="14" s="1"/>
  <c r="BO122" i="14" s="1"/>
  <c r="AO126" i="14"/>
  <c r="BE126" i="14" s="1"/>
  <c r="AS126" i="14"/>
  <c r="BI126" i="14" s="1"/>
  <c r="AI128" i="14"/>
  <c r="AY128" i="14" s="1"/>
  <c r="BO128" i="14" s="1"/>
  <c r="AI129" i="14"/>
  <c r="AY129" i="14" s="1"/>
  <c r="BO129" i="14" s="1"/>
  <c r="AQ126" i="14"/>
  <c r="BG126" i="14" s="1"/>
  <c r="AU126" i="14"/>
  <c r="BK126" i="14" s="1"/>
  <c r="AI149" i="14"/>
  <c r="AY149" i="14" s="1"/>
  <c r="BO149" i="14" s="1"/>
  <c r="AI150" i="14"/>
  <c r="AY150" i="14" s="1"/>
  <c r="BO150" i="14" s="1"/>
  <c r="AQ147" i="14"/>
  <c r="BG147" i="14" s="1"/>
  <c r="AI200" i="14"/>
  <c r="AY200" i="14" s="1"/>
  <c r="BO200" i="14" s="1"/>
  <c r="AI248" i="14"/>
  <c r="AY248" i="14" s="1"/>
  <c r="BO248" i="14" s="1"/>
  <c r="AI259" i="14"/>
  <c r="AY259" i="14" s="1"/>
  <c r="BO259" i="14" s="1"/>
  <c r="AI282" i="14"/>
  <c r="AY282" i="14" s="1"/>
  <c r="BO282" i="14" s="1"/>
  <c r="AT22" i="17"/>
  <c r="AQ23" i="17"/>
  <c r="AU23" i="17"/>
  <c r="AN24" i="17"/>
  <c r="AM92" i="14"/>
  <c r="BC92" i="14" s="1"/>
  <c r="AM134" i="14"/>
  <c r="BC134" i="14" s="1"/>
  <c r="AT105" i="14"/>
  <c r="BJ105" i="14" s="1"/>
  <c r="AJ108" i="14"/>
  <c r="AZ108" i="14" s="1"/>
  <c r="AP119" i="14"/>
  <c r="BF119" i="14" s="1"/>
  <c r="AJ121" i="14"/>
  <c r="AZ121" i="14" s="1"/>
  <c r="AR140" i="14"/>
  <c r="BH140" i="14" s="1"/>
  <c r="AV140" i="14"/>
  <c r="BL140" i="14" s="1"/>
  <c r="AI157" i="14"/>
  <c r="AY157" i="14" s="1"/>
  <c r="BO157" i="14" s="1"/>
  <c r="AI321" i="14"/>
  <c r="AY321" i="14" s="1"/>
  <c r="BO321" i="14" s="1"/>
  <c r="AR22" i="17"/>
  <c r="AV22" i="17"/>
  <c r="AQ27" i="17"/>
  <c r="P85" i="18"/>
  <c r="AI55" i="14"/>
  <c r="AY55" i="14" s="1"/>
  <c r="BO55" i="14" s="1"/>
  <c r="AI97" i="14"/>
  <c r="AY97" i="14" s="1"/>
  <c r="BO97" i="14" s="1"/>
  <c r="AL25" i="17"/>
  <c r="AN26" i="17"/>
  <c r="P69" i="18"/>
  <c r="P91" i="18"/>
  <c r="J27" i="17"/>
  <c r="J308" i="14"/>
  <c r="AO45" i="14"/>
  <c r="BE45" i="14" s="1"/>
  <c r="I22" i="17"/>
  <c r="C61" i="14"/>
  <c r="G25" i="17"/>
  <c r="C25" i="17" s="1"/>
  <c r="AM61" i="14"/>
  <c r="BC61" i="14" s="1"/>
  <c r="D66" i="14"/>
  <c r="AN66" i="14"/>
  <c r="BD66" i="14" s="1"/>
  <c r="C96" i="14"/>
  <c r="AM96" i="14"/>
  <c r="BC96" i="14" s="1"/>
  <c r="N28" i="17"/>
  <c r="S23" i="14"/>
  <c r="W21" i="17"/>
  <c r="T53" i="14"/>
  <c r="Z24" i="17"/>
  <c r="Y27" i="17"/>
  <c r="Z182" i="14"/>
  <c r="H25" i="17"/>
  <c r="AN61" i="14"/>
  <c r="BD61" i="14" s="1"/>
  <c r="AO63" i="14"/>
  <c r="BE63" i="14" s="1"/>
  <c r="I26" i="17"/>
  <c r="I27" i="17"/>
  <c r="AN96" i="14"/>
  <c r="AJ96" i="14" s="1"/>
  <c r="D96" i="14"/>
  <c r="AM106" i="14"/>
  <c r="BC106" i="14" s="1"/>
  <c r="C124" i="14"/>
  <c r="AM124" i="14"/>
  <c r="BC124" i="14" s="1"/>
  <c r="AM148" i="14"/>
  <c r="BC148" i="14" s="1"/>
  <c r="C148" i="14"/>
  <c r="D172" i="14"/>
  <c r="J171" i="14"/>
  <c r="C176" i="14"/>
  <c r="AO176" i="14"/>
  <c r="BE176" i="14" s="1"/>
  <c r="D205" i="14"/>
  <c r="J204" i="14"/>
  <c r="AO258" i="14"/>
  <c r="BE258" i="14" s="1"/>
  <c r="AO281" i="14"/>
  <c r="BE281" i="14" s="1"/>
  <c r="C286" i="14"/>
  <c r="AO286" i="14"/>
  <c r="BE286" i="14" s="1"/>
  <c r="I285" i="14"/>
  <c r="AP23" i="14"/>
  <c r="BF23" i="14" s="1"/>
  <c r="AP66" i="14"/>
  <c r="BF66" i="14" s="1"/>
  <c r="AS91" i="14"/>
  <c r="BI91" i="14" s="1"/>
  <c r="P26" i="18"/>
  <c r="AN117" i="14"/>
  <c r="BD117" i="14" s="1"/>
  <c r="AM141" i="14"/>
  <c r="BC141" i="14" s="1"/>
  <c r="AP172" i="14"/>
  <c r="BF172" i="14" s="1"/>
  <c r="S45" i="14"/>
  <c r="Y22" i="17"/>
  <c r="S53" i="14"/>
  <c r="AO53" i="14"/>
  <c r="BE53" i="14" s="1"/>
  <c r="Y24" i="17"/>
  <c r="X21" i="17"/>
  <c r="W25" i="17"/>
  <c r="S63" i="14"/>
  <c r="T66" i="14"/>
  <c r="Z27" i="17"/>
  <c r="T141" i="14"/>
  <c r="T140" i="14" s="1"/>
  <c r="Z175" i="14"/>
  <c r="T224" i="14"/>
  <c r="T223" i="14" s="1"/>
  <c r="AP224" i="14"/>
  <c r="BF224" i="14" s="1"/>
  <c r="Z241" i="14"/>
  <c r="T316" i="14"/>
  <c r="T315" i="14" s="1"/>
  <c r="D23" i="14"/>
  <c r="AN23" i="14"/>
  <c r="BD23" i="14" s="1"/>
  <c r="D63" i="14"/>
  <c r="J26" i="17"/>
  <c r="AM85" i="14"/>
  <c r="BC85" i="14" s="1"/>
  <c r="D89" i="14"/>
  <c r="AM99" i="14"/>
  <c r="BC99" i="14" s="1"/>
  <c r="D103" i="14"/>
  <c r="AN124" i="14"/>
  <c r="AJ124" i="14" s="1"/>
  <c r="C131" i="14"/>
  <c r="AM131" i="14"/>
  <c r="BC131" i="14" s="1"/>
  <c r="AN138" i="14"/>
  <c r="BD138" i="14" s="1"/>
  <c r="G147" i="14"/>
  <c r="AN152" i="14"/>
  <c r="AJ152" i="14" s="1"/>
  <c r="D152" i="14"/>
  <c r="C231" i="14"/>
  <c r="AO231" i="14"/>
  <c r="BE231" i="14" s="1"/>
  <c r="AP316" i="14"/>
  <c r="BF316" i="14" s="1"/>
  <c r="AM89" i="14"/>
  <c r="BC89" i="14" s="1"/>
  <c r="AN131" i="14"/>
  <c r="BD131" i="14" s="1"/>
  <c r="T264" i="14"/>
  <c r="T263" i="14" s="1"/>
  <c r="AP264" i="14"/>
  <c r="BF264" i="14" s="1"/>
  <c r="C145" i="14"/>
  <c r="AM145" i="14"/>
  <c r="BC145" i="14" s="1"/>
  <c r="C253" i="14"/>
  <c r="AO253" i="14"/>
  <c r="BE253" i="14" s="1"/>
  <c r="D316" i="14"/>
  <c r="AN316" i="14"/>
  <c r="BD316" i="14" s="1"/>
  <c r="AN145" i="14"/>
  <c r="BD145" i="14" s="1"/>
  <c r="T45" i="14"/>
  <c r="T61" i="14"/>
  <c r="X25" i="17"/>
  <c r="T25" i="17" s="1"/>
  <c r="T63" i="14"/>
  <c r="W27" i="17"/>
  <c r="W126" i="14"/>
  <c r="W133" i="14"/>
  <c r="S140" i="14"/>
  <c r="Z223" i="14"/>
  <c r="Z269" i="14"/>
  <c r="J22" i="14"/>
  <c r="I21" i="17"/>
  <c r="AO21" i="17" s="1"/>
  <c r="AO23" i="14"/>
  <c r="BE23" i="14" s="1"/>
  <c r="C45" i="14"/>
  <c r="D61" i="14"/>
  <c r="AN110" i="14"/>
  <c r="BD110" i="14" s="1"/>
  <c r="C117" i="14"/>
  <c r="AM117" i="14"/>
  <c r="BC117" i="14" s="1"/>
  <c r="C134" i="14"/>
  <c r="D183" i="14"/>
  <c r="AP183" i="14"/>
  <c r="BF183" i="14" s="1"/>
  <c r="J182" i="14"/>
  <c r="AP218" i="14"/>
  <c r="BF218" i="14" s="1"/>
  <c r="D218" i="14"/>
  <c r="J217" i="14"/>
  <c r="AM110" i="14"/>
  <c r="BC110" i="14" s="1"/>
  <c r="AO147" i="14"/>
  <c r="BE147" i="14" s="1"/>
  <c r="AJ225" i="14"/>
  <c r="AZ225" i="14" s="1"/>
  <c r="AM155" i="14"/>
  <c r="BC155" i="14" s="1"/>
  <c r="AP176" i="14"/>
  <c r="BF176" i="14" s="1"/>
  <c r="C199" i="14"/>
  <c r="AP231" i="14"/>
  <c r="BF231" i="14" s="1"/>
  <c r="C236" i="14"/>
  <c r="AO236" i="14"/>
  <c r="BE236" i="14" s="1"/>
  <c r="C281" i="14"/>
  <c r="AO304" i="14"/>
  <c r="BE304" i="14" s="1"/>
  <c r="I315" i="14"/>
  <c r="AM103" i="14"/>
  <c r="BC103" i="14" s="1"/>
  <c r="AI115" i="14"/>
  <c r="AY115" i="14" s="1"/>
  <c r="BO115" i="14" s="1"/>
  <c r="AQ112" i="14"/>
  <c r="BG112" i="14" s="1"/>
  <c r="AU112" i="14"/>
  <c r="BK112" i="14" s="1"/>
  <c r="AM127" i="14"/>
  <c r="BC127" i="14" s="1"/>
  <c r="AM138" i="14"/>
  <c r="BC138" i="14" s="1"/>
  <c r="AN159" i="14"/>
  <c r="BD159" i="14" s="1"/>
  <c r="AS211" i="14"/>
  <c r="BI211" i="14" s="1"/>
  <c r="P71" i="18"/>
  <c r="AS257" i="14"/>
  <c r="BI257" i="14" s="1"/>
  <c r="P87" i="18"/>
  <c r="AS263" i="14"/>
  <c r="BI263" i="14" s="1"/>
  <c r="P89" i="18"/>
  <c r="AS280" i="14"/>
  <c r="BI280" i="14" s="1"/>
  <c r="P95" i="18"/>
  <c r="AJ321" i="14"/>
  <c r="AZ321" i="14" s="1"/>
  <c r="AP304" i="14"/>
  <c r="BF304" i="14" s="1"/>
  <c r="AT24" i="17"/>
  <c r="AO224" i="14"/>
  <c r="BE224" i="14" s="1"/>
  <c r="AM159" i="14"/>
  <c r="BC159" i="14" s="1"/>
  <c r="AP236" i="14"/>
  <c r="BF236" i="14" s="1"/>
  <c r="AO242" i="14"/>
  <c r="BE242" i="14" s="1"/>
  <c r="AP247" i="14"/>
  <c r="AP270" i="14"/>
  <c r="BF270" i="14" s="1"/>
  <c r="AO309" i="14"/>
  <c r="BE309" i="14" s="1"/>
  <c r="AO105" i="14"/>
  <c r="BE105" i="14" s="1"/>
  <c r="AS105" i="14"/>
  <c r="BI105" i="14" s="1"/>
  <c r="AI107" i="14"/>
  <c r="AY107" i="14" s="1"/>
  <c r="BO107" i="14" s="1"/>
  <c r="AI108" i="14"/>
  <c r="AY108" i="14" s="1"/>
  <c r="BO108" i="14" s="1"/>
  <c r="AQ105" i="14"/>
  <c r="BG105" i="14" s="1"/>
  <c r="AI111" i="14"/>
  <c r="AY111" i="14" s="1"/>
  <c r="BO111" i="14" s="1"/>
  <c r="AP112" i="14"/>
  <c r="BF112" i="14" s="1"/>
  <c r="AJ115" i="14"/>
  <c r="AZ115" i="14" s="1"/>
  <c r="AR112" i="14"/>
  <c r="BH112" i="14" s="1"/>
  <c r="AI139" i="14"/>
  <c r="AY139" i="14" s="1"/>
  <c r="BO139" i="14" s="1"/>
  <c r="AM152" i="14"/>
  <c r="BC152" i="14" s="1"/>
  <c r="AN155" i="14"/>
  <c r="BD155" i="14" s="1"/>
  <c r="AP199" i="14"/>
  <c r="BF199" i="14" s="1"/>
  <c r="AJ206" i="14"/>
  <c r="AZ206" i="14" s="1"/>
  <c r="AP253" i="14"/>
  <c r="BF253" i="14" s="1"/>
  <c r="AP258" i="14"/>
  <c r="BF258" i="14" s="1"/>
  <c r="AP281" i="14"/>
  <c r="BF281" i="14" s="1"/>
  <c r="AP286" i="14"/>
  <c r="BF286" i="14" s="1"/>
  <c r="AP309" i="14"/>
  <c r="BF309" i="14" s="1"/>
  <c r="AI216" i="14"/>
  <c r="AY216" i="14" s="1"/>
  <c r="BO216" i="14" s="1"/>
  <c r="AI222" i="14"/>
  <c r="AY222" i="14" s="1"/>
  <c r="BO222" i="14" s="1"/>
  <c r="P93" i="18"/>
  <c r="AO172" i="14"/>
  <c r="BE172" i="14" s="1"/>
  <c r="AO183" i="14"/>
  <c r="BE183" i="14" s="1"/>
  <c r="AO205" i="14"/>
  <c r="BE205" i="14" s="1"/>
  <c r="J235" i="14"/>
  <c r="AP242" i="14"/>
  <c r="BF242" i="14" s="1"/>
  <c r="AM316" i="14"/>
  <c r="BC316" i="14" s="1"/>
  <c r="AJ44" i="14"/>
  <c r="AZ44" i="14" s="1"/>
  <c r="AJ41" i="14"/>
  <c r="AZ41" i="14" s="1"/>
  <c r="AJ40" i="14"/>
  <c r="AZ40" i="14" s="1"/>
  <c r="AJ39" i="14"/>
  <c r="AZ39" i="14" s="1"/>
  <c r="AJ38" i="14"/>
  <c r="AZ38" i="14" s="1"/>
  <c r="AJ37" i="14"/>
  <c r="AZ37" i="14" s="1"/>
  <c r="AJ36" i="14"/>
  <c r="AZ36" i="14" s="1"/>
  <c r="AJ35" i="14"/>
  <c r="AZ35" i="14" s="1"/>
  <c r="AJ34" i="14"/>
  <c r="AZ34" i="14" s="1"/>
  <c r="AJ33" i="14"/>
  <c r="AZ33" i="14" s="1"/>
  <c r="AJ32" i="14"/>
  <c r="AZ32" i="14" s="1"/>
  <c r="AJ31" i="14"/>
  <c r="AZ31" i="14" s="1"/>
  <c r="AJ30" i="14"/>
  <c r="AZ30" i="14" s="1"/>
  <c r="AJ29" i="14"/>
  <c r="AZ29" i="14" s="1"/>
  <c r="AJ28" i="14"/>
  <c r="AZ28" i="14" s="1"/>
  <c r="AJ27" i="14"/>
  <c r="AZ27" i="14" s="1"/>
  <c r="AJ26" i="14"/>
  <c r="AZ26" i="14" s="1"/>
  <c r="AJ25" i="14"/>
  <c r="AZ25" i="14" s="1"/>
  <c r="AJ69" i="14"/>
  <c r="AZ69" i="14" s="1"/>
  <c r="AR105" i="14"/>
  <c r="BH105" i="14" s="1"/>
  <c r="AJ111" i="14"/>
  <c r="AZ111" i="14" s="1"/>
  <c r="AQ119" i="14"/>
  <c r="BG119" i="14" s="1"/>
  <c r="AU119" i="14"/>
  <c r="BK119" i="14" s="1"/>
  <c r="AI125" i="14"/>
  <c r="AY125" i="14" s="1"/>
  <c r="BO125" i="14" s="1"/>
  <c r="AO133" i="14"/>
  <c r="BE133" i="14" s="1"/>
  <c r="AS133" i="14"/>
  <c r="BI133" i="14" s="1"/>
  <c r="AI135" i="14"/>
  <c r="AY135" i="14" s="1"/>
  <c r="BO135" i="14" s="1"/>
  <c r="AI136" i="14"/>
  <c r="AY136" i="14" s="1"/>
  <c r="BO136" i="14" s="1"/>
  <c r="AU133" i="14"/>
  <c r="BK133" i="14" s="1"/>
  <c r="AJ160" i="14"/>
  <c r="AZ160" i="14" s="1"/>
  <c r="AJ181" i="14"/>
  <c r="AZ181" i="14" s="1"/>
  <c r="AJ203" i="14"/>
  <c r="AZ203" i="14" s="1"/>
  <c r="AJ210" i="14"/>
  <c r="AZ210" i="14" s="1"/>
  <c r="AJ207" i="14"/>
  <c r="AZ207" i="14" s="1"/>
  <c r="AJ245" i="14"/>
  <c r="AZ245" i="14" s="1"/>
  <c r="AJ251" i="14"/>
  <c r="AZ251" i="14" s="1"/>
  <c r="AJ250" i="14"/>
  <c r="AZ250" i="14" s="1"/>
  <c r="AJ266" i="14"/>
  <c r="AZ266" i="14" s="1"/>
  <c r="AT23" i="17"/>
  <c r="AS26" i="17"/>
  <c r="P67" i="18"/>
  <c r="P83" i="18"/>
  <c r="P99" i="18"/>
  <c r="AI243" i="14"/>
  <c r="AY243" i="14" s="1"/>
  <c r="AI189" i="14"/>
  <c r="AY189" i="14" s="1"/>
  <c r="BO189" i="14" s="1"/>
  <c r="AQ25" i="17"/>
  <c r="AU25" i="17"/>
  <c r="AQ26" i="17"/>
  <c r="AU26" i="17"/>
  <c r="P61" i="18"/>
  <c r="P119" i="18"/>
  <c r="AS24" i="17"/>
  <c r="AV119" i="14"/>
  <c r="BL119" i="14" s="1"/>
  <c r="AJ125" i="14"/>
  <c r="AZ125" i="14" s="1"/>
  <c r="AO140" i="14"/>
  <c r="BE140" i="14" s="1"/>
  <c r="AW140" i="14"/>
  <c r="BM140" i="14" s="1"/>
  <c r="AI142" i="14"/>
  <c r="AY142" i="14" s="1"/>
  <c r="BO142" i="14" s="1"/>
  <c r="AQ140" i="14"/>
  <c r="BG140" i="14" s="1"/>
  <c r="AU140" i="14"/>
  <c r="BK140" i="14" s="1"/>
  <c r="AJ156" i="14"/>
  <c r="AZ156" i="14" s="1"/>
  <c r="AI174" i="14"/>
  <c r="AY174" i="14" s="1"/>
  <c r="BO174" i="14" s="1"/>
  <c r="AJ265" i="14"/>
  <c r="AZ265" i="14" s="1"/>
  <c r="AJ276" i="14"/>
  <c r="AZ276" i="14" s="1"/>
  <c r="AI317" i="14"/>
  <c r="AY317" i="14" s="1"/>
  <c r="BO317" i="14" s="1"/>
  <c r="AI311" i="14"/>
  <c r="AY311" i="14" s="1"/>
  <c r="BO311" i="14" s="1"/>
  <c r="AJ222" i="14"/>
  <c r="AZ222" i="14" s="1"/>
  <c r="AJ221" i="14"/>
  <c r="AZ221" i="14" s="1"/>
  <c r="AJ229" i="14"/>
  <c r="AZ229" i="14" s="1"/>
  <c r="AJ226" i="14"/>
  <c r="AZ226" i="14" s="1"/>
  <c r="AJ240" i="14"/>
  <c r="AZ240" i="14" s="1"/>
  <c r="AJ273" i="14"/>
  <c r="AZ273" i="14" s="1"/>
  <c r="AJ279" i="14"/>
  <c r="AZ279" i="14" s="1"/>
  <c r="AJ277" i="14"/>
  <c r="AZ277" i="14" s="1"/>
  <c r="AI298" i="14"/>
  <c r="AY298" i="14" s="1"/>
  <c r="BO298" i="14" s="1"/>
  <c r="AI305" i="14"/>
  <c r="AY305" i="14" s="1"/>
  <c r="BO305" i="14" s="1"/>
  <c r="AE28" i="17"/>
  <c r="AL27" i="17"/>
  <c r="P73" i="18"/>
  <c r="P81" i="18"/>
  <c r="AN148" i="14"/>
  <c r="BD148" i="14" s="1"/>
  <c r="AN141" i="14"/>
  <c r="BD141" i="14" s="1"/>
  <c r="AN134" i="14"/>
  <c r="AJ134" i="14" s="1"/>
  <c r="AN127" i="14"/>
  <c r="BD127" i="14" s="1"/>
  <c r="AN120" i="14"/>
  <c r="BD120" i="14" s="1"/>
  <c r="C120" i="14"/>
  <c r="AN113" i="14"/>
  <c r="BD113" i="14" s="1"/>
  <c r="AN106" i="14"/>
  <c r="AN99" i="14"/>
  <c r="BD99" i="14" s="1"/>
  <c r="AN92" i="14"/>
  <c r="BD92" i="14" s="1"/>
  <c r="C92" i="14"/>
  <c r="AN85" i="14"/>
  <c r="BD85" i="14" s="1"/>
  <c r="H84" i="14"/>
  <c r="G21" i="17"/>
  <c r="H21" i="17"/>
  <c r="AN164" i="14"/>
  <c r="BD164" i="14" s="1"/>
  <c r="AM164" i="14"/>
  <c r="BC164" i="14" s="1"/>
  <c r="G166" i="14"/>
  <c r="AN167" i="14"/>
  <c r="BD167" i="14" s="1"/>
  <c r="H23" i="17"/>
  <c r="AM167" i="14"/>
  <c r="BC167" i="14" s="1"/>
  <c r="C167" i="14"/>
  <c r="H27" i="17"/>
  <c r="G315" i="14"/>
  <c r="G27" i="17"/>
  <c r="D275" i="14"/>
  <c r="J274" i="14"/>
  <c r="AO275" i="14"/>
  <c r="AO274" i="14" s="1"/>
  <c r="AI276" i="14"/>
  <c r="AY276" i="14" s="1"/>
  <c r="BO276" i="14" s="1"/>
  <c r="J269" i="14"/>
  <c r="D270" i="14"/>
  <c r="AO270" i="14"/>
  <c r="BE270" i="14" s="1"/>
  <c r="AO247" i="14"/>
  <c r="BE247" i="14" s="1"/>
  <c r="AI225" i="14"/>
  <c r="AY225" i="14" s="1"/>
  <c r="BO225" i="14" s="1"/>
  <c r="AJ219" i="14"/>
  <c r="AZ219" i="14" s="1"/>
  <c r="AO218" i="14"/>
  <c r="AO217" i="14" s="1"/>
  <c r="AI219" i="14"/>
  <c r="AY219" i="14" s="1"/>
  <c r="BO219" i="14" s="1"/>
  <c r="J211" i="14"/>
  <c r="D212" i="14"/>
  <c r="AJ213" i="14"/>
  <c r="AZ213" i="14" s="1"/>
  <c r="BE212" i="14"/>
  <c r="AI213" i="14"/>
  <c r="AY213" i="14" s="1"/>
  <c r="BO213" i="14" s="1"/>
  <c r="AP205" i="14"/>
  <c r="BF205" i="14" s="1"/>
  <c r="AI206" i="14"/>
  <c r="AY206" i="14" s="1"/>
  <c r="BO206" i="14" s="1"/>
  <c r="J186" i="14"/>
  <c r="AP187" i="14"/>
  <c r="BF187" i="14" s="1"/>
  <c r="AO187" i="14"/>
  <c r="BE187" i="14" s="1"/>
  <c r="J24" i="17"/>
  <c r="J175" i="14"/>
  <c r="I24" i="17"/>
  <c r="AM24" i="17"/>
  <c r="AU24" i="17"/>
  <c r="AI300" i="14"/>
  <c r="AY300" i="14" s="1"/>
  <c r="BO300" i="14" s="1"/>
  <c r="AI144" i="14"/>
  <c r="AY144" i="14" s="1"/>
  <c r="BO144" i="14" s="1"/>
  <c r="C122" i="18"/>
  <c r="C120" i="18"/>
  <c r="C96" i="18"/>
  <c r="K94" i="18"/>
  <c r="K92" i="18"/>
  <c r="C92" i="18"/>
  <c r="K90" i="18"/>
  <c r="K88" i="18"/>
  <c r="K86" i="18"/>
  <c r="K84" i="18"/>
  <c r="K82" i="18"/>
  <c r="K78" i="18"/>
  <c r="K76" i="18"/>
  <c r="K74" i="18"/>
  <c r="K72" i="18"/>
  <c r="C70" i="18"/>
  <c r="K70" i="18"/>
  <c r="F126" i="18"/>
  <c r="K68" i="18"/>
  <c r="C68" i="18"/>
  <c r="K58" i="18"/>
  <c r="C58" i="18"/>
  <c r="C116" i="18"/>
  <c r="K116" i="18"/>
  <c r="K114" i="18"/>
  <c r="K112" i="18"/>
  <c r="K110" i="18"/>
  <c r="C110" i="18"/>
  <c r="C108" i="18"/>
  <c r="K108" i="18"/>
  <c r="K106" i="18"/>
  <c r="K104" i="18"/>
  <c r="K102" i="18"/>
  <c r="K100" i="18"/>
  <c r="K96" i="18"/>
  <c r="K64" i="18"/>
  <c r="K62" i="18"/>
  <c r="K56" i="18"/>
  <c r="M41" i="18"/>
  <c r="E126" i="18"/>
  <c r="M19" i="18"/>
  <c r="C52" i="18"/>
  <c r="K120" i="18"/>
  <c r="C88" i="18"/>
  <c r="C80" i="18"/>
  <c r="C78" i="18"/>
  <c r="C72" i="18"/>
  <c r="C62" i="18"/>
  <c r="C56" i="18"/>
  <c r="C44" i="18"/>
  <c r="C41" i="18"/>
  <c r="C25" i="18"/>
  <c r="K23" i="18"/>
  <c r="C23" i="18"/>
  <c r="C19" i="18"/>
  <c r="AT27" i="17"/>
  <c r="AM26" i="17"/>
  <c r="AT25" i="17"/>
  <c r="AP25" i="17"/>
  <c r="P28" i="17"/>
  <c r="AA28" i="17"/>
  <c r="E28" i="17"/>
  <c r="AM22" i="17"/>
  <c r="AU22" i="17"/>
  <c r="M28" i="17"/>
  <c r="V28" i="17"/>
  <c r="AD28" i="17"/>
  <c r="AS21" i="17"/>
  <c r="AK21" i="17"/>
  <c r="AM322" i="14"/>
  <c r="BC322" i="14" s="1"/>
  <c r="AM312" i="14"/>
  <c r="BC312" i="14" s="1"/>
  <c r="AQ306" i="14"/>
  <c r="BG306" i="14" s="1"/>
  <c r="AQ299" i="14"/>
  <c r="BG299" i="14" s="1"/>
  <c r="AM297" i="14"/>
  <c r="BC297" i="14" s="1"/>
  <c r="AM283" i="14"/>
  <c r="BC283" i="14" s="1"/>
  <c r="AN283" i="14"/>
  <c r="BD283" i="14" s="1"/>
  <c r="AK280" i="14"/>
  <c r="BA280" i="14" s="1"/>
  <c r="AK269" i="14"/>
  <c r="BA269" i="14" s="1"/>
  <c r="AK263" i="14"/>
  <c r="BA263" i="14" s="1"/>
  <c r="AK235" i="14"/>
  <c r="BA235" i="14" s="1"/>
  <c r="AL217" i="14"/>
  <c r="BB217" i="14" s="1"/>
  <c r="AL211" i="14"/>
  <c r="BB211" i="14" s="1"/>
  <c r="AK182" i="14"/>
  <c r="BA182" i="14" s="1"/>
  <c r="AL105" i="14"/>
  <c r="BB105" i="14" s="1"/>
  <c r="AK105" i="14"/>
  <c r="BA105" i="14" s="1"/>
  <c r="Z22" i="14"/>
  <c r="T23" i="14"/>
  <c r="T85" i="14"/>
  <c r="T84" i="14" s="1"/>
  <c r="X84" i="14"/>
  <c r="Z171" i="14"/>
  <c r="T187" i="14"/>
  <c r="T186" i="14" s="1"/>
  <c r="Z186" i="14"/>
  <c r="Z252" i="14"/>
  <c r="Z263" i="14"/>
  <c r="C164" i="14"/>
  <c r="G163" i="14"/>
  <c r="I211" i="14"/>
  <c r="I235" i="14"/>
  <c r="I246" i="14"/>
  <c r="I269" i="14"/>
  <c r="T99" i="14"/>
  <c r="T98" i="14" s="1"/>
  <c r="X98" i="14"/>
  <c r="T92" i="14"/>
  <c r="X91" i="14"/>
  <c r="T106" i="14"/>
  <c r="T105" i="14" s="1"/>
  <c r="X105" i="14"/>
  <c r="T236" i="14"/>
  <c r="T235" i="14" s="1"/>
  <c r="Z235" i="14"/>
  <c r="X315" i="14"/>
  <c r="G22" i="14"/>
  <c r="S61" i="14"/>
  <c r="W22" i="14"/>
  <c r="T155" i="14"/>
  <c r="T167" i="14"/>
  <c r="T166" i="14" s="1"/>
  <c r="X166" i="14"/>
  <c r="Z257" i="14"/>
  <c r="T275" i="14"/>
  <c r="T274" i="14" s="1"/>
  <c r="Z274" i="14"/>
  <c r="I22" i="14"/>
  <c r="I175" i="14"/>
  <c r="I217" i="14"/>
  <c r="I230" i="14"/>
  <c r="I241" i="14"/>
  <c r="I274" i="14"/>
  <c r="H91" i="14"/>
  <c r="H98" i="14"/>
  <c r="H105" i="14"/>
  <c r="H112" i="14"/>
  <c r="H119" i="14"/>
  <c r="H126" i="14"/>
  <c r="H133" i="14"/>
  <c r="H140" i="14"/>
  <c r="H147" i="14"/>
  <c r="H166" i="14"/>
  <c r="H315" i="14"/>
  <c r="X22" i="14"/>
  <c r="S164" i="14"/>
  <c r="W163" i="14"/>
  <c r="W84" i="14"/>
  <c r="W112" i="14"/>
  <c r="W140" i="14"/>
  <c r="Y22" i="14"/>
  <c r="W91" i="14"/>
  <c r="W119" i="14"/>
  <c r="W147" i="14"/>
  <c r="Y175" i="14"/>
  <c r="Y186" i="14"/>
  <c r="Y211" i="14"/>
  <c r="Y217" i="14"/>
  <c r="Y230" i="14"/>
  <c r="Y235" i="14"/>
  <c r="Y241" i="14"/>
  <c r="Y246" i="14"/>
  <c r="Y269" i="14"/>
  <c r="Y274" i="14"/>
  <c r="X163" i="14"/>
  <c r="AM303" i="14"/>
  <c r="BC303" i="14" s="1"/>
  <c r="AN171" i="14"/>
  <c r="BD171" i="14" s="1"/>
  <c r="AK147" i="14"/>
  <c r="BA147" i="14" s="1"/>
  <c r="AK133" i="14"/>
  <c r="BA133" i="14" s="1"/>
  <c r="AK126" i="14"/>
  <c r="BA126" i="14" s="1"/>
  <c r="AK119" i="14"/>
  <c r="BA119" i="14" s="1"/>
  <c r="AK112" i="14"/>
  <c r="BA112" i="14" s="1"/>
  <c r="AL112" i="14"/>
  <c r="BB112" i="14" s="1"/>
  <c r="AK98" i="14"/>
  <c r="BA98" i="14" s="1"/>
  <c r="AK91" i="14"/>
  <c r="BA91" i="14" s="1"/>
  <c r="AL91" i="14"/>
  <c r="BB91" i="14" s="1"/>
  <c r="AE121" i="16"/>
  <c r="AA121" i="16" s="1"/>
  <c r="AA120" i="16"/>
  <c r="AA116" i="16"/>
  <c r="AE113" i="16"/>
  <c r="AA113" i="16" s="1"/>
  <c r="AA108" i="16"/>
  <c r="AB106" i="16"/>
  <c r="AB102" i="16"/>
  <c r="AA92" i="16"/>
  <c r="AA90" i="16"/>
  <c r="AA88" i="16"/>
  <c r="AE85" i="16"/>
  <c r="AA85" i="16" s="1"/>
  <c r="AA82" i="16"/>
  <c r="AA80" i="16"/>
  <c r="AA78" i="16"/>
  <c r="AE73" i="16"/>
  <c r="AA73" i="16" s="1"/>
  <c r="AB72" i="16"/>
  <c r="AA60" i="16"/>
  <c r="AE53" i="16"/>
  <c r="AA53" i="16" s="1"/>
  <c r="AB48" i="16"/>
  <c r="AA46" i="16"/>
  <c r="AA43" i="16"/>
  <c r="AE39" i="16"/>
  <c r="AI39" i="16"/>
  <c r="AA40" i="16"/>
  <c r="AE36" i="16"/>
  <c r="AI36" i="16"/>
  <c r="AA37" i="16"/>
  <c r="AI33" i="16"/>
  <c r="AE33" i="16"/>
  <c r="AB30" i="16"/>
  <c r="AE28" i="16"/>
  <c r="AI28" i="16"/>
  <c r="AA29" i="16"/>
  <c r="P28" i="16"/>
  <c r="O97" i="16"/>
  <c r="D21" i="16"/>
  <c r="C21" i="16"/>
  <c r="P36" i="16"/>
  <c r="P42" i="16"/>
  <c r="O44" i="16"/>
  <c r="O47" i="16"/>
  <c r="O53" i="16"/>
  <c r="O57" i="16"/>
  <c r="O59" i="16"/>
  <c r="O65" i="16"/>
  <c r="P91" i="16"/>
  <c r="P95" i="16"/>
  <c r="O103" i="16"/>
  <c r="O105" i="16"/>
  <c r="AA119" i="16"/>
  <c r="AA93" i="16"/>
  <c r="AA87" i="16"/>
  <c r="AA77" i="16"/>
  <c r="AA61" i="16"/>
  <c r="O79" i="16"/>
  <c r="P63" i="16"/>
  <c r="P65" i="16"/>
  <c r="P103" i="16"/>
  <c r="P105" i="16"/>
  <c r="P119" i="16"/>
  <c r="P121" i="16"/>
  <c r="O31" i="16"/>
  <c r="O33" i="16"/>
  <c r="O39" i="16"/>
  <c r="O71" i="16"/>
  <c r="O73" i="16"/>
  <c r="O91" i="16"/>
  <c r="O93" i="16"/>
  <c r="O99" i="16"/>
  <c r="O111" i="16"/>
  <c r="O113" i="16"/>
  <c r="O28" i="16"/>
  <c r="P93" i="16"/>
  <c r="P33" i="16"/>
  <c r="P39" i="16"/>
  <c r="P47" i="16"/>
  <c r="P57" i="16"/>
  <c r="O63" i="16"/>
  <c r="O69" i="16"/>
  <c r="O77" i="16"/>
  <c r="P85" i="16"/>
  <c r="O89" i="16"/>
  <c r="P97" i="16"/>
  <c r="O101" i="16"/>
  <c r="O109" i="16"/>
  <c r="O117" i="16"/>
  <c r="O21" i="16"/>
  <c r="O36" i="16"/>
  <c r="O42" i="16"/>
  <c r="O51" i="16"/>
  <c r="O61" i="16"/>
  <c r="AG176" i="14" s="1"/>
  <c r="AG24" i="17" s="1"/>
  <c r="P69" i="16"/>
  <c r="P77" i="16"/>
  <c r="O83" i="16"/>
  <c r="P89" i="16"/>
  <c r="O95" i="16"/>
  <c r="P101" i="16"/>
  <c r="P109" i="16"/>
  <c r="P117" i="16"/>
  <c r="AA117" i="16"/>
  <c r="AA111" i="16"/>
  <c r="AA101" i="16"/>
  <c r="AA97" i="16"/>
  <c r="AA95" i="16"/>
  <c r="AA91" i="16"/>
  <c r="AA79" i="16"/>
  <c r="AA69" i="16"/>
  <c r="AA57" i="16"/>
  <c r="AA51" i="16"/>
  <c r="AA49" i="16"/>
  <c r="AA44" i="16"/>
  <c r="AA105" i="16"/>
  <c r="AA107" i="16"/>
  <c r="AA89" i="16"/>
  <c r="AA83" i="16"/>
  <c r="AA81" i="16"/>
  <c r="AA75" i="16"/>
  <c r="AA67" i="16"/>
  <c r="AA65" i="16"/>
  <c r="AA59" i="16"/>
  <c r="AA47" i="16"/>
  <c r="AA31" i="16"/>
  <c r="AA42" i="16"/>
  <c r="AB121" i="16"/>
  <c r="AB119" i="16"/>
  <c r="AB117" i="16"/>
  <c r="AB109" i="16"/>
  <c r="AB107" i="16"/>
  <c r="AB105" i="16"/>
  <c r="AB103" i="16"/>
  <c r="AB101" i="16"/>
  <c r="AB99" i="16"/>
  <c r="AB97" i="16"/>
  <c r="AB95" i="16"/>
  <c r="AB93" i="16"/>
  <c r="AB89" i="16"/>
  <c r="AB87" i="16"/>
  <c r="AB81" i="16"/>
  <c r="AB75" i="16"/>
  <c r="AB73" i="16"/>
  <c r="AB71" i="16"/>
  <c r="AB65" i="16"/>
  <c r="AB61" i="16"/>
  <c r="AB59" i="16"/>
  <c r="AB51" i="16"/>
  <c r="AB47" i="16"/>
  <c r="AB44" i="16"/>
  <c r="G50" i="18"/>
  <c r="G25" i="18"/>
  <c r="G70" i="18"/>
  <c r="G47" i="18"/>
  <c r="G36" i="18"/>
  <c r="G34" i="18"/>
  <c r="G23" i="18"/>
  <c r="G66" i="18"/>
  <c r="G64" i="18"/>
  <c r="G62" i="18"/>
  <c r="G44" i="18"/>
  <c r="G31" i="18"/>
  <c r="G19" i="18"/>
  <c r="C39" i="18"/>
  <c r="C34" i="18"/>
  <c r="C31" i="18"/>
  <c r="AJ170" i="14"/>
  <c r="AZ170" i="14" s="1"/>
  <c r="AJ162" i="14"/>
  <c r="AZ162" i="14" s="1"/>
  <c r="AI162" i="14"/>
  <c r="AY162" i="14" s="1"/>
  <c r="BO162" i="14" s="1"/>
  <c r="AI56" i="14"/>
  <c r="AY56" i="14" s="1"/>
  <c r="BO56" i="14" s="1"/>
  <c r="AJ56" i="14"/>
  <c r="AZ56" i="14" s="1"/>
  <c r="AI60" i="14"/>
  <c r="AY60" i="14" s="1"/>
  <c r="BO60" i="14" s="1"/>
  <c r="AJ60" i="14"/>
  <c r="AZ60" i="14" s="1"/>
  <c r="AI46" i="14"/>
  <c r="AY46" i="14" s="1"/>
  <c r="BO46" i="14" s="1"/>
  <c r="AJ46" i="14"/>
  <c r="AZ46" i="14" s="1"/>
  <c r="AI47" i="14"/>
  <c r="AY47" i="14" s="1"/>
  <c r="BO47" i="14" s="1"/>
  <c r="AJ47" i="14"/>
  <c r="AZ47" i="14" s="1"/>
  <c r="AI51" i="14"/>
  <c r="AY51" i="14" s="1"/>
  <c r="BO51" i="14" s="1"/>
  <c r="AJ51" i="14"/>
  <c r="AZ51" i="14" s="1"/>
  <c r="AI78" i="14"/>
  <c r="AY78" i="14" s="1"/>
  <c r="BO78" i="14" s="1"/>
  <c r="AJ78" i="14"/>
  <c r="AZ78" i="14" s="1"/>
  <c r="AI79" i="14"/>
  <c r="AY79" i="14" s="1"/>
  <c r="BO79" i="14" s="1"/>
  <c r="AJ79" i="14"/>
  <c r="AZ79" i="14" s="1"/>
  <c r="AI80" i="14"/>
  <c r="AY80" i="14" s="1"/>
  <c r="BO80" i="14" s="1"/>
  <c r="AJ80" i="14"/>
  <c r="AZ80" i="14" s="1"/>
  <c r="AI81" i="14"/>
  <c r="AY81" i="14" s="1"/>
  <c r="BO81" i="14" s="1"/>
  <c r="AJ81" i="14"/>
  <c r="AZ81" i="14" s="1"/>
  <c r="AI83" i="14"/>
  <c r="AY83" i="14" s="1"/>
  <c r="BO83" i="14" s="1"/>
  <c r="AJ83" i="14"/>
  <c r="AZ83" i="14" s="1"/>
  <c r="AI62" i="14"/>
  <c r="AY62" i="14" s="1"/>
  <c r="BO62" i="14" s="1"/>
  <c r="AJ62" i="14"/>
  <c r="AZ62" i="14" s="1"/>
  <c r="K25" i="18" l="1"/>
  <c r="Q21" i="18"/>
  <c r="AX322" i="14"/>
  <c r="AN40" i="16"/>
  <c r="AN92" i="16"/>
  <c r="AJ102" i="14"/>
  <c r="AZ102" i="14" s="1"/>
  <c r="N126" i="18"/>
  <c r="K36" i="18"/>
  <c r="K44" i="18"/>
  <c r="L126" i="18"/>
  <c r="K47" i="18"/>
  <c r="D29" i="19"/>
  <c r="I35" i="19" s="1"/>
  <c r="AN66" i="16"/>
  <c r="AN41" i="16"/>
  <c r="AH123" i="16"/>
  <c r="AX27" i="17"/>
  <c r="O123" i="16"/>
  <c r="AW27" i="17"/>
  <c r="AC123" i="16"/>
  <c r="AK123" i="16"/>
  <c r="P123" i="16"/>
  <c r="D129" i="16" s="1"/>
  <c r="AD123" i="16"/>
  <c r="AI123" i="16"/>
  <c r="AG123" i="16"/>
  <c r="AE123" i="16"/>
  <c r="AJ123" i="16"/>
  <c r="AL123" i="16"/>
  <c r="AF123" i="16"/>
  <c r="AX303" i="14"/>
  <c r="BN303" i="14" s="1"/>
  <c r="AJ313" i="14"/>
  <c r="AJ312" i="14" s="1"/>
  <c r="AZ312" i="14" s="1"/>
  <c r="AX246" i="14"/>
  <c r="BN246" i="14" s="1"/>
  <c r="AW133" i="14"/>
  <c r="AN47" i="16" s="1"/>
  <c r="AW147" i="14"/>
  <c r="AN51" i="16" s="1"/>
  <c r="AN34" i="16"/>
  <c r="AJ151" i="14"/>
  <c r="AZ151" i="14" s="1"/>
  <c r="AX230" i="14"/>
  <c r="BN230" i="14" s="1"/>
  <c r="AW252" i="14"/>
  <c r="BM252" i="14" s="1"/>
  <c r="AX263" i="14"/>
  <c r="BN263" i="14" s="1"/>
  <c r="AX147" i="14"/>
  <c r="BN147" i="14" s="1"/>
  <c r="AJ130" i="14"/>
  <c r="AZ130" i="14" s="1"/>
  <c r="AW26" i="17"/>
  <c r="AJ284" i="14"/>
  <c r="AJ283" i="14" s="1"/>
  <c r="AZ283" i="14" s="1"/>
  <c r="AB28" i="16"/>
  <c r="AN88" i="16"/>
  <c r="AI151" i="14"/>
  <c r="AW112" i="14"/>
  <c r="BM112" i="14" s="1"/>
  <c r="AW98" i="14"/>
  <c r="AJ116" i="14"/>
  <c r="AZ116" i="14" s="1"/>
  <c r="AJ323" i="14"/>
  <c r="AJ322" i="14" s="1"/>
  <c r="AZ322" i="14" s="1"/>
  <c r="AX186" i="14"/>
  <c r="BN186" i="14" s="1"/>
  <c r="AW274" i="14"/>
  <c r="BM274" i="14" s="1"/>
  <c r="AX312" i="14"/>
  <c r="BN312" i="14" s="1"/>
  <c r="AN53" i="16"/>
  <c r="AN38" i="16"/>
  <c r="AA33" i="16"/>
  <c r="AN33" i="16" s="1"/>
  <c r="AN108" i="16"/>
  <c r="AI137" i="14"/>
  <c r="AY137" i="14" s="1"/>
  <c r="BO137" i="14" s="1"/>
  <c r="AJ247" i="14"/>
  <c r="AJ246" i="14" s="1"/>
  <c r="AJ158" i="14"/>
  <c r="AZ158" i="14" s="1"/>
  <c r="T26" i="17"/>
  <c r="AX280" i="14"/>
  <c r="BN280" i="14" s="1"/>
  <c r="AX274" i="14"/>
  <c r="BN274" i="14" s="1"/>
  <c r="AI116" i="14"/>
  <c r="AY116" i="14" s="1"/>
  <c r="BO116" i="14" s="1"/>
  <c r="AW263" i="14"/>
  <c r="BM263" i="14" s="1"/>
  <c r="AI294" i="14"/>
  <c r="AI293" i="14" s="1"/>
  <c r="AY293" i="14" s="1"/>
  <c r="BO293" i="14" s="1"/>
  <c r="AW198" i="14"/>
  <c r="BM198" i="14" s="1"/>
  <c r="G126" i="18"/>
  <c r="AN106" i="16"/>
  <c r="C29" i="19"/>
  <c r="H35" i="19" s="1"/>
  <c r="D4" i="19"/>
  <c r="AX26" i="17"/>
  <c r="S26" i="17"/>
  <c r="AI296" i="14"/>
  <c r="AY296" i="14" s="1"/>
  <c r="BO296" i="14" s="1"/>
  <c r="AW295" i="14"/>
  <c r="AN107" i="16" s="1"/>
  <c r="AI284" i="14"/>
  <c r="AY284" i="14" s="1"/>
  <c r="BO284" i="14" s="1"/>
  <c r="AN100" i="16"/>
  <c r="AN70" i="16"/>
  <c r="AW24" i="17"/>
  <c r="AB36" i="16"/>
  <c r="AA36" i="16"/>
  <c r="AN35" i="16"/>
  <c r="AN110" i="16"/>
  <c r="AB21" i="16"/>
  <c r="AN96" i="16"/>
  <c r="AN48" i="16"/>
  <c r="AB39" i="16"/>
  <c r="AB33" i="16"/>
  <c r="AI313" i="14"/>
  <c r="AY313" i="14" s="1"/>
  <c r="BO313" i="14" s="1"/>
  <c r="AX112" i="14"/>
  <c r="BN112" i="14" s="1"/>
  <c r="AN86" i="16"/>
  <c r="AW308" i="14"/>
  <c r="AN115" i="16" s="1"/>
  <c r="BM247" i="14"/>
  <c r="AW186" i="14"/>
  <c r="AN65" i="16" s="1"/>
  <c r="BM187" i="14"/>
  <c r="AN30" i="16"/>
  <c r="T176" i="14"/>
  <c r="T175" i="14" s="1"/>
  <c r="AX176" i="14"/>
  <c r="AJ176" i="14" s="1"/>
  <c r="AJ175" i="14" s="1"/>
  <c r="AH175" i="14"/>
  <c r="AH325" i="14" s="1"/>
  <c r="R330" i="14" s="1"/>
  <c r="AI109" i="14"/>
  <c r="AY109" i="14" s="1"/>
  <c r="BO109" i="14" s="1"/>
  <c r="AX217" i="14"/>
  <c r="BN217" i="14" s="1"/>
  <c r="AX171" i="14"/>
  <c r="BN171" i="14" s="1"/>
  <c r="AN26" i="16"/>
  <c r="AN27" i="16"/>
  <c r="AW176" i="14"/>
  <c r="AI176" i="14" s="1"/>
  <c r="AI175" i="14" s="1"/>
  <c r="AG175" i="14"/>
  <c r="AG325" i="14" s="1"/>
  <c r="Q330" i="14" s="1"/>
  <c r="S176" i="14"/>
  <c r="S175" i="14" s="1"/>
  <c r="D123" i="16"/>
  <c r="D128" i="16" s="1"/>
  <c r="AN76" i="16"/>
  <c r="AN24" i="16"/>
  <c r="BM66" i="14"/>
  <c r="BM281" i="14"/>
  <c r="BM307" i="14"/>
  <c r="AN122" i="16"/>
  <c r="AW119" i="14"/>
  <c r="BM119" i="14" s="1"/>
  <c r="AX133" i="14"/>
  <c r="BN133" i="14" s="1"/>
  <c r="AX241" i="14"/>
  <c r="BN241" i="14" s="1"/>
  <c r="AN80" i="16"/>
  <c r="AN90" i="16"/>
  <c r="C23" i="17"/>
  <c r="AW223" i="14"/>
  <c r="BM223" i="14" s="1"/>
  <c r="AI302" i="14"/>
  <c r="AY302" i="14" s="1"/>
  <c r="BO302" i="14" s="1"/>
  <c r="AW301" i="14"/>
  <c r="AN109" i="16" s="1"/>
  <c r="AW289" i="14"/>
  <c r="AN103" i="16" s="1"/>
  <c r="BM102" i="14"/>
  <c r="K41" i="18"/>
  <c r="K19" i="18"/>
  <c r="C4" i="19"/>
  <c r="AN37" i="16"/>
  <c r="AN46" i="16"/>
  <c r="AJ123" i="14"/>
  <c r="AZ123" i="14" s="1"/>
  <c r="C22" i="17"/>
  <c r="AY151" i="14"/>
  <c r="BO151" i="14" s="1"/>
  <c r="AW126" i="14"/>
  <c r="BM126" i="14" s="1"/>
  <c r="AW269" i="14"/>
  <c r="BM269" i="14" s="1"/>
  <c r="AW182" i="14"/>
  <c r="AN63" i="16" s="1"/>
  <c r="AX105" i="14"/>
  <c r="BN105" i="14" s="1"/>
  <c r="AX257" i="14"/>
  <c r="BN257" i="14" s="1"/>
  <c r="BM158" i="14"/>
  <c r="BM258" i="14"/>
  <c r="AN98" i="16"/>
  <c r="BM302" i="14"/>
  <c r="AX24" i="17"/>
  <c r="AH28" i="17"/>
  <c r="AJ95" i="14"/>
  <c r="AZ95" i="14" s="1"/>
  <c r="AX306" i="14"/>
  <c r="BN306" i="14" s="1"/>
  <c r="BM130" i="14"/>
  <c r="AN64" i="16"/>
  <c r="BM212" i="14"/>
  <c r="AX119" i="14"/>
  <c r="BN119" i="14" s="1"/>
  <c r="AN94" i="16"/>
  <c r="AN120" i="16"/>
  <c r="AI307" i="14"/>
  <c r="AY307" i="14" s="1"/>
  <c r="BO307" i="14" s="1"/>
  <c r="S24" i="17"/>
  <c r="S21" i="17"/>
  <c r="AN114" i="16"/>
  <c r="AJ307" i="14"/>
  <c r="AJ306" i="14" s="1"/>
  <c r="AZ306" i="14" s="1"/>
  <c r="T147" i="14"/>
  <c r="AW315" i="14"/>
  <c r="BM315" i="14" s="1"/>
  <c r="BN322" i="14"/>
  <c r="AJ109" i="14"/>
  <c r="AZ109" i="14" s="1"/>
  <c r="AX91" i="14"/>
  <c r="BN91" i="14" s="1"/>
  <c r="AW230" i="14"/>
  <c r="BM230" i="14" s="1"/>
  <c r="T126" i="14"/>
  <c r="AX22" i="17"/>
  <c r="AJ22" i="17" s="1"/>
  <c r="AW22" i="17"/>
  <c r="BE217" i="14"/>
  <c r="T154" i="14"/>
  <c r="AJ106" i="14"/>
  <c r="AZ106" i="14" s="1"/>
  <c r="AI123" i="14"/>
  <c r="AY123" i="14" s="1"/>
  <c r="BO123" i="14" s="1"/>
  <c r="AN72" i="16"/>
  <c r="AW303" i="14"/>
  <c r="AN111" i="16" s="1"/>
  <c r="AX293" i="14"/>
  <c r="BN293" i="14" s="1"/>
  <c r="AX195" i="14"/>
  <c r="BN195" i="14" s="1"/>
  <c r="AI290" i="14"/>
  <c r="AY290" i="14" s="1"/>
  <c r="BO290" i="14" s="1"/>
  <c r="AX21" i="17"/>
  <c r="AX223" i="14"/>
  <c r="BN223" i="14" s="1"/>
  <c r="AX198" i="14"/>
  <c r="BN198" i="14" s="1"/>
  <c r="AX166" i="14"/>
  <c r="BN166" i="14" s="1"/>
  <c r="AN43" i="16"/>
  <c r="AI196" i="14"/>
  <c r="AY196" i="14" s="1"/>
  <c r="BO196" i="14" s="1"/>
  <c r="T21" i="17"/>
  <c r="S22" i="17"/>
  <c r="AN112" i="16"/>
  <c r="AX211" i="14"/>
  <c r="BN211" i="14" s="1"/>
  <c r="AX182" i="14"/>
  <c r="BN182" i="14" s="1"/>
  <c r="AJ137" i="14"/>
  <c r="AZ137" i="14" s="1"/>
  <c r="AX285" i="14"/>
  <c r="BN285" i="14" s="1"/>
  <c r="AX126" i="14"/>
  <c r="BN126" i="14" s="1"/>
  <c r="AX308" i="14"/>
  <c r="BN308" i="14" s="1"/>
  <c r="AN68" i="16"/>
  <c r="R325" i="14"/>
  <c r="R329" i="14" s="1"/>
  <c r="AN82" i="16"/>
  <c r="T91" i="14"/>
  <c r="AI323" i="14"/>
  <c r="AY323" i="14" s="1"/>
  <c r="BO323" i="14" s="1"/>
  <c r="AJ196" i="14"/>
  <c r="AZ196" i="14" s="1"/>
  <c r="BO130" i="14"/>
  <c r="AX98" i="14"/>
  <c r="BN98" i="14" s="1"/>
  <c r="AN104" i="16"/>
  <c r="AI102" i="14"/>
  <c r="AY102" i="14" s="1"/>
  <c r="BO102" i="14" s="1"/>
  <c r="AJ294" i="14"/>
  <c r="AZ294" i="14" s="1"/>
  <c r="AX252" i="14"/>
  <c r="BN252" i="14" s="1"/>
  <c r="AW204" i="14"/>
  <c r="AN71" i="16" s="1"/>
  <c r="AX269" i="14"/>
  <c r="BN269" i="14" s="1"/>
  <c r="AX283" i="14"/>
  <c r="BN283" i="14" s="1"/>
  <c r="BM236" i="14"/>
  <c r="AN29" i="16"/>
  <c r="AI158" i="14"/>
  <c r="AY158" i="14" s="1"/>
  <c r="BO158" i="14" s="1"/>
  <c r="AJ302" i="14"/>
  <c r="AZ302" i="14" s="1"/>
  <c r="AX315" i="14"/>
  <c r="BN315" i="14" s="1"/>
  <c r="AX204" i="14"/>
  <c r="BN204" i="14" s="1"/>
  <c r="AW91" i="14"/>
  <c r="AN31" i="16" s="1"/>
  <c r="AW21" i="17"/>
  <c r="AN32" i="16"/>
  <c r="AN58" i="16"/>
  <c r="AN116" i="16"/>
  <c r="R28" i="17"/>
  <c r="AI95" i="14"/>
  <c r="AY95" i="14" s="1"/>
  <c r="BO95" i="14" s="1"/>
  <c r="AJ296" i="14"/>
  <c r="AZ296" i="14" s="1"/>
  <c r="AW285" i="14"/>
  <c r="AN101" i="16" s="1"/>
  <c r="AN25" i="16"/>
  <c r="AW105" i="14"/>
  <c r="AN118" i="16"/>
  <c r="AX301" i="14"/>
  <c r="BN301" i="14" s="1"/>
  <c r="AJ290" i="14"/>
  <c r="AZ290" i="14" s="1"/>
  <c r="AW241" i="14"/>
  <c r="AN83" i="16" s="1"/>
  <c r="AX289" i="14"/>
  <c r="BN289" i="14" s="1"/>
  <c r="AN54" i="16"/>
  <c r="AN102" i="16"/>
  <c r="BM323" i="14"/>
  <c r="AX295" i="14"/>
  <c r="BN295" i="14" s="1"/>
  <c r="AN23" i="16"/>
  <c r="BM313" i="14"/>
  <c r="AW293" i="14"/>
  <c r="AN105" i="16" s="1"/>
  <c r="AW283" i="14"/>
  <c r="BM283" i="14" s="1"/>
  <c r="AN78" i="16"/>
  <c r="AN74" i="16"/>
  <c r="AW195" i="14"/>
  <c r="AN67" i="16" s="1"/>
  <c r="AN60" i="16"/>
  <c r="AW171" i="14"/>
  <c r="AN59" i="16" s="1"/>
  <c r="AG28" i="17"/>
  <c r="AN85" i="16"/>
  <c r="AN121" i="16"/>
  <c r="AN113" i="16"/>
  <c r="AX154" i="14"/>
  <c r="BN154" i="14" s="1"/>
  <c r="AX235" i="14"/>
  <c r="BN235" i="14" s="1"/>
  <c r="AN81" i="16"/>
  <c r="BM109" i="14"/>
  <c r="BM116" i="14"/>
  <c r="AN52" i="16"/>
  <c r="AW166" i="14"/>
  <c r="AN57" i="16" s="1"/>
  <c r="BM218" i="14"/>
  <c r="AN84" i="16"/>
  <c r="AW23" i="17"/>
  <c r="AN97" i="16"/>
  <c r="AN89" i="16"/>
  <c r="AN73" i="16"/>
  <c r="AN75" i="16"/>
  <c r="AN117" i="16"/>
  <c r="F129" i="16"/>
  <c r="T27" i="17"/>
  <c r="AI242" i="14"/>
  <c r="AY242" i="14" s="1"/>
  <c r="Q28" i="17"/>
  <c r="BO243" i="14"/>
  <c r="AZ96" i="14"/>
  <c r="BO245" i="14"/>
  <c r="BE274" i="14"/>
  <c r="AZ134" i="14"/>
  <c r="Q325" i="14"/>
  <c r="Q329" i="14" s="1"/>
  <c r="AZ152" i="14"/>
  <c r="AZ124" i="14"/>
  <c r="BF247" i="14"/>
  <c r="BE218" i="14"/>
  <c r="BD106" i="14"/>
  <c r="O329" i="14"/>
  <c r="N329" i="14"/>
  <c r="S154" i="14"/>
  <c r="BD134" i="14"/>
  <c r="K329" i="14"/>
  <c r="C154" i="14"/>
  <c r="P329" i="14"/>
  <c r="BD124" i="14"/>
  <c r="BD96" i="14"/>
  <c r="F329" i="14"/>
  <c r="AZ292" i="14"/>
  <c r="BE275" i="14"/>
  <c r="BD152" i="14"/>
  <c r="C123" i="16"/>
  <c r="C128" i="16" s="1"/>
  <c r="G128" i="16"/>
  <c r="BM322" i="14"/>
  <c r="BM312" i="14"/>
  <c r="BM306" i="14"/>
  <c r="BM280" i="14"/>
  <c r="BM257" i="14"/>
  <c r="BM246" i="14"/>
  <c r="BM235" i="14"/>
  <c r="BM217" i="14"/>
  <c r="BM211" i="14"/>
  <c r="BM154" i="14"/>
  <c r="BM98" i="14"/>
  <c r="AN22" i="16"/>
  <c r="D263" i="14"/>
  <c r="L329" i="14"/>
  <c r="M329" i="14"/>
  <c r="E329" i="14"/>
  <c r="AB31" i="17"/>
  <c r="C147" i="14"/>
  <c r="D133" i="14"/>
  <c r="C140" i="14"/>
  <c r="AM154" i="14"/>
  <c r="BC154" i="14" s="1"/>
  <c r="D154" i="14"/>
  <c r="AN154" i="14"/>
  <c r="BD154" i="14" s="1"/>
  <c r="C98" i="14"/>
  <c r="AI155" i="14"/>
  <c r="AY155" i="14" s="1"/>
  <c r="BO155" i="14" s="1"/>
  <c r="AI120" i="14"/>
  <c r="AY120" i="14" s="1"/>
  <c r="BO120" i="14" s="1"/>
  <c r="AI92" i="14"/>
  <c r="AY92" i="14" s="1"/>
  <c r="BO92" i="14" s="1"/>
  <c r="AM23" i="17"/>
  <c r="AJ309" i="14"/>
  <c r="AJ308" i="14" s="1"/>
  <c r="AP235" i="14"/>
  <c r="BF235" i="14" s="1"/>
  <c r="AJ117" i="14"/>
  <c r="AZ117" i="14" s="1"/>
  <c r="AO280" i="14"/>
  <c r="BE280" i="14" s="1"/>
  <c r="AM21" i="17"/>
  <c r="D112" i="14"/>
  <c r="D166" i="14"/>
  <c r="D223" i="14"/>
  <c r="AF31" i="17"/>
  <c r="U31" i="17"/>
  <c r="AA28" i="16"/>
  <c r="C129" i="16"/>
  <c r="AI138" i="14"/>
  <c r="AY138" i="14" s="1"/>
  <c r="BO138" i="14" s="1"/>
  <c r="AO303" i="14"/>
  <c r="BE303" i="14" s="1"/>
  <c r="AO230" i="14"/>
  <c r="BE230" i="14" s="1"/>
  <c r="AJ161" i="14"/>
  <c r="AZ161" i="14" s="1"/>
  <c r="AI299" i="14"/>
  <c r="AY299" i="14" s="1"/>
  <c r="BO299" i="14" s="1"/>
  <c r="AJ205" i="14"/>
  <c r="AJ204" i="14" s="1"/>
  <c r="AI270" i="14"/>
  <c r="AI269" i="14" s="1"/>
  <c r="AI167" i="14"/>
  <c r="AI166" i="14" s="1"/>
  <c r="AJ99" i="14"/>
  <c r="AZ99" i="14" s="1"/>
  <c r="AJ141" i="14"/>
  <c r="AZ141" i="14" s="1"/>
  <c r="AM315" i="14"/>
  <c r="BC315" i="14" s="1"/>
  <c r="AJ258" i="14"/>
  <c r="AJ257" i="14" s="1"/>
  <c r="AP182" i="14"/>
  <c r="BF182" i="14" s="1"/>
  <c r="AJ131" i="14"/>
  <c r="AZ131" i="14" s="1"/>
  <c r="AJ138" i="14"/>
  <c r="AZ138" i="14" s="1"/>
  <c r="AJ297" i="14"/>
  <c r="AZ297" i="14" s="1"/>
  <c r="AJ299" i="14"/>
  <c r="AZ299" i="14" s="1"/>
  <c r="AI199" i="14"/>
  <c r="AI198" i="14" s="1"/>
  <c r="AP186" i="14"/>
  <c r="BF186" i="14" s="1"/>
  <c r="AN163" i="14"/>
  <c r="BD163" i="14" s="1"/>
  <c r="AJ120" i="14"/>
  <c r="AZ120" i="14" s="1"/>
  <c r="AJ148" i="14"/>
  <c r="AZ148" i="14" s="1"/>
  <c r="AJ242" i="14"/>
  <c r="AJ241" i="14" s="1"/>
  <c r="AI172" i="14"/>
  <c r="AI171" i="14" s="1"/>
  <c r="AP269" i="14"/>
  <c r="BF269" i="14" s="1"/>
  <c r="AJ236" i="14"/>
  <c r="AJ235" i="14" s="1"/>
  <c r="AO315" i="14"/>
  <c r="BE315" i="14" s="1"/>
  <c r="AO235" i="14"/>
  <c r="BE235" i="14" s="1"/>
  <c r="AP175" i="14"/>
  <c r="BF175" i="14" s="1"/>
  <c r="AJ110" i="14"/>
  <c r="AP171" i="14"/>
  <c r="BF171" i="14" s="1"/>
  <c r="AO285" i="14"/>
  <c r="BE285" i="14" s="1"/>
  <c r="D91" i="14"/>
  <c r="C105" i="14"/>
  <c r="K31" i="17"/>
  <c r="AI212" i="14"/>
  <c r="AI211" i="14" s="1"/>
  <c r="AI297" i="14"/>
  <c r="AY297" i="14" s="1"/>
  <c r="BO297" i="14" s="1"/>
  <c r="AI291" i="14"/>
  <c r="AY291" i="14" s="1"/>
  <c r="BO291" i="14" s="1"/>
  <c r="AP211" i="14"/>
  <c r="BF211" i="14" s="1"/>
  <c r="AJ113" i="14"/>
  <c r="AZ113" i="14" s="1"/>
  <c r="AJ127" i="14"/>
  <c r="AZ127" i="14" s="1"/>
  <c r="AJ159" i="14"/>
  <c r="AZ159" i="14" s="1"/>
  <c r="AJ218" i="14"/>
  <c r="AJ217" i="14" s="1"/>
  <c r="AJ145" i="14"/>
  <c r="AZ145" i="14" s="1"/>
  <c r="AJ224" i="14"/>
  <c r="AJ223" i="14" s="1"/>
  <c r="AJ92" i="14"/>
  <c r="AZ92" i="14" s="1"/>
  <c r="AO204" i="14"/>
  <c r="BE204" i="14" s="1"/>
  <c r="AO175" i="14"/>
  <c r="BE175" i="14" s="1"/>
  <c r="AI106" i="14"/>
  <c r="AY106" i="14" s="1"/>
  <c r="BO106" i="14" s="1"/>
  <c r="AI113" i="14"/>
  <c r="AY113" i="14" s="1"/>
  <c r="BO113" i="14" s="1"/>
  <c r="C84" i="14"/>
  <c r="AJ212" i="14"/>
  <c r="AJ211" i="14" s="1"/>
  <c r="AO27" i="17"/>
  <c r="AA21" i="16"/>
  <c r="L31" i="17"/>
  <c r="V31" i="17"/>
  <c r="D140" i="14"/>
  <c r="AM22" i="14"/>
  <c r="BC22" i="14" s="1"/>
  <c r="AI141" i="14"/>
  <c r="AY141" i="14" s="1"/>
  <c r="BO141" i="14" s="1"/>
  <c r="AP24" i="17"/>
  <c r="D22" i="17"/>
  <c r="Y325" i="14"/>
  <c r="I330" i="14" s="1"/>
  <c r="X325" i="14"/>
  <c r="H330" i="14" s="1"/>
  <c r="W325" i="14"/>
  <c r="G330" i="14" s="1"/>
  <c r="AD31" i="17"/>
  <c r="AA31" i="17"/>
  <c r="S163" i="14"/>
  <c r="C315" i="14"/>
  <c r="D269" i="14"/>
  <c r="C198" i="14"/>
  <c r="AP315" i="14"/>
  <c r="BF315" i="14" s="1"/>
  <c r="AI99" i="14"/>
  <c r="AY99" i="14" s="1"/>
  <c r="BO99" i="14" s="1"/>
  <c r="AI96" i="14"/>
  <c r="AY96" i="14" s="1"/>
  <c r="BO96" i="14" s="1"/>
  <c r="S204" i="14"/>
  <c r="C303" i="14"/>
  <c r="D175" i="14"/>
  <c r="AP274" i="14"/>
  <c r="BF274" i="14" s="1"/>
  <c r="AJ172" i="14"/>
  <c r="AJ171" i="14" s="1"/>
  <c r="C163" i="14"/>
  <c r="AI134" i="14"/>
  <c r="AY134" i="14" s="1"/>
  <c r="BO134" i="14" s="1"/>
  <c r="X28" i="17"/>
  <c r="AI304" i="14"/>
  <c r="AI303" i="14" s="1"/>
  <c r="AO186" i="14"/>
  <c r="BE186" i="14" s="1"/>
  <c r="AI218" i="14"/>
  <c r="AI217" i="14" s="1"/>
  <c r="AO246" i="14"/>
  <c r="BE246" i="14" s="1"/>
  <c r="AI152" i="14"/>
  <c r="AY152" i="14" s="1"/>
  <c r="BO152" i="14" s="1"/>
  <c r="D217" i="14"/>
  <c r="D182" i="14"/>
  <c r="J325" i="14"/>
  <c r="AJ316" i="14"/>
  <c r="AJ315" i="14" s="1"/>
  <c r="C252" i="14"/>
  <c r="D84" i="14"/>
  <c r="C285" i="14"/>
  <c r="D204" i="14"/>
  <c r="D171" i="14"/>
  <c r="AR28" i="17"/>
  <c r="D285" i="14"/>
  <c r="D198" i="14"/>
  <c r="S303" i="14"/>
  <c r="D241" i="14"/>
  <c r="S308" i="14"/>
  <c r="C204" i="14"/>
  <c r="AJ155" i="14"/>
  <c r="AZ155" i="14" s="1"/>
  <c r="AO308" i="14"/>
  <c r="BE308" i="14" s="1"/>
  <c r="AO223" i="14"/>
  <c r="BE223" i="14" s="1"/>
  <c r="AI127" i="14"/>
  <c r="AY127" i="14" s="1"/>
  <c r="BO127" i="14" s="1"/>
  <c r="AI103" i="14"/>
  <c r="AY103" i="14" s="1"/>
  <c r="BO103" i="14" s="1"/>
  <c r="AI117" i="14"/>
  <c r="AY117" i="14" s="1"/>
  <c r="BO117" i="14" s="1"/>
  <c r="S223" i="14"/>
  <c r="AJ275" i="14"/>
  <c r="AJ274" i="14" s="1"/>
  <c r="I325" i="14"/>
  <c r="D211" i="14"/>
  <c r="C166" i="14"/>
  <c r="AI159" i="14"/>
  <c r="AY159" i="14" s="1"/>
  <c r="BO159" i="14" s="1"/>
  <c r="C235" i="14"/>
  <c r="AP217" i="14"/>
  <c r="BF217" i="14" s="1"/>
  <c r="O31" i="17"/>
  <c r="D315" i="14"/>
  <c r="AI145" i="14"/>
  <c r="AY145" i="14" s="1"/>
  <c r="BO145" i="14" s="1"/>
  <c r="C230" i="14"/>
  <c r="D105" i="14"/>
  <c r="AI281" i="14"/>
  <c r="AI280" i="14" s="1"/>
  <c r="D119" i="14"/>
  <c r="D252" i="14"/>
  <c r="S280" i="14"/>
  <c r="S285" i="14"/>
  <c r="S252" i="14"/>
  <c r="AJ103" i="14"/>
  <c r="AZ103" i="14" s="1"/>
  <c r="C269" i="14"/>
  <c r="D186" i="14"/>
  <c r="C274" i="14"/>
  <c r="C246" i="14"/>
  <c r="AI183" i="14"/>
  <c r="AI182" i="14" s="1"/>
  <c r="C280" i="14"/>
  <c r="AJ264" i="14"/>
  <c r="AZ264" i="14" s="1"/>
  <c r="AM119" i="14"/>
  <c r="BC119" i="14" s="1"/>
  <c r="D257" i="14"/>
  <c r="S166" i="14"/>
  <c r="AI45" i="14"/>
  <c r="AY45" i="14" s="1"/>
  <c r="BO45" i="14" s="1"/>
  <c r="Z325" i="14"/>
  <c r="J330" i="14" s="1"/>
  <c r="AI164" i="14"/>
  <c r="AI163" i="14" s="1"/>
  <c r="AI309" i="14"/>
  <c r="AI308" i="14" s="1"/>
  <c r="AJ281" i="14"/>
  <c r="AJ280" i="14" s="1"/>
  <c r="AI110" i="14"/>
  <c r="AY110" i="14" s="1"/>
  <c r="BO110" i="14" s="1"/>
  <c r="D126" i="14"/>
  <c r="AI23" i="14"/>
  <c r="AY23" i="14" s="1"/>
  <c r="BO23" i="14" s="1"/>
  <c r="D147" i="14"/>
  <c r="D98" i="14"/>
  <c r="AO257" i="14"/>
  <c r="BE257" i="14" s="1"/>
  <c r="C175" i="14"/>
  <c r="S263" i="14"/>
  <c r="D303" i="14"/>
  <c r="C171" i="14"/>
  <c r="AI264" i="14"/>
  <c r="AY264" i="14" s="1"/>
  <c r="BO264" i="14" s="1"/>
  <c r="AV28" i="17"/>
  <c r="S315" i="14"/>
  <c r="C257" i="14"/>
  <c r="D246" i="14"/>
  <c r="C211" i="14"/>
  <c r="D235" i="14"/>
  <c r="D163" i="14"/>
  <c r="D308" i="14"/>
  <c r="D280" i="14"/>
  <c r="C217" i="14"/>
  <c r="D230" i="14"/>
  <c r="C182" i="14"/>
  <c r="C223" i="14"/>
  <c r="C308" i="14"/>
  <c r="D274" i="14"/>
  <c r="C133" i="14"/>
  <c r="C126" i="14"/>
  <c r="C119" i="14"/>
  <c r="C112" i="14"/>
  <c r="H325" i="14"/>
  <c r="G325" i="14"/>
  <c r="AI161" i="14"/>
  <c r="AY161" i="14" s="1"/>
  <c r="BO161" i="14" s="1"/>
  <c r="AK28" i="17"/>
  <c r="AL28" i="17"/>
  <c r="AM126" i="14"/>
  <c r="BC126" i="14" s="1"/>
  <c r="AO263" i="14"/>
  <c r="BE263" i="14" s="1"/>
  <c r="AJ164" i="14"/>
  <c r="AJ163" i="14" s="1"/>
  <c r="AC31" i="17"/>
  <c r="F31" i="17"/>
  <c r="AM98" i="14"/>
  <c r="BC98" i="14" s="1"/>
  <c r="AI124" i="14"/>
  <c r="AY124" i="14" s="1"/>
  <c r="BO124" i="14" s="1"/>
  <c r="AM91" i="14"/>
  <c r="BC91" i="14" s="1"/>
  <c r="AQ28" i="17"/>
  <c r="M31" i="17"/>
  <c r="AI275" i="14"/>
  <c r="AI274" i="14" s="1"/>
  <c r="AP246" i="14"/>
  <c r="BF246" i="14" s="1"/>
  <c r="AI205" i="14"/>
  <c r="AI204" i="14" s="1"/>
  <c r="AI187" i="14"/>
  <c r="AY187" i="14" s="1"/>
  <c r="BO187" i="14" s="1"/>
  <c r="AJ183" i="14"/>
  <c r="AJ182" i="14" s="1"/>
  <c r="AO182" i="14"/>
  <c r="BE182" i="14" s="1"/>
  <c r="AM147" i="14"/>
  <c r="BC147" i="14" s="1"/>
  <c r="Z28" i="17"/>
  <c r="AN126" i="14"/>
  <c r="BD126" i="14" s="1"/>
  <c r="AI316" i="14"/>
  <c r="AI315" i="14" s="1"/>
  <c r="AO24" i="17"/>
  <c r="C91" i="14"/>
  <c r="AI131" i="14"/>
  <c r="AY131" i="14" s="1"/>
  <c r="BO131" i="14" s="1"/>
  <c r="AI258" i="14"/>
  <c r="AI257" i="14" s="1"/>
  <c r="D22" i="14"/>
  <c r="AM140" i="14"/>
  <c r="BC140" i="14" s="1"/>
  <c r="AP27" i="17"/>
  <c r="AO198" i="14"/>
  <c r="BE198" i="14" s="1"/>
  <c r="T24" i="17"/>
  <c r="C22" i="14"/>
  <c r="T22" i="14"/>
  <c r="AM27" i="17"/>
  <c r="AI148" i="14"/>
  <c r="AY148" i="14" s="1"/>
  <c r="BO148" i="14" s="1"/>
  <c r="AI236" i="14"/>
  <c r="AI235" i="14" s="1"/>
  <c r="AN119" i="14"/>
  <c r="BD119" i="14" s="1"/>
  <c r="AM25" i="17"/>
  <c r="AI25" i="17" s="1"/>
  <c r="Y28" i="17"/>
  <c r="AP308" i="14"/>
  <c r="BF308" i="14" s="1"/>
  <c r="AN21" i="17"/>
  <c r="AN105" i="14"/>
  <c r="BD105" i="14" s="1"/>
  <c r="AP280" i="14"/>
  <c r="BF280" i="14" s="1"/>
  <c r="AS28" i="17"/>
  <c r="AM105" i="14"/>
  <c r="BC105" i="14" s="1"/>
  <c r="AN133" i="14"/>
  <c r="BD133" i="14" s="1"/>
  <c r="AO171" i="14"/>
  <c r="BE171" i="14" s="1"/>
  <c r="AI286" i="14"/>
  <c r="AI285" i="14" s="1"/>
  <c r="AP241" i="14"/>
  <c r="BF241" i="14" s="1"/>
  <c r="AN315" i="14"/>
  <c r="BD315" i="14" s="1"/>
  <c r="AP223" i="14"/>
  <c r="BF223" i="14" s="1"/>
  <c r="AP257" i="14"/>
  <c r="BF257" i="14" s="1"/>
  <c r="AP204" i="14"/>
  <c r="BF204" i="14" s="1"/>
  <c r="AP263" i="14"/>
  <c r="BF263" i="14" s="1"/>
  <c r="AJ270" i="14"/>
  <c r="AJ269" i="14" s="1"/>
  <c r="W28" i="17"/>
  <c r="AM112" i="14"/>
  <c r="BC112" i="14" s="1"/>
  <c r="AI224" i="14"/>
  <c r="AI223" i="14" s="1"/>
  <c r="AJ253" i="14"/>
  <c r="AJ252" i="14" s="1"/>
  <c r="AP252" i="14"/>
  <c r="BF252" i="14" s="1"/>
  <c r="AO241" i="14"/>
  <c r="BE241" i="14" s="1"/>
  <c r="AP303" i="14"/>
  <c r="BF303" i="14" s="1"/>
  <c r="AJ304" i="14"/>
  <c r="AJ303" i="14" s="1"/>
  <c r="S27" i="17"/>
  <c r="AO26" i="17"/>
  <c r="C26" i="17"/>
  <c r="AM133" i="14"/>
  <c r="BC133" i="14" s="1"/>
  <c r="AI231" i="14"/>
  <c r="AI230" i="14" s="1"/>
  <c r="AP230" i="14"/>
  <c r="BF230" i="14" s="1"/>
  <c r="AJ231" i="14"/>
  <c r="AJ230" i="14" s="1"/>
  <c r="D25" i="17"/>
  <c r="AN25" i="17"/>
  <c r="AJ25" i="17" s="1"/>
  <c r="AN112" i="14"/>
  <c r="BD112" i="14" s="1"/>
  <c r="AN91" i="14"/>
  <c r="BD91" i="14" s="1"/>
  <c r="AO269" i="14"/>
  <c r="BE269" i="14" s="1"/>
  <c r="AJ187" i="14"/>
  <c r="AJ186" i="14" s="1"/>
  <c r="S22" i="14"/>
  <c r="S25" i="17"/>
  <c r="AE31" i="17"/>
  <c r="AJ286" i="14"/>
  <c r="AJ285" i="14" s="1"/>
  <c r="AP285" i="14"/>
  <c r="BF285" i="14" s="1"/>
  <c r="D26" i="17"/>
  <c r="AP26" i="17"/>
  <c r="N31" i="17"/>
  <c r="AO22" i="17"/>
  <c r="AP198" i="14"/>
  <c r="BF198" i="14" s="1"/>
  <c r="AJ199" i="14"/>
  <c r="AJ198" i="14" s="1"/>
  <c r="AO252" i="14"/>
  <c r="BE252" i="14" s="1"/>
  <c r="AI253" i="14"/>
  <c r="AI252" i="14" s="1"/>
  <c r="AN147" i="14"/>
  <c r="BD147" i="14" s="1"/>
  <c r="AN140" i="14"/>
  <c r="BD140" i="14" s="1"/>
  <c r="AN98" i="14"/>
  <c r="BD98" i="14" s="1"/>
  <c r="C21" i="17"/>
  <c r="G28" i="17"/>
  <c r="D21" i="17"/>
  <c r="AM163" i="14"/>
  <c r="BC163" i="14" s="1"/>
  <c r="AN23" i="17"/>
  <c r="AJ23" i="17" s="1"/>
  <c r="D23" i="17"/>
  <c r="AN166" i="14"/>
  <c r="BD166" i="14" s="1"/>
  <c r="AJ167" i="14"/>
  <c r="AZ167" i="14" s="1"/>
  <c r="AM166" i="14"/>
  <c r="BC166" i="14" s="1"/>
  <c r="H28" i="17"/>
  <c r="AN27" i="17"/>
  <c r="D27" i="17"/>
  <c r="C27" i="17"/>
  <c r="AI247" i="14"/>
  <c r="AI246" i="14" s="1"/>
  <c r="AO211" i="14"/>
  <c r="BE211" i="14" s="1"/>
  <c r="J28" i="17"/>
  <c r="D24" i="17"/>
  <c r="C24" i="17"/>
  <c r="I28" i="17"/>
  <c r="AU28" i="17"/>
  <c r="P31" i="17"/>
  <c r="E31" i="17"/>
  <c r="AT28" i="17"/>
  <c r="C126" i="18"/>
  <c r="M126" i="18"/>
  <c r="AA39" i="16"/>
  <c r="AM84" i="14"/>
  <c r="BC84" i="14" s="1"/>
  <c r="AO84" i="14"/>
  <c r="BE84" i="14" s="1"/>
  <c r="AP84" i="14"/>
  <c r="BF84" i="14" s="1"/>
  <c r="AR84" i="14"/>
  <c r="BH84" i="14" s="1"/>
  <c r="AS84" i="14"/>
  <c r="BI84" i="14" s="1"/>
  <c r="AT84" i="14"/>
  <c r="BJ84" i="14" s="1"/>
  <c r="AU84" i="14"/>
  <c r="BK84" i="14" s="1"/>
  <c r="AV84" i="14"/>
  <c r="BL84" i="14" s="1"/>
  <c r="AW84" i="14"/>
  <c r="AX84" i="14"/>
  <c r="BN84" i="14" s="1"/>
  <c r="AJ85" i="14"/>
  <c r="AZ85" i="14" s="1"/>
  <c r="AI85" i="14"/>
  <c r="AY85" i="14" s="1"/>
  <c r="BO85" i="14" s="1"/>
  <c r="AL84" i="14"/>
  <c r="BB84" i="14" s="1"/>
  <c r="AQ84" i="14"/>
  <c r="BG84" i="14" s="1"/>
  <c r="AI86" i="14"/>
  <c r="AY86" i="14" s="1"/>
  <c r="BO86" i="14" s="1"/>
  <c r="AJ86" i="14"/>
  <c r="AZ86" i="14" s="1"/>
  <c r="AI87" i="14"/>
  <c r="AY87" i="14" s="1"/>
  <c r="BO87" i="14" s="1"/>
  <c r="AJ87" i="14"/>
  <c r="AZ87" i="14" s="1"/>
  <c r="AI88" i="14"/>
  <c r="AY88" i="14" s="1"/>
  <c r="BO88" i="14" s="1"/>
  <c r="AJ88" i="14"/>
  <c r="AZ88" i="14" s="1"/>
  <c r="AI90" i="14"/>
  <c r="AY90" i="14" s="1"/>
  <c r="BO90" i="14" s="1"/>
  <c r="AJ90" i="14"/>
  <c r="AZ90" i="14" s="1"/>
  <c r="AP22" i="14"/>
  <c r="BF22" i="14" s="1"/>
  <c r="AK22" i="14"/>
  <c r="BA22" i="14" s="1"/>
  <c r="AL22" i="14"/>
  <c r="BB22" i="14" s="1"/>
  <c r="AQ22" i="14"/>
  <c r="BG22" i="14" s="1"/>
  <c r="AR22" i="14"/>
  <c r="BH22" i="14" s="1"/>
  <c r="AT22" i="14"/>
  <c r="BJ22" i="14" s="1"/>
  <c r="AU22" i="14"/>
  <c r="BK22" i="14" s="1"/>
  <c r="AV22" i="14"/>
  <c r="BL22" i="14" s="1"/>
  <c r="AW22" i="14"/>
  <c r="AX22" i="14"/>
  <c r="AK20" i="14"/>
  <c r="BA20" i="14" s="1"/>
  <c r="AL20" i="14"/>
  <c r="AM20" i="14"/>
  <c r="BC20" i="14" s="1"/>
  <c r="AN20" i="14"/>
  <c r="BD20" i="14" s="1"/>
  <c r="AO20" i="14"/>
  <c r="BE20" i="14" s="1"/>
  <c r="AP20" i="14"/>
  <c r="BF20" i="14" s="1"/>
  <c r="AQ20" i="14"/>
  <c r="BG20" i="14" s="1"/>
  <c r="AR20" i="14"/>
  <c r="BH20" i="14" s="1"/>
  <c r="AS20" i="14"/>
  <c r="BI20" i="14" s="1"/>
  <c r="AT20" i="14"/>
  <c r="BJ20" i="14" s="1"/>
  <c r="AU20" i="14"/>
  <c r="BK20" i="14" s="1"/>
  <c r="AV20" i="14"/>
  <c r="BL20" i="14" s="1"/>
  <c r="AW20" i="14"/>
  <c r="AX20" i="14"/>
  <c r="BN20" i="14" s="1"/>
  <c r="AJ45" i="14"/>
  <c r="AZ45" i="14" s="1"/>
  <c r="AI52" i="14"/>
  <c r="AY52" i="14" s="1"/>
  <c r="BO52" i="14" s="1"/>
  <c r="AJ52" i="14"/>
  <c r="AZ52" i="14" s="1"/>
  <c r="AI53" i="14"/>
  <c r="AY53" i="14" s="1"/>
  <c r="BO53" i="14" s="1"/>
  <c r="AJ53" i="14"/>
  <c r="AZ53" i="14" s="1"/>
  <c r="AI61" i="14"/>
  <c r="AY61" i="14" s="1"/>
  <c r="BO61" i="14" s="1"/>
  <c r="AJ61" i="14"/>
  <c r="AZ61" i="14" s="1"/>
  <c r="AI63" i="14"/>
  <c r="AY63" i="14" s="1"/>
  <c r="BO63" i="14" s="1"/>
  <c r="AJ63" i="14"/>
  <c r="AZ63" i="14" s="1"/>
  <c r="AI66" i="14"/>
  <c r="AY66" i="14" s="1"/>
  <c r="BO66" i="14" s="1"/>
  <c r="AJ66" i="14"/>
  <c r="AZ66" i="14" s="1"/>
  <c r="AJ21" i="14"/>
  <c r="AZ21" i="14" s="1"/>
  <c r="AI21" i="14"/>
  <c r="AY21" i="14" s="1"/>
  <c r="C131" i="11"/>
  <c r="E116" i="11"/>
  <c r="B49" i="19" s="1"/>
  <c r="E49" i="19" s="1"/>
  <c r="E100" i="11"/>
  <c r="E96" i="11"/>
  <c r="B39" i="19" s="1"/>
  <c r="E39" i="19" s="1"/>
  <c r="E95" i="11"/>
  <c r="B38" i="19" s="1"/>
  <c r="E94" i="11"/>
  <c r="B37" i="19" s="1"/>
  <c r="E37" i="19" s="1"/>
  <c r="E93" i="11"/>
  <c r="B36" i="19" s="1"/>
  <c r="E36" i="19" s="1"/>
  <c r="E92" i="11"/>
  <c r="B35" i="19" s="1"/>
  <c r="E35" i="19" s="1"/>
  <c r="E91" i="11"/>
  <c r="E90" i="11"/>
  <c r="B33" i="19" s="1"/>
  <c r="E33" i="19" s="1"/>
  <c r="E89" i="11"/>
  <c r="B32" i="19" s="1"/>
  <c r="E32" i="19" s="1"/>
  <c r="E88" i="11"/>
  <c r="B31" i="19" s="1"/>
  <c r="E31" i="19" s="1"/>
  <c r="E86" i="11"/>
  <c r="E74" i="11"/>
  <c r="B24" i="19" s="1"/>
  <c r="E24" i="19" s="1"/>
  <c r="E73" i="11"/>
  <c r="B23" i="19" s="1"/>
  <c r="E23" i="19" s="1"/>
  <c r="B34" i="19" l="1"/>
  <c r="E34" i="19" s="1"/>
  <c r="K126" i="18"/>
  <c r="AN39" i="16"/>
  <c r="AZ323" i="14"/>
  <c r="AI26" i="17"/>
  <c r="BM147" i="14"/>
  <c r="AZ313" i="14"/>
  <c r="AN87" i="16"/>
  <c r="AZ284" i="14"/>
  <c r="AY294" i="14"/>
  <c r="BO294" i="14" s="1"/>
  <c r="BM133" i="14"/>
  <c r="AN95" i="16"/>
  <c r="BM20" i="14"/>
  <c r="AN69" i="16"/>
  <c r="AZ246" i="14"/>
  <c r="AZ247" i="14"/>
  <c r="BM295" i="14"/>
  <c r="AN91" i="16"/>
  <c r="AN36" i="16"/>
  <c r="BM105" i="14"/>
  <c r="AJ26" i="17"/>
  <c r="AI283" i="14"/>
  <c r="AY283" i="14" s="1"/>
  <c r="BO283" i="14" s="1"/>
  <c r="BM182" i="14"/>
  <c r="AN77" i="16"/>
  <c r="AZ307" i="14"/>
  <c r="AI295" i="14"/>
  <c r="AY295" i="14" s="1"/>
  <c r="BO295" i="14" s="1"/>
  <c r="AI24" i="17"/>
  <c r="BM171" i="14"/>
  <c r="BM241" i="14"/>
  <c r="AJ24" i="17"/>
  <c r="AN44" i="16"/>
  <c r="AI312" i="14"/>
  <c r="AY312" i="14" s="1"/>
  <c r="BO312" i="14" s="1"/>
  <c r="AB123" i="16"/>
  <c r="AO123" i="16" s="1"/>
  <c r="AI22" i="17"/>
  <c r="BM186" i="14"/>
  <c r="BM289" i="14"/>
  <c r="AX28" i="17"/>
  <c r="BM308" i="14"/>
  <c r="AW175" i="14"/>
  <c r="C71" i="19" s="1"/>
  <c r="AN62" i="16"/>
  <c r="BM176" i="14"/>
  <c r="BN176" i="14"/>
  <c r="AX175" i="14"/>
  <c r="BN175" i="14" s="1"/>
  <c r="AH31" i="17"/>
  <c r="AI289" i="14"/>
  <c r="AY289" i="14" s="1"/>
  <c r="BO289" i="14" s="1"/>
  <c r="AN79" i="16"/>
  <c r="AI301" i="14"/>
  <c r="AY301" i="14" s="1"/>
  <c r="BO301" i="14" s="1"/>
  <c r="AN119" i="16"/>
  <c r="AJ21" i="17"/>
  <c r="BM166" i="14"/>
  <c r="AI306" i="14"/>
  <c r="AY306" i="14" s="1"/>
  <c r="BO306" i="14" s="1"/>
  <c r="BM301" i="14"/>
  <c r="AN42" i="16"/>
  <c r="AN93" i="16"/>
  <c r="BM204" i="14"/>
  <c r="AJ195" i="14"/>
  <c r="AZ195" i="14" s="1"/>
  <c r="AI195" i="14"/>
  <c r="AY195" i="14" s="1"/>
  <c r="BO195" i="14" s="1"/>
  <c r="AJ289" i="14"/>
  <c r="AZ289" i="14" s="1"/>
  <c r="BM285" i="14"/>
  <c r="AJ293" i="14"/>
  <c r="AZ293" i="14" s="1"/>
  <c r="BM303" i="14"/>
  <c r="AN99" i="16"/>
  <c r="AJ295" i="14"/>
  <c r="AZ295" i="14" s="1"/>
  <c r="AI21" i="17"/>
  <c r="AW28" i="17"/>
  <c r="AI322" i="14"/>
  <c r="AY322" i="14" s="1"/>
  <c r="BO322" i="14" s="1"/>
  <c r="R31" i="17"/>
  <c r="AJ301" i="14"/>
  <c r="AZ301" i="14" s="1"/>
  <c r="BM91" i="14"/>
  <c r="BM195" i="14"/>
  <c r="BM293" i="14"/>
  <c r="AI23" i="17"/>
  <c r="AG31" i="17"/>
  <c r="AZ241" i="14"/>
  <c r="B58" i="19"/>
  <c r="E58" i="19" s="1"/>
  <c r="AZ235" i="14"/>
  <c r="AI241" i="14"/>
  <c r="AY241" i="14" s="1"/>
  <c r="BO241" i="14" s="1"/>
  <c r="AZ308" i="14"/>
  <c r="Q31" i="17"/>
  <c r="AZ204" i="14"/>
  <c r="AY198" i="14"/>
  <c r="BO198" i="14" s="1"/>
  <c r="AZ242" i="14"/>
  <c r="AJ119" i="14"/>
  <c r="AZ119" i="14" s="1"/>
  <c r="AZ163" i="14"/>
  <c r="AZ257" i="14"/>
  <c r="AY217" i="14"/>
  <c r="BO217" i="14" s="1"/>
  <c r="AY171" i="14"/>
  <c r="BO171" i="14" s="1"/>
  <c r="AY274" i="14"/>
  <c r="BO274" i="14" s="1"/>
  <c r="AJ147" i="14"/>
  <c r="AZ147" i="14" s="1"/>
  <c r="G329" i="14"/>
  <c r="AZ280" i="14"/>
  <c r="AY211" i="14"/>
  <c r="BO211" i="14" s="1"/>
  <c r="AZ171" i="14"/>
  <c r="AY252" i="14"/>
  <c r="BO252" i="14" s="1"/>
  <c r="AY163" i="14"/>
  <c r="BO163" i="14" s="1"/>
  <c r="AZ164" i="14"/>
  <c r="AY164" i="14"/>
  <c r="BO164" i="14" s="1"/>
  <c r="H329" i="14"/>
  <c r="BB20" i="14"/>
  <c r="D65" i="19"/>
  <c r="AZ309" i="14"/>
  <c r="AZ315" i="14"/>
  <c r="AZ316" i="14"/>
  <c r="AY316" i="14"/>
  <c r="BO316" i="14" s="1"/>
  <c r="AY315" i="14"/>
  <c r="BO315" i="14" s="1"/>
  <c r="AY308" i="14"/>
  <c r="BO308" i="14" s="1"/>
  <c r="AY309" i="14"/>
  <c r="BO309" i="14" s="1"/>
  <c r="AY303" i="14"/>
  <c r="BO303" i="14" s="1"/>
  <c r="AZ303" i="14"/>
  <c r="AZ304" i="14"/>
  <c r="AY304" i="14"/>
  <c r="BO304" i="14" s="1"/>
  <c r="AY286" i="14"/>
  <c r="BO286" i="14" s="1"/>
  <c r="AY285" i="14"/>
  <c r="BO285" i="14" s="1"/>
  <c r="AZ286" i="14"/>
  <c r="AZ285" i="14"/>
  <c r="AY280" i="14"/>
  <c r="BO280" i="14" s="1"/>
  <c r="AZ281" i="14"/>
  <c r="AY281" i="14"/>
  <c r="BO281" i="14" s="1"/>
  <c r="AZ275" i="14"/>
  <c r="AZ274" i="14"/>
  <c r="AY275" i="14"/>
  <c r="BO275" i="14" s="1"/>
  <c r="AY257" i="14"/>
  <c r="BO257" i="14" s="1"/>
  <c r="AZ258" i="14"/>
  <c r="AY258" i="14"/>
  <c r="BO258" i="14" s="1"/>
  <c r="AY253" i="14"/>
  <c r="BO253" i="14" s="1"/>
  <c r="AZ252" i="14"/>
  <c r="AZ253" i="14"/>
  <c r="AY246" i="14"/>
  <c r="BO246" i="14" s="1"/>
  <c r="AY247" i="14"/>
  <c r="BO247" i="14" s="1"/>
  <c r="BO242" i="14"/>
  <c r="AZ236" i="14"/>
  <c r="AY235" i="14"/>
  <c r="BO235" i="14" s="1"/>
  <c r="AY236" i="14"/>
  <c r="BO236" i="14" s="1"/>
  <c r="AZ230" i="14"/>
  <c r="AZ231" i="14"/>
  <c r="AY230" i="14"/>
  <c r="BO230" i="14" s="1"/>
  <c r="AY231" i="14"/>
  <c r="BO231" i="14" s="1"/>
  <c r="AY223" i="14"/>
  <c r="BO223" i="14" s="1"/>
  <c r="AZ217" i="14"/>
  <c r="AZ218" i="14"/>
  <c r="AY218" i="14"/>
  <c r="BO218" i="14" s="1"/>
  <c r="AZ211" i="14"/>
  <c r="AZ212" i="14"/>
  <c r="AY212" i="14"/>
  <c r="BO212" i="14" s="1"/>
  <c r="AY166" i="14"/>
  <c r="BO166" i="14" s="1"/>
  <c r="AY167" i="14"/>
  <c r="BO167" i="14" s="1"/>
  <c r="AJ105" i="14"/>
  <c r="AZ105" i="14" s="1"/>
  <c r="AZ110" i="14"/>
  <c r="AN28" i="16"/>
  <c r="BM84" i="14"/>
  <c r="AN21" i="16"/>
  <c r="BN22" i="14"/>
  <c r="AY269" i="14"/>
  <c r="BO269" i="14" s="1"/>
  <c r="AZ269" i="14"/>
  <c r="AZ270" i="14"/>
  <c r="AY270" i="14"/>
  <c r="BO270" i="14" s="1"/>
  <c r="AZ224" i="14"/>
  <c r="AZ223" i="14"/>
  <c r="AY224" i="14"/>
  <c r="BO224" i="14" s="1"/>
  <c r="AZ205" i="14"/>
  <c r="AY205" i="14"/>
  <c r="BO205" i="14" s="1"/>
  <c r="AY204" i="14"/>
  <c r="BO204" i="14" s="1"/>
  <c r="AZ198" i="14"/>
  <c r="AZ199" i="14"/>
  <c r="AY199" i="14"/>
  <c r="BO199" i="14" s="1"/>
  <c r="AZ186" i="14"/>
  <c r="AZ187" i="14"/>
  <c r="AY182" i="14"/>
  <c r="BO182" i="14" s="1"/>
  <c r="AZ182" i="14"/>
  <c r="AZ183" i="14"/>
  <c r="AY183" i="14"/>
  <c r="BO183" i="14" s="1"/>
  <c r="AZ175" i="14"/>
  <c r="AZ176" i="14"/>
  <c r="AY175" i="14"/>
  <c r="BO175" i="14" s="1"/>
  <c r="AY176" i="14"/>
  <c r="BO176" i="14" s="1"/>
  <c r="AZ172" i="14"/>
  <c r="AY172" i="14"/>
  <c r="BO172" i="14" s="1"/>
  <c r="J329" i="14"/>
  <c r="I329" i="14"/>
  <c r="BM22" i="14"/>
  <c r="C325" i="14"/>
  <c r="C329" i="14" s="1"/>
  <c r="AI154" i="14"/>
  <c r="AY154" i="14" s="1"/>
  <c r="BO154" i="14" s="1"/>
  <c r="AJ154" i="14"/>
  <c r="AZ154" i="14" s="1"/>
  <c r="AI22" i="14"/>
  <c r="AY22" i="14" s="1"/>
  <c r="BO22" i="14" s="1"/>
  <c r="AJ133" i="14"/>
  <c r="AZ133" i="14" s="1"/>
  <c r="AJ112" i="14"/>
  <c r="AZ112" i="14" s="1"/>
  <c r="AI91" i="14"/>
  <c r="AY91" i="14" s="1"/>
  <c r="BO91" i="14" s="1"/>
  <c r="AJ91" i="14"/>
  <c r="AZ91" i="14" s="1"/>
  <c r="AJ126" i="14"/>
  <c r="AZ126" i="14" s="1"/>
  <c r="W31" i="17"/>
  <c r="AJ140" i="14"/>
  <c r="AZ140" i="14" s="1"/>
  <c r="AA123" i="16"/>
  <c r="B71" i="19" s="1"/>
  <c r="G71" i="19" s="1"/>
  <c r="J71" i="19" s="1"/>
  <c r="AU325" i="14"/>
  <c r="AI27" i="17"/>
  <c r="Y31" i="17"/>
  <c r="T28" i="17"/>
  <c r="S325" i="14"/>
  <c r="C330" i="14" s="1"/>
  <c r="AI105" i="14"/>
  <c r="AY105" i="14" s="1"/>
  <c r="BO105" i="14" s="1"/>
  <c r="AI147" i="14"/>
  <c r="AY147" i="14" s="1"/>
  <c r="BO147" i="14" s="1"/>
  <c r="AJ98" i="14"/>
  <c r="AZ98" i="14" s="1"/>
  <c r="AI119" i="14"/>
  <c r="AY119" i="14" s="1"/>
  <c r="BO119" i="14" s="1"/>
  <c r="AI112" i="14"/>
  <c r="AY112" i="14" s="1"/>
  <c r="BO112" i="14" s="1"/>
  <c r="X31" i="17"/>
  <c r="AT325" i="14"/>
  <c r="AL325" i="14"/>
  <c r="T325" i="14"/>
  <c r="D330" i="14" s="1"/>
  <c r="AR325" i="14"/>
  <c r="AI98" i="14"/>
  <c r="AY98" i="14" s="1"/>
  <c r="BO98" i="14" s="1"/>
  <c r="AJ263" i="14"/>
  <c r="AZ263" i="14" s="1"/>
  <c r="AS325" i="14"/>
  <c r="AI133" i="14"/>
  <c r="AY133" i="14" s="1"/>
  <c r="BO133" i="14" s="1"/>
  <c r="Z31" i="17"/>
  <c r="AI186" i="14"/>
  <c r="AY186" i="14" s="1"/>
  <c r="BO186" i="14" s="1"/>
  <c r="AJ20" i="14"/>
  <c r="AZ20" i="14" s="1"/>
  <c r="AV325" i="14"/>
  <c r="AJ166" i="14"/>
  <c r="AZ166" i="14" s="1"/>
  <c r="AI20" i="14"/>
  <c r="BO21" i="14"/>
  <c r="AQ325" i="14"/>
  <c r="AP325" i="14"/>
  <c r="AI126" i="14"/>
  <c r="AY126" i="14" s="1"/>
  <c r="BO126" i="14" s="1"/>
  <c r="AI140" i="14"/>
  <c r="AY140" i="14" s="1"/>
  <c r="BO140" i="14" s="1"/>
  <c r="AI263" i="14"/>
  <c r="AY263" i="14" s="1"/>
  <c r="BO263" i="14" s="1"/>
  <c r="E40" i="19"/>
  <c r="AM28" i="17"/>
  <c r="AM325" i="14"/>
  <c r="AJ27" i="17"/>
  <c r="S28" i="17"/>
  <c r="AP28" i="17"/>
  <c r="G31" i="17"/>
  <c r="AO28" i="17"/>
  <c r="D325" i="14"/>
  <c r="H31" i="17"/>
  <c r="AN28" i="17"/>
  <c r="I31" i="17"/>
  <c r="J31" i="17"/>
  <c r="C28" i="17"/>
  <c r="D28" i="17"/>
  <c r="AN84" i="14"/>
  <c r="BD84" i="14" s="1"/>
  <c r="AJ89" i="14"/>
  <c r="AZ89" i="14" s="1"/>
  <c r="AI89" i="14"/>
  <c r="AY89" i="14" s="1"/>
  <c r="BO89" i="14" s="1"/>
  <c r="AK84" i="14"/>
  <c r="BA84" i="14" s="1"/>
  <c r="AJ23" i="14"/>
  <c r="AZ23" i="14" s="1"/>
  <c r="AO22" i="14"/>
  <c r="BE22" i="14" s="1"/>
  <c r="AN22" i="14"/>
  <c r="BD22" i="14" s="1"/>
  <c r="C122" i="11"/>
  <c r="C120" i="11" s="1"/>
  <c r="E129" i="11"/>
  <c r="E130" i="11"/>
  <c r="AW325" i="14" l="1"/>
  <c r="AN123" i="16" s="1"/>
  <c r="H4" i="19"/>
  <c r="K4" i="19" s="1"/>
  <c r="AX325" i="14"/>
  <c r="I71" i="19" s="1"/>
  <c r="D71" i="19"/>
  <c r="AN61" i="16"/>
  <c r="BM175" i="14"/>
  <c r="BC325" i="14"/>
  <c r="I65" i="19"/>
  <c r="L65" i="19" s="1"/>
  <c r="BB325" i="14"/>
  <c r="I70" i="19"/>
  <c r="L70" i="19" s="1"/>
  <c r="BL325" i="14"/>
  <c r="H70" i="19"/>
  <c r="K70" i="19" s="1"/>
  <c r="BK325" i="14"/>
  <c r="H64" i="19"/>
  <c r="K64" i="19" s="1"/>
  <c r="BG325" i="14"/>
  <c r="I66" i="19"/>
  <c r="D66" i="19"/>
  <c r="D67" i="19" s="1"/>
  <c r="BJ325" i="14"/>
  <c r="E71" i="19"/>
  <c r="I64" i="19"/>
  <c r="L64" i="19" s="1"/>
  <c r="BH325" i="14"/>
  <c r="I40" i="19"/>
  <c r="I41" i="19" s="1"/>
  <c r="BF325" i="14"/>
  <c r="D329" i="14"/>
  <c r="P126" i="18"/>
  <c r="H66" i="19"/>
  <c r="C66" i="19"/>
  <c r="BI325" i="14"/>
  <c r="AU31" i="17"/>
  <c r="AM31" i="17"/>
  <c r="AR31" i="17"/>
  <c r="AL31" i="17"/>
  <c r="AY20" i="14"/>
  <c r="S31" i="17"/>
  <c r="T31" i="17"/>
  <c r="AT31" i="17"/>
  <c r="AS31" i="17"/>
  <c r="AI28" i="17"/>
  <c r="AJ84" i="14"/>
  <c r="AZ84" i="14" s="1"/>
  <c r="AJ22" i="14"/>
  <c r="AZ22" i="14" s="1"/>
  <c r="AN325" i="14"/>
  <c r="AV31" i="17"/>
  <c r="AQ31" i="17"/>
  <c r="AK325" i="14"/>
  <c r="BA325" i="14" s="1"/>
  <c r="AO325" i="14"/>
  <c r="C65" i="19"/>
  <c r="AI84" i="14"/>
  <c r="AY84" i="14" s="1"/>
  <c r="BO84" i="14" s="1"/>
  <c r="AP31" i="17"/>
  <c r="D31" i="17"/>
  <c r="C31" i="17"/>
  <c r="AJ28" i="17"/>
  <c r="E135" i="11"/>
  <c r="H40" i="19" l="1"/>
  <c r="H41" i="19" s="1"/>
  <c r="C68" i="19"/>
  <c r="H71" i="19"/>
  <c r="K71" i="19" s="1"/>
  <c r="AW31" i="17"/>
  <c r="BM325" i="14"/>
  <c r="BN325" i="14"/>
  <c r="AX31" i="17"/>
  <c r="D72" i="19"/>
  <c r="L71" i="19"/>
  <c r="L66" i="19"/>
  <c r="I4" i="19"/>
  <c r="L4" i="19" s="1"/>
  <c r="BD325" i="14"/>
  <c r="D68" i="19"/>
  <c r="D69" i="19" s="1"/>
  <c r="K66" i="19"/>
  <c r="BE325" i="14"/>
  <c r="H65" i="19"/>
  <c r="K65" i="19" s="1"/>
  <c r="C67" i="19"/>
  <c r="AJ325" i="14"/>
  <c r="AZ325" i="14" s="1"/>
  <c r="AI325" i="14"/>
  <c r="AI31" i="17" s="1"/>
  <c r="AO31" i="17"/>
  <c r="AK31" i="17"/>
  <c r="AN31" i="17"/>
  <c r="E78" i="11"/>
  <c r="C69" i="19" l="1"/>
  <c r="C72" i="19"/>
  <c r="B64" i="19"/>
  <c r="G64" i="19"/>
  <c r="AY325" i="14"/>
  <c r="BO325" i="14" s="1"/>
  <c r="AJ31" i="17"/>
  <c r="E63" i="11"/>
  <c r="B13" i="19" s="1"/>
  <c r="E13" i="19" s="1"/>
  <c r="J64" i="19" l="1"/>
  <c r="E64" i="19"/>
  <c r="C39" i="11"/>
  <c r="C47" i="11" l="1"/>
  <c r="C46" i="11" s="1"/>
  <c r="E50" i="11" l="1"/>
  <c r="E51" i="11"/>
  <c r="E134" i="11" l="1"/>
  <c r="E133" i="11"/>
  <c r="E132" i="11"/>
  <c r="E137" i="11"/>
  <c r="E124" i="11"/>
  <c r="E125" i="11"/>
  <c r="E126" i="11"/>
  <c r="E127" i="11"/>
  <c r="E128" i="11"/>
  <c r="E123" i="11"/>
  <c r="C118" i="11"/>
  <c r="E119" i="11"/>
  <c r="E131" i="11" l="1"/>
  <c r="B63" i="19" s="1"/>
  <c r="E63" i="19" s="1"/>
  <c r="E122" i="11"/>
  <c r="E118" i="11"/>
  <c r="B61" i="19" s="1"/>
  <c r="E61" i="19" s="1"/>
  <c r="B62" i="19" l="1"/>
  <c r="E62" i="19" s="1"/>
  <c r="E60" i="11"/>
  <c r="B10" i="19" s="1"/>
  <c r="E10" i="19" s="1"/>
  <c r="E77" i="11" l="1"/>
  <c r="B27" i="19" s="1"/>
  <c r="E27" i="19" s="1"/>
  <c r="C54" i="11" l="1"/>
  <c r="E81" i="11" l="1"/>
  <c r="C35" i="11" l="1"/>
  <c r="E36" i="11"/>
  <c r="C27" i="11"/>
  <c r="C19" i="11" s="1"/>
  <c r="E41" i="11"/>
  <c r="E40" i="11"/>
  <c r="E39" i="11" l="1"/>
  <c r="E121" i="11" l="1"/>
  <c r="E87" i="11"/>
  <c r="E85" i="11"/>
  <c r="E84" i="11"/>
  <c r="E83" i="11"/>
  <c r="E82" i="11"/>
  <c r="C53" i="11"/>
  <c r="E76" i="11"/>
  <c r="B26" i="19" s="1"/>
  <c r="E26" i="19" s="1"/>
  <c r="E75" i="11"/>
  <c r="B25" i="19" s="1"/>
  <c r="E25" i="19" s="1"/>
  <c r="E72" i="11"/>
  <c r="B22" i="19" s="1"/>
  <c r="E22" i="19" s="1"/>
  <c r="E71" i="11"/>
  <c r="B21" i="19" s="1"/>
  <c r="E21" i="19" s="1"/>
  <c r="E70" i="11"/>
  <c r="B20" i="19" s="1"/>
  <c r="E20" i="19" s="1"/>
  <c r="E69" i="11"/>
  <c r="B19" i="19" s="1"/>
  <c r="E19" i="19" s="1"/>
  <c r="E68" i="11"/>
  <c r="B18" i="19" s="1"/>
  <c r="E18" i="19" s="1"/>
  <c r="E67" i="11"/>
  <c r="B17" i="19" s="1"/>
  <c r="E17" i="19" s="1"/>
  <c r="E66" i="11"/>
  <c r="B16" i="19" s="1"/>
  <c r="E16" i="19" s="1"/>
  <c r="E65" i="11"/>
  <c r="B15" i="19" s="1"/>
  <c r="E15" i="19" s="1"/>
  <c r="E64" i="11"/>
  <c r="B14" i="19" s="1"/>
  <c r="E14" i="19" s="1"/>
  <c r="E62" i="11"/>
  <c r="B12" i="19" s="1"/>
  <c r="E12" i="19" s="1"/>
  <c r="E61" i="11"/>
  <c r="B11" i="19" s="1"/>
  <c r="E11" i="19" s="1"/>
  <c r="E59" i="11"/>
  <c r="B9" i="19" s="1"/>
  <c r="E9" i="19" s="1"/>
  <c r="E58" i="11"/>
  <c r="B8" i="19" s="1"/>
  <c r="E8" i="19" s="1"/>
  <c r="E57" i="11"/>
  <c r="B7" i="19" s="1"/>
  <c r="E7" i="19" s="1"/>
  <c r="E56" i="11"/>
  <c r="B6" i="19" s="1"/>
  <c r="E6" i="19" s="1"/>
  <c r="E55" i="11"/>
  <c r="B5" i="19" s="1"/>
  <c r="E5" i="19" s="1"/>
  <c r="E52" i="11"/>
  <c r="E49" i="11"/>
  <c r="E48" i="11"/>
  <c r="E45" i="11"/>
  <c r="E43" i="11"/>
  <c r="E42" i="11"/>
  <c r="E38" i="11"/>
  <c r="E37" i="11"/>
  <c r="E34" i="11"/>
  <c r="E33" i="11"/>
  <c r="E32" i="11"/>
  <c r="E31" i="11"/>
  <c r="C30" i="11"/>
  <c r="C29" i="11" s="1"/>
  <c r="E28" i="11"/>
  <c r="E26" i="11"/>
  <c r="E25" i="11"/>
  <c r="E24" i="11"/>
  <c r="E21" i="11"/>
  <c r="B66" i="19" l="1"/>
  <c r="E66" i="19" s="1"/>
  <c r="E27" i="11"/>
  <c r="R21" i="18"/>
  <c r="G66" i="19"/>
  <c r="E20" i="11"/>
  <c r="E54" i="11"/>
  <c r="E47" i="11"/>
  <c r="E46" i="11" s="1"/>
  <c r="E35" i="11"/>
  <c r="E23" i="11"/>
  <c r="B65" i="19" s="1"/>
  <c r="E80" i="11"/>
  <c r="E79" i="11" s="1"/>
  <c r="E30" i="11"/>
  <c r="C136" i="11"/>
  <c r="C141" i="11" s="1"/>
  <c r="E65" i="19" l="1"/>
  <c r="B29" i="19"/>
  <c r="G35" i="19" s="1"/>
  <c r="B4" i="19"/>
  <c r="E4" i="19" s="1"/>
  <c r="G4" i="19"/>
  <c r="J66" i="19"/>
  <c r="E19" i="11"/>
  <c r="B30" i="19"/>
  <c r="E30" i="19" s="1"/>
  <c r="E29" i="19" s="1"/>
  <c r="J35" i="19" s="1"/>
  <c r="E29" i="11"/>
  <c r="J4" i="19" l="1"/>
  <c r="B67" i="19"/>
  <c r="B72" i="19" l="1"/>
  <c r="R132" i="19" s="1"/>
  <c r="E67" i="19"/>
  <c r="D136" i="11"/>
  <c r="E120" i="11"/>
  <c r="E53" i="11" s="1"/>
  <c r="G40" i="19" s="1"/>
  <c r="G41" i="19" s="1"/>
  <c r="E72" i="19" l="1"/>
  <c r="E136" i="11"/>
  <c r="C143" i="11" l="1"/>
  <c r="C144" i="11" s="1"/>
  <c r="G65" i="19"/>
  <c r="J65" i="19" s="1"/>
  <c r="B68" i="19"/>
  <c r="B69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71" authorId="0" shapeId="0" xr:uid="{D4CB337D-D926-4F0E-BF6B-7241DF39CB5A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<sst xmlns="http://schemas.openxmlformats.org/spreadsheetml/2006/main" count="1348" uniqueCount="492">
  <si>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</si>
  <si>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</si>
  <si>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</si>
  <si>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</si>
  <si>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</si>
  <si>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</si>
  <si>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</si>
  <si>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</si>
  <si>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</si>
  <si>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</si>
  <si>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</si>
  <si>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</si>
  <si>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</si>
  <si>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</si>
  <si>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</si>
  <si>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</si>
  <si>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</si>
  <si>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</si>
  <si>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</si>
  <si>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</si>
  <si>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</si>
  <si>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</si>
  <si>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</si>
  <si>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</si>
  <si>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</si>
  <si>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</si>
  <si>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</si>
  <si>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</si>
  <si>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</si>
  <si>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</si>
  <si>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</si>
  <si>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</si>
  <si>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</si>
  <si>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</si>
  <si>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</si>
  <si>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</si>
  <si>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</si>
  <si>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</si>
  <si>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</si>
  <si>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</si>
  <si>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</si>
  <si>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</si>
  <si>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</si>
  <si>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</si>
  <si>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</si>
  <si>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</si>
  <si>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</si>
  <si>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</si>
  <si>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</si>
  <si>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</si>
  <si>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</si>
  <si>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</si>
  <si>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</si>
  <si>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</si>
  <si>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</si>
  <si>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</si>
  <si>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</si>
  <si>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</si>
  <si>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</si>
  <si>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</si>
  <si>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</si>
  <si>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</si>
  <si>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</si>
  <si>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</si>
  <si>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</si>
  <si>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</si>
  <si>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</si>
  <si>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</si>
  <si>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</si>
  <si>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</si>
  <si>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</si>
  <si>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</si>
  <si>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</si>
  <si>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</si>
  <si>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</si>
  <si>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</si>
  <si>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</si>
  <si>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</si>
  <si>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</si>
  <si>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</si>
  <si>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</si>
  <si>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</si>
  <si>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</si>
  <si>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</si>
  <si>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</si>
  <si>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</si>
  <si>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</si>
  <si>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</si>
  <si>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</si>
  <si>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</si>
  <si>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</si>
  <si>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</si>
  <si>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</si>
  <si>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</si>
  <si>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</si>
  <si>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</si>
  <si>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</si>
  <si>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</si>
  <si>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</si>
  <si>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</si>
  <si>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</si>
  <si>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</si>
  <si>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</si>
  <si>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</si>
  <si>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</si>
  <si>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</si>
  <si>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</si>
  <si>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</si>
  <si>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</si>
  <si>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</si>
  <si>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</si>
  <si>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</si>
  <si>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</si>
  <si>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</si>
  <si>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</si>
  <si>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</si>
  <si>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</si>
  <si>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</si>
  <si>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</si>
  <si>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</si>
  <si>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</si>
  <si>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</si>
  <si>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</si>
  <si>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</si>
  <si>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</si>
  <si>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</si>
  <si>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</si>
  <si>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</si>
  <si>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</si>
  <si>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</si>
  <si>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</si>
  <si>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</si>
  <si>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</si>
  <si>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</si>
  <si>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</si>
  <si>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</si>
  <si>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</si>
  <si>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</si>
  <si>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</si>
  <si>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</si>
  <si>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</si>
  <si>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</si>
  <si>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</si>
  <si>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</si>
  <si>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</si>
  <si>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</si>
  <si>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</si>
  <si>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</si>
  <si>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</si>
  <si>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</si>
  <si>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</si>
  <si>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</si>
  <si>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</si>
  <si>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</si>
  <si>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</si>
  <si>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</si>
  <si>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</si>
  <si>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</si>
  <si>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</si>
  <si>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</si>
  <si>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</si>
  <si>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</si>
  <si>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</si>
  <si>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</si>
  <si>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</si>
  <si>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</si>
  <si>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</si>
  <si>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</si>
  <si>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</si>
  <si>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</si>
  <si>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</si>
  <si>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</si>
  <si>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</si>
  <si>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</si>
  <si>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</si>
  <si>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</si>
  <si>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</si>
  <si>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</si>
  <si>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</si>
  <si>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</si>
  <si>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</si>
  <si>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</si>
  <si>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</si>
  <si>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</si>
  <si>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</si>
  <si>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</si>
  <si>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</si>
  <si>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</si>
  <si>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</si>
  <si>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</si>
  <si>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</si>
  <si>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</si>
  <si>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</si>
  <si>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</si>
  <si>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</si>
  <si>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</si>
  <si>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</si>
  <si>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</si>
  <si>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</si>
  <si>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</si>
  <si>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</si>
  <si>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</si>
  <si>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</si>
  <si>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</si>
  <si>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</si>
  <si>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</si>
  <si>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</si>
  <si>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</si>
  <si>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</si>
  <si>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</si>
  <si>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</si>
  <si>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</si>
  <si>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</si>
  <si>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</si>
  <si>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</si>
  <si>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</si>
  <si>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</si>
  <si>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</si>
  <si>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</si>
  <si>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</si>
  <si>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</si>
  <si>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</si>
  <si>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</si>
  <si>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</si>
  <si>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</si>
  <si>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</si>
  <si>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</si>
  <si>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</si>
  <si>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</si>
  <si>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</si>
  <si>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</si>
  <si>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</si>
  <si>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</si>
  <si>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</si>
  <si>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</si>
  <si>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</si>
  <si>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</si>
  <si>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</si>
  <si>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</si>
  <si>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</si>
  <si>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</si>
  <si>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</si>
  <si>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</si>
  <si>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</si>
  <si>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</si>
  <si>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</si>
  <si>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</si>
  <si>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</si>
  <si>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</si>
  <si>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</si>
  <si>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</si>
  <si>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</si>
  <si>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</si>
  <si>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</si>
  <si>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</si>
  <si>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</si>
  <si>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</si>
  <si>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</si>
  <si>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</si>
  <si>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</si>
  <si>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</si>
  <si>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</si>
  <si>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</si>
  <si>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</si>
  <si>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</si>
  <si>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</si>
  <si>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</si>
  <si>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</si>
  <si>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</si>
  <si>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</si>
  <si>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</si>
  <si>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</si>
  <si>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</si>
  <si>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</si>
  <si>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</si>
  <si>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</si>
  <si>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</si>
  <si>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</si>
  <si>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</si>
  <si>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</si>
  <si>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</si>
  <si>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</si>
  <si>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</si>
  <si>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</si>
  <si>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</si>
  <si>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</si>
  <si>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</si>
  <si>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</si>
  <si>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</si>
  <si>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</si>
  <si>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</si>
  <si>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</si>
  <si>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</si>
  <si>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</si>
  <si>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</si>
  <si>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</si>
  <si>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</si>
  <si>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</si>
  <si>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</si>
  <si>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</si>
  <si>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</si>
  <si>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</si>
  <si>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</si>
  <si>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</si>
  <si>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</si>
  <si>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</si>
  <si>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</si>
  <si>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</si>
  <si>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</si>
  <si>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</si>
  <si>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</si>
  <si>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</si>
  <si>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</si>
  <si>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</si>
  <si>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</si>
  <si>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</si>
  <si>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</si>
  <si>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</si>
  <si>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</si>
  <si>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</si>
  <si>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</si>
  <si>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</si>
  <si>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</si>
  <si>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</si>
  <si>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</si>
  <si>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</si>
  <si>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</si>
  <si>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</si>
  <si>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</si>
  <si>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</si>
  <si>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</si>
  <si>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</si>
  <si>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</si>
  <si>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</si>
  <si>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</si>
  <si>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</si>
  <si>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</si>
  <si>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</si>
  <si>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</si>
  <si>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</si>
  <si>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</si>
  <si>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</si>
  <si>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</si>
  <si>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</si>
  <si>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padidėjusių išlaidų būsto šildymo išlaidų kompensacijoms teikti siekiant užtikrinti Lietuvos Respublikos piniginės socialinės paramos nepasiturintiems gyventojams įstatymo įgyvendinimą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</si>
  <si>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</si>
  <si>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</si>
  <si>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</si>
  <si>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</si>
  <si>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</si>
  <si>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</si>
  <si>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</si>
  <si>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</si>
  <si>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</si>
  <si>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</si>
  <si>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</si>
  <si>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</si>
  <si>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</si>
  <si>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</si>
  <si>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</si>
  <si>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</si>
  <si>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</si>
  <si>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</si>
  <si>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</si>
  <si>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</si>
  <si>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</si>
  <si>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</si>
  <si>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</si>
  <si>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</si>
  <si>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</si>
  <si>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</si>
  <si>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</si>
  <si>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</si>
  <si>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</si>
  <si>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</si>
  <si>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</si>
  <si>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</si>
  <si>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</si>
  <si>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</si>
  <si>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</si>
  <si>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</si>
  <si>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</si>
  <si>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</si>
  <si>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</si>
  <si>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</si>
  <si>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</si>
  <si>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</si>
  <si>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</si>
  <si>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</si>
  <si>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</si>
  <si>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</si>
  <si>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</si>
  <si>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</si>
  <si>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</si>
  <si>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</si>
  <si>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</si>
  <si>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</si>
  <si>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</si>
  <si>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 xml:space="preserve"> (Telšių rajono savivaldybės tarybos 2022 m. balandžio 28 d.</t>
  </si>
  <si>
    <t>pajamos</t>
  </si>
  <si>
    <t>asignavimai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</si>
  <si>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</si>
  <si>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</si>
  <si>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>4.3.18.</t>
  </si>
  <si>
    <t>4.3.19.</t>
  </si>
  <si>
    <t xml:space="preserve">Bendruomeninei veiklai stiprinti 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</si>
  <si>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</si>
  <si>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</si>
  <si>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</si>
  <si>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</si>
  <si>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</si>
  <si>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</si>
  <si>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</si>
  <si>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 xml:space="preserve"> (Telšių rajono savivaldybės tarybos 2022 m.balandžio 28 d.</t>
  </si>
  <si>
    <t>Skolintos lėšos</t>
  </si>
  <si>
    <t>Iš viso su pajamomis</t>
  </si>
  <si>
    <t>Iš viso su asignavimais</t>
  </si>
  <si>
    <t>aplinkos apsauga</t>
  </si>
  <si>
    <t>sprendimo Nr. T1-121  redakcija)</t>
  </si>
  <si>
    <t xml:space="preserve">perrašome su ranka iš patikslinto </t>
  </si>
  <si>
    <t>atsikelia iš 4 priedo</t>
  </si>
  <si>
    <t>viešosios bibliotekos dokumentų įsigijimui finansuoti</t>
  </si>
  <si>
    <t>projektui ,,Telšių rajono Varnių Motiejaus Valančiaus gimnazijos modernizavimas, siekiant didinti veiklos efektyvumą“ įgyvendinti</t>
  </si>
  <si>
    <t>projektui „Telšių miesto gatvių apšvietimo modernizavimas, didinat energijos vartojimo efektyvumą II etapas“ įgyvendinti</t>
  </si>
  <si>
    <t>projektui ,,Telšių miesto gatvių apšvietimo modernizavimas, didinat energijos vartojimo efektyvumą” įgyvendinti</t>
  </si>
  <si>
    <t>4.3.20</t>
  </si>
  <si>
    <t>4.3.21.</t>
  </si>
  <si>
    <t>Išlaidoms, susijusioms su valstybinių ir savivaldybių mokyklų mokytojų, dirbančių pagal  ikimokyklinio, priešmokyklinio, bendrojo ugdymo ir profesinio mokymo programas, personalo optimizavimu ir atnaujinimu, apmokėti</t>
  </si>
  <si>
    <t>didinimas eurais ir tūkstančiais</t>
  </si>
  <si>
    <t>išlaidos</t>
  </si>
  <si>
    <t>eurais</t>
  </si>
  <si>
    <t>tūkst</t>
  </si>
  <si>
    <t>išlaidoms, susijusioms su valstybinių ir savivaldybių mokyklų mokytojų, dirbančių pagal  ikimokyklinio, priešmokyklinio, bendrojo ugdymo ir profesinio mokymo programas, personalo optimizavimu ir atnaujinimu, apmokėti</t>
  </si>
  <si>
    <t>4.3.22.</t>
  </si>
  <si>
    <t xml:space="preserve">suaugusiųjų asmenų, atvykusių į Lietuvos Respubliką iš Ukrainos dėl Rusijos Federacijos karinių veiksmų Ukrainoje, lietuvių kalbai mokyti </t>
  </si>
  <si>
    <t>4.3.23.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</si>
  <si>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</si>
  <si>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4.3.24.</t>
  </si>
  <si>
    <t xml:space="preserve">Suaugusiųjų asmenų, atvykusių į Lietuvos Respubliką iš Ukrainos dėl Rusijos Federacijos karinių veiksmų Ukrainoje, lietuvių kalbai mokyti 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</si>
  <si>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</si>
  <si>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4.3.25.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</si>
  <si>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</si>
  <si>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</si>
  <si>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 (Telšių rajono savivaldybės tarybos 2022 m. birželio 30 d.</t>
  </si>
  <si>
    <t>(Telšių rajono savivaldybės tarybos 2022 m. birželio 30 d.</t>
  </si>
  <si>
    <t>4.3.26.</t>
  </si>
  <si>
    <t>Socialinėms išmokoms ir kompensacijoms skaičiuoti ir mokėti</t>
  </si>
  <si>
    <t>sprendimo Nr. T1-221 redakcija)</t>
  </si>
  <si>
    <t>skirtumas</t>
  </si>
  <si>
    <t>Skolintos</t>
  </si>
  <si>
    <t>Apyvartinės</t>
  </si>
  <si>
    <t>(Telšių rajono savivaldybės tarybos 2022 m. rugsėjo 29 d.</t>
  </si>
  <si>
    <t xml:space="preserve"> (Telšių rajono savivaldybės tarybos 2022 m. rugsėjo 29 d.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</si>
  <si>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</si>
  <si>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</si>
  <si>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su viršutine lentele</t>
  </si>
  <si>
    <t>4.3.27.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</si>
  <si>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</si>
  <si>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</si>
  <si>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</si>
  <si>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</si>
  <si>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4.3.28.</t>
  </si>
  <si>
    <t>sprendimo Nr. T1-312  redakcija)</t>
  </si>
  <si>
    <t>sprendimo Nr. T1-312 redakcija)</t>
  </si>
  <si>
    <t>(Telšių rajono savivaldybės tarybos 2022 m. spalio 27 d.</t>
  </si>
  <si>
    <t xml:space="preserve"> (Telšių rajono savivaldybės tarybos 2022 m. spalio 27 d.</t>
  </si>
  <si>
    <t>Vaiko ir šeimos gerovės centras, iš jų:</t>
  </si>
  <si>
    <t>4.5.1.</t>
  </si>
  <si>
    <t>sprendimo Nr. T1-354 redakcija)</t>
  </si>
  <si>
    <t>sprendimo Nr. T1-354  redakcija)</t>
  </si>
  <si>
    <t>91,8 tūkst. plano gavimai</t>
  </si>
  <si>
    <t>(Telšių rajono savivaldybės tarybos 2022 m. gruodžio 15 d.</t>
  </si>
  <si>
    <t xml:space="preserve"> (Telšių rajono savivaldybės tarybos 2022 m. gruodžio 15 d.</t>
  </si>
  <si>
    <t>4.3.29.</t>
  </si>
  <si>
    <t>Savivaldybių patirtoms nepaprastosios padėties valdymo išlaidoms, susijusioms su užsieniečiais, pasitraukusiais iš Ukrainos dėl Rusijos Federacijos karinių veiksmų Ukrainoje, kompensuoti</t>
  </si>
  <si>
    <t>savivaldybių patirtoms nepaprastosios padėties valdymo išlaidoms, susijusioms su užsieniečiais, pasitraukusiais iš Ukrainos dėl Rusijos Federacijos karinių veiksmų Ukrainoje, kompensuoti</t>
  </si>
  <si>
    <t xml:space="preserve">Vaikų, atvykusių į Lietuvos Respubliką iš Ukrainos dėl Rusijos Federacijos karinių veiksmų Ukrainoje, ugdymui ir pavežėjimui į mokyklą ir atgal finansuoti 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</si>
  <si>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</si>
  <si>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</si>
  <si>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</si>
  <si>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4.3.30.</t>
  </si>
  <si>
    <t>Integraliai pagalbai teikti</t>
  </si>
  <si>
    <t>4.3.31.</t>
  </si>
  <si>
    <t>integraliai pagalbai teikti</t>
  </si>
  <si>
    <t>2022 METŲ BIUDŽETO ASIGNAVIMAI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</si>
  <si>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</si>
  <si>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</si>
  <si>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4.3.32.</t>
  </si>
  <si>
    <t>sprendimo Nr. T1-390    redakcija)</t>
  </si>
  <si>
    <t>sprendimo Nr. T1-390     redakcija)</t>
  </si>
  <si>
    <t>sprendimo Nr. T1- 390    redakcija)</t>
  </si>
  <si>
    <t>sprendimo Nr. T1-  390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</si>
</sst>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\ _L_t_-;\-* #,##0.00\ _L_t_-;_-* &quot;-&quot;??\ _L_t_-;_-@_-"/>
  </numFmts>
  <fonts count="32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0"/>
      <color rgb="FFFF0000"/>
      <name val="Arial"/>
      <family val="2"/>
      <charset val="186"/>
    </font>
    <font>
      <sz val="11"/>
      <color rgb="FFFF0000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86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/>
    <xf numFmtId="164" fontId="3" fillId="0" borderId="0" xfId="0" applyNumberFormat="1" applyFont="1"/>
    <xf numFmtId="16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Border="1"/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4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Border="1"/>
    <xf numFmtId="0" fontId="2" fillId="0" borderId="1" xfId="0" applyFont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Border="1"/>
    <xf numFmtId="164" fontId="0" fillId="0" borderId="0" xfId="0" applyNumberFormat="1"/>
    <xf numFmtId="0" fontId="19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164" fontId="3" fillId="8" borderId="2" xfId="0" applyNumberFormat="1" applyFont="1" applyFill="1" applyBorder="1" applyAlignment="1">
      <alignment vertical="center" wrapText="1"/>
    </xf>
    <xf numFmtId="164" fontId="3" fillId="8" borderId="2" xfId="0" applyNumberFormat="1" applyFont="1" applyFill="1" applyBorder="1"/>
    <xf numFmtId="0" fontId="20" fillId="9" borderId="15" xfId="0" applyFont="1" applyFill="1" applyBorder="1" applyAlignment="1">
      <alignment horizontal="right"/>
    </xf>
    <xf numFmtId="164" fontId="20" fillId="9" borderId="16" xfId="0" applyNumberFormat="1" applyFont="1" applyFill="1" applyBorder="1"/>
    <xf numFmtId="0" fontId="19" fillId="0" borderId="0" xfId="0" applyFont="1" applyAlignment="1">
      <alignment horizontal="center" vertical="center"/>
    </xf>
    <xf numFmtId="164" fontId="2" fillId="10" borderId="0" xfId="0" applyNumberFormat="1" applyFont="1" applyFill="1"/>
    <xf numFmtId="164" fontId="20" fillId="9" borderId="17" xfId="0" applyNumberFormat="1" applyFont="1" applyFill="1" applyBorder="1"/>
    <xf numFmtId="164" fontId="23" fillId="0" borderId="0" xfId="0" applyNumberFormat="1" applyFont="1"/>
    <xf numFmtId="164" fontId="24" fillId="0" borderId="0" xfId="0" applyNumberFormat="1" applyFont="1"/>
    <xf numFmtId="164" fontId="24" fillId="0" borderId="0" xfId="0" applyNumberFormat="1" applyFont="1" applyAlignment="1">
      <alignment horizontal="right"/>
    </xf>
    <xf numFmtId="164" fontId="23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25" fillId="4" borderId="1" xfId="0" applyNumberFormat="1" applyFont="1" applyFill="1" applyBorder="1"/>
    <xf numFmtId="164" fontId="24" fillId="4" borderId="1" xfId="0" applyNumberFormat="1" applyFont="1" applyFill="1" applyBorder="1"/>
    <xf numFmtId="164" fontId="26" fillId="4" borderId="1" xfId="0" applyNumberFormat="1" applyFont="1" applyFill="1" applyBorder="1"/>
    <xf numFmtId="164" fontId="27" fillId="4" borderId="1" xfId="0" applyNumberFormat="1" applyFont="1" applyFill="1" applyBorder="1"/>
    <xf numFmtId="164" fontId="28" fillId="4" borderId="1" xfId="0" applyNumberFormat="1" applyFont="1" applyFill="1" applyBorder="1"/>
    <xf numFmtId="164" fontId="29" fillId="4" borderId="1" xfId="0" applyNumberFormat="1" applyFont="1" applyFill="1" applyBorder="1"/>
    <xf numFmtId="164" fontId="25" fillId="4" borderId="1" xfId="0" applyNumberFormat="1" applyFont="1" applyFill="1" applyBorder="1" applyAlignment="1">
      <alignment vertical="distributed"/>
    </xf>
    <xf numFmtId="164" fontId="25" fillId="0" borderId="0" xfId="0" applyNumberFormat="1" applyFont="1"/>
    <xf numFmtId="164" fontId="23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25" fillId="5" borderId="1" xfId="0" applyNumberFormat="1" applyFont="1" applyFill="1" applyBorder="1"/>
    <xf numFmtId="164" fontId="24" fillId="5" borderId="1" xfId="0" applyNumberFormat="1" applyFont="1" applyFill="1" applyBorder="1"/>
    <xf numFmtId="164" fontId="26" fillId="5" borderId="1" xfId="0" applyNumberFormat="1" applyFont="1" applyFill="1" applyBorder="1"/>
    <xf numFmtId="164" fontId="27" fillId="5" borderId="1" xfId="0" applyNumberFormat="1" applyFont="1" applyFill="1" applyBorder="1"/>
    <xf numFmtId="164" fontId="28" fillId="5" borderId="1" xfId="0" applyNumberFormat="1" applyFont="1" applyFill="1" applyBorder="1"/>
    <xf numFmtId="164" fontId="29" fillId="5" borderId="1" xfId="0" applyNumberFormat="1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4" fontId="0" fillId="4" borderId="1" xfId="0" applyNumberFormat="1" applyFill="1" applyBorder="1"/>
    <xf numFmtId="0" fontId="0" fillId="5" borderId="1" xfId="0" applyFill="1" applyBorder="1"/>
    <xf numFmtId="0" fontId="0" fillId="4" borderId="1" xfId="0" applyFill="1" applyBorder="1"/>
    <xf numFmtId="3" fontId="3" fillId="0" borderId="8" xfId="0" applyNumberFormat="1" applyFont="1" applyBorder="1" applyAlignment="1">
      <alignment wrapText="1"/>
    </xf>
    <xf numFmtId="164" fontId="2" fillId="0" borderId="4" xfId="0" applyNumberFormat="1" applyFont="1" applyBorder="1" applyAlignment="1">
      <alignment horizontal="left" vertical="center" wrapText="1" indent="1"/>
    </xf>
    <xf numFmtId="0" fontId="30" fillId="0" borderId="1" xfId="0" applyFont="1" applyBorder="1"/>
    <xf numFmtId="4" fontId="30" fillId="0" borderId="1" xfId="0" applyNumberFormat="1" applyFont="1" applyBorder="1"/>
    <xf numFmtId="164" fontId="2" fillId="4" borderId="10" xfId="0" applyNumberFormat="1" applyFont="1" applyFill="1" applyBorder="1" applyAlignment="1">
      <alignment horizontal="right"/>
    </xf>
    <xf numFmtId="164" fontId="2" fillId="5" borderId="10" xfId="0" applyNumberFormat="1" applyFont="1" applyFill="1" applyBorder="1" applyAlignment="1">
      <alignment horizontal="right"/>
    </xf>
    <xf numFmtId="4" fontId="0" fillId="0" borderId="0" xfId="0" applyNumberFormat="1"/>
    <xf numFmtId="2" fontId="0" fillId="0" borderId="0" xfId="0" applyNumberFormat="1"/>
    <xf numFmtId="0" fontId="11" fillId="0" borderId="0" xfId="0" applyFont="1" applyAlignment="1">
      <alignment horizontal="left" wrapText="1"/>
    </xf>
    <xf numFmtId="164" fontId="31" fillId="5" borderId="1" xfId="0" applyNumberFormat="1" applyFont="1" applyFill="1" applyBorder="1"/>
    <xf numFmtId="0" fontId="0" fillId="4" borderId="0" xfId="0" applyFill="1"/>
    <xf numFmtId="0" fontId="0" fillId="0" borderId="0" xfId="0" applyAlignment="1">
      <alignment wrapText="1"/>
    </xf>
    <xf numFmtId="4" fontId="0" fillId="0" borderId="1" xfId="0" applyNumberFormat="1" applyBorder="1"/>
    <xf numFmtId="164" fontId="2" fillId="0" borderId="1" xfId="0" applyNumberFormat="1" applyFont="1" applyBorder="1" applyAlignment="1">
      <alignment horizontal="center"/>
    </xf>
    <xf numFmtId="2" fontId="0" fillId="0" borderId="1" xfId="0" applyNumberFormat="1" applyBorder="1"/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left" wrapText="1" indent="27"/>
    </xf>
    <xf numFmtId="1" fontId="11" fillId="0" borderId="0" xfId="0" applyNumberFormat="1" applyFont="1" applyAlignment="1">
      <alignment horizontal="left" indent="27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left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8" fillId="5" borderId="2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7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4"/>
  <sheetViews>
    <sheetView zoomScaleNormal="100" workbookViewId="0">
      <selection activeCell="B14" sqref="B14:E14"/>
    </sheetView>
  </sheetViews>
  <sheetFormatPr defaultColWidth="9.42578125" defaultRowHeight="15" x14ac:dyDescent="0.25"/>
  <cols>
    <col min="1" max="1" width="7.7109375" style="36" customWidth="1"/>
    <col min="2" max="2" width="73.5703125" style="38" customWidth="1"/>
    <col min="3" max="3" width="10.28515625" style="39" hidden="1" customWidth="1"/>
    <col min="4" max="4" width="10.7109375" style="36" hidden="1" customWidth="1"/>
    <col min="5" max="5" width="12.28515625" style="36" customWidth="1"/>
    <col min="6" max="16384" width="9.42578125" style="36"/>
  </cols>
  <sheetData>
    <row r="1" spans="1:5" x14ac:dyDescent="0.25">
      <c r="B1" s="233" t="s">
        <v>137</v>
      </c>
      <c r="C1" s="233"/>
      <c r="D1" s="233"/>
      <c r="E1" s="233"/>
    </row>
    <row r="2" spans="1:5" x14ac:dyDescent="0.25">
      <c r="B2" s="233" t="s">
        <v>264</v>
      </c>
      <c r="C2" s="233"/>
      <c r="D2" s="233"/>
      <c r="E2" s="233"/>
    </row>
    <row r="3" spans="1:5" x14ac:dyDescent="0.25">
      <c r="B3" s="233" t="s">
        <v>396</v>
      </c>
      <c r="C3" s="233"/>
      <c r="D3" s="233"/>
      <c r="E3" s="233"/>
    </row>
    <row r="4" spans="1:5" x14ac:dyDescent="0.25">
      <c r="B4" s="233" t="s">
        <v>138</v>
      </c>
      <c r="C4" s="233"/>
      <c r="D4" s="233"/>
      <c r="E4" s="233"/>
    </row>
    <row r="5" spans="1:5" ht="15" customHeight="1" x14ac:dyDescent="0.25">
      <c r="B5" s="232" t="s">
        <v>397</v>
      </c>
      <c r="C5" s="232"/>
      <c r="D5" s="232"/>
      <c r="E5" s="232"/>
    </row>
    <row r="6" spans="1:5" x14ac:dyDescent="0.25">
      <c r="B6" s="232" t="s">
        <v>418</v>
      </c>
      <c r="C6" s="232"/>
      <c r="D6" s="232"/>
      <c r="E6" s="232"/>
    </row>
    <row r="7" spans="1:5" ht="15" customHeight="1" x14ac:dyDescent="0.25">
      <c r="B7" s="232" t="s">
        <v>444</v>
      </c>
      <c r="C7" s="232"/>
      <c r="D7" s="232"/>
      <c r="E7" s="232"/>
    </row>
    <row r="8" spans="1:5" x14ac:dyDescent="0.25">
      <c r="B8" s="232" t="s">
        <v>447</v>
      </c>
      <c r="C8" s="232"/>
      <c r="D8" s="232"/>
      <c r="E8" s="232"/>
    </row>
    <row r="9" spans="1:5" ht="15" customHeight="1" x14ac:dyDescent="0.25">
      <c r="B9" s="232" t="s">
        <v>451</v>
      </c>
      <c r="C9" s="232"/>
      <c r="D9" s="232"/>
      <c r="E9" s="232"/>
    </row>
    <row r="10" spans="1:5" x14ac:dyDescent="0.25">
      <c r="B10" s="232" t="s">
        <v>463</v>
      </c>
      <c r="C10" s="232"/>
      <c r="D10" s="232"/>
      <c r="E10" s="232"/>
    </row>
    <row r="11" spans="1:5" ht="15" customHeight="1" x14ac:dyDescent="0.25">
      <c r="B11" s="232" t="s">
        <v>464</v>
      </c>
      <c r="C11" s="232"/>
      <c r="D11" s="232"/>
      <c r="E11" s="232"/>
    </row>
    <row r="12" spans="1:5" x14ac:dyDescent="0.25">
      <c r="B12" s="232" t="s">
        <v>468</v>
      </c>
      <c r="C12" s="232"/>
      <c r="D12" s="232"/>
      <c r="E12" s="232"/>
    </row>
    <row r="13" spans="1:5" ht="15" customHeight="1" x14ac:dyDescent="0.25">
      <c r="B13" s="232" t="s">
        <v>471</v>
      </c>
      <c r="C13" s="232"/>
      <c r="D13" s="232"/>
      <c r="E13" s="232"/>
    </row>
    <row r="14" spans="1:5" x14ac:dyDescent="0.25">
      <c r="B14" s="232" t="s">
        <v>488</v>
      </c>
      <c r="C14" s="232"/>
      <c r="D14" s="232"/>
      <c r="E14" s="232"/>
    </row>
    <row r="15" spans="1:5" ht="12" customHeight="1" x14ac:dyDescent="0.25">
      <c r="B15" s="37"/>
      <c r="C15" s="37"/>
      <c r="D15" s="37"/>
      <c r="E15" s="37"/>
    </row>
    <row r="16" spans="1:5" ht="15" customHeight="1" x14ac:dyDescent="0.25">
      <c r="A16" s="231" t="s">
        <v>265</v>
      </c>
      <c r="B16" s="231"/>
      <c r="C16" s="231"/>
      <c r="D16" s="231"/>
      <c r="E16" s="231"/>
    </row>
    <row r="17" spans="1:5" ht="21" customHeight="1" x14ac:dyDescent="0.25">
      <c r="E17" s="2" t="s">
        <v>159</v>
      </c>
    </row>
    <row r="18" spans="1:5" ht="30" x14ac:dyDescent="0.25">
      <c r="A18" s="40" t="s">
        <v>84</v>
      </c>
      <c r="B18" s="41" t="s">
        <v>85</v>
      </c>
      <c r="C18" s="42" t="s">
        <v>133</v>
      </c>
      <c r="D18" s="43" t="s">
        <v>131</v>
      </c>
      <c r="E18" s="41" t="s">
        <v>0</v>
      </c>
    </row>
    <row r="19" spans="1:5" x14ac:dyDescent="0.25">
      <c r="A19" s="44" t="s">
        <v>9</v>
      </c>
      <c r="B19" s="45" t="s">
        <v>86</v>
      </c>
      <c r="C19" s="57">
        <f>C20+C23+C27</f>
        <v>31009.5</v>
      </c>
      <c r="D19" s="58">
        <f>D20+D23+D27</f>
        <v>592.6</v>
      </c>
      <c r="E19" s="59">
        <f>E20+E23+E27</f>
        <v>31602.1</v>
      </c>
    </row>
    <row r="20" spans="1:5" x14ac:dyDescent="0.25">
      <c r="A20" s="44" t="s">
        <v>87</v>
      </c>
      <c r="B20" s="45" t="s">
        <v>88</v>
      </c>
      <c r="C20" s="57">
        <f>C21</f>
        <v>30076</v>
      </c>
      <c r="D20" s="58">
        <f>D21</f>
        <v>453.5</v>
      </c>
      <c r="E20" s="59">
        <f>E21</f>
        <v>30529.5</v>
      </c>
    </row>
    <row r="21" spans="1:5" ht="15" customHeight="1" x14ac:dyDescent="0.25">
      <c r="A21" s="44" t="s">
        <v>89</v>
      </c>
      <c r="B21" s="46" t="s">
        <v>280</v>
      </c>
      <c r="C21" s="16">
        <v>30076</v>
      </c>
      <c r="D21" s="60">
        <v>453.5</v>
      </c>
      <c r="E21" s="63">
        <f>C21+D21</f>
        <v>30529.5</v>
      </c>
    </row>
    <row r="22" spans="1:5" ht="25.5" x14ac:dyDescent="0.25">
      <c r="A22" s="44"/>
      <c r="B22" s="74" t="s">
        <v>281</v>
      </c>
      <c r="C22" s="16">
        <v>53</v>
      </c>
      <c r="D22" s="60"/>
      <c r="E22" s="63">
        <v>53</v>
      </c>
    </row>
    <row r="23" spans="1:5" x14ac:dyDescent="0.25">
      <c r="A23" s="44" t="s">
        <v>90</v>
      </c>
      <c r="B23" s="45" t="s">
        <v>91</v>
      </c>
      <c r="C23" s="57">
        <f>C24+C25+C26</f>
        <v>810</v>
      </c>
      <c r="D23" s="58">
        <f>D24+D25+D26</f>
        <v>126.6</v>
      </c>
      <c r="E23" s="59">
        <f>E24+E25+E26</f>
        <v>936.6</v>
      </c>
    </row>
    <row r="24" spans="1:5" x14ac:dyDescent="0.25">
      <c r="A24" s="44" t="s">
        <v>92</v>
      </c>
      <c r="B24" s="46" t="s">
        <v>124</v>
      </c>
      <c r="C24" s="62">
        <v>350</v>
      </c>
      <c r="D24" s="60"/>
      <c r="E24" s="63">
        <f>C24+D24</f>
        <v>350</v>
      </c>
    </row>
    <row r="25" spans="1:5" x14ac:dyDescent="0.25">
      <c r="A25" s="44" t="s">
        <v>93</v>
      </c>
      <c r="B25" s="46" t="s">
        <v>125</v>
      </c>
      <c r="C25" s="62">
        <v>10</v>
      </c>
      <c r="D25" s="60"/>
      <c r="E25" s="63">
        <f>C25+D25</f>
        <v>10</v>
      </c>
    </row>
    <row r="26" spans="1:5" x14ac:dyDescent="0.25">
      <c r="A26" s="44" t="s">
        <v>94</v>
      </c>
      <c r="B26" s="46" t="s">
        <v>126</v>
      </c>
      <c r="C26" s="62">
        <v>450</v>
      </c>
      <c r="D26" s="60">
        <v>126.6</v>
      </c>
      <c r="E26" s="63">
        <f>C26+D26</f>
        <v>576.6</v>
      </c>
    </row>
    <row r="27" spans="1:5" x14ac:dyDescent="0.25">
      <c r="A27" s="44" t="s">
        <v>95</v>
      </c>
      <c r="B27" s="47" t="s">
        <v>96</v>
      </c>
      <c r="C27" s="57">
        <f>C28</f>
        <v>123.5</v>
      </c>
      <c r="D27" s="58">
        <f t="shared" ref="D27:E27" si="0">D28</f>
        <v>12.5</v>
      </c>
      <c r="E27" s="59">
        <f t="shared" si="0"/>
        <v>136</v>
      </c>
    </row>
    <row r="28" spans="1:5" x14ac:dyDescent="0.25">
      <c r="A28" s="44" t="s">
        <v>97</v>
      </c>
      <c r="B28" s="46" t="s">
        <v>127</v>
      </c>
      <c r="C28" s="62">
        <v>123.5</v>
      </c>
      <c r="D28" s="60">
        <v>12.5</v>
      </c>
      <c r="E28" s="63">
        <f>C28+D28</f>
        <v>136</v>
      </c>
    </row>
    <row r="29" spans="1:5" x14ac:dyDescent="0.25">
      <c r="A29" s="44" t="s">
        <v>62</v>
      </c>
      <c r="B29" s="45" t="s">
        <v>98</v>
      </c>
      <c r="C29" s="57">
        <f>C30+C35+C42+C44</f>
        <v>3539.7000000000003</v>
      </c>
      <c r="D29" s="58">
        <f>D30+D35+D42+D44</f>
        <v>86.4</v>
      </c>
      <c r="E29" s="59">
        <f>E30+E35+E42+E44</f>
        <v>3626.1000000000004</v>
      </c>
    </row>
    <row r="30" spans="1:5" x14ac:dyDescent="0.25">
      <c r="A30" s="44" t="s">
        <v>99</v>
      </c>
      <c r="B30" s="45" t="s">
        <v>100</v>
      </c>
      <c r="C30" s="57">
        <f>C31+C32+C33+C34</f>
        <v>343.6</v>
      </c>
      <c r="D30" s="58">
        <f>D31+D32+D33+D34</f>
        <v>17.2</v>
      </c>
      <c r="E30" s="59">
        <f>E31+E32+E33+E34</f>
        <v>360.8</v>
      </c>
    </row>
    <row r="31" spans="1:5" ht="30" x14ac:dyDescent="0.25">
      <c r="A31" s="44" t="s">
        <v>101</v>
      </c>
      <c r="B31" s="46" t="s">
        <v>128</v>
      </c>
      <c r="C31" s="62">
        <v>200</v>
      </c>
      <c r="D31" s="60">
        <v>17.2</v>
      </c>
      <c r="E31" s="63">
        <f>C31+D31</f>
        <v>217.2</v>
      </c>
    </row>
    <row r="32" spans="1:5" x14ac:dyDescent="0.25">
      <c r="A32" s="44" t="s">
        <v>102</v>
      </c>
      <c r="B32" s="46" t="s">
        <v>129</v>
      </c>
      <c r="C32" s="62">
        <v>53.6</v>
      </c>
      <c r="D32" s="60"/>
      <c r="E32" s="63">
        <f>C32+D32</f>
        <v>53.6</v>
      </c>
    </row>
    <row r="33" spans="1:5" s="1" customFormat="1" x14ac:dyDescent="0.25">
      <c r="A33" s="35" t="s">
        <v>103</v>
      </c>
      <c r="B33" s="80" t="s">
        <v>130</v>
      </c>
      <c r="C33" s="16">
        <v>90</v>
      </c>
      <c r="D33" s="21"/>
      <c r="E33" s="61">
        <f>C33+D33</f>
        <v>90</v>
      </c>
    </row>
    <row r="34" spans="1:5" hidden="1" x14ac:dyDescent="0.25">
      <c r="A34" s="44" t="s">
        <v>167</v>
      </c>
      <c r="B34" s="46" t="s">
        <v>166</v>
      </c>
      <c r="C34" s="57"/>
      <c r="D34" s="58"/>
      <c r="E34" s="59">
        <f>C34+D34</f>
        <v>0</v>
      </c>
    </row>
    <row r="35" spans="1:5" x14ac:dyDescent="0.25">
      <c r="A35" s="44" t="s">
        <v>104</v>
      </c>
      <c r="B35" s="45" t="s">
        <v>105</v>
      </c>
      <c r="C35" s="57">
        <f>C36+C37+C38+C39</f>
        <v>3135.8</v>
      </c>
      <c r="D35" s="58">
        <f t="shared" ref="D35:E35" si="1">D36+D37+D38+D39</f>
        <v>52.7</v>
      </c>
      <c r="E35" s="59">
        <f t="shared" si="1"/>
        <v>3188.5</v>
      </c>
    </row>
    <row r="36" spans="1:5" ht="15.75" customHeight="1" x14ac:dyDescent="0.25">
      <c r="A36" s="44" t="s">
        <v>106</v>
      </c>
      <c r="B36" s="46" t="s">
        <v>105</v>
      </c>
      <c r="C36" s="16">
        <v>181</v>
      </c>
      <c r="D36" s="21">
        <v>36.6</v>
      </c>
      <c r="E36" s="63">
        <f t="shared" ref="E36" si="2">C36+D36</f>
        <v>217.6</v>
      </c>
    </row>
    <row r="37" spans="1:5" x14ac:dyDescent="0.25">
      <c r="A37" s="44" t="s">
        <v>107</v>
      </c>
      <c r="B37" s="46" t="s">
        <v>170</v>
      </c>
      <c r="C37" s="16">
        <v>371.1</v>
      </c>
      <c r="D37" s="21">
        <v>10.9</v>
      </c>
      <c r="E37" s="63">
        <f t="shared" ref="E37:E45" si="3">C37+D37</f>
        <v>382</v>
      </c>
    </row>
    <row r="38" spans="1:5" x14ac:dyDescent="0.25">
      <c r="A38" s="44" t="s">
        <v>108</v>
      </c>
      <c r="B38" s="46" t="s">
        <v>139</v>
      </c>
      <c r="C38" s="62">
        <v>1088.7</v>
      </c>
      <c r="D38" s="60">
        <v>5.2</v>
      </c>
      <c r="E38" s="63">
        <f t="shared" si="3"/>
        <v>1093.9000000000001</v>
      </c>
    </row>
    <row r="39" spans="1:5" x14ac:dyDescent="0.25">
      <c r="A39" s="44" t="s">
        <v>175</v>
      </c>
      <c r="B39" s="51" t="s">
        <v>220</v>
      </c>
      <c r="C39" s="16">
        <f>C40+C41</f>
        <v>1495</v>
      </c>
      <c r="D39" s="21"/>
      <c r="E39" s="61">
        <f t="shared" ref="E39" si="4">E40+E41</f>
        <v>1495</v>
      </c>
    </row>
    <row r="40" spans="1:5" x14ac:dyDescent="0.25">
      <c r="A40" s="73" t="s">
        <v>176</v>
      </c>
      <c r="B40" s="74" t="s">
        <v>221</v>
      </c>
      <c r="C40" s="75">
        <v>50</v>
      </c>
      <c r="D40" s="76"/>
      <c r="E40" s="77">
        <f>C40+D40</f>
        <v>50</v>
      </c>
    </row>
    <row r="41" spans="1:5" x14ac:dyDescent="0.25">
      <c r="A41" s="73" t="s">
        <v>177</v>
      </c>
      <c r="B41" s="74" t="s">
        <v>222</v>
      </c>
      <c r="C41" s="75">
        <v>1445</v>
      </c>
      <c r="D41" s="76"/>
      <c r="E41" s="77">
        <f>C41+D41</f>
        <v>1445</v>
      </c>
    </row>
    <row r="42" spans="1:5" x14ac:dyDescent="0.25">
      <c r="A42" s="44" t="s">
        <v>109</v>
      </c>
      <c r="B42" s="45" t="s">
        <v>110</v>
      </c>
      <c r="C42" s="57">
        <v>20</v>
      </c>
      <c r="D42" s="58">
        <v>16.5</v>
      </c>
      <c r="E42" s="64">
        <f t="shared" si="3"/>
        <v>36.5</v>
      </c>
    </row>
    <row r="43" spans="1:5" hidden="1" x14ac:dyDescent="0.25">
      <c r="A43" s="44"/>
      <c r="B43" s="48" t="s">
        <v>153</v>
      </c>
      <c r="C43" s="65"/>
      <c r="D43" s="66"/>
      <c r="E43" s="67">
        <f t="shared" si="3"/>
        <v>0</v>
      </c>
    </row>
    <row r="44" spans="1:5" x14ac:dyDescent="0.25">
      <c r="A44" s="44" t="s">
        <v>111</v>
      </c>
      <c r="B44" s="45" t="s">
        <v>112</v>
      </c>
      <c r="C44" s="68">
        <v>40.299999999999997</v>
      </c>
      <c r="D44" s="69"/>
      <c r="E44" s="64">
        <f>C44+D44</f>
        <v>40.299999999999997</v>
      </c>
    </row>
    <row r="45" spans="1:5" s="50" customFormat="1" hidden="1" x14ac:dyDescent="0.25">
      <c r="A45" s="49"/>
      <c r="B45" s="48" t="s">
        <v>152</v>
      </c>
      <c r="C45" s="65">
        <v>0.9</v>
      </c>
      <c r="D45" s="66"/>
      <c r="E45" s="64">
        <f t="shared" si="3"/>
        <v>0.9</v>
      </c>
    </row>
    <row r="46" spans="1:5" ht="28.5" x14ac:dyDescent="0.25">
      <c r="A46" s="44" t="s">
        <v>10</v>
      </c>
      <c r="B46" s="45" t="s">
        <v>113</v>
      </c>
      <c r="C46" s="68">
        <f>C47+C52</f>
        <v>285.2</v>
      </c>
      <c r="D46" s="69">
        <f t="shared" ref="D46" si="5">D47+D52</f>
        <v>21.1</v>
      </c>
      <c r="E46" s="64">
        <f>E47+E52</f>
        <v>306.3</v>
      </c>
    </row>
    <row r="47" spans="1:5" x14ac:dyDescent="0.25">
      <c r="A47" s="44" t="s">
        <v>114</v>
      </c>
      <c r="B47" s="45" t="s">
        <v>115</v>
      </c>
      <c r="C47" s="68">
        <f>C48+C49+C51+C50</f>
        <v>285.2</v>
      </c>
      <c r="D47" s="69">
        <f>D48+D49+D50</f>
        <v>20</v>
      </c>
      <c r="E47" s="64">
        <f>E48+E49+E50</f>
        <v>305.2</v>
      </c>
    </row>
    <row r="48" spans="1:5" x14ac:dyDescent="0.25">
      <c r="A48" s="35" t="s">
        <v>116</v>
      </c>
      <c r="B48" s="80" t="s">
        <v>179</v>
      </c>
      <c r="C48" s="16">
        <v>30</v>
      </c>
      <c r="D48" s="21"/>
      <c r="E48" s="63">
        <f t="shared" ref="E48:E52" si="6">C48+D48</f>
        <v>30</v>
      </c>
    </row>
    <row r="49" spans="1:9" x14ac:dyDescent="0.25">
      <c r="A49" s="44" t="s">
        <v>117</v>
      </c>
      <c r="B49" s="51" t="s">
        <v>155</v>
      </c>
      <c r="C49" s="16">
        <v>253.2</v>
      </c>
      <c r="D49" s="21">
        <v>20</v>
      </c>
      <c r="E49" s="63">
        <f t="shared" si="6"/>
        <v>273.2</v>
      </c>
    </row>
    <row r="50" spans="1:9" x14ac:dyDescent="0.25">
      <c r="A50" s="44" t="s">
        <v>154</v>
      </c>
      <c r="B50" s="51" t="s">
        <v>231</v>
      </c>
      <c r="C50" s="16">
        <v>2</v>
      </c>
      <c r="D50" s="21"/>
      <c r="E50" s="63">
        <f t="shared" si="6"/>
        <v>2</v>
      </c>
    </row>
    <row r="51" spans="1:9" hidden="1" x14ac:dyDescent="0.25">
      <c r="A51" s="44" t="s">
        <v>230</v>
      </c>
      <c r="B51" s="51" t="s">
        <v>156</v>
      </c>
      <c r="C51" s="16"/>
      <c r="D51" s="21"/>
      <c r="E51" s="63">
        <f t="shared" si="6"/>
        <v>0</v>
      </c>
    </row>
    <row r="52" spans="1:9" x14ac:dyDescent="0.25">
      <c r="A52" s="35" t="s">
        <v>157</v>
      </c>
      <c r="B52" s="52" t="s">
        <v>158</v>
      </c>
      <c r="C52" s="68"/>
      <c r="D52" s="69">
        <v>1.1000000000000001</v>
      </c>
      <c r="E52" s="64">
        <f t="shared" si="6"/>
        <v>1.1000000000000001</v>
      </c>
    </row>
    <row r="53" spans="1:9" x14ac:dyDescent="0.25">
      <c r="A53" s="44" t="s">
        <v>11</v>
      </c>
      <c r="B53" s="45" t="s">
        <v>118</v>
      </c>
      <c r="C53" s="57">
        <f>C54+C78+C79+C118+C120</f>
        <v>26951.5</v>
      </c>
      <c r="D53" s="69">
        <f>D54+D78+D79+D118+D120</f>
        <v>1411</v>
      </c>
      <c r="E53" s="64">
        <f>E54+E78+E79+E118+E120</f>
        <v>28362.5</v>
      </c>
    </row>
    <row r="54" spans="1:9" s="1" customFormat="1" ht="28.5" x14ac:dyDescent="0.25">
      <c r="A54" s="35" t="s">
        <v>119</v>
      </c>
      <c r="B54" s="52" t="s">
        <v>195</v>
      </c>
      <c r="C54" s="68">
        <f>SUM(C55:C77)</f>
        <v>4437.9999999999991</v>
      </c>
      <c r="D54" s="58">
        <f>SUM(D55:D77)</f>
        <v>347.29999999999995</v>
      </c>
      <c r="E54" s="59">
        <f>SUM(E55:E77)</f>
        <v>4785.2999999999993</v>
      </c>
      <c r="I54" s="88"/>
    </row>
    <row r="55" spans="1:9" x14ac:dyDescent="0.25">
      <c r="A55" s="49" t="s">
        <v>120</v>
      </c>
      <c r="B55" s="93" t="s">
        <v>268</v>
      </c>
      <c r="C55" s="70">
        <v>0.7</v>
      </c>
      <c r="D55" s="66"/>
      <c r="E55" s="67">
        <f t="shared" ref="E55:E78" si="7">C55+D55</f>
        <v>0.7</v>
      </c>
    </row>
    <row r="56" spans="1:9" x14ac:dyDescent="0.25">
      <c r="A56" s="49" t="s">
        <v>121</v>
      </c>
      <c r="B56" s="93" t="s">
        <v>65</v>
      </c>
      <c r="C56" s="70">
        <v>26.8</v>
      </c>
      <c r="D56" s="66"/>
      <c r="E56" s="67">
        <f t="shared" si="7"/>
        <v>26.8</v>
      </c>
    </row>
    <row r="57" spans="1:9" x14ac:dyDescent="0.25">
      <c r="A57" s="49" t="s">
        <v>122</v>
      </c>
      <c r="B57" s="93" t="s">
        <v>72</v>
      </c>
      <c r="C57" s="70">
        <v>8.4</v>
      </c>
      <c r="D57" s="66"/>
      <c r="E57" s="67">
        <f t="shared" si="7"/>
        <v>8.4</v>
      </c>
    </row>
    <row r="58" spans="1:9" x14ac:dyDescent="0.25">
      <c r="A58" s="49" t="s">
        <v>196</v>
      </c>
      <c r="B58" s="93" t="s">
        <v>66</v>
      </c>
      <c r="C58" s="70">
        <v>295.7</v>
      </c>
      <c r="D58" s="66">
        <v>-20.8</v>
      </c>
      <c r="E58" s="67">
        <f t="shared" si="7"/>
        <v>274.89999999999998</v>
      </c>
    </row>
    <row r="59" spans="1:9" x14ac:dyDescent="0.25">
      <c r="A59" s="49" t="s">
        <v>197</v>
      </c>
      <c r="B59" s="93" t="s">
        <v>234</v>
      </c>
      <c r="C59" s="70">
        <v>650.79999999999995</v>
      </c>
      <c r="D59" s="66">
        <v>-99.3</v>
      </c>
      <c r="E59" s="67">
        <f t="shared" si="7"/>
        <v>551.5</v>
      </c>
    </row>
    <row r="60" spans="1:9" x14ac:dyDescent="0.25">
      <c r="A60" s="49" t="s">
        <v>198</v>
      </c>
      <c r="B60" s="93" t="s">
        <v>82</v>
      </c>
      <c r="C60" s="70">
        <v>1652.3</v>
      </c>
      <c r="D60" s="66">
        <v>469</v>
      </c>
      <c r="E60" s="67">
        <f t="shared" si="7"/>
        <v>2121.3000000000002</v>
      </c>
    </row>
    <row r="61" spans="1:9" x14ac:dyDescent="0.25">
      <c r="A61" s="49" t="s">
        <v>199</v>
      </c>
      <c r="B61" s="93" t="s">
        <v>73</v>
      </c>
      <c r="C61" s="70">
        <v>18.399999999999999</v>
      </c>
      <c r="D61" s="66">
        <v>1.4</v>
      </c>
      <c r="E61" s="67">
        <f t="shared" si="7"/>
        <v>19.799999999999997</v>
      </c>
    </row>
    <row r="62" spans="1:9" x14ac:dyDescent="0.25">
      <c r="A62" s="49" t="s">
        <v>200</v>
      </c>
      <c r="B62" s="93" t="s">
        <v>171</v>
      </c>
      <c r="C62" s="70">
        <v>111.6</v>
      </c>
      <c r="D62" s="66"/>
      <c r="E62" s="67">
        <f t="shared" si="7"/>
        <v>111.6</v>
      </c>
    </row>
    <row r="63" spans="1:9" ht="26.25" x14ac:dyDescent="0.25">
      <c r="A63" s="49" t="s">
        <v>201</v>
      </c>
      <c r="B63" s="93" t="s">
        <v>269</v>
      </c>
      <c r="C63" s="70">
        <v>357.8</v>
      </c>
      <c r="D63" s="66"/>
      <c r="E63" s="67">
        <f t="shared" si="7"/>
        <v>357.8</v>
      </c>
    </row>
    <row r="64" spans="1:9" ht="26.25" x14ac:dyDescent="0.25">
      <c r="A64" s="49" t="s">
        <v>202</v>
      </c>
      <c r="B64" s="93" t="s">
        <v>232</v>
      </c>
      <c r="C64" s="70">
        <v>78.8</v>
      </c>
      <c r="D64" s="66"/>
      <c r="E64" s="67">
        <f t="shared" si="7"/>
        <v>78.8</v>
      </c>
    </row>
    <row r="65" spans="1:5" x14ac:dyDescent="0.25">
      <c r="A65" s="49" t="s">
        <v>203</v>
      </c>
      <c r="B65" s="93" t="s">
        <v>67</v>
      </c>
      <c r="C65" s="70">
        <v>30.6</v>
      </c>
      <c r="D65" s="66"/>
      <c r="E65" s="67">
        <f t="shared" si="7"/>
        <v>30.6</v>
      </c>
    </row>
    <row r="66" spans="1:5" x14ac:dyDescent="0.25">
      <c r="A66" s="49" t="s">
        <v>204</v>
      </c>
      <c r="B66" s="93" t="s">
        <v>68</v>
      </c>
      <c r="C66" s="70">
        <v>6.5</v>
      </c>
      <c r="D66" s="66"/>
      <c r="E66" s="67">
        <f t="shared" si="7"/>
        <v>6.5</v>
      </c>
    </row>
    <row r="67" spans="1:5" x14ac:dyDescent="0.25">
      <c r="A67" s="49" t="s">
        <v>205</v>
      </c>
      <c r="B67" s="93" t="s">
        <v>70</v>
      </c>
      <c r="C67" s="70">
        <v>0.7</v>
      </c>
      <c r="D67" s="66"/>
      <c r="E67" s="67">
        <f t="shared" si="7"/>
        <v>0.7</v>
      </c>
    </row>
    <row r="68" spans="1:5" x14ac:dyDescent="0.25">
      <c r="A68" s="49" t="s">
        <v>206</v>
      </c>
      <c r="B68" s="93" t="s">
        <v>71</v>
      </c>
      <c r="C68" s="70">
        <v>20.9</v>
      </c>
      <c r="D68" s="66"/>
      <c r="E68" s="67">
        <f t="shared" si="7"/>
        <v>20.9</v>
      </c>
    </row>
    <row r="69" spans="1:5" x14ac:dyDescent="0.25">
      <c r="A69" s="49" t="s">
        <v>207</v>
      </c>
      <c r="B69" s="93" t="s">
        <v>78</v>
      </c>
      <c r="C69" s="70">
        <v>672.4</v>
      </c>
      <c r="D69" s="66"/>
      <c r="E69" s="67">
        <f t="shared" si="7"/>
        <v>672.4</v>
      </c>
    </row>
    <row r="70" spans="1:5" ht="26.25" x14ac:dyDescent="0.25">
      <c r="A70" s="49" t="s">
        <v>208</v>
      </c>
      <c r="B70" s="93" t="s">
        <v>236</v>
      </c>
      <c r="C70" s="70">
        <v>6</v>
      </c>
      <c r="D70" s="66"/>
      <c r="E70" s="67">
        <f t="shared" si="7"/>
        <v>6</v>
      </c>
    </row>
    <row r="71" spans="1:5" x14ac:dyDescent="0.25">
      <c r="A71" s="49" t="s">
        <v>209</v>
      </c>
      <c r="B71" s="93" t="s">
        <v>223</v>
      </c>
      <c r="C71" s="70">
        <v>216.9</v>
      </c>
      <c r="D71" s="66"/>
      <c r="E71" s="67">
        <f t="shared" si="7"/>
        <v>216.9</v>
      </c>
    </row>
    <row r="72" spans="1:5" ht="26.25" x14ac:dyDescent="0.25">
      <c r="A72" s="49" t="s">
        <v>210</v>
      </c>
      <c r="B72" s="93" t="s">
        <v>270</v>
      </c>
      <c r="C72" s="70">
        <v>0.2</v>
      </c>
      <c r="D72" s="66"/>
      <c r="E72" s="67">
        <f t="shared" si="7"/>
        <v>0.2</v>
      </c>
    </row>
    <row r="73" spans="1:5" ht="26.25" x14ac:dyDescent="0.25">
      <c r="A73" s="49" t="s">
        <v>211</v>
      </c>
      <c r="B73" s="84" t="s">
        <v>79</v>
      </c>
      <c r="C73" s="70">
        <v>219</v>
      </c>
      <c r="D73" s="66"/>
      <c r="E73" s="67">
        <f t="shared" si="7"/>
        <v>219</v>
      </c>
    </row>
    <row r="74" spans="1:5" ht="15.75" customHeight="1" x14ac:dyDescent="0.25">
      <c r="A74" s="49" t="s">
        <v>212</v>
      </c>
      <c r="B74" s="93" t="s">
        <v>69</v>
      </c>
      <c r="C74" s="70">
        <v>29.9</v>
      </c>
      <c r="D74" s="66"/>
      <c r="E74" s="67">
        <f t="shared" si="7"/>
        <v>29.9</v>
      </c>
    </row>
    <row r="75" spans="1:5" x14ac:dyDescent="0.25">
      <c r="A75" s="49" t="s">
        <v>213</v>
      </c>
      <c r="B75" s="93" t="s">
        <v>80</v>
      </c>
      <c r="C75" s="70">
        <v>9.6999999999999993</v>
      </c>
      <c r="D75" s="66">
        <v>0.5</v>
      </c>
      <c r="E75" s="67">
        <f t="shared" si="7"/>
        <v>10.199999999999999</v>
      </c>
    </row>
    <row r="76" spans="1:5" x14ac:dyDescent="0.25">
      <c r="A76" s="49" t="s">
        <v>214</v>
      </c>
      <c r="B76" s="93" t="s">
        <v>163</v>
      </c>
      <c r="C76" s="70">
        <v>6.2</v>
      </c>
      <c r="D76" s="66">
        <v>-3.5</v>
      </c>
      <c r="E76" s="67">
        <f t="shared" si="7"/>
        <v>2.7</v>
      </c>
    </row>
    <row r="77" spans="1:5" x14ac:dyDescent="0.25">
      <c r="A77" s="49" t="s">
        <v>233</v>
      </c>
      <c r="B77" s="93" t="s">
        <v>180</v>
      </c>
      <c r="C77" s="70">
        <v>17.7</v>
      </c>
      <c r="D77" s="66"/>
      <c r="E77" s="67">
        <f t="shared" si="7"/>
        <v>17.7</v>
      </c>
    </row>
    <row r="78" spans="1:5" s="1" customFormat="1" ht="15" customHeight="1" x14ac:dyDescent="0.25">
      <c r="A78" s="35" t="s">
        <v>174</v>
      </c>
      <c r="B78" s="52" t="s">
        <v>267</v>
      </c>
      <c r="C78" s="68">
        <v>13312.7</v>
      </c>
      <c r="D78" s="69">
        <v>91.7</v>
      </c>
      <c r="E78" s="64">
        <f t="shared" si="7"/>
        <v>13404.400000000001</v>
      </c>
    </row>
    <row r="79" spans="1:5" s="1" customFormat="1" ht="15" customHeight="1" x14ac:dyDescent="0.25">
      <c r="A79" s="35" t="s">
        <v>178</v>
      </c>
      <c r="B79" s="52" t="s">
        <v>183</v>
      </c>
      <c r="C79" s="68">
        <f>C80+C88+C89+C90+C91+C92+C93+C94+C95+C96+C97+C98+C99+C100+C101+C102+C103+C104+C105+C106+C107+C108+C111+C112+C113+C114+C115+C116+C117+C109+C110</f>
        <v>7630.3</v>
      </c>
      <c r="D79" s="69">
        <f t="shared" ref="D79:E79" si="8">D80+D88+D89+D90+D91+D92+D93+D94+D95+D96+D97+D98+D99+D100+D101+D102+D103+D104+D105+D106+D107+D108+D111+D112+D113+D114+D115+D116+D117+D109+D110</f>
        <v>1596.1</v>
      </c>
      <c r="E79" s="64">
        <f t="shared" si="8"/>
        <v>9226.4</v>
      </c>
    </row>
    <row r="80" spans="1:5" s="1" customFormat="1" x14ac:dyDescent="0.25">
      <c r="A80" s="35" t="s">
        <v>160</v>
      </c>
      <c r="B80" s="53" t="s">
        <v>184</v>
      </c>
      <c r="C80" s="68">
        <f>SUM(C81:C87)</f>
        <v>1434</v>
      </c>
      <c r="D80" s="69">
        <f>SUM(D81:D87)</f>
        <v>1250.3</v>
      </c>
      <c r="E80" s="64">
        <f>SUM(E81:E87)</f>
        <v>2684.3</v>
      </c>
    </row>
    <row r="81" spans="1:5" s="55" customFormat="1" ht="49.5" hidden="1" customHeight="1" x14ac:dyDescent="0.25">
      <c r="A81" s="49" t="s">
        <v>146</v>
      </c>
      <c r="B81" s="54" t="s">
        <v>165</v>
      </c>
      <c r="C81" s="70"/>
      <c r="D81" s="66"/>
      <c r="E81" s="67">
        <f t="shared" ref="E81:E119" si="9">C81+D81</f>
        <v>0</v>
      </c>
    </row>
    <row r="82" spans="1:5" s="55" customFormat="1" ht="25.5" hidden="1" x14ac:dyDescent="0.25">
      <c r="A82" s="49" t="s">
        <v>147</v>
      </c>
      <c r="B82" s="54" t="s">
        <v>135</v>
      </c>
      <c r="C82" s="70"/>
      <c r="D82" s="66"/>
      <c r="E82" s="67">
        <f t="shared" si="9"/>
        <v>0</v>
      </c>
    </row>
    <row r="83" spans="1:5" s="55" customFormat="1" ht="16.5" hidden="1" customHeight="1" x14ac:dyDescent="0.25">
      <c r="A83" s="49" t="s">
        <v>148</v>
      </c>
      <c r="B83" s="54" t="s">
        <v>136</v>
      </c>
      <c r="C83" s="70"/>
      <c r="D83" s="66"/>
      <c r="E83" s="67">
        <f t="shared" si="9"/>
        <v>0</v>
      </c>
    </row>
    <row r="84" spans="1:5" s="55" customFormat="1" hidden="1" x14ac:dyDescent="0.25">
      <c r="A84" s="49" t="s">
        <v>149</v>
      </c>
      <c r="B84" s="54" t="s">
        <v>140</v>
      </c>
      <c r="C84" s="70"/>
      <c r="D84" s="66"/>
      <c r="E84" s="67">
        <f t="shared" si="9"/>
        <v>0</v>
      </c>
    </row>
    <row r="85" spans="1:5" s="55" customFormat="1" ht="25.5" x14ac:dyDescent="0.25">
      <c r="A85" s="49" t="s">
        <v>190</v>
      </c>
      <c r="B85" s="78" t="s">
        <v>134</v>
      </c>
      <c r="C85" s="70">
        <v>409</v>
      </c>
      <c r="D85" s="66"/>
      <c r="E85" s="67">
        <f t="shared" si="9"/>
        <v>409</v>
      </c>
    </row>
    <row r="86" spans="1:5" s="55" customFormat="1" x14ac:dyDescent="0.25">
      <c r="A86" s="49" t="s">
        <v>191</v>
      </c>
      <c r="B86" s="78" t="s">
        <v>224</v>
      </c>
      <c r="C86" s="70">
        <v>700</v>
      </c>
      <c r="D86" s="66">
        <v>550.29999999999995</v>
      </c>
      <c r="E86" s="67">
        <f t="shared" si="9"/>
        <v>1250.3</v>
      </c>
    </row>
    <row r="87" spans="1:5" s="55" customFormat="1" ht="25.5" x14ac:dyDescent="0.25">
      <c r="A87" s="49" t="s">
        <v>227</v>
      </c>
      <c r="B87" s="78" t="s">
        <v>229</v>
      </c>
      <c r="C87" s="70">
        <v>325</v>
      </c>
      <c r="D87" s="66">
        <v>700</v>
      </c>
      <c r="E87" s="67">
        <f t="shared" si="9"/>
        <v>1025</v>
      </c>
    </row>
    <row r="88" spans="1:5" s="1" customFormat="1" ht="30" x14ac:dyDescent="0.25">
      <c r="A88" s="35" t="s">
        <v>161</v>
      </c>
      <c r="B88" s="81" t="s">
        <v>194</v>
      </c>
      <c r="C88" s="16">
        <v>546.1</v>
      </c>
      <c r="D88" s="21"/>
      <c r="E88" s="61">
        <f t="shared" ref="E88" si="10">C88+D88</f>
        <v>546.1</v>
      </c>
    </row>
    <row r="89" spans="1:5" s="1" customFormat="1" x14ac:dyDescent="0.25">
      <c r="A89" s="35" t="s">
        <v>239</v>
      </c>
      <c r="B89" s="82" t="s">
        <v>150</v>
      </c>
      <c r="C89" s="16">
        <v>16.899999999999999</v>
      </c>
      <c r="D89" s="21"/>
      <c r="E89" s="61">
        <f>C89+D89</f>
        <v>16.899999999999999</v>
      </c>
    </row>
    <row r="90" spans="1:5" s="1" customFormat="1" x14ac:dyDescent="0.25">
      <c r="A90" s="35" t="s">
        <v>240</v>
      </c>
      <c r="B90" s="80" t="s">
        <v>237</v>
      </c>
      <c r="C90" s="16">
        <v>48</v>
      </c>
      <c r="D90" s="21"/>
      <c r="E90" s="61">
        <f t="shared" ref="E90:E117" si="11">C90+D90</f>
        <v>48</v>
      </c>
    </row>
    <row r="91" spans="1:5" s="1" customFormat="1" x14ac:dyDescent="0.25">
      <c r="A91" s="35" t="s">
        <v>241</v>
      </c>
      <c r="B91" s="80" t="s">
        <v>238</v>
      </c>
      <c r="C91" s="16">
        <v>264.3</v>
      </c>
      <c r="D91" s="21">
        <v>1.8</v>
      </c>
      <c r="E91" s="61">
        <f t="shared" si="11"/>
        <v>266.10000000000002</v>
      </c>
    </row>
    <row r="92" spans="1:5" s="1" customFormat="1" ht="45" x14ac:dyDescent="0.25">
      <c r="A92" s="35" t="s">
        <v>242</v>
      </c>
      <c r="B92" s="80" t="s">
        <v>266</v>
      </c>
      <c r="C92" s="16">
        <v>27</v>
      </c>
      <c r="D92" s="21"/>
      <c r="E92" s="61">
        <f t="shared" si="11"/>
        <v>27</v>
      </c>
    </row>
    <row r="93" spans="1:5" s="1" customFormat="1" x14ac:dyDescent="0.25">
      <c r="A93" s="35" t="s">
        <v>243</v>
      </c>
      <c r="B93" s="80" t="s">
        <v>249</v>
      </c>
      <c r="C93" s="16">
        <v>233.7</v>
      </c>
      <c r="D93" s="21"/>
      <c r="E93" s="61">
        <f t="shared" si="11"/>
        <v>233.7</v>
      </c>
    </row>
    <row r="94" spans="1:5" s="1" customFormat="1" ht="30" x14ac:dyDescent="0.25">
      <c r="A94" s="35" t="s">
        <v>244</v>
      </c>
      <c r="B94" s="80" t="s">
        <v>271</v>
      </c>
      <c r="C94" s="16">
        <v>50</v>
      </c>
      <c r="D94" s="21"/>
      <c r="E94" s="61">
        <f t="shared" si="11"/>
        <v>50</v>
      </c>
    </row>
    <row r="95" spans="1:5" s="1" customFormat="1" ht="45" x14ac:dyDescent="0.25">
      <c r="A95" s="35" t="s">
        <v>251</v>
      </c>
      <c r="B95" s="87" t="s">
        <v>272</v>
      </c>
      <c r="C95" s="16">
        <v>253.7</v>
      </c>
      <c r="D95" s="21"/>
      <c r="E95" s="61">
        <f t="shared" si="11"/>
        <v>253.7</v>
      </c>
    </row>
    <row r="96" spans="1:5" s="1" customFormat="1" ht="30" x14ac:dyDescent="0.25">
      <c r="A96" s="35" t="s">
        <v>252</v>
      </c>
      <c r="B96" s="87" t="s">
        <v>262</v>
      </c>
      <c r="C96" s="16">
        <v>80.5</v>
      </c>
      <c r="D96" s="21"/>
      <c r="E96" s="61">
        <f t="shared" si="11"/>
        <v>80.5</v>
      </c>
    </row>
    <row r="97" spans="1:5" s="1" customFormat="1" ht="30" x14ac:dyDescent="0.25">
      <c r="A97" s="35" t="s">
        <v>253</v>
      </c>
      <c r="B97" s="89" t="s">
        <v>273</v>
      </c>
      <c r="C97" s="16">
        <v>226</v>
      </c>
      <c r="D97" s="21"/>
      <c r="E97" s="61">
        <f t="shared" ref="E97:E99" si="12">C97+D97</f>
        <v>226</v>
      </c>
    </row>
    <row r="98" spans="1:5" s="1" customFormat="1" x14ac:dyDescent="0.25">
      <c r="A98" s="35" t="s">
        <v>254</v>
      </c>
      <c r="B98" s="89" t="s">
        <v>386</v>
      </c>
      <c r="C98" s="16">
        <v>116.8</v>
      </c>
      <c r="D98" s="21"/>
      <c r="E98" s="61">
        <f t="shared" si="12"/>
        <v>116.8</v>
      </c>
    </row>
    <row r="99" spans="1:5" s="1" customFormat="1" ht="30" x14ac:dyDescent="0.25">
      <c r="A99" s="35" t="s">
        <v>383</v>
      </c>
      <c r="B99" s="89" t="s">
        <v>387</v>
      </c>
      <c r="C99" s="16">
        <v>73.400000000000006</v>
      </c>
      <c r="D99" s="21"/>
      <c r="E99" s="61">
        <f t="shared" si="12"/>
        <v>73.400000000000006</v>
      </c>
    </row>
    <row r="100" spans="1:5" s="1" customFormat="1" x14ac:dyDescent="0.25">
      <c r="A100" s="35" t="s">
        <v>384</v>
      </c>
      <c r="B100" s="89" t="s">
        <v>388</v>
      </c>
      <c r="C100" s="16">
        <v>284.7</v>
      </c>
      <c r="D100" s="21">
        <v>96.9</v>
      </c>
      <c r="E100" s="61">
        <f t="shared" si="11"/>
        <v>381.6</v>
      </c>
    </row>
    <row r="101" spans="1:5" s="1" customFormat="1" ht="30" x14ac:dyDescent="0.25">
      <c r="A101" s="35" t="s">
        <v>385</v>
      </c>
      <c r="B101" s="89" t="s">
        <v>393</v>
      </c>
      <c r="C101" s="16">
        <v>112.9</v>
      </c>
      <c r="D101" s="21"/>
      <c r="E101" s="61">
        <f t="shared" si="11"/>
        <v>112.9</v>
      </c>
    </row>
    <row r="102" spans="1:5" s="1" customFormat="1" x14ac:dyDescent="0.25">
      <c r="A102" s="35" t="s">
        <v>394</v>
      </c>
      <c r="B102" s="89" t="s">
        <v>401</v>
      </c>
      <c r="C102" s="16">
        <v>31.1</v>
      </c>
      <c r="D102" s="21">
        <v>110.6</v>
      </c>
      <c r="E102" s="61">
        <f t="shared" si="11"/>
        <v>141.69999999999999</v>
      </c>
    </row>
    <row r="103" spans="1:5" s="1" customFormat="1" ht="30" x14ac:dyDescent="0.25">
      <c r="A103" s="35" t="s">
        <v>403</v>
      </c>
      <c r="B103" s="89" t="s">
        <v>476</v>
      </c>
      <c r="C103" s="16">
        <v>61.4</v>
      </c>
      <c r="D103" s="21">
        <v>15.3</v>
      </c>
      <c r="E103" s="61">
        <f t="shared" si="11"/>
        <v>76.7</v>
      </c>
    </row>
    <row r="104" spans="1:5" s="1" customFormat="1" x14ac:dyDescent="0.25">
      <c r="A104" s="35" t="s">
        <v>404</v>
      </c>
      <c r="B104" s="89" t="s">
        <v>405</v>
      </c>
      <c r="C104" s="16">
        <v>28.5</v>
      </c>
      <c r="D104" s="21"/>
      <c r="E104" s="61">
        <f t="shared" si="11"/>
        <v>28.5</v>
      </c>
    </row>
    <row r="105" spans="1:5" s="1" customFormat="1" ht="30" x14ac:dyDescent="0.25">
      <c r="A105" s="35" t="s">
        <v>425</v>
      </c>
      <c r="B105" s="89" t="s">
        <v>438</v>
      </c>
      <c r="C105" s="16">
        <v>3.7</v>
      </c>
      <c r="D105" s="21"/>
      <c r="E105" s="61">
        <f t="shared" si="11"/>
        <v>3.7</v>
      </c>
    </row>
    <row r="106" spans="1:5" s="1" customFormat="1" ht="45" x14ac:dyDescent="0.25">
      <c r="A106" s="35" t="s">
        <v>426</v>
      </c>
      <c r="B106" s="89" t="s">
        <v>453</v>
      </c>
      <c r="C106" s="16">
        <v>91.8</v>
      </c>
      <c r="D106" s="21"/>
      <c r="E106" s="61">
        <f t="shared" si="11"/>
        <v>91.8</v>
      </c>
    </row>
    <row r="107" spans="1:5" s="1" customFormat="1" ht="60" x14ac:dyDescent="0.25">
      <c r="A107" s="35" t="s">
        <v>433</v>
      </c>
      <c r="B107" s="89" t="s">
        <v>458</v>
      </c>
      <c r="C107" s="16">
        <v>22.8</v>
      </c>
      <c r="D107" s="21">
        <v>27.2</v>
      </c>
      <c r="E107" s="61">
        <f t="shared" si="11"/>
        <v>50</v>
      </c>
    </row>
    <row r="108" spans="1:5" s="1" customFormat="1" ht="45" x14ac:dyDescent="0.25">
      <c r="A108" s="35" t="s">
        <v>435</v>
      </c>
      <c r="B108" s="89" t="s">
        <v>474</v>
      </c>
      <c r="C108" s="16"/>
      <c r="D108" s="21">
        <v>8.8000000000000007</v>
      </c>
      <c r="E108" s="61">
        <f t="shared" ref="E108:E111" si="13">C108+D108</f>
        <v>8.8000000000000007</v>
      </c>
    </row>
    <row r="109" spans="1:5" s="1" customFormat="1" x14ac:dyDescent="0.25">
      <c r="A109" s="35" t="s">
        <v>437</v>
      </c>
      <c r="B109" s="89" t="s">
        <v>479</v>
      </c>
      <c r="C109" s="16"/>
      <c r="D109" s="21">
        <v>1.2</v>
      </c>
      <c r="E109" s="61">
        <f t="shared" si="13"/>
        <v>1.2</v>
      </c>
    </row>
    <row r="110" spans="1:5" s="1" customFormat="1" x14ac:dyDescent="0.25">
      <c r="A110" s="86" t="s">
        <v>440</v>
      </c>
      <c r="B110" s="89" t="s">
        <v>481</v>
      </c>
      <c r="C110" s="16"/>
      <c r="D110" s="21">
        <v>80.900000000000006</v>
      </c>
      <c r="E110" s="61">
        <f t="shared" si="13"/>
        <v>80.900000000000006</v>
      </c>
    </row>
    <row r="111" spans="1:5" s="1" customFormat="1" ht="30" x14ac:dyDescent="0.25">
      <c r="A111" s="86" t="s">
        <v>445</v>
      </c>
      <c r="B111" s="89" t="s">
        <v>486</v>
      </c>
      <c r="C111" s="16"/>
      <c r="D111" s="21">
        <v>3.1</v>
      </c>
      <c r="E111" s="61">
        <f t="shared" si="13"/>
        <v>3.1</v>
      </c>
    </row>
    <row r="112" spans="1:5" s="1" customFormat="1" ht="45" x14ac:dyDescent="0.25">
      <c r="A112" s="86" t="s">
        <v>456</v>
      </c>
      <c r="B112" s="89" t="s">
        <v>460</v>
      </c>
      <c r="C112" s="16">
        <v>61.1</v>
      </c>
      <c r="D112" s="21"/>
      <c r="E112" s="61">
        <f t="shared" si="11"/>
        <v>61.1</v>
      </c>
    </row>
    <row r="113" spans="1:5" s="1" customFormat="1" ht="45" x14ac:dyDescent="0.25">
      <c r="A113" s="86" t="s">
        <v>461</v>
      </c>
      <c r="B113" s="89" t="s">
        <v>427</v>
      </c>
      <c r="C113" s="16">
        <v>38.200000000000003</v>
      </c>
      <c r="D113" s="21"/>
      <c r="E113" s="61">
        <f t="shared" ref="E113:E115" si="14">C113+D113</f>
        <v>38.200000000000003</v>
      </c>
    </row>
    <row r="114" spans="1:5" s="1" customFormat="1" ht="45" x14ac:dyDescent="0.25">
      <c r="A114" s="86" t="s">
        <v>473</v>
      </c>
      <c r="B114" s="89" t="s">
        <v>439</v>
      </c>
      <c r="C114" s="16">
        <v>11.2</v>
      </c>
      <c r="D114" s="21"/>
      <c r="E114" s="61">
        <f t="shared" si="14"/>
        <v>11.2</v>
      </c>
    </row>
    <row r="115" spans="1:5" s="1" customFormat="1" ht="30" x14ac:dyDescent="0.25">
      <c r="A115" s="86" t="s">
        <v>480</v>
      </c>
      <c r="B115" s="89" t="s">
        <v>441</v>
      </c>
      <c r="C115" s="16">
        <v>9</v>
      </c>
      <c r="D115" s="21"/>
      <c r="E115" s="61">
        <f t="shared" si="14"/>
        <v>9</v>
      </c>
    </row>
    <row r="116" spans="1:5" s="1" customFormat="1" ht="30" x14ac:dyDescent="0.25">
      <c r="A116" s="86" t="s">
        <v>482</v>
      </c>
      <c r="B116" s="51" t="s">
        <v>145</v>
      </c>
      <c r="C116" s="16">
        <v>3141.2</v>
      </c>
      <c r="D116" s="21"/>
      <c r="E116" s="61">
        <f t="shared" si="11"/>
        <v>3141.2</v>
      </c>
    </row>
    <row r="117" spans="1:5" s="1" customFormat="1" x14ac:dyDescent="0.25">
      <c r="A117" s="86" t="s">
        <v>487</v>
      </c>
      <c r="B117" s="51" t="s">
        <v>446</v>
      </c>
      <c r="C117" s="220">
        <v>362.3</v>
      </c>
      <c r="D117" s="221"/>
      <c r="E117" s="61">
        <f t="shared" si="11"/>
        <v>362.3</v>
      </c>
    </row>
    <row r="118" spans="1:5" s="1" customFormat="1" ht="29.25" x14ac:dyDescent="0.25">
      <c r="A118" s="86" t="s">
        <v>215</v>
      </c>
      <c r="B118" s="79" t="s">
        <v>218</v>
      </c>
      <c r="C118" s="90">
        <f>SUM(C119:C119)</f>
        <v>15.3</v>
      </c>
      <c r="D118" s="91">
        <f>SUM(D119:D119)</f>
        <v>-15.3</v>
      </c>
      <c r="E118" s="92">
        <f>SUM(E119:E119)</f>
        <v>0</v>
      </c>
    </row>
    <row r="119" spans="1:5" s="1" customFormat="1" x14ac:dyDescent="0.25">
      <c r="A119" s="49" t="s">
        <v>228</v>
      </c>
      <c r="B119" s="83" t="s">
        <v>185</v>
      </c>
      <c r="C119" s="70">
        <v>15.3</v>
      </c>
      <c r="D119" s="66">
        <v>-15.3</v>
      </c>
      <c r="E119" s="67">
        <f t="shared" si="9"/>
        <v>0</v>
      </c>
    </row>
    <row r="120" spans="1:5" x14ac:dyDescent="0.25">
      <c r="A120" s="35" t="s">
        <v>216</v>
      </c>
      <c r="B120" s="52" t="s">
        <v>164</v>
      </c>
      <c r="C120" s="57">
        <f>C131+C122+C121+C135</f>
        <v>1555.2000000000003</v>
      </c>
      <c r="D120" s="69">
        <f>D131+D122+D121+D135</f>
        <v>-608.80000000000007</v>
      </c>
      <c r="E120" s="64">
        <f>C120+D120</f>
        <v>946.4000000000002</v>
      </c>
    </row>
    <row r="121" spans="1:5" ht="30" x14ac:dyDescent="0.25">
      <c r="A121" s="35" t="s">
        <v>467</v>
      </c>
      <c r="B121" s="51" t="s">
        <v>181</v>
      </c>
      <c r="C121" s="16">
        <v>204.8</v>
      </c>
      <c r="D121" s="21"/>
      <c r="E121" s="61">
        <f>C121+D121</f>
        <v>204.8</v>
      </c>
    </row>
    <row r="122" spans="1:5" x14ac:dyDescent="0.25">
      <c r="A122" s="35" t="s">
        <v>217</v>
      </c>
      <c r="B122" s="51" t="s">
        <v>192</v>
      </c>
      <c r="C122" s="16">
        <f>SUM(C123:C130)</f>
        <v>1295.2000000000003</v>
      </c>
      <c r="D122" s="21">
        <f>SUM(D123:D130)</f>
        <v>-591.1</v>
      </c>
      <c r="E122" s="61">
        <f>SUM(E123:E130)</f>
        <v>704.09999999999991</v>
      </c>
    </row>
    <row r="123" spans="1:5" ht="15" hidden="1" customHeight="1" x14ac:dyDescent="0.25">
      <c r="A123" s="49" t="s">
        <v>245</v>
      </c>
      <c r="B123" s="84" t="s">
        <v>186</v>
      </c>
      <c r="C123" s="70">
        <v>0</v>
      </c>
      <c r="D123" s="66"/>
      <c r="E123" s="67">
        <f t="shared" ref="E123:E135" si="15">C123+D123</f>
        <v>0</v>
      </c>
    </row>
    <row r="124" spans="1:5" x14ac:dyDescent="0.25">
      <c r="A124" s="49" t="s">
        <v>245</v>
      </c>
      <c r="B124" s="84" t="s">
        <v>185</v>
      </c>
      <c r="C124" s="70">
        <v>384</v>
      </c>
      <c r="D124" s="66">
        <v>-113.5</v>
      </c>
      <c r="E124" s="67">
        <f t="shared" si="15"/>
        <v>270.5</v>
      </c>
    </row>
    <row r="125" spans="1:5" ht="25.5" customHeight="1" x14ac:dyDescent="0.25">
      <c r="A125" s="49" t="s">
        <v>246</v>
      </c>
      <c r="B125" s="84" t="s">
        <v>422</v>
      </c>
      <c r="C125" s="70">
        <v>150</v>
      </c>
      <c r="D125" s="66">
        <v>-78.2</v>
      </c>
      <c r="E125" s="67">
        <f t="shared" si="15"/>
        <v>71.8</v>
      </c>
    </row>
    <row r="126" spans="1:5" ht="26.25" x14ac:dyDescent="0.25">
      <c r="A126" s="49" t="s">
        <v>247</v>
      </c>
      <c r="B126" s="84" t="s">
        <v>187</v>
      </c>
      <c r="C126" s="70">
        <v>68.099999999999994</v>
      </c>
      <c r="D126" s="66"/>
      <c r="E126" s="67">
        <f t="shared" si="15"/>
        <v>68.099999999999994</v>
      </c>
    </row>
    <row r="127" spans="1:5" ht="15" customHeight="1" x14ac:dyDescent="0.25">
      <c r="A127" s="49" t="s">
        <v>248</v>
      </c>
      <c r="B127" s="84" t="s">
        <v>188</v>
      </c>
      <c r="C127" s="70">
        <v>164</v>
      </c>
      <c r="D127" s="66">
        <v>-67</v>
      </c>
      <c r="E127" s="67">
        <f t="shared" si="15"/>
        <v>97</v>
      </c>
    </row>
    <row r="128" spans="1:5" ht="15" customHeight="1" x14ac:dyDescent="0.25">
      <c r="A128" s="49" t="s">
        <v>256</v>
      </c>
      <c r="B128" s="84" t="s">
        <v>189</v>
      </c>
      <c r="C128" s="70">
        <v>95.2</v>
      </c>
      <c r="D128" s="66">
        <v>-95.2</v>
      </c>
      <c r="E128" s="67">
        <f t="shared" si="15"/>
        <v>0</v>
      </c>
    </row>
    <row r="129" spans="1:5" ht="26.25" x14ac:dyDescent="0.25">
      <c r="A129" s="49" t="s">
        <v>261</v>
      </c>
      <c r="B129" s="94" t="s">
        <v>424</v>
      </c>
      <c r="C129" s="70">
        <v>224.5</v>
      </c>
      <c r="D129" s="66">
        <v>-87.1</v>
      </c>
      <c r="E129" s="67">
        <f t="shared" si="15"/>
        <v>137.4</v>
      </c>
    </row>
    <row r="130" spans="1:5" ht="26.25" x14ac:dyDescent="0.25">
      <c r="A130" s="49" t="s">
        <v>257</v>
      </c>
      <c r="B130" s="94" t="s">
        <v>423</v>
      </c>
      <c r="C130" s="70">
        <v>209.4</v>
      </c>
      <c r="D130" s="66">
        <v>-150.1</v>
      </c>
      <c r="E130" s="67">
        <f t="shared" si="15"/>
        <v>59.300000000000011</v>
      </c>
    </row>
    <row r="131" spans="1:5" ht="30" x14ac:dyDescent="0.25">
      <c r="A131" s="35" t="s">
        <v>255</v>
      </c>
      <c r="B131" s="51" t="s">
        <v>193</v>
      </c>
      <c r="C131" s="16">
        <f>SUM(C132:C134)</f>
        <v>55.2</v>
      </c>
      <c r="D131" s="21">
        <f t="shared" ref="D131:E131" si="16">SUM(D132:D134)</f>
        <v>-17.7</v>
      </c>
      <c r="E131" s="61">
        <f t="shared" si="16"/>
        <v>37.5</v>
      </c>
    </row>
    <row r="132" spans="1:5" ht="15" customHeight="1" x14ac:dyDescent="0.25">
      <c r="A132" s="49" t="s">
        <v>258</v>
      </c>
      <c r="B132" s="84" t="s">
        <v>185</v>
      </c>
      <c r="C132" s="70">
        <v>34.200000000000003</v>
      </c>
      <c r="D132" s="66">
        <v>-10.199999999999999</v>
      </c>
      <c r="E132" s="67">
        <f t="shared" si="15"/>
        <v>24.000000000000004</v>
      </c>
    </row>
    <row r="133" spans="1:5" ht="26.25" x14ac:dyDescent="0.25">
      <c r="A133" s="49" t="s">
        <v>259</v>
      </c>
      <c r="B133" s="84" t="s">
        <v>422</v>
      </c>
      <c r="C133" s="70">
        <v>15</v>
      </c>
      <c r="D133" s="66">
        <v>-7.5</v>
      </c>
      <c r="E133" s="67">
        <f t="shared" si="15"/>
        <v>7.5</v>
      </c>
    </row>
    <row r="134" spans="1:5" ht="26.25" x14ac:dyDescent="0.25">
      <c r="A134" s="49" t="s">
        <v>260</v>
      </c>
      <c r="B134" s="94" t="s">
        <v>187</v>
      </c>
      <c r="C134" s="70">
        <v>6</v>
      </c>
      <c r="D134" s="66"/>
      <c r="E134" s="67">
        <f t="shared" si="15"/>
        <v>6</v>
      </c>
    </row>
    <row r="135" spans="1:5" hidden="1" x14ac:dyDescent="0.25">
      <c r="A135" s="49" t="s">
        <v>255</v>
      </c>
      <c r="B135" s="51"/>
      <c r="C135" s="70"/>
      <c r="D135" s="66"/>
      <c r="E135" s="67">
        <f t="shared" si="15"/>
        <v>0</v>
      </c>
    </row>
    <row r="136" spans="1:5" x14ac:dyDescent="0.25">
      <c r="A136" s="85" t="s">
        <v>12</v>
      </c>
      <c r="B136" s="56" t="s">
        <v>123</v>
      </c>
      <c r="C136" s="71">
        <f>C19+C29+C46+C53</f>
        <v>61785.899999999994</v>
      </c>
      <c r="D136" s="71">
        <f>D19+D29+D46+D53</f>
        <v>2111.1</v>
      </c>
      <c r="E136" s="71">
        <f>E19+E29+E46+E53</f>
        <v>63897</v>
      </c>
    </row>
    <row r="137" spans="1:5" ht="15.75" customHeight="1" x14ac:dyDescent="0.25">
      <c r="A137" s="35" t="s">
        <v>13</v>
      </c>
      <c r="B137" s="80" t="s">
        <v>182</v>
      </c>
      <c r="C137" s="16">
        <v>4531.8</v>
      </c>
      <c r="D137" s="21"/>
      <c r="E137" s="61">
        <f t="shared" ref="E137" si="17">C137+D137</f>
        <v>4531.8</v>
      </c>
    </row>
    <row r="139" spans="1:5" x14ac:dyDescent="0.25">
      <c r="C139" s="39" t="s">
        <v>380</v>
      </c>
    </row>
    <row r="140" spans="1:5" x14ac:dyDescent="0.25">
      <c r="C140" s="39">
        <v>61785.9</v>
      </c>
    </row>
    <row r="141" spans="1:5" x14ac:dyDescent="0.25">
      <c r="C141" s="39">
        <f>C140-C136</f>
        <v>0</v>
      </c>
    </row>
    <row r="142" spans="1:5" x14ac:dyDescent="0.25">
      <c r="C142" s="39" t="s">
        <v>379</v>
      </c>
    </row>
    <row r="143" spans="1:5" x14ac:dyDescent="0.25">
      <c r="C143" s="39">
        <f>E136+E137+'3 priedas_asignavimai'!AU325</f>
        <v>70868.5</v>
      </c>
    </row>
    <row r="144" spans="1:5" x14ac:dyDescent="0.25">
      <c r="C144" s="39">
        <f>C143-'3 priedas_asignavimai'!AI325</f>
        <v>0</v>
      </c>
    </row>
  </sheetData>
  <mergeCells count="15">
    <mergeCell ref="A16:E16"/>
    <mergeCell ref="B5:E5"/>
    <mergeCell ref="B6:E6"/>
    <mergeCell ref="B1:E1"/>
    <mergeCell ref="B3:E3"/>
    <mergeCell ref="B4:E4"/>
    <mergeCell ref="B2:E2"/>
    <mergeCell ref="B7:E7"/>
    <mergeCell ref="B8:E8"/>
    <mergeCell ref="B9:E9"/>
    <mergeCell ref="B10:E10"/>
    <mergeCell ref="B11:E11"/>
    <mergeCell ref="B12:E12"/>
    <mergeCell ref="B13:E13"/>
    <mergeCell ref="B14:E14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>
    <pageSetUpPr fitToPage="1"/>
  </sheetPr>
  <dimension ref="A1:S126"/>
  <sheetViews>
    <sheetView showZeros="0" zoomScaleNormal="100" workbookViewId="0">
      <selection activeCell="B12" sqref="B12:N12"/>
    </sheetView>
  </sheetViews>
  <sheetFormatPr defaultColWidth="9.140625" defaultRowHeight="15" x14ac:dyDescent="0.25"/>
  <cols>
    <col min="1" max="1" width="5" style="1" customWidth="1"/>
    <col min="2" max="2" width="50.7109375" style="1" customWidth="1"/>
    <col min="3" max="6" width="10" style="1" hidden="1" customWidth="1"/>
    <col min="7" max="10" width="9.140625" style="1" hidden="1" customWidth="1"/>
    <col min="11" max="11" width="9.140625" style="1" customWidth="1"/>
    <col min="12" max="13" width="9.7109375" style="1" customWidth="1"/>
    <col min="14" max="14" width="10.140625" style="1" customWidth="1"/>
    <col min="15" max="19" width="9.140625" style="1" hidden="1" customWidth="1"/>
    <col min="20" max="20" width="9.140625" style="1" customWidth="1"/>
    <col min="21" max="16384" width="9.140625" style="1"/>
  </cols>
  <sheetData>
    <row r="1" spans="1:14" x14ac:dyDescent="0.25">
      <c r="B1" s="244" t="s">
        <v>137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</row>
    <row r="2" spans="1:14" x14ac:dyDescent="0.25">
      <c r="B2" s="244" t="s">
        <v>264</v>
      </c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</row>
    <row r="3" spans="1:14" x14ac:dyDescent="0.25">
      <c r="B3" s="244" t="s">
        <v>396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</row>
    <row r="4" spans="1:14" x14ac:dyDescent="0.25">
      <c r="B4" s="244" t="s">
        <v>141</v>
      </c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</row>
    <row r="5" spans="1:14" s="36" customFormat="1" x14ac:dyDescent="0.25">
      <c r="A5" s="1"/>
      <c r="B5" s="243" t="s">
        <v>443</v>
      </c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</row>
    <row r="6" spans="1:14" s="36" customFormat="1" x14ac:dyDescent="0.25">
      <c r="A6" s="1"/>
      <c r="B6" s="243" t="s">
        <v>447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  <c r="M6" s="243"/>
      <c r="N6" s="243"/>
    </row>
    <row r="7" spans="1:14" s="36" customFormat="1" ht="15" customHeight="1" x14ac:dyDescent="0.25">
      <c r="A7" s="1"/>
      <c r="B7" s="243" t="s">
        <v>452</v>
      </c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</row>
    <row r="8" spans="1:14" s="36" customFormat="1" ht="15" customHeight="1" x14ac:dyDescent="0.25">
      <c r="A8" s="1"/>
      <c r="B8" s="243" t="s">
        <v>462</v>
      </c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</row>
    <row r="9" spans="1:14" s="36" customFormat="1" ht="15" customHeight="1" x14ac:dyDescent="0.25">
      <c r="A9" s="1"/>
      <c r="B9" s="243" t="s">
        <v>465</v>
      </c>
      <c r="C9" s="243"/>
      <c r="D9" s="243"/>
      <c r="E9" s="243"/>
      <c r="F9" s="243"/>
      <c r="G9" s="243"/>
      <c r="H9" s="243"/>
      <c r="I9" s="243"/>
      <c r="J9" s="243"/>
      <c r="K9" s="243"/>
      <c r="L9" s="243"/>
      <c r="M9" s="243"/>
      <c r="N9" s="243"/>
    </row>
    <row r="10" spans="1:14" s="36" customFormat="1" ht="15" customHeight="1" x14ac:dyDescent="0.25">
      <c r="A10" s="1"/>
      <c r="B10" s="243" t="s">
        <v>469</v>
      </c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</row>
    <row r="11" spans="1:14" s="36" customFormat="1" x14ac:dyDescent="0.25">
      <c r="A11" s="1"/>
      <c r="B11" s="243" t="s">
        <v>472</v>
      </c>
      <c r="C11" s="243"/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</row>
    <row r="12" spans="1:14" s="36" customFormat="1" ht="15" customHeight="1" x14ac:dyDescent="0.25">
      <c r="A12" s="1"/>
      <c r="B12" s="243" t="s">
        <v>489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</row>
    <row r="13" spans="1:14" s="36" customFormat="1" x14ac:dyDescent="0.25">
      <c r="A13" s="1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</row>
    <row r="14" spans="1:14" x14ac:dyDescent="0.25">
      <c r="A14" s="258" t="s">
        <v>358</v>
      </c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</row>
    <row r="15" spans="1:14" x14ac:dyDescent="0.25">
      <c r="F15" s="2"/>
      <c r="G15" s="2"/>
      <c r="H15" s="2"/>
      <c r="I15" s="2"/>
      <c r="J15" s="2"/>
      <c r="K15" s="2"/>
      <c r="L15" s="2"/>
      <c r="M15" s="2"/>
      <c r="N15" s="2" t="s">
        <v>159</v>
      </c>
    </row>
    <row r="16" spans="1:14" ht="15" customHeight="1" x14ac:dyDescent="0.25">
      <c r="A16" s="259" t="s">
        <v>3</v>
      </c>
      <c r="B16" s="253" t="s">
        <v>357</v>
      </c>
      <c r="C16" s="234" t="s">
        <v>142</v>
      </c>
      <c r="D16" s="237" t="s">
        <v>63</v>
      </c>
      <c r="E16" s="238"/>
      <c r="F16" s="239"/>
      <c r="G16" s="234" t="s">
        <v>143</v>
      </c>
      <c r="H16" s="246" t="s">
        <v>63</v>
      </c>
      <c r="I16" s="247"/>
      <c r="J16" s="248"/>
      <c r="K16" s="249" t="s">
        <v>0</v>
      </c>
      <c r="L16" s="250" t="s">
        <v>63</v>
      </c>
      <c r="M16" s="251"/>
      <c r="N16" s="252"/>
    </row>
    <row r="17" spans="1:18" x14ac:dyDescent="0.25">
      <c r="A17" s="259"/>
      <c r="B17" s="253"/>
      <c r="C17" s="235"/>
      <c r="D17" s="240" t="s">
        <v>168</v>
      </c>
      <c r="E17" s="241" t="s">
        <v>169</v>
      </c>
      <c r="F17" s="240" t="s">
        <v>64</v>
      </c>
      <c r="G17" s="235"/>
      <c r="H17" s="245" t="s">
        <v>168</v>
      </c>
      <c r="I17" s="256" t="s">
        <v>169</v>
      </c>
      <c r="J17" s="245" t="s">
        <v>64</v>
      </c>
      <c r="K17" s="249"/>
      <c r="L17" s="253" t="s">
        <v>168</v>
      </c>
      <c r="M17" s="254" t="s">
        <v>169</v>
      </c>
      <c r="N17" s="253" t="s">
        <v>64</v>
      </c>
    </row>
    <row r="18" spans="1:18" ht="70.5" customHeight="1" x14ac:dyDescent="0.25">
      <c r="A18" s="259"/>
      <c r="B18" s="253"/>
      <c r="C18" s="236"/>
      <c r="D18" s="240"/>
      <c r="E18" s="242"/>
      <c r="F18" s="240"/>
      <c r="G18" s="236"/>
      <c r="H18" s="245"/>
      <c r="I18" s="257"/>
      <c r="J18" s="245"/>
      <c r="K18" s="249"/>
      <c r="L18" s="253"/>
      <c r="M18" s="255"/>
      <c r="N18" s="253"/>
      <c r="P18" s="152" t="s">
        <v>363</v>
      </c>
      <c r="Q18" s="1" t="s">
        <v>417</v>
      </c>
    </row>
    <row r="19" spans="1:18" ht="15" customHeight="1" x14ac:dyDescent="0.25">
      <c r="A19" s="29" t="s">
        <v>9</v>
      </c>
      <c r="B19" s="106" t="s">
        <v>275</v>
      </c>
      <c r="C19" s="144">
        <f>D19+E19+F19</f>
        <v>330.1</v>
      </c>
      <c r="D19" s="121">
        <f>D20+D21+D22</f>
        <v>270.10000000000002</v>
      </c>
      <c r="E19" s="121">
        <f t="shared" ref="E19:F19" si="0">E20+E21+E22</f>
        <v>60</v>
      </c>
      <c r="F19" s="121">
        <f t="shared" si="0"/>
        <v>0</v>
      </c>
      <c r="G19" s="144">
        <f>H19+I19+J19</f>
        <v>0</v>
      </c>
      <c r="H19" s="151">
        <f>H20+H21+H22</f>
        <v>0</v>
      </c>
      <c r="I19" s="151">
        <f t="shared" ref="I19:J19" si="1">I20+I21+I22</f>
        <v>0</v>
      </c>
      <c r="J19" s="151">
        <f t="shared" si="1"/>
        <v>0</v>
      </c>
      <c r="K19" s="96">
        <f>L19+M19+N19</f>
        <v>330.1</v>
      </c>
      <c r="L19" s="96">
        <f>L20+L21+L22</f>
        <v>270.10000000000002</v>
      </c>
      <c r="M19" s="96">
        <f t="shared" ref="M19:N19" si="2">M20+M21+M22</f>
        <v>60</v>
      </c>
      <c r="N19" s="96">
        <f t="shared" si="2"/>
        <v>0</v>
      </c>
      <c r="P19" s="153"/>
    </row>
    <row r="20" spans="1:18" x14ac:dyDescent="0.25">
      <c r="A20" s="29"/>
      <c r="B20" s="19" t="s">
        <v>4</v>
      </c>
      <c r="C20" s="146">
        <f t="shared" ref="C20:C53" si="3">D20+E20+F20</f>
        <v>26</v>
      </c>
      <c r="D20" s="6">
        <v>23</v>
      </c>
      <c r="E20" s="6">
        <v>3</v>
      </c>
      <c r="F20" s="6"/>
      <c r="G20" s="146">
        <f t="shared" ref="G20:G72" si="4">H20+I20+J20</f>
        <v>-3</v>
      </c>
      <c r="H20" s="117"/>
      <c r="I20" s="117">
        <v>-3</v>
      </c>
      <c r="J20" s="117"/>
      <c r="K20" s="5">
        <f>C20+G20</f>
        <v>23</v>
      </c>
      <c r="L20" s="5">
        <f t="shared" ref="L20:N20" si="5">D20+H20</f>
        <v>23</v>
      </c>
      <c r="M20" s="5">
        <f t="shared" si="5"/>
        <v>0</v>
      </c>
      <c r="N20" s="5">
        <f t="shared" si="5"/>
        <v>0</v>
      </c>
      <c r="P20" s="153">
        <f>K20-'3 priedas_asignavimai'!AS23</f>
        <v>0</v>
      </c>
    </row>
    <row r="21" spans="1:18" x14ac:dyDescent="0.25">
      <c r="A21" s="29"/>
      <c r="B21" s="19" t="s">
        <v>5</v>
      </c>
      <c r="C21" s="146">
        <f t="shared" si="3"/>
        <v>207</v>
      </c>
      <c r="D21" s="6">
        <v>150</v>
      </c>
      <c r="E21" s="6">
        <v>57</v>
      </c>
      <c r="F21" s="6"/>
      <c r="G21" s="146">
        <f t="shared" si="4"/>
        <v>3</v>
      </c>
      <c r="H21" s="117"/>
      <c r="I21" s="117">
        <v>3</v>
      </c>
      <c r="J21" s="117"/>
      <c r="K21" s="5">
        <f t="shared" ref="K21:K22" si="6">C21+G21</f>
        <v>210</v>
      </c>
      <c r="L21" s="5">
        <f t="shared" ref="L21:L22" si="7">D21+H21</f>
        <v>150</v>
      </c>
      <c r="M21" s="5">
        <f t="shared" ref="M21:M22" si="8">E21+I21</f>
        <v>60</v>
      </c>
      <c r="N21" s="5">
        <f t="shared" ref="N21:N22" si="9">F21+J21</f>
        <v>0</v>
      </c>
      <c r="P21" s="153">
        <f>K21-'3 priedas_asignavimai'!AS45</f>
        <v>-249.5</v>
      </c>
      <c r="Q21" s="1">
        <f>P21+P22</f>
        <v>-280.5</v>
      </c>
      <c r="R21" s="1">
        <f>'1 priedas_pajamos'!E28+'1 priedas_pajamos'!E32+'1 priedas_pajamos'!E33+'1 priedas_pajamos'!E45</f>
        <v>280.5</v>
      </c>
    </row>
    <row r="22" spans="1:18" x14ac:dyDescent="0.25">
      <c r="A22" s="29"/>
      <c r="B22" s="19" t="s">
        <v>6</v>
      </c>
      <c r="C22" s="146">
        <f t="shared" si="3"/>
        <v>97.1</v>
      </c>
      <c r="D22" s="6">
        <v>97.1</v>
      </c>
      <c r="E22" s="6"/>
      <c r="F22" s="6"/>
      <c r="G22" s="144">
        <f t="shared" si="4"/>
        <v>0</v>
      </c>
      <c r="H22" s="117"/>
      <c r="I22" s="117"/>
      <c r="J22" s="117"/>
      <c r="K22" s="5">
        <f t="shared" si="6"/>
        <v>97.1</v>
      </c>
      <c r="L22" s="5">
        <f t="shared" si="7"/>
        <v>97.1</v>
      </c>
      <c r="M22" s="5">
        <f t="shared" si="8"/>
        <v>0</v>
      </c>
      <c r="N22" s="5">
        <f t="shared" si="9"/>
        <v>0</v>
      </c>
      <c r="P22" s="153">
        <f>K22-'3 priedas_asignavimai'!AS52</f>
        <v>-31</v>
      </c>
    </row>
    <row r="23" spans="1:18" x14ac:dyDescent="0.25">
      <c r="A23" s="28" t="s">
        <v>62</v>
      </c>
      <c r="B23" s="106" t="s">
        <v>292</v>
      </c>
      <c r="C23" s="144">
        <f t="shared" si="3"/>
        <v>4.9000000000000004</v>
      </c>
      <c r="D23" s="121">
        <f>D24</f>
        <v>4.9000000000000004</v>
      </c>
      <c r="E23" s="121">
        <f t="shared" ref="E23:F23" si="10">E24</f>
        <v>0</v>
      </c>
      <c r="F23" s="121">
        <f t="shared" si="10"/>
        <v>0</v>
      </c>
      <c r="G23" s="144">
        <f t="shared" si="4"/>
        <v>0</v>
      </c>
      <c r="H23" s="151">
        <f>H24</f>
        <v>0</v>
      </c>
      <c r="I23" s="151">
        <f t="shared" ref="I23:J23" si="11">I24</f>
        <v>0</v>
      </c>
      <c r="J23" s="151">
        <f t="shared" si="11"/>
        <v>0</v>
      </c>
      <c r="K23" s="96">
        <f>L23+M23+N23</f>
        <v>4.9000000000000004</v>
      </c>
      <c r="L23" s="96">
        <f>L24</f>
        <v>4.9000000000000004</v>
      </c>
      <c r="M23" s="96">
        <f t="shared" ref="M23:N23" si="12">M24</f>
        <v>0</v>
      </c>
      <c r="N23" s="96">
        <f t="shared" si="12"/>
        <v>0</v>
      </c>
      <c r="P23" s="153"/>
    </row>
    <row r="24" spans="1:18" x14ac:dyDescent="0.25">
      <c r="A24" s="29"/>
      <c r="B24" s="4" t="s">
        <v>5</v>
      </c>
      <c r="C24" s="146">
        <f t="shared" si="3"/>
        <v>4.9000000000000004</v>
      </c>
      <c r="D24" s="6">
        <v>4.9000000000000004</v>
      </c>
      <c r="E24" s="6"/>
      <c r="F24" s="6"/>
      <c r="G24" s="146">
        <f t="shared" si="4"/>
        <v>0</v>
      </c>
      <c r="H24" s="117"/>
      <c r="I24" s="117"/>
      <c r="J24" s="117"/>
      <c r="K24" s="5">
        <f>C24+G24</f>
        <v>4.9000000000000004</v>
      </c>
      <c r="L24" s="5">
        <f t="shared" ref="L24" si="13">D24+H24</f>
        <v>4.9000000000000004</v>
      </c>
      <c r="M24" s="5">
        <f t="shared" ref="M24" si="14">E24+I24</f>
        <v>0</v>
      </c>
      <c r="N24" s="5">
        <f t="shared" ref="N24" si="15">F24+J24</f>
        <v>0</v>
      </c>
      <c r="P24" s="153">
        <f>K24-'3 priedas_asignavimai'!AS88</f>
        <v>0</v>
      </c>
    </row>
    <row r="25" spans="1:18" x14ac:dyDescent="0.25">
      <c r="A25" s="3" t="s">
        <v>10</v>
      </c>
      <c r="B25" s="106" t="s">
        <v>295</v>
      </c>
      <c r="C25" s="144">
        <f t="shared" si="3"/>
        <v>1</v>
      </c>
      <c r="D25" s="121">
        <f>D26+D27</f>
        <v>0.8</v>
      </c>
      <c r="E25" s="121">
        <f t="shared" ref="E25:F25" si="16">E26+E27</f>
        <v>0.2</v>
      </c>
      <c r="F25" s="121">
        <f t="shared" si="16"/>
        <v>0</v>
      </c>
      <c r="G25" s="144">
        <f t="shared" si="4"/>
        <v>0</v>
      </c>
      <c r="H25" s="151">
        <f>H26+H27</f>
        <v>0</v>
      </c>
      <c r="I25" s="151">
        <f t="shared" ref="I25:J25" si="17">I26+I27</f>
        <v>0</v>
      </c>
      <c r="J25" s="151">
        <f t="shared" si="17"/>
        <v>0</v>
      </c>
      <c r="K25" s="96">
        <f>L25+M25+N25</f>
        <v>1</v>
      </c>
      <c r="L25" s="96">
        <f>L26+L27</f>
        <v>0.8</v>
      </c>
      <c r="M25" s="96">
        <f t="shared" ref="M25:N25" si="18">M26+M27</f>
        <v>0.2</v>
      </c>
      <c r="N25" s="96">
        <f t="shared" si="18"/>
        <v>0</v>
      </c>
      <c r="P25" s="153"/>
    </row>
    <row r="26" spans="1:18" x14ac:dyDescent="0.25">
      <c r="A26" s="9"/>
      <c r="B26" s="19" t="s">
        <v>4</v>
      </c>
      <c r="C26" s="146">
        <f t="shared" si="3"/>
        <v>0.3</v>
      </c>
      <c r="D26" s="6">
        <v>0.3</v>
      </c>
      <c r="E26" s="6"/>
      <c r="F26" s="6"/>
      <c r="G26" s="146">
        <f t="shared" si="4"/>
        <v>0</v>
      </c>
      <c r="H26" s="117"/>
      <c r="I26" s="117"/>
      <c r="J26" s="117"/>
      <c r="K26" s="5">
        <f>C26+G26</f>
        <v>0.3</v>
      </c>
      <c r="L26" s="5">
        <f t="shared" ref="L26" si="19">D26+H26</f>
        <v>0.3</v>
      </c>
      <c r="M26" s="5">
        <f t="shared" ref="M26" si="20">E26+I26</f>
        <v>0</v>
      </c>
      <c r="N26" s="5">
        <f t="shared" ref="N26" si="21">F26+J26</f>
        <v>0</v>
      </c>
      <c r="P26" s="153">
        <f>K26-'3 priedas_asignavimai'!AS92</f>
        <v>0</v>
      </c>
    </row>
    <row r="27" spans="1:18" x14ac:dyDescent="0.25">
      <c r="A27" s="9"/>
      <c r="B27" s="19" t="s">
        <v>5</v>
      </c>
      <c r="C27" s="146">
        <f t="shared" si="3"/>
        <v>0.7</v>
      </c>
      <c r="D27" s="6">
        <v>0.5</v>
      </c>
      <c r="E27" s="6">
        <v>0.2</v>
      </c>
      <c r="F27" s="6"/>
      <c r="G27" s="146">
        <f t="shared" si="4"/>
        <v>0</v>
      </c>
      <c r="H27" s="117"/>
      <c r="I27" s="117"/>
      <c r="J27" s="117"/>
      <c r="K27" s="5">
        <f>C27+G27</f>
        <v>0.7</v>
      </c>
      <c r="L27" s="5">
        <f t="shared" ref="L27" si="22">D27+H27</f>
        <v>0.5</v>
      </c>
      <c r="M27" s="5">
        <f t="shared" ref="M27" si="23">E27+I27</f>
        <v>0.2</v>
      </c>
      <c r="N27" s="5">
        <f t="shared" ref="N27" si="24">F27+J27</f>
        <v>0</v>
      </c>
      <c r="P27" s="153">
        <f>K27-'3 priedas_asignavimai'!AS95</f>
        <v>0</v>
      </c>
    </row>
    <row r="28" spans="1:18" s="23" customFormat="1" x14ac:dyDescent="0.25">
      <c r="A28" s="3" t="s">
        <v>11</v>
      </c>
      <c r="B28" s="106" t="s">
        <v>296</v>
      </c>
      <c r="C28" s="144">
        <f t="shared" si="3"/>
        <v>19.5</v>
      </c>
      <c r="D28" s="121">
        <f>D29+D30</f>
        <v>19.399999999999999</v>
      </c>
      <c r="E28" s="121">
        <f t="shared" ref="E28:F28" si="25">E29+E30</f>
        <v>0.1</v>
      </c>
      <c r="F28" s="121">
        <f t="shared" si="25"/>
        <v>0</v>
      </c>
      <c r="G28" s="144">
        <f t="shared" si="4"/>
        <v>0</v>
      </c>
      <c r="H28" s="151">
        <f>H29+H30</f>
        <v>0</v>
      </c>
      <c r="I28" s="151">
        <f t="shared" ref="I28:J28" si="26">I29+I30</f>
        <v>0</v>
      </c>
      <c r="J28" s="151">
        <f t="shared" si="26"/>
        <v>0</v>
      </c>
      <c r="K28" s="96">
        <f>L28+M28+N28</f>
        <v>19.5</v>
      </c>
      <c r="L28" s="96">
        <f>L29+L30</f>
        <v>19.399999999999999</v>
      </c>
      <c r="M28" s="96">
        <f t="shared" ref="M28:N28" si="27">M29+M30</f>
        <v>0.1</v>
      </c>
      <c r="N28" s="96">
        <f t="shared" si="27"/>
        <v>0</v>
      </c>
      <c r="P28" s="154"/>
    </row>
    <row r="29" spans="1:18" x14ac:dyDescent="0.25">
      <c r="A29" s="9"/>
      <c r="B29" s="19" t="s">
        <v>4</v>
      </c>
      <c r="C29" s="146">
        <f t="shared" si="3"/>
        <v>1.2</v>
      </c>
      <c r="D29" s="6">
        <v>1.2</v>
      </c>
      <c r="E29" s="6"/>
      <c r="F29" s="6"/>
      <c r="G29" s="146">
        <f t="shared" si="4"/>
        <v>0</v>
      </c>
      <c r="H29" s="117"/>
      <c r="I29" s="117"/>
      <c r="J29" s="117"/>
      <c r="K29" s="5">
        <f>C29+G29</f>
        <v>1.2</v>
      </c>
      <c r="L29" s="5">
        <f t="shared" ref="L29:L30" si="28">D29+H29</f>
        <v>1.2</v>
      </c>
      <c r="M29" s="5">
        <f t="shared" ref="M29:M30" si="29">E29+I29</f>
        <v>0</v>
      </c>
      <c r="N29" s="5">
        <f t="shared" ref="N29:N30" si="30">F29+J29</f>
        <v>0</v>
      </c>
      <c r="P29" s="153">
        <f>K29-'3 priedas_asignavimai'!AS99</f>
        <v>0</v>
      </c>
    </row>
    <row r="30" spans="1:18" x14ac:dyDescent="0.25">
      <c r="A30" s="9"/>
      <c r="B30" s="19" t="s">
        <v>5</v>
      </c>
      <c r="C30" s="146">
        <f t="shared" si="3"/>
        <v>18.3</v>
      </c>
      <c r="D30" s="6">
        <v>18.2</v>
      </c>
      <c r="E30" s="6">
        <v>0.1</v>
      </c>
      <c r="F30" s="6"/>
      <c r="G30" s="146">
        <f t="shared" si="4"/>
        <v>0</v>
      </c>
      <c r="H30" s="117"/>
      <c r="I30" s="117"/>
      <c r="J30" s="117"/>
      <c r="K30" s="5">
        <f>C30+G30</f>
        <v>18.3</v>
      </c>
      <c r="L30" s="5">
        <f t="shared" si="28"/>
        <v>18.2</v>
      </c>
      <c r="M30" s="5">
        <f t="shared" si="29"/>
        <v>0.1</v>
      </c>
      <c r="N30" s="5">
        <f t="shared" si="30"/>
        <v>0</v>
      </c>
      <c r="P30" s="153">
        <f>K30-'3 priedas_asignavimai'!AS102</f>
        <v>0</v>
      </c>
    </row>
    <row r="31" spans="1:18" s="23" customFormat="1" x14ac:dyDescent="0.25">
      <c r="A31" s="3" t="s">
        <v>353</v>
      </c>
      <c r="B31" s="106" t="s">
        <v>297</v>
      </c>
      <c r="C31" s="144">
        <f t="shared" si="3"/>
        <v>2.7</v>
      </c>
      <c r="D31" s="121">
        <f>D32+D33</f>
        <v>2.2000000000000002</v>
      </c>
      <c r="E31" s="121">
        <f t="shared" ref="E31:F31" si="31">E32+E33</f>
        <v>0.5</v>
      </c>
      <c r="F31" s="121">
        <f t="shared" si="31"/>
        <v>0</v>
      </c>
      <c r="G31" s="144">
        <f t="shared" si="4"/>
        <v>0</v>
      </c>
      <c r="H31" s="151">
        <f>H32+H33</f>
        <v>0</v>
      </c>
      <c r="I31" s="151">
        <f t="shared" ref="I31:J31" si="32">I32+I33</f>
        <v>0</v>
      </c>
      <c r="J31" s="151">
        <f t="shared" si="32"/>
        <v>0</v>
      </c>
      <c r="K31" s="96">
        <f>L31+M31+N31</f>
        <v>2.7</v>
      </c>
      <c r="L31" s="96">
        <f>L32+L33</f>
        <v>2.2000000000000002</v>
      </c>
      <c r="M31" s="96">
        <f t="shared" ref="M31:N31" si="33">M32+M33</f>
        <v>0.5</v>
      </c>
      <c r="N31" s="96">
        <f t="shared" si="33"/>
        <v>0</v>
      </c>
      <c r="P31" s="154"/>
    </row>
    <row r="32" spans="1:18" x14ac:dyDescent="0.25">
      <c r="A32" s="9"/>
      <c r="B32" s="19" t="s">
        <v>4</v>
      </c>
      <c r="C32" s="146">
        <f t="shared" si="3"/>
        <v>2.2000000000000002</v>
      </c>
      <c r="D32" s="6">
        <v>2.2000000000000002</v>
      </c>
      <c r="E32" s="6"/>
      <c r="F32" s="6"/>
      <c r="G32" s="146">
        <f t="shared" si="4"/>
        <v>0</v>
      </c>
      <c r="H32" s="117"/>
      <c r="I32" s="117"/>
      <c r="J32" s="117"/>
      <c r="K32" s="5">
        <f>C32+G32</f>
        <v>2.2000000000000002</v>
      </c>
      <c r="L32" s="5">
        <f t="shared" ref="L32:L33" si="34">D32+H32</f>
        <v>2.2000000000000002</v>
      </c>
      <c r="M32" s="5">
        <f t="shared" ref="M32:M33" si="35">E32+I32</f>
        <v>0</v>
      </c>
      <c r="N32" s="5">
        <f t="shared" ref="N32:N33" si="36">F32+J32</f>
        <v>0</v>
      </c>
      <c r="P32" s="153">
        <f>K32-'3 priedas_asignavimai'!AS106</f>
        <v>0</v>
      </c>
    </row>
    <row r="33" spans="1:16" x14ac:dyDescent="0.25">
      <c r="A33" s="9"/>
      <c r="B33" s="19" t="s">
        <v>5</v>
      </c>
      <c r="C33" s="146">
        <f t="shared" si="3"/>
        <v>0.5</v>
      </c>
      <c r="D33" s="6"/>
      <c r="E33" s="6">
        <v>0.5</v>
      </c>
      <c r="F33" s="6"/>
      <c r="G33" s="146">
        <f t="shared" si="4"/>
        <v>0</v>
      </c>
      <c r="H33" s="117"/>
      <c r="I33" s="117"/>
      <c r="J33" s="117"/>
      <c r="K33" s="5">
        <f>C33+G33</f>
        <v>0.5</v>
      </c>
      <c r="L33" s="5">
        <f t="shared" si="34"/>
        <v>0</v>
      </c>
      <c r="M33" s="5">
        <f t="shared" si="35"/>
        <v>0.5</v>
      </c>
      <c r="N33" s="5">
        <f t="shared" si="36"/>
        <v>0</v>
      </c>
      <c r="P33" s="153">
        <f>K33-'3 priedas_asignavimai'!AS109</f>
        <v>0</v>
      </c>
    </row>
    <row r="34" spans="1:16" s="23" customFormat="1" x14ac:dyDescent="0.25">
      <c r="A34" s="3" t="s">
        <v>13</v>
      </c>
      <c r="B34" s="106" t="s">
        <v>298</v>
      </c>
      <c r="C34" s="144">
        <f t="shared" si="3"/>
        <v>0.5</v>
      </c>
      <c r="D34" s="121">
        <f>D35</f>
        <v>0.5</v>
      </c>
      <c r="E34" s="121">
        <f t="shared" ref="E34:F34" si="37">E35</f>
        <v>0</v>
      </c>
      <c r="F34" s="121">
        <f t="shared" si="37"/>
        <v>0</v>
      </c>
      <c r="G34" s="144">
        <f t="shared" si="4"/>
        <v>0</v>
      </c>
      <c r="H34" s="151">
        <f>H35</f>
        <v>0</v>
      </c>
      <c r="I34" s="151">
        <f t="shared" ref="I34:J34" si="38">I35</f>
        <v>0</v>
      </c>
      <c r="J34" s="151">
        <f t="shared" si="38"/>
        <v>0</v>
      </c>
      <c r="K34" s="96">
        <f>L34+M34+N34</f>
        <v>0.5</v>
      </c>
      <c r="L34" s="96">
        <f>L35</f>
        <v>0.5</v>
      </c>
      <c r="M34" s="96">
        <f t="shared" ref="M34:N34" si="39">M35</f>
        <v>0</v>
      </c>
      <c r="N34" s="96">
        <f t="shared" si="39"/>
        <v>0</v>
      </c>
      <c r="P34" s="154"/>
    </row>
    <row r="35" spans="1:16" x14ac:dyDescent="0.25">
      <c r="A35" s="9"/>
      <c r="B35" s="19" t="s">
        <v>5</v>
      </c>
      <c r="C35" s="146">
        <f t="shared" si="3"/>
        <v>0.5</v>
      </c>
      <c r="D35" s="6">
        <v>0.5</v>
      </c>
      <c r="E35" s="6"/>
      <c r="F35" s="6"/>
      <c r="G35" s="146">
        <f t="shared" si="4"/>
        <v>0</v>
      </c>
      <c r="H35" s="117"/>
      <c r="I35" s="117"/>
      <c r="J35" s="117"/>
      <c r="K35" s="5">
        <f>C35+G35</f>
        <v>0.5</v>
      </c>
      <c r="L35" s="5">
        <f t="shared" ref="L35" si="40">D35+H35</f>
        <v>0.5</v>
      </c>
      <c r="M35" s="5">
        <f t="shared" ref="M35" si="41">E35+I35</f>
        <v>0</v>
      </c>
      <c r="N35" s="5">
        <f t="shared" ref="N35" si="42">F35+J35</f>
        <v>0</v>
      </c>
      <c r="P35" s="153">
        <f>K35-'3 priedas_asignavimai'!AS116</f>
        <v>0</v>
      </c>
    </row>
    <row r="36" spans="1:16" s="23" customFormat="1" x14ac:dyDescent="0.25">
      <c r="A36" s="3" t="s">
        <v>14</v>
      </c>
      <c r="B36" s="106" t="s">
        <v>299</v>
      </c>
      <c r="C36" s="144">
        <f t="shared" si="3"/>
        <v>17.7</v>
      </c>
      <c r="D36" s="121">
        <f>D37+D38</f>
        <v>17.5</v>
      </c>
      <c r="E36" s="121">
        <f t="shared" ref="E36:F36" si="43">E37+E38</f>
        <v>0.2</v>
      </c>
      <c r="F36" s="121">
        <f t="shared" si="43"/>
        <v>0</v>
      </c>
      <c r="G36" s="144">
        <f t="shared" si="4"/>
        <v>0</v>
      </c>
      <c r="H36" s="151">
        <f>H37+H38</f>
        <v>0</v>
      </c>
      <c r="I36" s="151">
        <f t="shared" ref="I36:J36" si="44">I37+I38</f>
        <v>0</v>
      </c>
      <c r="J36" s="151">
        <f t="shared" si="44"/>
        <v>0</v>
      </c>
      <c r="K36" s="96">
        <f>L36+M36+N36</f>
        <v>17.7</v>
      </c>
      <c r="L36" s="96">
        <f>L37+L38</f>
        <v>17.5</v>
      </c>
      <c r="M36" s="96">
        <f t="shared" ref="M36:N36" si="45">M37+M38</f>
        <v>0.2</v>
      </c>
      <c r="N36" s="96">
        <f t="shared" si="45"/>
        <v>0</v>
      </c>
      <c r="P36" s="154"/>
    </row>
    <row r="37" spans="1:16" x14ac:dyDescent="0.25">
      <c r="A37" s="9"/>
      <c r="B37" s="19" t="s">
        <v>4</v>
      </c>
      <c r="C37" s="146">
        <f t="shared" si="3"/>
        <v>1</v>
      </c>
      <c r="D37" s="6">
        <v>1</v>
      </c>
      <c r="E37" s="6"/>
      <c r="F37" s="6"/>
      <c r="G37" s="146">
        <f t="shared" si="4"/>
        <v>0</v>
      </c>
      <c r="H37" s="117"/>
      <c r="I37" s="117"/>
      <c r="J37" s="117"/>
      <c r="K37" s="5">
        <f>C37+G37</f>
        <v>1</v>
      </c>
      <c r="L37" s="5">
        <f t="shared" ref="L37:L38" si="46">D37+H37</f>
        <v>1</v>
      </c>
      <c r="M37" s="5">
        <f t="shared" ref="M37:M38" si="47">E37+I37</f>
        <v>0</v>
      </c>
      <c r="N37" s="5">
        <f t="shared" ref="N37:N38" si="48">F37+J37</f>
        <v>0</v>
      </c>
      <c r="P37" s="153">
        <f>K37-'3 priedas_asignavimai'!AS120</f>
        <v>0</v>
      </c>
    </row>
    <row r="38" spans="1:16" x14ac:dyDescent="0.25">
      <c r="A38" s="9"/>
      <c r="B38" s="19" t="s">
        <v>5</v>
      </c>
      <c r="C38" s="146">
        <f t="shared" si="3"/>
        <v>16.7</v>
      </c>
      <c r="D38" s="6">
        <v>16.5</v>
      </c>
      <c r="E38" s="6">
        <v>0.2</v>
      </c>
      <c r="F38" s="6"/>
      <c r="G38" s="146">
        <f t="shared" si="4"/>
        <v>0</v>
      </c>
      <c r="H38" s="117"/>
      <c r="I38" s="117"/>
      <c r="J38" s="117"/>
      <c r="K38" s="5">
        <f>C38+G38</f>
        <v>16.7</v>
      </c>
      <c r="L38" s="5">
        <f t="shared" si="46"/>
        <v>16.5</v>
      </c>
      <c r="M38" s="5">
        <f t="shared" si="47"/>
        <v>0.2</v>
      </c>
      <c r="N38" s="5">
        <f t="shared" si="48"/>
        <v>0</v>
      </c>
      <c r="P38" s="153">
        <f>K38-'3 priedas_asignavimai'!AS123</f>
        <v>0</v>
      </c>
    </row>
    <row r="39" spans="1:16" s="23" customFormat="1" x14ac:dyDescent="0.25">
      <c r="A39" s="3" t="s">
        <v>15</v>
      </c>
      <c r="B39" s="106" t="s">
        <v>300</v>
      </c>
      <c r="C39" s="144">
        <f t="shared" si="3"/>
        <v>2.2999999999999998</v>
      </c>
      <c r="D39" s="121">
        <f>D40</f>
        <v>1.9</v>
      </c>
      <c r="E39" s="121">
        <f t="shared" ref="E39:F39" si="49">E40</f>
        <v>0.4</v>
      </c>
      <c r="F39" s="121">
        <f t="shared" si="49"/>
        <v>0</v>
      </c>
      <c r="G39" s="144">
        <f t="shared" si="4"/>
        <v>0</v>
      </c>
      <c r="H39" s="151">
        <f>H40</f>
        <v>0</v>
      </c>
      <c r="I39" s="151">
        <f t="shared" ref="I39:J39" si="50">I40</f>
        <v>0</v>
      </c>
      <c r="J39" s="151">
        <f t="shared" si="50"/>
        <v>0</v>
      </c>
      <c r="K39" s="96">
        <f>L39+M39+N39</f>
        <v>2.2999999999999998</v>
      </c>
      <c r="L39" s="96">
        <f>L40</f>
        <v>1.9</v>
      </c>
      <c r="M39" s="96">
        <f t="shared" ref="M39:N39" si="51">M40</f>
        <v>0.4</v>
      </c>
      <c r="N39" s="96">
        <f t="shared" si="51"/>
        <v>0</v>
      </c>
      <c r="P39" s="154"/>
    </row>
    <row r="40" spans="1:16" x14ac:dyDescent="0.25">
      <c r="A40" s="9"/>
      <c r="B40" s="19" t="s">
        <v>5</v>
      </c>
      <c r="C40" s="146">
        <f t="shared" si="3"/>
        <v>2.2999999999999998</v>
      </c>
      <c r="D40" s="6">
        <v>1.9</v>
      </c>
      <c r="E40" s="6">
        <v>0.4</v>
      </c>
      <c r="F40" s="6"/>
      <c r="G40" s="146">
        <f t="shared" si="4"/>
        <v>0</v>
      </c>
      <c r="H40" s="117"/>
      <c r="I40" s="117"/>
      <c r="J40" s="117"/>
      <c r="K40" s="5">
        <f>C40+G40</f>
        <v>2.2999999999999998</v>
      </c>
      <c r="L40" s="5">
        <f t="shared" ref="L40" si="52">D40+H40</f>
        <v>1.9</v>
      </c>
      <c r="M40" s="5">
        <f t="shared" ref="M40" si="53">E40+I40</f>
        <v>0.4</v>
      </c>
      <c r="N40" s="5">
        <f t="shared" ref="N40" si="54">F40+J40</f>
        <v>0</v>
      </c>
      <c r="P40" s="153">
        <f>K40-'3 priedas_asignavimai'!AS130</f>
        <v>0</v>
      </c>
    </row>
    <row r="41" spans="1:16" s="23" customFormat="1" x14ac:dyDescent="0.25">
      <c r="A41" s="3" t="s">
        <v>16</v>
      </c>
      <c r="B41" s="106" t="s">
        <v>301</v>
      </c>
      <c r="C41" s="144">
        <f t="shared" si="3"/>
        <v>17.7</v>
      </c>
      <c r="D41" s="121">
        <f>D42+D43</f>
        <v>13.4</v>
      </c>
      <c r="E41" s="121">
        <f t="shared" ref="E41:F41" si="55">E42+E43</f>
        <v>4.3</v>
      </c>
      <c r="F41" s="121">
        <f t="shared" si="55"/>
        <v>0</v>
      </c>
      <c r="G41" s="144">
        <f t="shared" si="4"/>
        <v>0</v>
      </c>
      <c r="H41" s="151">
        <f>H42+H43</f>
        <v>0</v>
      </c>
      <c r="I41" s="151">
        <f t="shared" ref="I41:J41" si="56">I42+I43</f>
        <v>0</v>
      </c>
      <c r="J41" s="151">
        <f t="shared" si="56"/>
        <v>0</v>
      </c>
      <c r="K41" s="96">
        <f>L41+M41+N41</f>
        <v>17.7</v>
      </c>
      <c r="L41" s="96">
        <f>L42+L43</f>
        <v>13.4</v>
      </c>
      <c r="M41" s="96">
        <f t="shared" ref="M41" si="57">M42+M43</f>
        <v>4.3</v>
      </c>
      <c r="N41" s="96">
        <f t="shared" ref="N41" si="58">N42+N43</f>
        <v>0</v>
      </c>
      <c r="P41" s="154"/>
    </row>
    <row r="42" spans="1:16" x14ac:dyDescent="0.25">
      <c r="A42" s="9"/>
      <c r="B42" s="19" t="s">
        <v>4</v>
      </c>
      <c r="C42" s="146">
        <f t="shared" si="3"/>
        <v>5.9</v>
      </c>
      <c r="D42" s="6">
        <v>4.9000000000000004</v>
      </c>
      <c r="E42" s="6">
        <v>1</v>
      </c>
      <c r="F42" s="6"/>
      <c r="G42" s="146">
        <f t="shared" si="4"/>
        <v>0</v>
      </c>
      <c r="H42" s="117"/>
      <c r="I42" s="117"/>
      <c r="J42" s="117"/>
      <c r="K42" s="5">
        <f>C42+G42</f>
        <v>5.9</v>
      </c>
      <c r="L42" s="5">
        <f t="shared" ref="L42:L43" si="59">D42+H42</f>
        <v>4.9000000000000004</v>
      </c>
      <c r="M42" s="5">
        <f t="shared" ref="M42:M43" si="60">E42+I42</f>
        <v>1</v>
      </c>
      <c r="N42" s="5">
        <f t="shared" ref="N42:N43" si="61">F42+J42</f>
        <v>0</v>
      </c>
      <c r="P42" s="153">
        <f>K42-'3 priedas_asignavimai'!AS134</f>
        <v>0</v>
      </c>
    </row>
    <row r="43" spans="1:16" x14ac:dyDescent="0.25">
      <c r="A43" s="9"/>
      <c r="B43" s="19" t="s">
        <v>5</v>
      </c>
      <c r="C43" s="146">
        <f t="shared" si="3"/>
        <v>11.8</v>
      </c>
      <c r="D43" s="6">
        <v>8.5</v>
      </c>
      <c r="E43" s="6">
        <v>3.3</v>
      </c>
      <c r="F43" s="6"/>
      <c r="G43" s="146">
        <f t="shared" si="4"/>
        <v>0</v>
      </c>
      <c r="H43" s="117"/>
      <c r="I43" s="117"/>
      <c r="J43" s="117"/>
      <c r="K43" s="5">
        <f>C43+G43</f>
        <v>11.8</v>
      </c>
      <c r="L43" s="5">
        <f t="shared" si="59"/>
        <v>8.5</v>
      </c>
      <c r="M43" s="5">
        <f t="shared" si="60"/>
        <v>3.3</v>
      </c>
      <c r="N43" s="5">
        <f t="shared" si="61"/>
        <v>0</v>
      </c>
      <c r="P43" s="153">
        <f>K43-'3 priedas_asignavimai'!AS137</f>
        <v>0</v>
      </c>
    </row>
    <row r="44" spans="1:16" s="23" customFormat="1" x14ac:dyDescent="0.25">
      <c r="A44" s="3" t="s">
        <v>17</v>
      </c>
      <c r="B44" s="106" t="s">
        <v>302</v>
      </c>
      <c r="C44" s="144">
        <f t="shared" si="3"/>
        <v>0.7</v>
      </c>
      <c r="D44" s="121">
        <f>D45+D46</f>
        <v>0.5</v>
      </c>
      <c r="E44" s="121">
        <f t="shared" ref="E44:F44" si="62">E45+E46</f>
        <v>0.2</v>
      </c>
      <c r="F44" s="121">
        <f t="shared" si="62"/>
        <v>0</v>
      </c>
      <c r="G44" s="144">
        <f t="shared" si="4"/>
        <v>0</v>
      </c>
      <c r="H44" s="151">
        <f>H45+H46</f>
        <v>0</v>
      </c>
      <c r="I44" s="151">
        <f t="shared" ref="I44:J44" si="63">I45+I46</f>
        <v>0</v>
      </c>
      <c r="J44" s="151">
        <f t="shared" si="63"/>
        <v>0</v>
      </c>
      <c r="K44" s="96">
        <f>L44+M44+N44</f>
        <v>0.7</v>
      </c>
      <c r="L44" s="96">
        <f>L45+L46</f>
        <v>0.5</v>
      </c>
      <c r="M44" s="96">
        <f t="shared" ref="M44" si="64">M45+M46</f>
        <v>0.2</v>
      </c>
      <c r="N44" s="96">
        <f t="shared" ref="N44" si="65">N45+N46</f>
        <v>0</v>
      </c>
      <c r="P44" s="154"/>
    </row>
    <row r="45" spans="1:16" x14ac:dyDescent="0.25">
      <c r="A45" s="9"/>
      <c r="B45" s="19" t="s">
        <v>4</v>
      </c>
      <c r="C45" s="146">
        <f t="shared" si="3"/>
        <v>0.5</v>
      </c>
      <c r="D45" s="6">
        <v>0.5</v>
      </c>
      <c r="E45" s="6"/>
      <c r="F45" s="6"/>
      <c r="G45" s="146">
        <f t="shared" si="4"/>
        <v>0</v>
      </c>
      <c r="H45" s="117"/>
      <c r="I45" s="117"/>
      <c r="J45" s="117"/>
      <c r="K45" s="5">
        <f>C45+G45</f>
        <v>0.5</v>
      </c>
      <c r="L45" s="5">
        <f t="shared" ref="L45:L46" si="66">D45+H45</f>
        <v>0.5</v>
      </c>
      <c r="M45" s="5">
        <f t="shared" ref="M45:M46" si="67">E45+I45</f>
        <v>0</v>
      </c>
      <c r="N45" s="5">
        <f t="shared" ref="N45:N46" si="68">F45+J45</f>
        <v>0</v>
      </c>
      <c r="P45" s="153">
        <f>K45-'3 priedas_asignavimai'!AS141</f>
        <v>0</v>
      </c>
    </row>
    <row r="46" spans="1:16" x14ac:dyDescent="0.25">
      <c r="A46" s="9"/>
      <c r="B46" s="19" t="s">
        <v>5</v>
      </c>
      <c r="C46" s="146">
        <f t="shared" si="3"/>
        <v>0.2</v>
      </c>
      <c r="D46" s="6"/>
      <c r="E46" s="6">
        <v>0.2</v>
      </c>
      <c r="F46" s="6"/>
      <c r="G46" s="146">
        <f t="shared" si="4"/>
        <v>0</v>
      </c>
      <c r="H46" s="117"/>
      <c r="I46" s="117"/>
      <c r="J46" s="117"/>
      <c r="K46" s="5">
        <f>C46+G46</f>
        <v>0.2</v>
      </c>
      <c r="L46" s="5">
        <f t="shared" si="66"/>
        <v>0</v>
      </c>
      <c r="M46" s="5">
        <f t="shared" si="67"/>
        <v>0.2</v>
      </c>
      <c r="N46" s="5">
        <f t="shared" si="68"/>
        <v>0</v>
      </c>
      <c r="P46" s="153">
        <f>K46-'3 priedas_asignavimai'!AS144</f>
        <v>0</v>
      </c>
    </row>
    <row r="47" spans="1:16" s="23" customFormat="1" x14ac:dyDescent="0.25">
      <c r="A47" s="3" t="s">
        <v>18</v>
      </c>
      <c r="B47" s="106" t="s">
        <v>303</v>
      </c>
      <c r="C47" s="144">
        <f t="shared" si="3"/>
        <v>1.6</v>
      </c>
      <c r="D47" s="121">
        <f>D48+D49</f>
        <v>1.4000000000000001</v>
      </c>
      <c r="E47" s="121">
        <f t="shared" ref="E47:F47" si="69">E48+E49</f>
        <v>0.2</v>
      </c>
      <c r="F47" s="121">
        <f t="shared" si="69"/>
        <v>0</v>
      </c>
      <c r="G47" s="144">
        <f t="shared" si="4"/>
        <v>0</v>
      </c>
      <c r="H47" s="151">
        <f>H48+H49</f>
        <v>0</v>
      </c>
      <c r="I47" s="151">
        <f t="shared" ref="I47:J47" si="70">I48+I49</f>
        <v>0</v>
      </c>
      <c r="J47" s="151">
        <f t="shared" si="70"/>
        <v>0</v>
      </c>
      <c r="K47" s="96">
        <f>L47+M47+N47</f>
        <v>1.6</v>
      </c>
      <c r="L47" s="96">
        <f>L48+L49</f>
        <v>1.4000000000000001</v>
      </c>
      <c r="M47" s="96">
        <f t="shared" ref="M47" si="71">M48+M49</f>
        <v>0.2</v>
      </c>
      <c r="N47" s="96">
        <f t="shared" ref="N47" si="72">N48+N49</f>
        <v>0</v>
      </c>
      <c r="P47" s="154"/>
    </row>
    <row r="48" spans="1:16" x14ac:dyDescent="0.25">
      <c r="A48" s="9"/>
      <c r="B48" s="19" t="s">
        <v>4</v>
      </c>
      <c r="C48" s="146">
        <f t="shared" si="3"/>
        <v>0.1</v>
      </c>
      <c r="D48" s="6">
        <v>0.1</v>
      </c>
      <c r="E48" s="6"/>
      <c r="F48" s="6"/>
      <c r="G48" s="146">
        <f t="shared" si="4"/>
        <v>0</v>
      </c>
      <c r="H48" s="117"/>
      <c r="I48" s="117"/>
      <c r="J48" s="117"/>
      <c r="K48" s="5">
        <f>C48+G48</f>
        <v>0.1</v>
      </c>
      <c r="L48" s="5">
        <f t="shared" ref="L48:L49" si="73">D48+H48</f>
        <v>0.1</v>
      </c>
      <c r="M48" s="5">
        <f t="shared" ref="M48:M49" si="74">E48+I48</f>
        <v>0</v>
      </c>
      <c r="N48" s="5">
        <f t="shared" ref="N48:N49" si="75">F48+J48</f>
        <v>0</v>
      </c>
      <c r="P48" s="153">
        <f>K48-'3 priedas_asignavimai'!AS148</f>
        <v>0</v>
      </c>
    </row>
    <row r="49" spans="1:16" x14ac:dyDescent="0.25">
      <c r="A49" s="9"/>
      <c r="B49" s="19" t="s">
        <v>5</v>
      </c>
      <c r="C49" s="146">
        <f t="shared" si="3"/>
        <v>1.5</v>
      </c>
      <c r="D49" s="6">
        <v>1.3</v>
      </c>
      <c r="E49" s="6">
        <v>0.2</v>
      </c>
      <c r="F49" s="6"/>
      <c r="G49" s="146">
        <f t="shared" si="4"/>
        <v>0</v>
      </c>
      <c r="H49" s="117"/>
      <c r="I49" s="117"/>
      <c r="J49" s="117"/>
      <c r="K49" s="5">
        <f>C49+G49</f>
        <v>1.5</v>
      </c>
      <c r="L49" s="5">
        <f t="shared" si="73"/>
        <v>1.3</v>
      </c>
      <c r="M49" s="5">
        <f t="shared" si="74"/>
        <v>0.2</v>
      </c>
      <c r="N49" s="5">
        <f t="shared" si="75"/>
        <v>0</v>
      </c>
      <c r="P49" s="153">
        <f>K49-'3 priedas_asignavimai'!AS151</f>
        <v>0</v>
      </c>
    </row>
    <row r="50" spans="1:16" s="23" customFormat="1" x14ac:dyDescent="0.25">
      <c r="A50" s="3" t="s">
        <v>19</v>
      </c>
      <c r="B50" s="106" t="s">
        <v>304</v>
      </c>
      <c r="C50" s="144">
        <f t="shared" si="3"/>
        <v>0.9</v>
      </c>
      <c r="D50" s="121">
        <f>D51</f>
        <v>0</v>
      </c>
      <c r="E50" s="121">
        <f t="shared" ref="E50:F50" si="76">E51</f>
        <v>0.9</v>
      </c>
      <c r="F50" s="121">
        <f t="shared" si="76"/>
        <v>0</v>
      </c>
      <c r="G50" s="144">
        <f t="shared" si="4"/>
        <v>0</v>
      </c>
      <c r="H50" s="151">
        <f>H51</f>
        <v>0</v>
      </c>
      <c r="I50" s="151">
        <f t="shared" ref="I50" si="77">I51</f>
        <v>0</v>
      </c>
      <c r="J50" s="151">
        <f t="shared" ref="J50" si="78">J51</f>
        <v>0</v>
      </c>
      <c r="K50" s="96">
        <f>L50+M50+N50</f>
        <v>0.9</v>
      </c>
      <c r="L50" s="96">
        <f>L51</f>
        <v>0</v>
      </c>
      <c r="M50" s="96">
        <f t="shared" ref="M50:N50" si="79">M51</f>
        <v>0.9</v>
      </c>
      <c r="N50" s="96">
        <f t="shared" si="79"/>
        <v>0</v>
      </c>
      <c r="P50" s="154"/>
    </row>
    <row r="51" spans="1:16" x14ac:dyDescent="0.25">
      <c r="A51" s="9"/>
      <c r="B51" s="19" t="s">
        <v>5</v>
      </c>
      <c r="C51" s="146">
        <f t="shared" si="3"/>
        <v>0.9</v>
      </c>
      <c r="D51" s="6"/>
      <c r="E51" s="6">
        <v>0.9</v>
      </c>
      <c r="F51" s="6"/>
      <c r="G51" s="146">
        <f t="shared" si="4"/>
        <v>0</v>
      </c>
      <c r="H51" s="117"/>
      <c r="I51" s="117"/>
      <c r="J51" s="117"/>
      <c r="K51" s="5">
        <f>C51+G51</f>
        <v>0.9</v>
      </c>
      <c r="L51" s="5">
        <f t="shared" ref="L51" si="80">D51+H51</f>
        <v>0</v>
      </c>
      <c r="M51" s="5">
        <f t="shared" ref="M51" si="81">E51+I51</f>
        <v>0.9</v>
      </c>
      <c r="N51" s="5">
        <f t="shared" ref="N51" si="82">F51+J51</f>
        <v>0</v>
      </c>
      <c r="P51" s="153">
        <f>K51-'3 priedas_asignavimai'!AS158</f>
        <v>0</v>
      </c>
    </row>
    <row r="52" spans="1:16" x14ac:dyDescent="0.25">
      <c r="A52" s="3" t="s">
        <v>20</v>
      </c>
      <c r="B52" s="106" t="s">
        <v>306</v>
      </c>
      <c r="C52" s="144">
        <f t="shared" si="3"/>
        <v>1.5</v>
      </c>
      <c r="D52" s="121">
        <f>D53</f>
        <v>1.5</v>
      </c>
      <c r="E52" s="121">
        <f t="shared" ref="E52" si="83">E53</f>
        <v>0</v>
      </c>
      <c r="F52" s="121">
        <f t="shared" ref="F52" si="84">F53</f>
        <v>0</v>
      </c>
      <c r="G52" s="144">
        <f t="shared" si="4"/>
        <v>0</v>
      </c>
      <c r="H52" s="151">
        <f>H53</f>
        <v>0</v>
      </c>
      <c r="I52" s="151">
        <f t="shared" ref="I52" si="85">I53</f>
        <v>0</v>
      </c>
      <c r="J52" s="151">
        <f t="shared" ref="J52" si="86">J53</f>
        <v>0</v>
      </c>
      <c r="K52" s="96">
        <f>L52+M52+N52</f>
        <v>1.5</v>
      </c>
      <c r="L52" s="96">
        <f>L53</f>
        <v>1.5</v>
      </c>
      <c r="M52" s="96">
        <f t="shared" ref="M52" si="87">M53</f>
        <v>0</v>
      </c>
      <c r="N52" s="96">
        <f t="shared" ref="N52" si="88">N53</f>
        <v>0</v>
      </c>
      <c r="P52" s="153"/>
    </row>
    <row r="53" spans="1:16" x14ac:dyDescent="0.25">
      <c r="A53" s="26"/>
      <c r="B53" s="19" t="s">
        <v>4</v>
      </c>
      <c r="C53" s="146">
        <f t="shared" si="3"/>
        <v>1.5</v>
      </c>
      <c r="D53" s="6">
        <v>1.5</v>
      </c>
      <c r="E53" s="6"/>
      <c r="F53" s="6"/>
      <c r="G53" s="146">
        <f t="shared" si="4"/>
        <v>0</v>
      </c>
      <c r="H53" s="117"/>
      <c r="I53" s="117"/>
      <c r="J53" s="117"/>
      <c r="K53" s="5">
        <f t="shared" ref="K53" si="89">C53+G53</f>
        <v>1.5</v>
      </c>
      <c r="L53" s="5">
        <f t="shared" ref="L53" si="90">D53+H53</f>
        <v>1.5</v>
      </c>
      <c r="M53" s="5">
        <f t="shared" ref="M53" si="91">E53+I53</f>
        <v>0</v>
      </c>
      <c r="N53" s="5">
        <f t="shared" ref="N53" si="92">F53+J53</f>
        <v>0</v>
      </c>
      <c r="P53" s="153">
        <f>K53-'3 priedas_asignavimai'!AS164</f>
        <v>0</v>
      </c>
    </row>
    <row r="54" spans="1:16" x14ac:dyDescent="0.25">
      <c r="A54" s="29" t="s">
        <v>21</v>
      </c>
      <c r="B54" s="106" t="s">
        <v>307</v>
      </c>
      <c r="C54" s="144">
        <f t="shared" ref="C54:C117" si="93">D54+E54+F54</f>
        <v>3.5</v>
      </c>
      <c r="D54" s="121">
        <f t="shared" ref="D54" si="94">D55</f>
        <v>0</v>
      </c>
      <c r="E54" s="121">
        <f t="shared" ref="E54" si="95">E55</f>
        <v>3.5</v>
      </c>
      <c r="F54" s="121">
        <f t="shared" ref="F54" si="96">F55</f>
        <v>0</v>
      </c>
      <c r="G54" s="144">
        <f t="shared" si="4"/>
        <v>1.1000000000000001</v>
      </c>
      <c r="H54" s="151">
        <f t="shared" ref="H54" si="97">H55</f>
        <v>0</v>
      </c>
      <c r="I54" s="151">
        <f t="shared" ref="I54" si="98">I55</f>
        <v>1.1000000000000001</v>
      </c>
      <c r="J54" s="151">
        <f t="shared" ref="J54" si="99">J55</f>
        <v>0</v>
      </c>
      <c r="K54" s="96">
        <f>L54+M54+N54</f>
        <v>4.5999999999999996</v>
      </c>
      <c r="L54" s="96">
        <f>L55</f>
        <v>0</v>
      </c>
      <c r="M54" s="96">
        <f t="shared" ref="M54" si="100">M55</f>
        <v>4.5999999999999996</v>
      </c>
      <c r="N54" s="96">
        <f t="shared" ref="N54" si="101">N55</f>
        <v>0</v>
      </c>
      <c r="P54" s="153"/>
    </row>
    <row r="55" spans="1:16" x14ac:dyDescent="0.25">
      <c r="A55" s="29"/>
      <c r="B55" s="4" t="s">
        <v>6</v>
      </c>
      <c r="C55" s="146">
        <f t="shared" si="93"/>
        <v>3.5</v>
      </c>
      <c r="D55" s="6"/>
      <c r="E55" s="6">
        <v>3.5</v>
      </c>
      <c r="F55" s="6"/>
      <c r="G55" s="146">
        <f t="shared" si="4"/>
        <v>1.1000000000000001</v>
      </c>
      <c r="H55" s="117"/>
      <c r="I55" s="117">
        <v>1.1000000000000001</v>
      </c>
      <c r="J55" s="117"/>
      <c r="K55" s="5">
        <f t="shared" ref="K55" si="102">C55+G55</f>
        <v>4.5999999999999996</v>
      </c>
      <c r="L55" s="5">
        <f t="shared" ref="L55" si="103">D55+H55</f>
        <v>0</v>
      </c>
      <c r="M55" s="5">
        <f t="shared" ref="M55" si="104">E55+I55</f>
        <v>4.5999999999999996</v>
      </c>
      <c r="N55" s="5">
        <f t="shared" ref="N55" si="105">F55+J55</f>
        <v>0</v>
      </c>
      <c r="P55" s="153">
        <f>K55-'3 priedas_asignavimai'!AS167</f>
        <v>0</v>
      </c>
    </row>
    <row r="56" spans="1:16" x14ac:dyDescent="0.25">
      <c r="A56" s="3" t="s">
        <v>22</v>
      </c>
      <c r="B56" s="108" t="s">
        <v>311</v>
      </c>
      <c r="C56" s="144">
        <f t="shared" si="93"/>
        <v>0.30000000000000004</v>
      </c>
      <c r="D56" s="121">
        <f t="shared" ref="D56" si="106">D57</f>
        <v>0.1</v>
      </c>
      <c r="E56" s="121">
        <f t="shared" ref="E56" si="107">E57</f>
        <v>0.2</v>
      </c>
      <c r="F56" s="121">
        <f t="shared" ref="F56" si="108">F57</f>
        <v>0</v>
      </c>
      <c r="G56" s="144">
        <f t="shared" si="4"/>
        <v>0</v>
      </c>
      <c r="H56" s="151">
        <f t="shared" ref="H56" si="109">H57</f>
        <v>0</v>
      </c>
      <c r="I56" s="151">
        <f t="shared" ref="I56" si="110">I57</f>
        <v>0</v>
      </c>
      <c r="J56" s="151">
        <f t="shared" ref="J56" si="111">J57</f>
        <v>0</v>
      </c>
      <c r="K56" s="96">
        <f>L56+M56+N56</f>
        <v>0.30000000000000004</v>
      </c>
      <c r="L56" s="96">
        <f>L57</f>
        <v>0.1</v>
      </c>
      <c r="M56" s="96">
        <f t="shared" ref="M56" si="112">M57</f>
        <v>0.2</v>
      </c>
      <c r="N56" s="96">
        <f t="shared" ref="N56" si="113">N57</f>
        <v>0</v>
      </c>
      <c r="P56" s="153"/>
    </row>
    <row r="57" spans="1:16" x14ac:dyDescent="0.25">
      <c r="A57" s="26"/>
      <c r="B57" s="19" t="s">
        <v>59</v>
      </c>
      <c r="C57" s="146">
        <f t="shared" si="93"/>
        <v>0.30000000000000004</v>
      </c>
      <c r="D57" s="6">
        <v>0.1</v>
      </c>
      <c r="E57" s="6">
        <v>0.2</v>
      </c>
      <c r="F57" s="6"/>
      <c r="G57" s="146">
        <f t="shared" si="4"/>
        <v>0</v>
      </c>
      <c r="H57" s="117"/>
      <c r="I57" s="117"/>
      <c r="J57" s="117"/>
      <c r="K57" s="5">
        <f t="shared" ref="K57" si="114">C57+G57</f>
        <v>0.30000000000000004</v>
      </c>
      <c r="L57" s="5">
        <f t="shared" ref="L57" si="115">D57+H57</f>
        <v>0.1</v>
      </c>
      <c r="M57" s="5">
        <f t="shared" ref="M57" si="116">E57+I57</f>
        <v>0.2</v>
      </c>
      <c r="N57" s="5">
        <f t="shared" ref="N57" si="117">F57+J57</f>
        <v>0</v>
      </c>
      <c r="P57" s="153">
        <f>K57-'3 priedas_asignavimai'!AS172</f>
        <v>0</v>
      </c>
    </row>
    <row r="58" spans="1:16" x14ac:dyDescent="0.25">
      <c r="A58" s="29" t="s">
        <v>23</v>
      </c>
      <c r="B58" s="107" t="s">
        <v>312</v>
      </c>
      <c r="C58" s="144">
        <f t="shared" si="93"/>
        <v>14.9</v>
      </c>
      <c r="D58" s="121">
        <f t="shared" ref="D58" si="118">D59</f>
        <v>0.1</v>
      </c>
      <c r="E58" s="121">
        <f t="shared" ref="E58" si="119">E59</f>
        <v>0</v>
      </c>
      <c r="F58" s="121">
        <f t="shared" ref="F58" si="120">F59</f>
        <v>14.8</v>
      </c>
      <c r="G58" s="144">
        <f t="shared" si="4"/>
        <v>0</v>
      </c>
      <c r="H58" s="151">
        <f t="shared" ref="H58" si="121">H59</f>
        <v>0</v>
      </c>
      <c r="I58" s="151">
        <f t="shared" ref="I58" si="122">I59</f>
        <v>0</v>
      </c>
      <c r="J58" s="151">
        <f t="shared" ref="J58" si="123">J59</f>
        <v>0</v>
      </c>
      <c r="K58" s="96">
        <f>L58+M58+N58</f>
        <v>14.9</v>
      </c>
      <c r="L58" s="96">
        <f>L59</f>
        <v>0.1</v>
      </c>
      <c r="M58" s="96">
        <f t="shared" ref="M58" si="124">M59</f>
        <v>0</v>
      </c>
      <c r="N58" s="96">
        <f t="shared" ref="N58" si="125">N59</f>
        <v>14.8</v>
      </c>
      <c r="P58" s="153"/>
    </row>
    <row r="59" spans="1:16" x14ac:dyDescent="0.25">
      <c r="A59" s="29"/>
      <c r="B59" s="19" t="s">
        <v>59</v>
      </c>
      <c r="C59" s="146">
        <f t="shared" si="93"/>
        <v>14.9</v>
      </c>
      <c r="D59" s="6">
        <v>0.1</v>
      </c>
      <c r="E59" s="6"/>
      <c r="F59" s="6">
        <v>14.8</v>
      </c>
      <c r="G59" s="146">
        <f t="shared" si="4"/>
        <v>0</v>
      </c>
      <c r="H59" s="117"/>
      <c r="I59" s="117"/>
      <c r="J59" s="117"/>
      <c r="K59" s="5">
        <f t="shared" ref="K59" si="126">C59+G59</f>
        <v>14.9</v>
      </c>
      <c r="L59" s="5">
        <f t="shared" ref="L59" si="127">D59+H59</f>
        <v>0.1</v>
      </c>
      <c r="M59" s="5">
        <f t="shared" ref="M59" si="128">E59+I59</f>
        <v>0</v>
      </c>
      <c r="N59" s="5">
        <f t="shared" ref="N59" si="129">F59+J59</f>
        <v>14.8</v>
      </c>
      <c r="P59" s="153">
        <f>K59-'3 priedas_asignavimai'!AS176</f>
        <v>0</v>
      </c>
    </row>
    <row r="60" spans="1:16" x14ac:dyDescent="0.25">
      <c r="A60" s="28" t="s">
        <v>24</v>
      </c>
      <c r="B60" s="107" t="s">
        <v>313</v>
      </c>
      <c r="C60" s="144">
        <f t="shared" si="93"/>
        <v>0.1</v>
      </c>
      <c r="D60" s="121">
        <f>D61</f>
        <v>0.1</v>
      </c>
      <c r="E60" s="121">
        <f t="shared" ref="E60" si="130">E61</f>
        <v>0</v>
      </c>
      <c r="F60" s="121">
        <f t="shared" ref="F60" si="131">F61</f>
        <v>0</v>
      </c>
      <c r="G60" s="144">
        <f t="shared" si="4"/>
        <v>0</v>
      </c>
      <c r="H60" s="151">
        <f t="shared" ref="H60" si="132">H61</f>
        <v>0</v>
      </c>
      <c r="I60" s="151">
        <f t="shared" ref="I60" si="133">I61</f>
        <v>0</v>
      </c>
      <c r="J60" s="151">
        <f t="shared" ref="J60" si="134">J61</f>
        <v>0</v>
      </c>
      <c r="K60" s="96">
        <f>L60+M60+N60</f>
        <v>0.1</v>
      </c>
      <c r="L60" s="96">
        <f>L61</f>
        <v>0.1</v>
      </c>
      <c r="M60" s="96">
        <f t="shared" ref="M60" si="135">M61</f>
        <v>0</v>
      </c>
      <c r="N60" s="96">
        <f t="shared" ref="N60" si="136">N61</f>
        <v>0</v>
      </c>
      <c r="P60" s="153"/>
    </row>
    <row r="61" spans="1:16" x14ac:dyDescent="0.25">
      <c r="A61" s="29"/>
      <c r="B61" s="19" t="s">
        <v>59</v>
      </c>
      <c r="C61" s="146">
        <f t="shared" si="93"/>
        <v>0.1</v>
      </c>
      <c r="D61" s="6">
        <v>0.1</v>
      </c>
      <c r="E61" s="6"/>
      <c r="F61" s="6"/>
      <c r="G61" s="146">
        <f t="shared" si="4"/>
        <v>0</v>
      </c>
      <c r="H61" s="117"/>
      <c r="I61" s="117"/>
      <c r="J61" s="117"/>
      <c r="K61" s="5">
        <f t="shared" ref="K61" si="137">C61+G61</f>
        <v>0.1</v>
      </c>
      <c r="L61" s="5">
        <f t="shared" ref="L61" si="138">D61+H61</f>
        <v>0.1</v>
      </c>
      <c r="M61" s="5">
        <f t="shared" ref="M61" si="139">E61+I61</f>
        <v>0</v>
      </c>
      <c r="N61" s="5">
        <f t="shared" ref="N61" si="140">F61+J61</f>
        <v>0</v>
      </c>
      <c r="P61" s="153">
        <f>K61-'3 priedas_asignavimai'!AS183</f>
        <v>0</v>
      </c>
    </row>
    <row r="62" spans="1:16" x14ac:dyDescent="0.25">
      <c r="A62" s="28" t="s">
        <v>25</v>
      </c>
      <c r="B62" s="107" t="s">
        <v>314</v>
      </c>
      <c r="C62" s="144">
        <f t="shared" si="93"/>
        <v>26</v>
      </c>
      <c r="D62" s="121">
        <f t="shared" ref="D62" si="141">D63</f>
        <v>0.7</v>
      </c>
      <c r="E62" s="121">
        <f t="shared" ref="E62" si="142">E63</f>
        <v>0.3</v>
      </c>
      <c r="F62" s="121">
        <f t="shared" ref="F62" si="143">F63</f>
        <v>25</v>
      </c>
      <c r="G62" s="144">
        <f t="shared" si="4"/>
        <v>0</v>
      </c>
      <c r="H62" s="151">
        <f t="shared" ref="H62" si="144">H63</f>
        <v>0</v>
      </c>
      <c r="I62" s="151">
        <f t="shared" ref="I62" si="145">I63</f>
        <v>0</v>
      </c>
      <c r="J62" s="151">
        <f t="shared" ref="J62" si="146">J63</f>
        <v>0</v>
      </c>
      <c r="K62" s="96">
        <f>L62+M62+N62</f>
        <v>26</v>
      </c>
      <c r="L62" s="96">
        <f>L63</f>
        <v>0.7</v>
      </c>
      <c r="M62" s="96">
        <f t="shared" ref="M62" si="147">M63</f>
        <v>0.3</v>
      </c>
      <c r="N62" s="96">
        <f t="shared" ref="N62" si="148">N63</f>
        <v>25</v>
      </c>
      <c r="P62" s="153"/>
    </row>
    <row r="63" spans="1:16" x14ac:dyDescent="0.25">
      <c r="A63" s="29"/>
      <c r="B63" s="19" t="s">
        <v>59</v>
      </c>
      <c r="C63" s="146">
        <f t="shared" si="93"/>
        <v>26</v>
      </c>
      <c r="D63" s="6">
        <v>0.7</v>
      </c>
      <c r="E63" s="6">
        <v>0.3</v>
      </c>
      <c r="F63" s="6">
        <v>25</v>
      </c>
      <c r="G63" s="146">
        <f t="shared" si="4"/>
        <v>0</v>
      </c>
      <c r="H63" s="117"/>
      <c r="I63" s="117"/>
      <c r="J63" s="117"/>
      <c r="K63" s="5">
        <f t="shared" ref="K63" si="149">C63+G63</f>
        <v>26</v>
      </c>
      <c r="L63" s="5">
        <f t="shared" ref="L63" si="150">D63+H63</f>
        <v>0.7</v>
      </c>
      <c r="M63" s="5">
        <f t="shared" ref="M63" si="151">E63+I63</f>
        <v>0.3</v>
      </c>
      <c r="N63" s="5">
        <f t="shared" ref="N63" si="152">F63+J63</f>
        <v>25</v>
      </c>
      <c r="P63" s="153">
        <f>K63-'3 priedas_asignavimai'!AS187</f>
        <v>0</v>
      </c>
    </row>
    <row r="64" spans="1:16" x14ac:dyDescent="0.25">
      <c r="A64" s="3" t="s">
        <v>26</v>
      </c>
      <c r="B64" s="107" t="s">
        <v>315</v>
      </c>
      <c r="C64" s="144">
        <f t="shared" si="93"/>
        <v>1.4000000000000001</v>
      </c>
      <c r="D64" s="121">
        <f t="shared" ref="D64" si="153">D65</f>
        <v>1.3</v>
      </c>
      <c r="E64" s="121">
        <f t="shared" ref="E64" si="154">E65</f>
        <v>0.1</v>
      </c>
      <c r="F64" s="121">
        <f t="shared" ref="F64" si="155">F65</f>
        <v>0</v>
      </c>
      <c r="G64" s="144">
        <f t="shared" si="4"/>
        <v>0</v>
      </c>
      <c r="H64" s="151">
        <f t="shared" ref="H64" si="156">H65</f>
        <v>0</v>
      </c>
      <c r="I64" s="151">
        <f t="shared" ref="I64" si="157">I65</f>
        <v>0</v>
      </c>
      <c r="J64" s="151">
        <f t="shared" ref="J64" si="158">J65</f>
        <v>0</v>
      </c>
      <c r="K64" s="96">
        <f>L64+M64+N64</f>
        <v>1.4000000000000001</v>
      </c>
      <c r="L64" s="96">
        <f>L65</f>
        <v>1.3</v>
      </c>
      <c r="M64" s="96">
        <f t="shared" ref="M64" si="159">M65</f>
        <v>0.1</v>
      </c>
      <c r="N64" s="96">
        <f t="shared" ref="N64" si="160">N65</f>
        <v>0</v>
      </c>
      <c r="P64" s="153"/>
    </row>
    <row r="65" spans="1:16" x14ac:dyDescent="0.25">
      <c r="A65" s="29"/>
      <c r="B65" s="19" t="s">
        <v>59</v>
      </c>
      <c r="C65" s="146">
        <f t="shared" si="93"/>
        <v>1.4000000000000001</v>
      </c>
      <c r="D65" s="6">
        <v>1.3</v>
      </c>
      <c r="E65" s="6">
        <v>0.1</v>
      </c>
      <c r="F65" s="6"/>
      <c r="G65" s="146">
        <f t="shared" si="4"/>
        <v>0</v>
      </c>
      <c r="H65" s="117"/>
      <c r="I65" s="117"/>
      <c r="J65" s="117"/>
      <c r="K65" s="5">
        <f t="shared" ref="K65" si="161">C65+G65</f>
        <v>1.4000000000000001</v>
      </c>
      <c r="L65" s="5">
        <f t="shared" ref="L65" si="162">D65+H65</f>
        <v>1.3</v>
      </c>
      <c r="M65" s="5">
        <f t="shared" ref="M65" si="163">E65+I65</f>
        <v>0.1</v>
      </c>
      <c r="N65" s="5">
        <f t="shared" ref="N65" si="164">F65+J65</f>
        <v>0</v>
      </c>
      <c r="P65" s="153">
        <f>K65-'3 priedas_asignavimai'!AS196</f>
        <v>0</v>
      </c>
    </row>
    <row r="66" spans="1:16" x14ac:dyDescent="0.25">
      <c r="A66" s="28" t="s">
        <v>27</v>
      </c>
      <c r="B66" s="107" t="s">
        <v>151</v>
      </c>
      <c r="C66" s="144">
        <f t="shared" si="93"/>
        <v>2.8</v>
      </c>
      <c r="D66" s="121">
        <f t="shared" ref="D66" si="165">D67</f>
        <v>2.8</v>
      </c>
      <c r="E66" s="121">
        <f t="shared" ref="E66" si="166">E67</f>
        <v>0</v>
      </c>
      <c r="F66" s="121">
        <f t="shared" ref="F66" si="167">F67</f>
        <v>0</v>
      </c>
      <c r="G66" s="144">
        <f t="shared" si="4"/>
        <v>1.3</v>
      </c>
      <c r="H66" s="151">
        <f t="shared" ref="H66" si="168">H67</f>
        <v>1.3</v>
      </c>
      <c r="I66" s="151">
        <f t="shared" ref="I66" si="169">I67</f>
        <v>0</v>
      </c>
      <c r="J66" s="151">
        <f t="shared" ref="J66" si="170">J67</f>
        <v>0</v>
      </c>
      <c r="K66" s="96">
        <f>L66+M66+N66</f>
        <v>4.0999999999999996</v>
      </c>
      <c r="L66" s="96">
        <f>L67</f>
        <v>4.0999999999999996</v>
      </c>
      <c r="M66" s="96">
        <f t="shared" ref="M66" si="171">M67</f>
        <v>0</v>
      </c>
      <c r="N66" s="96">
        <f t="shared" ref="N66" si="172">N67</f>
        <v>0</v>
      </c>
      <c r="P66" s="153"/>
    </row>
    <row r="67" spans="1:16" x14ac:dyDescent="0.25">
      <c r="A67" s="29"/>
      <c r="B67" s="19" t="s">
        <v>59</v>
      </c>
      <c r="C67" s="146">
        <f t="shared" si="93"/>
        <v>2.8</v>
      </c>
      <c r="D67" s="6">
        <v>2.8</v>
      </c>
      <c r="E67" s="6"/>
      <c r="F67" s="6"/>
      <c r="G67" s="146">
        <f t="shared" si="4"/>
        <v>1.3</v>
      </c>
      <c r="H67" s="117">
        <v>1.3</v>
      </c>
      <c r="I67" s="117"/>
      <c r="J67" s="117"/>
      <c r="K67" s="5">
        <f t="shared" ref="K67" si="173">C67+G67</f>
        <v>4.0999999999999996</v>
      </c>
      <c r="L67" s="5">
        <f t="shared" ref="L67" si="174">D67+H67</f>
        <v>4.0999999999999996</v>
      </c>
      <c r="M67" s="5">
        <f t="shared" ref="M67" si="175">E67+I67</f>
        <v>0</v>
      </c>
      <c r="N67" s="5">
        <f t="shared" ref="N67" si="176">F67+J67</f>
        <v>0</v>
      </c>
      <c r="P67" s="153">
        <f>K67-'3 priedas_asignavimai'!AS199</f>
        <v>0</v>
      </c>
    </row>
    <row r="68" spans="1:16" x14ac:dyDescent="0.25">
      <c r="A68" s="28" t="s">
        <v>28</v>
      </c>
      <c r="B68" s="107" t="s">
        <v>317</v>
      </c>
      <c r="C68" s="144">
        <f t="shared" si="93"/>
        <v>38.700000000000003</v>
      </c>
      <c r="D68" s="121">
        <f t="shared" ref="D68" si="177">D69</f>
        <v>1</v>
      </c>
      <c r="E68" s="121">
        <f t="shared" ref="E68" si="178">E69</f>
        <v>0</v>
      </c>
      <c r="F68" s="121">
        <f t="shared" ref="F68" si="179">F69</f>
        <v>37.700000000000003</v>
      </c>
      <c r="G68" s="144">
        <f t="shared" si="4"/>
        <v>0.5</v>
      </c>
      <c r="H68" s="151">
        <f t="shared" ref="H68" si="180">H69</f>
        <v>0.5</v>
      </c>
      <c r="I68" s="151">
        <f t="shared" ref="I68" si="181">I69</f>
        <v>0</v>
      </c>
      <c r="J68" s="151">
        <f t="shared" ref="J68" si="182">J69</f>
        <v>0</v>
      </c>
      <c r="K68" s="96">
        <f>L68+M68+N68</f>
        <v>39.200000000000003</v>
      </c>
      <c r="L68" s="96">
        <f>L69</f>
        <v>1.5</v>
      </c>
      <c r="M68" s="96">
        <f t="shared" ref="M68" si="183">M69</f>
        <v>0</v>
      </c>
      <c r="N68" s="96">
        <f t="shared" ref="N68" si="184">N69</f>
        <v>37.700000000000003</v>
      </c>
      <c r="P68" s="153"/>
    </row>
    <row r="69" spans="1:16" x14ac:dyDescent="0.25">
      <c r="A69" s="29"/>
      <c r="B69" s="19" t="s">
        <v>59</v>
      </c>
      <c r="C69" s="146">
        <f t="shared" si="93"/>
        <v>38.700000000000003</v>
      </c>
      <c r="D69" s="6">
        <v>1</v>
      </c>
      <c r="E69" s="6"/>
      <c r="F69" s="6">
        <v>37.700000000000003</v>
      </c>
      <c r="G69" s="146">
        <f t="shared" si="4"/>
        <v>0.5</v>
      </c>
      <c r="H69" s="117">
        <v>0.5</v>
      </c>
      <c r="I69" s="117"/>
      <c r="J69" s="117"/>
      <c r="K69" s="5">
        <f t="shared" ref="K69" si="185">C69+G69</f>
        <v>39.200000000000003</v>
      </c>
      <c r="L69" s="5">
        <f t="shared" ref="L69" si="186">D69+H69</f>
        <v>1.5</v>
      </c>
      <c r="M69" s="5">
        <f t="shared" ref="M69" si="187">E69+I69</f>
        <v>0</v>
      </c>
      <c r="N69" s="5">
        <f t="shared" ref="N69" si="188">F69+J69</f>
        <v>37.700000000000003</v>
      </c>
      <c r="P69" s="153">
        <f>K69-'3 priedas_asignavimai'!AS205</f>
        <v>0</v>
      </c>
    </row>
    <row r="70" spans="1:16" x14ac:dyDescent="0.25">
      <c r="A70" s="28" t="s">
        <v>29</v>
      </c>
      <c r="B70" s="107" t="s">
        <v>319</v>
      </c>
      <c r="C70" s="144">
        <f t="shared" si="93"/>
        <v>13.6</v>
      </c>
      <c r="D70" s="121">
        <f t="shared" ref="D70" si="189">D71</f>
        <v>0.1</v>
      </c>
      <c r="E70" s="121">
        <f t="shared" ref="E70" si="190">E71</f>
        <v>0</v>
      </c>
      <c r="F70" s="121">
        <f t="shared" ref="F70" si="191">F71</f>
        <v>13.5</v>
      </c>
      <c r="G70" s="144">
        <f t="shared" si="4"/>
        <v>0</v>
      </c>
      <c r="H70" s="151">
        <f t="shared" ref="H70" si="192">H71</f>
        <v>0</v>
      </c>
      <c r="I70" s="151">
        <f t="shared" ref="I70" si="193">I71</f>
        <v>0</v>
      </c>
      <c r="J70" s="151">
        <f t="shared" ref="J70" si="194">J71</f>
        <v>0</v>
      </c>
      <c r="K70" s="96">
        <f>L70+M70+N70</f>
        <v>13.6</v>
      </c>
      <c r="L70" s="96">
        <f>L71</f>
        <v>0.1</v>
      </c>
      <c r="M70" s="96">
        <f t="shared" ref="M70" si="195">M71</f>
        <v>0</v>
      </c>
      <c r="N70" s="96">
        <f t="shared" ref="N70" si="196">N71</f>
        <v>13.5</v>
      </c>
      <c r="P70" s="153"/>
    </row>
    <row r="71" spans="1:16" x14ac:dyDescent="0.25">
      <c r="A71" s="29"/>
      <c r="B71" s="19" t="s">
        <v>59</v>
      </c>
      <c r="C71" s="146">
        <f t="shared" si="93"/>
        <v>13.6</v>
      </c>
      <c r="D71" s="6">
        <v>0.1</v>
      </c>
      <c r="E71" s="6"/>
      <c r="F71" s="6">
        <v>13.5</v>
      </c>
      <c r="G71" s="146">
        <f t="shared" si="4"/>
        <v>0</v>
      </c>
      <c r="H71" s="117"/>
      <c r="I71" s="117"/>
      <c r="J71" s="117"/>
      <c r="K71" s="5">
        <f t="shared" ref="K71" si="197">C71+G71</f>
        <v>13.6</v>
      </c>
      <c r="L71" s="5">
        <f t="shared" ref="L71" si="198">D71+H71</f>
        <v>0.1</v>
      </c>
      <c r="M71" s="5">
        <f t="shared" ref="M71" si="199">E71+I71</f>
        <v>0</v>
      </c>
      <c r="N71" s="5">
        <f t="shared" ref="N71" si="200">F71+J71</f>
        <v>13.5</v>
      </c>
      <c r="P71" s="153">
        <f>K71-'3 priedas_asignavimai'!AS212</f>
        <v>0</v>
      </c>
    </row>
    <row r="72" spans="1:16" x14ac:dyDescent="0.25">
      <c r="A72" s="28" t="s">
        <v>316</v>
      </c>
      <c r="B72" s="107" t="s">
        <v>320</v>
      </c>
      <c r="C72" s="144">
        <f t="shared" si="93"/>
        <v>5.8</v>
      </c>
      <c r="D72" s="121">
        <f t="shared" ref="D72" si="201">D73</f>
        <v>0.1</v>
      </c>
      <c r="E72" s="121">
        <f t="shared" ref="E72" si="202">E73</f>
        <v>0</v>
      </c>
      <c r="F72" s="121">
        <f t="shared" ref="F72" si="203">F73</f>
        <v>5.7</v>
      </c>
      <c r="G72" s="144">
        <f t="shared" si="4"/>
        <v>0</v>
      </c>
      <c r="H72" s="151">
        <f t="shared" ref="H72" si="204">H73</f>
        <v>0</v>
      </c>
      <c r="I72" s="151">
        <f t="shared" ref="I72" si="205">I73</f>
        <v>0</v>
      </c>
      <c r="J72" s="151">
        <f t="shared" ref="J72" si="206">J73</f>
        <v>0</v>
      </c>
      <c r="K72" s="96">
        <f>L72+M72+N72</f>
        <v>5.8</v>
      </c>
      <c r="L72" s="96">
        <f>L73</f>
        <v>0.1</v>
      </c>
      <c r="M72" s="96">
        <f t="shared" ref="M72" si="207">M73</f>
        <v>0</v>
      </c>
      <c r="N72" s="96">
        <f t="shared" ref="N72" si="208">N73</f>
        <v>5.7</v>
      </c>
      <c r="P72" s="153"/>
    </row>
    <row r="73" spans="1:16" x14ac:dyDescent="0.25">
      <c r="A73" s="29"/>
      <c r="B73" s="19" t="s">
        <v>59</v>
      </c>
      <c r="C73" s="146">
        <f t="shared" si="93"/>
        <v>5.8</v>
      </c>
      <c r="D73" s="6">
        <v>0.1</v>
      </c>
      <c r="E73" s="6"/>
      <c r="F73" s="6">
        <v>5.7</v>
      </c>
      <c r="G73" s="146"/>
      <c r="H73" s="117"/>
      <c r="I73" s="117"/>
      <c r="J73" s="117"/>
      <c r="K73" s="5">
        <f t="shared" ref="K73" si="209">C73+G73</f>
        <v>5.8</v>
      </c>
      <c r="L73" s="5">
        <f t="shared" ref="L73" si="210">D73+H73</f>
        <v>0.1</v>
      </c>
      <c r="M73" s="5">
        <f t="shared" ref="M73" si="211">E73+I73</f>
        <v>0</v>
      </c>
      <c r="N73" s="5">
        <f t="shared" ref="N73" si="212">F73+J73</f>
        <v>5.7</v>
      </c>
      <c r="P73" s="153">
        <f>K73-'3 priedas_asignavimai'!AS218</f>
        <v>0</v>
      </c>
    </row>
    <row r="74" spans="1:16" x14ac:dyDescent="0.25">
      <c r="A74" s="28" t="s">
        <v>30</v>
      </c>
      <c r="B74" s="107" t="s">
        <v>322</v>
      </c>
      <c r="C74" s="144">
        <f t="shared" si="93"/>
        <v>16.200000000000003</v>
      </c>
      <c r="D74" s="121">
        <f t="shared" ref="D74" si="213">D75</f>
        <v>0.1</v>
      </c>
      <c r="E74" s="121">
        <f t="shared" ref="E74" si="214">E75</f>
        <v>0</v>
      </c>
      <c r="F74" s="121">
        <f t="shared" ref="F74" si="215">F75</f>
        <v>16.100000000000001</v>
      </c>
      <c r="G74" s="144">
        <f t="shared" ref="G74" si="216">H74+I74+J74</f>
        <v>0</v>
      </c>
      <c r="H74" s="151">
        <f t="shared" ref="H74" si="217">H75</f>
        <v>0</v>
      </c>
      <c r="I74" s="151">
        <f t="shared" ref="I74" si="218">I75</f>
        <v>0</v>
      </c>
      <c r="J74" s="151">
        <f t="shared" ref="J74" si="219">J75</f>
        <v>0</v>
      </c>
      <c r="K74" s="96">
        <f>L74+M74+N74</f>
        <v>16.200000000000003</v>
      </c>
      <c r="L74" s="96">
        <f>L75</f>
        <v>0.1</v>
      </c>
      <c r="M74" s="96">
        <f t="shared" ref="M74" si="220">M75</f>
        <v>0</v>
      </c>
      <c r="N74" s="96">
        <f t="shared" ref="N74" si="221">N75</f>
        <v>16.100000000000001</v>
      </c>
      <c r="P74" s="153"/>
    </row>
    <row r="75" spans="1:16" x14ac:dyDescent="0.25">
      <c r="A75" s="29"/>
      <c r="B75" s="19" t="s">
        <v>59</v>
      </c>
      <c r="C75" s="146">
        <f t="shared" si="93"/>
        <v>16.200000000000003</v>
      </c>
      <c r="D75" s="6">
        <v>0.1</v>
      </c>
      <c r="E75" s="6"/>
      <c r="F75" s="6">
        <v>16.100000000000001</v>
      </c>
      <c r="G75" s="146"/>
      <c r="H75" s="117"/>
      <c r="I75" s="117"/>
      <c r="J75" s="117"/>
      <c r="K75" s="5">
        <f t="shared" ref="K75" si="222">C75+G75</f>
        <v>16.200000000000003</v>
      </c>
      <c r="L75" s="5">
        <f t="shared" ref="L75" si="223">D75+H75</f>
        <v>0.1</v>
      </c>
      <c r="M75" s="5">
        <f t="shared" ref="M75" si="224">E75+I75</f>
        <v>0</v>
      </c>
      <c r="N75" s="5">
        <f t="shared" ref="N75" si="225">F75+J75</f>
        <v>16.100000000000001</v>
      </c>
      <c r="P75" s="153">
        <f>K75-'3 priedas_asignavimai'!AS224</f>
        <v>0</v>
      </c>
    </row>
    <row r="76" spans="1:16" x14ac:dyDescent="0.25">
      <c r="A76" s="28" t="s">
        <v>31</v>
      </c>
      <c r="B76" s="107" t="s">
        <v>323</v>
      </c>
      <c r="C76" s="144">
        <f t="shared" si="93"/>
        <v>11.8</v>
      </c>
      <c r="D76" s="121">
        <f t="shared" ref="D76" si="226">D77</f>
        <v>4</v>
      </c>
      <c r="E76" s="121">
        <f t="shared" ref="E76" si="227">E77</f>
        <v>0</v>
      </c>
      <c r="F76" s="121">
        <f t="shared" ref="F76" si="228">F77</f>
        <v>7.8</v>
      </c>
      <c r="G76" s="144">
        <f t="shared" ref="G76" si="229">H76+I76+J76</f>
        <v>0</v>
      </c>
      <c r="H76" s="151">
        <f t="shared" ref="H76" si="230">H77</f>
        <v>0</v>
      </c>
      <c r="I76" s="151">
        <f t="shared" ref="I76" si="231">I77</f>
        <v>0</v>
      </c>
      <c r="J76" s="151">
        <f t="shared" ref="J76" si="232">J77</f>
        <v>0</v>
      </c>
      <c r="K76" s="96">
        <f>L76+M76+N76</f>
        <v>11.8</v>
      </c>
      <c r="L76" s="96">
        <f>L77</f>
        <v>4</v>
      </c>
      <c r="M76" s="96">
        <f t="shared" ref="M76" si="233">M77</f>
        <v>0</v>
      </c>
      <c r="N76" s="96">
        <f t="shared" ref="N76" si="234">N77</f>
        <v>7.8</v>
      </c>
      <c r="P76" s="153"/>
    </row>
    <row r="77" spans="1:16" x14ac:dyDescent="0.25">
      <c r="A77" s="29"/>
      <c r="B77" s="19" t="s">
        <v>59</v>
      </c>
      <c r="C77" s="146">
        <f t="shared" si="93"/>
        <v>11.8</v>
      </c>
      <c r="D77" s="6">
        <v>4</v>
      </c>
      <c r="E77" s="6"/>
      <c r="F77" s="6">
        <v>7.8</v>
      </c>
      <c r="G77" s="146"/>
      <c r="H77" s="117"/>
      <c r="I77" s="117"/>
      <c r="J77" s="117"/>
      <c r="K77" s="5">
        <f t="shared" ref="K77" si="235">C77+G77</f>
        <v>11.8</v>
      </c>
      <c r="L77" s="5">
        <f t="shared" ref="L77" si="236">D77+H77</f>
        <v>4</v>
      </c>
      <c r="M77" s="5">
        <f t="shared" ref="M77" si="237">E77+I77</f>
        <v>0</v>
      </c>
      <c r="N77" s="5">
        <f t="shared" ref="N77" si="238">F77+J77</f>
        <v>7.8</v>
      </c>
      <c r="P77" s="153">
        <f>K77-'3 priedas_asignavimai'!AS231</f>
        <v>0</v>
      </c>
    </row>
    <row r="78" spans="1:16" x14ac:dyDescent="0.25">
      <c r="A78" s="28" t="s">
        <v>32</v>
      </c>
      <c r="B78" s="107" t="s">
        <v>326</v>
      </c>
      <c r="C78" s="144">
        <f t="shared" si="93"/>
        <v>15.7</v>
      </c>
      <c r="D78" s="121">
        <f t="shared" ref="D78" si="239">D79</f>
        <v>0.1</v>
      </c>
      <c r="E78" s="121">
        <f t="shared" ref="E78" si="240">E79</f>
        <v>0</v>
      </c>
      <c r="F78" s="121">
        <f t="shared" ref="F78" si="241">F79</f>
        <v>15.6</v>
      </c>
      <c r="G78" s="144">
        <f t="shared" ref="G78" si="242">H78+I78+J78</f>
        <v>0</v>
      </c>
      <c r="H78" s="151">
        <f t="shared" ref="H78" si="243">H79</f>
        <v>0</v>
      </c>
      <c r="I78" s="151">
        <f t="shared" ref="I78" si="244">I79</f>
        <v>0</v>
      </c>
      <c r="J78" s="151">
        <f t="shared" ref="J78" si="245">J79</f>
        <v>0</v>
      </c>
      <c r="K78" s="96">
        <f>L78+M78+N78</f>
        <v>15.7</v>
      </c>
      <c r="L78" s="96">
        <f>L79</f>
        <v>0.1</v>
      </c>
      <c r="M78" s="96">
        <f t="shared" ref="M78" si="246">M79</f>
        <v>0</v>
      </c>
      <c r="N78" s="96">
        <f t="shared" ref="N78" si="247">N79</f>
        <v>15.6</v>
      </c>
      <c r="P78" s="153"/>
    </row>
    <row r="79" spans="1:16" x14ac:dyDescent="0.25">
      <c r="A79" s="29"/>
      <c r="B79" s="19" t="s">
        <v>59</v>
      </c>
      <c r="C79" s="146">
        <f t="shared" si="93"/>
        <v>15.7</v>
      </c>
      <c r="D79" s="6">
        <v>0.1</v>
      </c>
      <c r="E79" s="6"/>
      <c r="F79" s="6">
        <v>15.6</v>
      </c>
      <c r="G79" s="146"/>
      <c r="H79" s="117"/>
      <c r="I79" s="117"/>
      <c r="J79" s="117"/>
      <c r="K79" s="5">
        <f t="shared" ref="K79" si="248">C79+G79</f>
        <v>15.7</v>
      </c>
      <c r="L79" s="5">
        <f t="shared" ref="L79" si="249">D79+H79</f>
        <v>0.1</v>
      </c>
      <c r="M79" s="5">
        <f t="shared" ref="M79" si="250">E79+I79</f>
        <v>0</v>
      </c>
      <c r="N79" s="5">
        <f t="shared" ref="N79" si="251">F79+J79</f>
        <v>15.6</v>
      </c>
      <c r="P79" s="153">
        <f>K79-'3 priedas_asignavimai'!AS236</f>
        <v>0</v>
      </c>
    </row>
    <row r="80" spans="1:16" x14ac:dyDescent="0.25">
      <c r="A80" s="28" t="s">
        <v>33</v>
      </c>
      <c r="B80" s="107" t="s">
        <v>325</v>
      </c>
      <c r="C80" s="144">
        <f t="shared" si="93"/>
        <v>0.1</v>
      </c>
      <c r="D80" s="121">
        <f t="shared" ref="D80" si="252">D81</f>
        <v>0.1</v>
      </c>
      <c r="E80" s="121">
        <f t="shared" ref="E80" si="253">E81</f>
        <v>0</v>
      </c>
      <c r="F80" s="121">
        <f t="shared" ref="F80" si="254">F81</f>
        <v>0</v>
      </c>
      <c r="G80" s="144">
        <f t="shared" ref="G80" si="255">H80+I80+J80</f>
        <v>0</v>
      </c>
      <c r="H80" s="151">
        <f t="shared" ref="H80" si="256">H81</f>
        <v>0</v>
      </c>
      <c r="I80" s="151">
        <f t="shared" ref="I80" si="257">I81</f>
        <v>0</v>
      </c>
      <c r="J80" s="151">
        <f t="shared" ref="J80" si="258">J81</f>
        <v>0</v>
      </c>
      <c r="K80" s="96">
        <f>L80+M80+N80</f>
        <v>0.1</v>
      </c>
      <c r="L80" s="96">
        <f>L81</f>
        <v>0.1</v>
      </c>
      <c r="M80" s="96">
        <f t="shared" ref="M80" si="259">M81</f>
        <v>0</v>
      </c>
      <c r="N80" s="96">
        <f t="shared" ref="N80" si="260">N81</f>
        <v>0</v>
      </c>
      <c r="P80" s="153"/>
    </row>
    <row r="81" spans="1:16" x14ac:dyDescent="0.25">
      <c r="A81" s="29"/>
      <c r="B81" s="19" t="s">
        <v>59</v>
      </c>
      <c r="C81" s="146">
        <f t="shared" si="93"/>
        <v>0.1</v>
      </c>
      <c r="D81" s="6">
        <v>0.1</v>
      </c>
      <c r="E81" s="6"/>
      <c r="F81" s="6"/>
      <c r="G81" s="146"/>
      <c r="H81" s="117"/>
      <c r="I81" s="117"/>
      <c r="J81" s="117"/>
      <c r="K81" s="5">
        <f t="shared" ref="K81" si="261">C81+G81</f>
        <v>0.1</v>
      </c>
      <c r="L81" s="5">
        <f t="shared" ref="L81" si="262">D81+H81</f>
        <v>0.1</v>
      </c>
      <c r="M81" s="5">
        <f t="shared" ref="M81" si="263">E81+I81</f>
        <v>0</v>
      </c>
      <c r="N81" s="5">
        <f t="shared" ref="N81" si="264">F81+J81</f>
        <v>0</v>
      </c>
      <c r="P81" s="153">
        <f>K81-'3 priedas_asignavimai'!AS242</f>
        <v>0</v>
      </c>
    </row>
    <row r="82" spans="1:16" x14ac:dyDescent="0.25">
      <c r="A82" s="28" t="s">
        <v>34</v>
      </c>
      <c r="B82" s="107" t="s">
        <v>324</v>
      </c>
      <c r="C82" s="144">
        <f t="shared" si="93"/>
        <v>87.6</v>
      </c>
      <c r="D82" s="121">
        <f t="shared" ref="D82" si="265">D83</f>
        <v>0.1</v>
      </c>
      <c r="E82" s="121">
        <f t="shared" ref="E82" si="266">E83</f>
        <v>0</v>
      </c>
      <c r="F82" s="121">
        <f t="shared" ref="F82" si="267">F83</f>
        <v>87.5</v>
      </c>
      <c r="G82" s="144">
        <f t="shared" ref="G82" si="268">H82+I82+J82</f>
        <v>0</v>
      </c>
      <c r="H82" s="151">
        <f t="shared" ref="H82" si="269">H83</f>
        <v>0</v>
      </c>
      <c r="I82" s="151">
        <f t="shared" ref="I82" si="270">I83</f>
        <v>0</v>
      </c>
      <c r="J82" s="151">
        <f t="shared" ref="J82" si="271">J83</f>
        <v>0</v>
      </c>
      <c r="K82" s="96">
        <f>L82+M82+N82</f>
        <v>87.6</v>
      </c>
      <c r="L82" s="96">
        <f>L83</f>
        <v>0.1</v>
      </c>
      <c r="M82" s="96">
        <f t="shared" ref="M82" si="272">M83</f>
        <v>0</v>
      </c>
      <c r="N82" s="96">
        <f t="shared" ref="N82" si="273">N83</f>
        <v>87.5</v>
      </c>
      <c r="P82" s="153"/>
    </row>
    <row r="83" spans="1:16" x14ac:dyDescent="0.25">
      <c r="A83" s="29"/>
      <c r="B83" s="19" t="s">
        <v>59</v>
      </c>
      <c r="C83" s="146">
        <f t="shared" si="93"/>
        <v>87.6</v>
      </c>
      <c r="D83" s="6">
        <v>0.1</v>
      </c>
      <c r="E83" s="6"/>
      <c r="F83" s="6">
        <v>87.5</v>
      </c>
      <c r="G83" s="146"/>
      <c r="H83" s="117"/>
      <c r="I83" s="117"/>
      <c r="J83" s="117"/>
      <c r="K83" s="5">
        <f t="shared" ref="K83" si="274">C83+G83</f>
        <v>87.6</v>
      </c>
      <c r="L83" s="5">
        <f t="shared" ref="L83" si="275">D83+H83</f>
        <v>0.1</v>
      </c>
      <c r="M83" s="5">
        <f t="shared" ref="M83" si="276">E83+I83</f>
        <v>0</v>
      </c>
      <c r="N83" s="5">
        <f t="shared" ref="N83" si="277">F83+J83</f>
        <v>87.5</v>
      </c>
      <c r="P83" s="153">
        <f>K83-'3 priedas_asignavimai'!AS247</f>
        <v>0</v>
      </c>
    </row>
    <row r="84" spans="1:16" x14ac:dyDescent="0.25">
      <c r="A84" s="28" t="s">
        <v>35</v>
      </c>
      <c r="B84" s="107" t="s">
        <v>327</v>
      </c>
      <c r="C84" s="144">
        <f t="shared" si="93"/>
        <v>39.9</v>
      </c>
      <c r="D84" s="121">
        <f t="shared" ref="D84" si="278">D85</f>
        <v>0.1</v>
      </c>
      <c r="E84" s="121">
        <f t="shared" ref="E84" si="279">E85</f>
        <v>0</v>
      </c>
      <c r="F84" s="121">
        <f t="shared" ref="F84" si="280">F85</f>
        <v>39.799999999999997</v>
      </c>
      <c r="G84" s="144">
        <f t="shared" ref="G84" si="281">H84+I84+J84</f>
        <v>0</v>
      </c>
      <c r="H84" s="151">
        <f t="shared" ref="H84" si="282">H85</f>
        <v>0</v>
      </c>
      <c r="I84" s="151">
        <f t="shared" ref="I84" si="283">I85</f>
        <v>0</v>
      </c>
      <c r="J84" s="151">
        <f t="shared" ref="J84" si="284">J85</f>
        <v>0</v>
      </c>
      <c r="K84" s="96">
        <f>L84+M84+N84</f>
        <v>39.9</v>
      </c>
      <c r="L84" s="96">
        <f>L85</f>
        <v>0.1</v>
      </c>
      <c r="M84" s="96">
        <f t="shared" ref="M84" si="285">M85</f>
        <v>0</v>
      </c>
      <c r="N84" s="96">
        <f t="shared" ref="N84" si="286">N85</f>
        <v>39.799999999999997</v>
      </c>
      <c r="P84" s="153"/>
    </row>
    <row r="85" spans="1:16" x14ac:dyDescent="0.25">
      <c r="A85" s="29"/>
      <c r="B85" s="19" t="s">
        <v>59</v>
      </c>
      <c r="C85" s="146">
        <f t="shared" si="93"/>
        <v>39.9</v>
      </c>
      <c r="D85" s="6">
        <v>0.1</v>
      </c>
      <c r="E85" s="6"/>
      <c r="F85" s="6">
        <v>39.799999999999997</v>
      </c>
      <c r="G85" s="146"/>
      <c r="H85" s="117"/>
      <c r="I85" s="117"/>
      <c r="J85" s="117"/>
      <c r="K85" s="5">
        <f t="shared" ref="K85" si="287">C85+G85</f>
        <v>39.9</v>
      </c>
      <c r="L85" s="5">
        <f t="shared" ref="L85" si="288">D85+H85</f>
        <v>0.1</v>
      </c>
      <c r="M85" s="5">
        <f t="shared" ref="M85" si="289">E85+I85</f>
        <v>0</v>
      </c>
      <c r="N85" s="5">
        <f t="shared" ref="N85" si="290">F85+J85</f>
        <v>39.799999999999997</v>
      </c>
      <c r="P85" s="153">
        <f>K85-'3 priedas_asignavimai'!AS253</f>
        <v>0</v>
      </c>
    </row>
    <row r="86" spans="1:16" x14ac:dyDescent="0.25">
      <c r="A86" s="28" t="s">
        <v>36</v>
      </c>
      <c r="B86" s="107" t="s">
        <v>328</v>
      </c>
      <c r="C86" s="144">
        <f t="shared" si="93"/>
        <v>70.599999999999994</v>
      </c>
      <c r="D86" s="121">
        <f t="shared" ref="D86" si="291">D87</f>
        <v>0.1</v>
      </c>
      <c r="E86" s="121">
        <f t="shared" ref="E86" si="292">E87</f>
        <v>0</v>
      </c>
      <c r="F86" s="121">
        <f t="shared" ref="F86" si="293">F87</f>
        <v>70.5</v>
      </c>
      <c r="G86" s="144">
        <f t="shared" ref="G86" si="294">H86+I86+J86</f>
        <v>0</v>
      </c>
      <c r="H86" s="151">
        <f t="shared" ref="H86" si="295">H87</f>
        <v>0</v>
      </c>
      <c r="I86" s="151">
        <f t="shared" ref="I86" si="296">I87</f>
        <v>0</v>
      </c>
      <c r="J86" s="151">
        <f t="shared" ref="J86" si="297">J87</f>
        <v>0</v>
      </c>
      <c r="K86" s="96">
        <f>L86+M86+N86</f>
        <v>70.599999999999994</v>
      </c>
      <c r="L86" s="96">
        <f>L87</f>
        <v>0.1</v>
      </c>
      <c r="M86" s="96">
        <f t="shared" ref="M86" si="298">M87</f>
        <v>0</v>
      </c>
      <c r="N86" s="96">
        <f t="shared" ref="N86" si="299">N87</f>
        <v>70.5</v>
      </c>
      <c r="P86" s="153"/>
    </row>
    <row r="87" spans="1:16" x14ac:dyDescent="0.25">
      <c r="A87" s="29"/>
      <c r="B87" s="19" t="s">
        <v>59</v>
      </c>
      <c r="C87" s="146">
        <f t="shared" si="93"/>
        <v>70.599999999999994</v>
      </c>
      <c r="D87" s="6">
        <v>0.1</v>
      </c>
      <c r="E87" s="6"/>
      <c r="F87" s="6">
        <v>70.5</v>
      </c>
      <c r="G87" s="146"/>
      <c r="H87" s="117"/>
      <c r="I87" s="117"/>
      <c r="J87" s="117"/>
      <c r="K87" s="5">
        <f t="shared" ref="K87" si="300">C87+G87</f>
        <v>70.599999999999994</v>
      </c>
      <c r="L87" s="5">
        <f t="shared" ref="L87" si="301">D87+H87</f>
        <v>0.1</v>
      </c>
      <c r="M87" s="5">
        <f t="shared" ref="M87" si="302">E87+I87</f>
        <v>0</v>
      </c>
      <c r="N87" s="5">
        <f t="shared" ref="N87" si="303">F87+J87</f>
        <v>70.5</v>
      </c>
      <c r="P87" s="153">
        <f>K87-'3 priedas_asignavimai'!AS258</f>
        <v>0</v>
      </c>
    </row>
    <row r="88" spans="1:16" x14ac:dyDescent="0.25">
      <c r="A88" s="28" t="s">
        <v>37</v>
      </c>
      <c r="B88" s="107" t="s">
        <v>329</v>
      </c>
      <c r="C88" s="144">
        <f t="shared" si="93"/>
        <v>36.1</v>
      </c>
      <c r="D88" s="121">
        <f t="shared" ref="D88" si="304">D89</f>
        <v>0.1</v>
      </c>
      <c r="E88" s="121">
        <f t="shared" ref="E88" si="305">E89</f>
        <v>0</v>
      </c>
      <c r="F88" s="121">
        <f t="shared" ref="F88" si="306">F89</f>
        <v>36</v>
      </c>
      <c r="G88" s="144">
        <f t="shared" ref="G88" si="307">H88+I88+J88</f>
        <v>0</v>
      </c>
      <c r="H88" s="151">
        <f t="shared" ref="H88" si="308">H89</f>
        <v>0</v>
      </c>
      <c r="I88" s="151">
        <f t="shared" ref="I88" si="309">I89</f>
        <v>0</v>
      </c>
      <c r="J88" s="151">
        <f t="shared" ref="J88" si="310">J89</f>
        <v>0</v>
      </c>
      <c r="K88" s="96">
        <f>L88+M88+N88</f>
        <v>36.1</v>
      </c>
      <c r="L88" s="96">
        <f>L89</f>
        <v>0.1</v>
      </c>
      <c r="M88" s="96">
        <f t="shared" ref="M88" si="311">M89</f>
        <v>0</v>
      </c>
      <c r="N88" s="96">
        <f t="shared" ref="N88" si="312">N89</f>
        <v>36</v>
      </c>
      <c r="P88" s="153"/>
    </row>
    <row r="89" spans="1:16" x14ac:dyDescent="0.25">
      <c r="A89" s="29"/>
      <c r="B89" s="19" t="s">
        <v>59</v>
      </c>
      <c r="C89" s="146">
        <f t="shared" si="93"/>
        <v>36.1</v>
      </c>
      <c r="D89" s="6">
        <v>0.1</v>
      </c>
      <c r="E89" s="6"/>
      <c r="F89" s="6">
        <v>36</v>
      </c>
      <c r="G89" s="146"/>
      <c r="H89" s="117"/>
      <c r="I89" s="117"/>
      <c r="J89" s="117"/>
      <c r="K89" s="5">
        <f t="shared" ref="K89" si="313">C89+G89</f>
        <v>36.1</v>
      </c>
      <c r="L89" s="5">
        <f t="shared" ref="L89" si="314">D89+H89</f>
        <v>0.1</v>
      </c>
      <c r="M89" s="5">
        <f t="shared" ref="M89" si="315">E89+I89</f>
        <v>0</v>
      </c>
      <c r="N89" s="5">
        <f t="shared" ref="N89" si="316">F89+J89</f>
        <v>36</v>
      </c>
      <c r="P89" s="153">
        <f>K89-'3 priedas_asignavimai'!AS264</f>
        <v>0</v>
      </c>
    </row>
    <row r="90" spans="1:16" x14ac:dyDescent="0.25">
      <c r="A90" s="28" t="s">
        <v>38</v>
      </c>
      <c r="B90" s="107" t="s">
        <v>330</v>
      </c>
      <c r="C90" s="144">
        <f t="shared" si="93"/>
        <v>36.700000000000003</v>
      </c>
      <c r="D90" s="121">
        <f t="shared" ref="D90" si="317">D91</f>
        <v>0.1</v>
      </c>
      <c r="E90" s="121">
        <f t="shared" ref="E90" si="318">E91</f>
        <v>0</v>
      </c>
      <c r="F90" s="121">
        <f t="shared" ref="F90" si="319">F91</f>
        <v>36.6</v>
      </c>
      <c r="G90" s="144">
        <f t="shared" ref="G90:G91" si="320">H90+I90+J90</f>
        <v>5.2</v>
      </c>
      <c r="H90" s="151">
        <f t="shared" ref="H90" si="321">H91</f>
        <v>0</v>
      </c>
      <c r="I90" s="151">
        <f t="shared" ref="I90" si="322">I91</f>
        <v>0</v>
      </c>
      <c r="J90" s="151">
        <f t="shared" ref="J90" si="323">J91</f>
        <v>5.2</v>
      </c>
      <c r="K90" s="96">
        <f>L90+M90+N90</f>
        <v>41.900000000000006</v>
      </c>
      <c r="L90" s="96">
        <f>L91</f>
        <v>0.1</v>
      </c>
      <c r="M90" s="96">
        <f t="shared" ref="M90" si="324">M91</f>
        <v>0</v>
      </c>
      <c r="N90" s="96">
        <f t="shared" ref="N90" si="325">N91</f>
        <v>41.800000000000004</v>
      </c>
      <c r="P90" s="153"/>
    </row>
    <row r="91" spans="1:16" x14ac:dyDescent="0.25">
      <c r="A91" s="29"/>
      <c r="B91" s="19" t="s">
        <v>59</v>
      </c>
      <c r="C91" s="146">
        <f t="shared" si="93"/>
        <v>36.700000000000003</v>
      </c>
      <c r="D91" s="6">
        <v>0.1</v>
      </c>
      <c r="E91" s="6"/>
      <c r="F91" s="6">
        <v>36.6</v>
      </c>
      <c r="G91" s="144">
        <f t="shared" si="320"/>
        <v>5.2</v>
      </c>
      <c r="H91" s="117"/>
      <c r="I91" s="117"/>
      <c r="J91" s="117">
        <v>5.2</v>
      </c>
      <c r="K91" s="5">
        <f t="shared" ref="K91" si="326">C91+G91</f>
        <v>41.900000000000006</v>
      </c>
      <c r="L91" s="5">
        <f t="shared" ref="L91" si="327">D91+H91</f>
        <v>0.1</v>
      </c>
      <c r="M91" s="5">
        <f t="shared" ref="M91" si="328">E91+I91</f>
        <v>0</v>
      </c>
      <c r="N91" s="5">
        <f t="shared" ref="N91" si="329">F91+J91</f>
        <v>41.800000000000004</v>
      </c>
      <c r="P91" s="153">
        <f>K91-'3 priedas_asignavimai'!AS270</f>
        <v>0</v>
      </c>
    </row>
    <row r="92" spans="1:16" x14ac:dyDescent="0.25">
      <c r="A92" s="28" t="s">
        <v>39</v>
      </c>
      <c r="B92" s="107" t="s">
        <v>331</v>
      </c>
      <c r="C92" s="144">
        <f t="shared" si="93"/>
        <v>100.69999999999999</v>
      </c>
      <c r="D92" s="121">
        <f t="shared" ref="D92" si="330">D93</f>
        <v>0.1</v>
      </c>
      <c r="E92" s="121">
        <f t="shared" ref="E92" si="331">E93</f>
        <v>0</v>
      </c>
      <c r="F92" s="121">
        <f t="shared" ref="F92" si="332">F93</f>
        <v>100.6</v>
      </c>
      <c r="G92" s="144">
        <f t="shared" ref="G92" si="333">H92+I92+J92</f>
        <v>0</v>
      </c>
      <c r="H92" s="151">
        <f t="shared" ref="H92" si="334">H93</f>
        <v>0</v>
      </c>
      <c r="I92" s="151">
        <f t="shared" ref="I92" si="335">I93</f>
        <v>0</v>
      </c>
      <c r="J92" s="151">
        <f t="shared" ref="J92" si="336">J93</f>
        <v>0</v>
      </c>
      <c r="K92" s="96">
        <f>L92+M92+N92</f>
        <v>100.69999999999999</v>
      </c>
      <c r="L92" s="96">
        <f>L93</f>
        <v>0.1</v>
      </c>
      <c r="M92" s="96">
        <f t="shared" ref="M92" si="337">M93</f>
        <v>0</v>
      </c>
      <c r="N92" s="96">
        <f t="shared" ref="N92" si="338">N93</f>
        <v>100.6</v>
      </c>
      <c r="P92" s="153"/>
    </row>
    <row r="93" spans="1:16" x14ac:dyDescent="0.25">
      <c r="A93" s="29"/>
      <c r="B93" s="19" t="s">
        <v>59</v>
      </c>
      <c r="C93" s="146">
        <f t="shared" si="93"/>
        <v>100.69999999999999</v>
      </c>
      <c r="D93" s="6">
        <v>0.1</v>
      </c>
      <c r="E93" s="6"/>
      <c r="F93" s="6">
        <v>100.6</v>
      </c>
      <c r="G93" s="146"/>
      <c r="H93" s="117"/>
      <c r="I93" s="117"/>
      <c r="J93" s="117"/>
      <c r="K93" s="5">
        <f t="shared" ref="K93" si="339">C93+G93</f>
        <v>100.69999999999999</v>
      </c>
      <c r="L93" s="5">
        <f t="shared" ref="L93" si="340">D93+H93</f>
        <v>0.1</v>
      </c>
      <c r="M93" s="5">
        <f t="shared" ref="M93" si="341">E93+I93</f>
        <v>0</v>
      </c>
      <c r="N93" s="5">
        <f t="shared" ref="N93" si="342">F93+J93</f>
        <v>100.6</v>
      </c>
      <c r="P93" s="153">
        <f>K93-'3 priedas_asignavimai'!AS275</f>
        <v>0</v>
      </c>
    </row>
    <row r="94" spans="1:16" x14ac:dyDescent="0.25">
      <c r="A94" s="28" t="s">
        <v>40</v>
      </c>
      <c r="B94" s="107" t="s">
        <v>332</v>
      </c>
      <c r="C94" s="144">
        <f t="shared" si="93"/>
        <v>70</v>
      </c>
      <c r="D94" s="121">
        <f t="shared" ref="D94" si="343">D95</f>
        <v>0.5</v>
      </c>
      <c r="E94" s="121">
        <f t="shared" ref="E94" si="344">E95</f>
        <v>0</v>
      </c>
      <c r="F94" s="121">
        <f t="shared" ref="F94" si="345">F95</f>
        <v>69.5</v>
      </c>
      <c r="G94" s="144">
        <f t="shared" ref="G94" si="346">H94+I94+J94</f>
        <v>0</v>
      </c>
      <c r="H94" s="151">
        <f t="shared" ref="H94" si="347">H95</f>
        <v>0</v>
      </c>
      <c r="I94" s="151">
        <f t="shared" ref="I94" si="348">I95</f>
        <v>0</v>
      </c>
      <c r="J94" s="151">
        <f t="shared" ref="J94" si="349">J95</f>
        <v>0</v>
      </c>
      <c r="K94" s="96">
        <f>L94+M94+N94</f>
        <v>70</v>
      </c>
      <c r="L94" s="96">
        <f>L95</f>
        <v>0.5</v>
      </c>
      <c r="M94" s="96">
        <f t="shared" ref="M94" si="350">M95</f>
        <v>0</v>
      </c>
      <c r="N94" s="96">
        <f t="shared" ref="N94" si="351">N95</f>
        <v>69.5</v>
      </c>
      <c r="P94" s="153"/>
    </row>
    <row r="95" spans="1:16" x14ac:dyDescent="0.25">
      <c r="A95" s="29"/>
      <c r="B95" s="19" t="s">
        <v>59</v>
      </c>
      <c r="C95" s="146">
        <f t="shared" si="93"/>
        <v>70</v>
      </c>
      <c r="D95" s="6">
        <v>0.5</v>
      </c>
      <c r="E95" s="6"/>
      <c r="F95" s="6">
        <v>69.5</v>
      </c>
      <c r="G95" s="146"/>
      <c r="H95" s="117"/>
      <c r="I95" s="117"/>
      <c r="J95" s="117"/>
      <c r="K95" s="5">
        <f t="shared" ref="K95" si="352">C95+G95</f>
        <v>70</v>
      </c>
      <c r="L95" s="5">
        <f t="shared" ref="L95" si="353">D95+H95</f>
        <v>0.5</v>
      </c>
      <c r="M95" s="5">
        <f t="shared" ref="M95" si="354">E95+I95</f>
        <v>0</v>
      </c>
      <c r="N95" s="5">
        <f t="shared" ref="N95" si="355">F95+J95</f>
        <v>69.5</v>
      </c>
      <c r="P95" s="153">
        <f>K95-'3 priedas_asignavimai'!AS281</f>
        <v>0</v>
      </c>
    </row>
    <row r="96" spans="1:16" x14ac:dyDescent="0.25">
      <c r="A96" s="28" t="s">
        <v>41</v>
      </c>
      <c r="B96" s="107" t="s">
        <v>333</v>
      </c>
      <c r="C96" s="144">
        <f t="shared" si="93"/>
        <v>24.4</v>
      </c>
      <c r="D96" s="121">
        <f t="shared" ref="D96" si="356">D97</f>
        <v>2</v>
      </c>
      <c r="E96" s="121">
        <f t="shared" ref="E96" si="357">E97</f>
        <v>2.4</v>
      </c>
      <c r="F96" s="121">
        <f t="shared" ref="F96" si="358">F97</f>
        <v>20</v>
      </c>
      <c r="G96" s="144">
        <f t="shared" ref="G96:G97" si="359">H96+I96+J96</f>
        <v>7</v>
      </c>
      <c r="H96" s="151">
        <f t="shared" ref="H96" si="360">H97</f>
        <v>7</v>
      </c>
      <c r="I96" s="151">
        <f t="shared" ref="I96" si="361">I97</f>
        <v>0</v>
      </c>
      <c r="J96" s="151">
        <f t="shared" ref="J96" si="362">J97</f>
        <v>0</v>
      </c>
      <c r="K96" s="96">
        <f>L96+M96+N96</f>
        <v>31.4</v>
      </c>
      <c r="L96" s="96">
        <f>L97</f>
        <v>9</v>
      </c>
      <c r="M96" s="96">
        <f t="shared" ref="M96" si="363">M97</f>
        <v>2.4</v>
      </c>
      <c r="N96" s="96">
        <f t="shared" ref="N96" si="364">N97</f>
        <v>20</v>
      </c>
      <c r="P96" s="153"/>
    </row>
    <row r="97" spans="1:16" x14ac:dyDescent="0.25">
      <c r="A97" s="29"/>
      <c r="B97" s="19" t="s">
        <v>59</v>
      </c>
      <c r="C97" s="146">
        <f t="shared" si="93"/>
        <v>24.4</v>
      </c>
      <c r="D97" s="6">
        <v>2</v>
      </c>
      <c r="E97" s="6">
        <v>2.4</v>
      </c>
      <c r="F97" s="6">
        <v>20</v>
      </c>
      <c r="G97" s="144">
        <f t="shared" si="359"/>
        <v>7</v>
      </c>
      <c r="H97" s="117">
        <v>7</v>
      </c>
      <c r="I97" s="117"/>
      <c r="J97" s="117"/>
      <c r="K97" s="5">
        <f t="shared" ref="K97" si="365">C97+G97</f>
        <v>31.4</v>
      </c>
      <c r="L97" s="5">
        <f t="shared" ref="L97" si="366">D97+H97</f>
        <v>9</v>
      </c>
      <c r="M97" s="5">
        <f t="shared" ref="M97" si="367">E97+I97</f>
        <v>2.4</v>
      </c>
      <c r="N97" s="5">
        <f t="shared" ref="N97" si="368">F97+J97</f>
        <v>20</v>
      </c>
      <c r="P97" s="153">
        <f>K97-'3 priedas_asignavimai'!AS284</f>
        <v>0</v>
      </c>
    </row>
    <row r="98" spans="1:16" x14ac:dyDescent="0.25">
      <c r="A98" s="28" t="s">
        <v>42</v>
      </c>
      <c r="B98" s="107" t="s">
        <v>334</v>
      </c>
      <c r="C98" s="144">
        <f t="shared" si="93"/>
        <v>55</v>
      </c>
      <c r="D98" s="121">
        <f t="shared" ref="D98" si="369">D99</f>
        <v>0</v>
      </c>
      <c r="E98" s="121">
        <f t="shared" ref="E98" si="370">E99</f>
        <v>55</v>
      </c>
      <c r="F98" s="121">
        <f t="shared" ref="F98" si="371">F99</f>
        <v>0</v>
      </c>
      <c r="G98" s="144">
        <f t="shared" ref="G98:G99" si="372">H98+I98+J98</f>
        <v>17</v>
      </c>
      <c r="H98" s="151">
        <f t="shared" ref="H98" si="373">H99</f>
        <v>0</v>
      </c>
      <c r="I98" s="151">
        <f t="shared" ref="I98" si="374">I99</f>
        <v>17</v>
      </c>
      <c r="J98" s="151">
        <f t="shared" ref="J98" si="375">J99</f>
        <v>0</v>
      </c>
      <c r="K98" s="96">
        <f>L98+M98+N98</f>
        <v>72</v>
      </c>
      <c r="L98" s="96">
        <f>L99</f>
        <v>0</v>
      </c>
      <c r="M98" s="96">
        <f t="shared" ref="M98" si="376">M99</f>
        <v>72</v>
      </c>
      <c r="N98" s="96">
        <f t="shared" ref="N98" si="377">N99</f>
        <v>0</v>
      </c>
      <c r="P98" s="153"/>
    </row>
    <row r="99" spans="1:16" x14ac:dyDescent="0.25">
      <c r="A99" s="29"/>
      <c r="B99" s="19" t="s">
        <v>59</v>
      </c>
      <c r="C99" s="146">
        <f t="shared" si="93"/>
        <v>55</v>
      </c>
      <c r="D99" s="6"/>
      <c r="E99" s="6">
        <v>55</v>
      </c>
      <c r="F99" s="6"/>
      <c r="G99" s="144">
        <f t="shared" si="372"/>
        <v>17</v>
      </c>
      <c r="H99" s="117"/>
      <c r="I99" s="117">
        <v>17</v>
      </c>
      <c r="J99" s="117"/>
      <c r="K99" s="5">
        <f t="shared" ref="K99" si="378">C99+G99</f>
        <v>72</v>
      </c>
      <c r="L99" s="5">
        <f t="shared" ref="L99" si="379">D99+H99</f>
        <v>0</v>
      </c>
      <c r="M99" s="5">
        <f t="shared" ref="M99" si="380">E99+I99</f>
        <v>72</v>
      </c>
      <c r="N99" s="5">
        <f t="shared" ref="N99" si="381">F99+J99</f>
        <v>0</v>
      </c>
      <c r="P99" s="153">
        <f>K99-'3 priedas_asignavimai'!AS286</f>
        <v>0</v>
      </c>
    </row>
    <row r="100" spans="1:16" x14ac:dyDescent="0.25">
      <c r="A100" s="28" t="s">
        <v>43</v>
      </c>
      <c r="B100" s="107" t="s">
        <v>335</v>
      </c>
      <c r="C100" s="144">
        <f t="shared" si="93"/>
        <v>30</v>
      </c>
      <c r="D100" s="121">
        <f t="shared" ref="D100" si="382">D101</f>
        <v>7</v>
      </c>
      <c r="E100" s="121">
        <f t="shared" ref="E100" si="383">E101</f>
        <v>18</v>
      </c>
      <c r="F100" s="121">
        <f t="shared" ref="F100" si="384">F101</f>
        <v>5</v>
      </c>
      <c r="G100" s="144">
        <f t="shared" ref="G100:G101" si="385">H100+I100+J100</f>
        <v>11</v>
      </c>
      <c r="H100" s="151">
        <f t="shared" ref="H100" si="386">H101</f>
        <v>2</v>
      </c>
      <c r="I100" s="151">
        <f t="shared" ref="I100" si="387">I101</f>
        <v>9</v>
      </c>
      <c r="J100" s="151">
        <f t="shared" ref="J100" si="388">J101</f>
        <v>0</v>
      </c>
      <c r="K100" s="96">
        <f>L100+M100+N100</f>
        <v>41</v>
      </c>
      <c r="L100" s="96">
        <f>L101</f>
        <v>9</v>
      </c>
      <c r="M100" s="96">
        <f t="shared" ref="M100" si="389">M101</f>
        <v>27</v>
      </c>
      <c r="N100" s="96">
        <f t="shared" ref="N100" si="390">N101</f>
        <v>5</v>
      </c>
      <c r="P100" s="153"/>
    </row>
    <row r="101" spans="1:16" x14ac:dyDescent="0.25">
      <c r="A101" s="29"/>
      <c r="B101" s="19" t="s">
        <v>7</v>
      </c>
      <c r="C101" s="146">
        <f t="shared" si="93"/>
        <v>30</v>
      </c>
      <c r="D101" s="6">
        <v>7</v>
      </c>
      <c r="E101" s="6">
        <v>18</v>
      </c>
      <c r="F101" s="6">
        <v>5</v>
      </c>
      <c r="G101" s="144">
        <f t="shared" si="385"/>
        <v>11</v>
      </c>
      <c r="H101" s="117">
        <v>2</v>
      </c>
      <c r="I101" s="117">
        <v>9</v>
      </c>
      <c r="J101" s="117"/>
      <c r="K101" s="5">
        <f t="shared" ref="K101" si="391">C101+G101</f>
        <v>41</v>
      </c>
      <c r="L101" s="5">
        <f t="shared" ref="L101" si="392">D101+H101</f>
        <v>9</v>
      </c>
      <c r="M101" s="5">
        <f t="shared" ref="M101" si="393">E101+I101</f>
        <v>27</v>
      </c>
      <c r="N101" s="5">
        <f t="shared" ref="N101" si="394">F101+J101</f>
        <v>5</v>
      </c>
      <c r="P101" s="153">
        <f>K101-'3 priedas_asignavimai'!AS290</f>
        <v>0</v>
      </c>
    </row>
    <row r="102" spans="1:16" x14ac:dyDescent="0.25">
      <c r="A102" s="28" t="s">
        <v>44</v>
      </c>
      <c r="B102" s="107" t="s">
        <v>336</v>
      </c>
      <c r="C102" s="144">
        <f t="shared" si="93"/>
        <v>3</v>
      </c>
      <c r="D102" s="121">
        <f t="shared" ref="D102" si="395">D103</f>
        <v>0.1</v>
      </c>
      <c r="E102" s="121">
        <f t="shared" ref="E102" si="396">E103</f>
        <v>2.9</v>
      </c>
      <c r="F102" s="121">
        <f t="shared" ref="F102" si="397">F103</f>
        <v>0</v>
      </c>
      <c r="G102" s="144">
        <f t="shared" ref="G102:G103" si="398">H102+I102+J102</f>
        <v>0.1</v>
      </c>
      <c r="H102" s="151">
        <f t="shared" ref="H102" si="399">H103</f>
        <v>0.1</v>
      </c>
      <c r="I102" s="151">
        <f t="shared" ref="I102" si="400">I103</f>
        <v>0</v>
      </c>
      <c r="J102" s="151">
        <f t="shared" ref="J102" si="401">J103</f>
        <v>0</v>
      </c>
      <c r="K102" s="96">
        <f>L102+M102+N102</f>
        <v>3.1</v>
      </c>
      <c r="L102" s="96">
        <f>L103</f>
        <v>0.2</v>
      </c>
      <c r="M102" s="96">
        <f t="shared" ref="M102" si="402">M103</f>
        <v>2.9</v>
      </c>
      <c r="N102" s="96">
        <f t="shared" ref="N102" si="403">N103</f>
        <v>0</v>
      </c>
      <c r="P102" s="153"/>
    </row>
    <row r="103" spans="1:16" x14ac:dyDescent="0.25">
      <c r="A103" s="29"/>
      <c r="B103" s="19" t="s">
        <v>7</v>
      </c>
      <c r="C103" s="146">
        <f t="shared" si="93"/>
        <v>3</v>
      </c>
      <c r="D103" s="6">
        <v>0.1</v>
      </c>
      <c r="E103" s="6">
        <v>2.9</v>
      </c>
      <c r="F103" s="6"/>
      <c r="G103" s="144">
        <f t="shared" si="398"/>
        <v>0.1</v>
      </c>
      <c r="H103" s="117">
        <v>0.1</v>
      </c>
      <c r="I103" s="117"/>
      <c r="J103" s="117"/>
      <c r="K103" s="5">
        <f t="shared" ref="K103" si="404">C103+G103</f>
        <v>3.1</v>
      </c>
      <c r="L103" s="5">
        <f t="shared" ref="L103" si="405">D103+H103</f>
        <v>0.2</v>
      </c>
      <c r="M103" s="5">
        <f t="shared" ref="M103" si="406">E103+I103</f>
        <v>2.9</v>
      </c>
      <c r="N103" s="5">
        <f t="shared" ref="N103" si="407">F103+J103</f>
        <v>0</v>
      </c>
      <c r="P103" s="153">
        <f>K103-'3 priedas_asignavimai'!AS292</f>
        <v>0</v>
      </c>
    </row>
    <row r="104" spans="1:16" x14ac:dyDescent="0.25">
      <c r="A104" s="28" t="s">
        <v>45</v>
      </c>
      <c r="B104" s="107" t="s">
        <v>337</v>
      </c>
      <c r="C104" s="144">
        <f t="shared" si="93"/>
        <v>5.8</v>
      </c>
      <c r="D104" s="121">
        <f t="shared" ref="D104" si="408">D105</f>
        <v>0.8</v>
      </c>
      <c r="E104" s="121">
        <f t="shared" ref="E104" si="409">E105</f>
        <v>5</v>
      </c>
      <c r="F104" s="121">
        <f t="shared" ref="F104" si="410">F105</f>
        <v>0</v>
      </c>
      <c r="G104" s="144">
        <f t="shared" ref="G104:G105" si="411">H104+I104+J104</f>
        <v>0</v>
      </c>
      <c r="H104" s="151">
        <f t="shared" ref="H104" si="412">H105</f>
        <v>0</v>
      </c>
      <c r="I104" s="151">
        <f t="shared" ref="I104" si="413">I105</f>
        <v>0</v>
      </c>
      <c r="J104" s="151">
        <f t="shared" ref="J104" si="414">J105</f>
        <v>0</v>
      </c>
      <c r="K104" s="96">
        <f>L104+M104+N104</f>
        <v>5.8</v>
      </c>
      <c r="L104" s="96">
        <f>L105</f>
        <v>0.8</v>
      </c>
      <c r="M104" s="96">
        <f t="shared" ref="M104" si="415">M105</f>
        <v>5</v>
      </c>
      <c r="N104" s="96">
        <f t="shared" ref="N104" si="416">N105</f>
        <v>0</v>
      </c>
      <c r="P104" s="153"/>
    </row>
    <row r="105" spans="1:16" x14ac:dyDescent="0.25">
      <c r="A105" s="29"/>
      <c r="B105" s="19" t="s">
        <v>7</v>
      </c>
      <c r="C105" s="146">
        <f t="shared" si="93"/>
        <v>5.8</v>
      </c>
      <c r="D105" s="6">
        <v>0.8</v>
      </c>
      <c r="E105" s="6">
        <v>5</v>
      </c>
      <c r="F105" s="6"/>
      <c r="G105" s="144">
        <f t="shared" si="411"/>
        <v>0</v>
      </c>
      <c r="H105" s="117"/>
      <c r="I105" s="117"/>
      <c r="J105" s="117"/>
      <c r="K105" s="5">
        <f t="shared" ref="K105" si="417">C105+G105</f>
        <v>5.8</v>
      </c>
      <c r="L105" s="5">
        <f t="shared" ref="L105" si="418">D105+H105</f>
        <v>0.8</v>
      </c>
      <c r="M105" s="5">
        <f t="shared" ref="M105" si="419">E105+I105</f>
        <v>5</v>
      </c>
      <c r="N105" s="5">
        <f t="shared" ref="N105" si="420">F105+J105</f>
        <v>0</v>
      </c>
      <c r="P105" s="153">
        <f>K105-'3 priedas_asignavimai'!AS294</f>
        <v>0</v>
      </c>
    </row>
    <row r="106" spans="1:16" x14ac:dyDescent="0.25">
      <c r="A106" s="28" t="s">
        <v>46</v>
      </c>
      <c r="B106" s="107" t="s">
        <v>338</v>
      </c>
      <c r="C106" s="144">
        <f t="shared" si="93"/>
        <v>5</v>
      </c>
      <c r="D106" s="121">
        <f t="shared" ref="D106" si="421">D107</f>
        <v>0.8</v>
      </c>
      <c r="E106" s="121">
        <f t="shared" ref="E106" si="422">E107</f>
        <v>4.2</v>
      </c>
      <c r="F106" s="121">
        <f t="shared" ref="F106" si="423">F107</f>
        <v>0</v>
      </c>
      <c r="G106" s="144">
        <f t="shared" ref="G106" si="424">H106+I106+J106</f>
        <v>0</v>
      </c>
      <c r="H106" s="151">
        <f t="shared" ref="H106" si="425">H107</f>
        <v>0</v>
      </c>
      <c r="I106" s="151">
        <f t="shared" ref="I106" si="426">I107</f>
        <v>0</v>
      </c>
      <c r="J106" s="151">
        <f t="shared" ref="J106" si="427">J107</f>
        <v>0</v>
      </c>
      <c r="K106" s="96">
        <f>L106+M106+N106</f>
        <v>5</v>
      </c>
      <c r="L106" s="96">
        <f>L107</f>
        <v>0.8</v>
      </c>
      <c r="M106" s="96">
        <f t="shared" ref="M106" si="428">M107</f>
        <v>4.2</v>
      </c>
      <c r="N106" s="96">
        <f t="shared" ref="N106" si="429">N107</f>
        <v>0</v>
      </c>
      <c r="P106" s="153"/>
    </row>
    <row r="107" spans="1:16" x14ac:dyDescent="0.25">
      <c r="A107" s="29"/>
      <c r="B107" s="19" t="s">
        <v>7</v>
      </c>
      <c r="C107" s="146">
        <f t="shared" si="93"/>
        <v>5</v>
      </c>
      <c r="D107" s="6">
        <v>0.8</v>
      </c>
      <c r="E107" s="6">
        <v>4.2</v>
      </c>
      <c r="F107" s="6"/>
      <c r="G107" s="146"/>
      <c r="H107" s="117"/>
      <c r="I107" s="117"/>
      <c r="J107" s="117"/>
      <c r="K107" s="5">
        <f t="shared" ref="K107" si="430">C107+G107</f>
        <v>5</v>
      </c>
      <c r="L107" s="5">
        <f t="shared" ref="L107" si="431">D107+H107</f>
        <v>0.8</v>
      </c>
      <c r="M107" s="5">
        <f t="shared" ref="M107" si="432">E107+I107</f>
        <v>4.2</v>
      </c>
      <c r="N107" s="5">
        <f t="shared" ref="N107" si="433">F107+J107</f>
        <v>0</v>
      </c>
      <c r="P107" s="153">
        <f>K107-'3 priedas_asignavimai'!AS296</f>
        <v>0</v>
      </c>
    </row>
    <row r="108" spans="1:16" x14ac:dyDescent="0.25">
      <c r="A108" s="28" t="s">
        <v>54</v>
      </c>
      <c r="B108" s="107" t="s">
        <v>339</v>
      </c>
      <c r="C108" s="144">
        <f t="shared" si="93"/>
        <v>2</v>
      </c>
      <c r="D108" s="121">
        <f t="shared" ref="D108" si="434">D109</f>
        <v>0.1</v>
      </c>
      <c r="E108" s="121">
        <f t="shared" ref="E108" si="435">E109</f>
        <v>1.9</v>
      </c>
      <c r="F108" s="121">
        <f t="shared" ref="F108" si="436">F109</f>
        <v>0</v>
      </c>
      <c r="G108" s="144">
        <f t="shared" ref="G108:G109" si="437">H108+I108+J108</f>
        <v>0.5</v>
      </c>
      <c r="H108" s="151">
        <f t="shared" ref="H108" si="438">H109</f>
        <v>0</v>
      </c>
      <c r="I108" s="151">
        <f t="shared" ref="I108" si="439">I109</f>
        <v>0.5</v>
      </c>
      <c r="J108" s="151">
        <f t="shared" ref="J108" si="440">J109</f>
        <v>0</v>
      </c>
      <c r="K108" s="96">
        <f>L108+M108+N108</f>
        <v>2.5</v>
      </c>
      <c r="L108" s="96">
        <f>L109</f>
        <v>0.1</v>
      </c>
      <c r="M108" s="96">
        <f t="shared" ref="M108" si="441">M109</f>
        <v>2.4</v>
      </c>
      <c r="N108" s="96">
        <f t="shared" ref="N108" si="442">N109</f>
        <v>0</v>
      </c>
      <c r="P108" s="153"/>
    </row>
    <row r="109" spans="1:16" x14ac:dyDescent="0.25">
      <c r="A109" s="29"/>
      <c r="B109" s="19" t="s">
        <v>7</v>
      </c>
      <c r="C109" s="146">
        <f t="shared" si="93"/>
        <v>2</v>
      </c>
      <c r="D109" s="6">
        <v>0.1</v>
      </c>
      <c r="E109" s="6">
        <v>1.9</v>
      </c>
      <c r="F109" s="6"/>
      <c r="G109" s="144">
        <f t="shared" si="437"/>
        <v>0.5</v>
      </c>
      <c r="H109" s="117"/>
      <c r="I109" s="117">
        <v>0.5</v>
      </c>
      <c r="J109" s="117"/>
      <c r="K109" s="5">
        <f t="shared" ref="K109" si="443">C109+G109</f>
        <v>2.5</v>
      </c>
      <c r="L109" s="5">
        <f t="shared" ref="L109" si="444">D109+H109</f>
        <v>0.1</v>
      </c>
      <c r="M109" s="5">
        <f t="shared" ref="M109" si="445">E109+I109</f>
        <v>2.4</v>
      </c>
      <c r="N109" s="5">
        <f t="shared" ref="N109" si="446">F109+J109</f>
        <v>0</v>
      </c>
      <c r="P109" s="153">
        <f>K109-'3 priedas_asignavimai'!AS298</f>
        <v>0</v>
      </c>
    </row>
    <row r="110" spans="1:16" x14ac:dyDescent="0.25">
      <c r="A110" s="28" t="s">
        <v>55</v>
      </c>
      <c r="B110" s="107" t="s">
        <v>340</v>
      </c>
      <c r="C110" s="144">
        <f t="shared" si="93"/>
        <v>3</v>
      </c>
      <c r="D110" s="121">
        <f t="shared" ref="D110" si="447">D111</f>
        <v>0.3</v>
      </c>
      <c r="E110" s="121">
        <f t="shared" ref="E110" si="448">E111</f>
        <v>2.7</v>
      </c>
      <c r="F110" s="121">
        <f t="shared" ref="F110" si="449">F111</f>
        <v>0</v>
      </c>
      <c r="G110" s="144">
        <f t="shared" ref="G110" si="450">H110+I110+J110</f>
        <v>0</v>
      </c>
      <c r="H110" s="151">
        <f t="shared" ref="H110" si="451">H111</f>
        <v>0</v>
      </c>
      <c r="I110" s="151">
        <f t="shared" ref="I110" si="452">I111</f>
        <v>0</v>
      </c>
      <c r="J110" s="151">
        <f t="shared" ref="J110" si="453">J111</f>
        <v>0</v>
      </c>
      <c r="K110" s="96">
        <f>L110+M110+N110</f>
        <v>3</v>
      </c>
      <c r="L110" s="96">
        <f>L111</f>
        <v>0.3</v>
      </c>
      <c r="M110" s="96">
        <f t="shared" ref="M110" si="454">M111</f>
        <v>2.7</v>
      </c>
      <c r="N110" s="96">
        <f t="shared" ref="N110" si="455">N111</f>
        <v>0</v>
      </c>
      <c r="P110" s="153"/>
    </row>
    <row r="111" spans="1:16" x14ac:dyDescent="0.25">
      <c r="A111" s="29"/>
      <c r="B111" s="19" t="s">
        <v>7</v>
      </c>
      <c r="C111" s="146">
        <f t="shared" si="93"/>
        <v>3</v>
      </c>
      <c r="D111" s="6">
        <v>0.3</v>
      </c>
      <c r="E111" s="6">
        <v>2.7</v>
      </c>
      <c r="F111" s="6"/>
      <c r="G111" s="146"/>
      <c r="H111" s="117"/>
      <c r="I111" s="117"/>
      <c r="J111" s="117"/>
      <c r="K111" s="5">
        <f t="shared" ref="K111" si="456">C111+G111</f>
        <v>3</v>
      </c>
      <c r="L111" s="5">
        <f t="shared" ref="L111" si="457">D111+H111</f>
        <v>0.3</v>
      </c>
      <c r="M111" s="5">
        <f t="shared" ref="M111" si="458">E111+I111</f>
        <v>2.7</v>
      </c>
      <c r="N111" s="5">
        <f t="shared" ref="N111" si="459">F111+J111</f>
        <v>0</v>
      </c>
      <c r="P111" s="153">
        <f>K111-'3 priedas_asignavimai'!AS300</f>
        <v>0</v>
      </c>
    </row>
    <row r="112" spans="1:16" x14ac:dyDescent="0.25">
      <c r="A112" s="28" t="s">
        <v>47</v>
      </c>
      <c r="B112" s="107" t="s">
        <v>341</v>
      </c>
      <c r="C112" s="144">
        <f t="shared" si="93"/>
        <v>2.5</v>
      </c>
      <c r="D112" s="121">
        <f t="shared" ref="D112" si="460">D113</f>
        <v>0.8</v>
      </c>
      <c r="E112" s="121">
        <f t="shared" ref="E112" si="461">E113</f>
        <v>1.7</v>
      </c>
      <c r="F112" s="121">
        <f t="shared" ref="F112" si="462">F113</f>
        <v>0</v>
      </c>
      <c r="G112" s="144">
        <f t="shared" ref="G112" si="463">H112+I112+J112</f>
        <v>0</v>
      </c>
      <c r="H112" s="151">
        <f t="shared" ref="H112" si="464">H113</f>
        <v>0</v>
      </c>
      <c r="I112" s="151">
        <f t="shared" ref="I112" si="465">I113</f>
        <v>0</v>
      </c>
      <c r="J112" s="151">
        <f t="shared" ref="J112" si="466">J113</f>
        <v>0</v>
      </c>
      <c r="K112" s="96">
        <f>L112+M112+N112</f>
        <v>2.5</v>
      </c>
      <c r="L112" s="96">
        <f>L113</f>
        <v>0.8</v>
      </c>
      <c r="M112" s="96">
        <f t="shared" ref="M112" si="467">M113</f>
        <v>1.7</v>
      </c>
      <c r="N112" s="96">
        <f t="shared" ref="N112" si="468">N113</f>
        <v>0</v>
      </c>
      <c r="P112" s="153"/>
    </row>
    <row r="113" spans="1:16" x14ac:dyDescent="0.25">
      <c r="A113" s="29"/>
      <c r="B113" s="19" t="s">
        <v>7</v>
      </c>
      <c r="C113" s="146">
        <f t="shared" si="93"/>
        <v>2.5</v>
      </c>
      <c r="D113" s="6">
        <v>0.8</v>
      </c>
      <c r="E113" s="6">
        <v>1.7</v>
      </c>
      <c r="F113" s="6"/>
      <c r="G113" s="146"/>
      <c r="H113" s="117"/>
      <c r="I113" s="117"/>
      <c r="J113" s="117"/>
      <c r="K113" s="5">
        <f t="shared" ref="K113" si="469">C113+G113</f>
        <v>2.5</v>
      </c>
      <c r="L113" s="5">
        <f t="shared" ref="L113" si="470">D113+H113</f>
        <v>0.8</v>
      </c>
      <c r="M113" s="5">
        <f t="shared" ref="M113" si="471">E113+I113</f>
        <v>1.7</v>
      </c>
      <c r="N113" s="5">
        <f t="shared" ref="N113" si="472">F113+J113</f>
        <v>0</v>
      </c>
      <c r="P113" s="153">
        <f>K113-'3 priedas_asignavimai'!AS302</f>
        <v>0</v>
      </c>
    </row>
    <row r="114" spans="1:16" x14ac:dyDescent="0.25">
      <c r="A114" s="28" t="s">
        <v>56</v>
      </c>
      <c r="B114" s="107" t="s">
        <v>343</v>
      </c>
      <c r="C114" s="144">
        <f t="shared" si="93"/>
        <v>3.4</v>
      </c>
      <c r="D114" s="121">
        <f t="shared" ref="D114" si="473">D115</f>
        <v>0.3</v>
      </c>
      <c r="E114" s="121">
        <f t="shared" ref="E114" si="474">E115</f>
        <v>3.1</v>
      </c>
      <c r="F114" s="121">
        <f t="shared" ref="F114" si="475">F115</f>
        <v>0</v>
      </c>
      <c r="G114" s="144">
        <f t="shared" ref="G114" si="476">H114+I114+J114</f>
        <v>0</v>
      </c>
      <c r="H114" s="151">
        <f t="shared" ref="H114" si="477">H115</f>
        <v>0</v>
      </c>
      <c r="I114" s="151">
        <f t="shared" ref="I114" si="478">I115</f>
        <v>0</v>
      </c>
      <c r="J114" s="151">
        <f t="shared" ref="J114" si="479">J115</f>
        <v>0</v>
      </c>
      <c r="K114" s="96">
        <f>L114+M114+N114</f>
        <v>3.4</v>
      </c>
      <c r="L114" s="96">
        <f>L115</f>
        <v>0.3</v>
      </c>
      <c r="M114" s="96">
        <f t="shared" ref="M114" si="480">M115</f>
        <v>3.1</v>
      </c>
      <c r="N114" s="96">
        <f t="shared" ref="N114" si="481">N115</f>
        <v>0</v>
      </c>
      <c r="P114" s="153"/>
    </row>
    <row r="115" spans="1:16" x14ac:dyDescent="0.25">
      <c r="A115" s="29"/>
      <c r="B115" s="19" t="s">
        <v>7</v>
      </c>
      <c r="C115" s="146">
        <f t="shared" si="93"/>
        <v>3.4</v>
      </c>
      <c r="D115" s="6">
        <v>0.3</v>
      </c>
      <c r="E115" s="6">
        <v>3.1</v>
      </c>
      <c r="F115" s="6"/>
      <c r="G115" s="146"/>
      <c r="H115" s="117"/>
      <c r="I115" s="117"/>
      <c r="J115" s="117"/>
      <c r="K115" s="5">
        <f t="shared" ref="K115" si="482">C115+G115</f>
        <v>3.4</v>
      </c>
      <c r="L115" s="5">
        <f t="shared" ref="L115" si="483">D115+H115</f>
        <v>0.3</v>
      </c>
      <c r="M115" s="5">
        <f t="shared" ref="M115" si="484">E115+I115</f>
        <v>3.1</v>
      </c>
      <c r="N115" s="5">
        <f t="shared" ref="N115" si="485">F115+J115</f>
        <v>0</v>
      </c>
      <c r="P115" s="153">
        <f>K115-'3 priedas_asignavimai'!AS304</f>
        <v>0</v>
      </c>
    </row>
    <row r="116" spans="1:16" x14ac:dyDescent="0.25">
      <c r="A116" s="28" t="s">
        <v>57</v>
      </c>
      <c r="B116" s="107" t="s">
        <v>342</v>
      </c>
      <c r="C116" s="144">
        <f t="shared" si="93"/>
        <v>26</v>
      </c>
      <c r="D116" s="121">
        <f t="shared" ref="D116" si="486">D117</f>
        <v>13</v>
      </c>
      <c r="E116" s="121">
        <f t="shared" ref="E116" si="487">E117</f>
        <v>13</v>
      </c>
      <c r="F116" s="121">
        <f t="shared" ref="F116" si="488">F117</f>
        <v>0</v>
      </c>
      <c r="G116" s="144">
        <f t="shared" ref="G116:G117" si="489">H116+I116+J116</f>
        <v>9</v>
      </c>
      <c r="H116" s="151">
        <f t="shared" ref="H116" si="490">H117</f>
        <v>0</v>
      </c>
      <c r="I116" s="151">
        <f t="shared" ref="I116" si="491">I117</f>
        <v>9</v>
      </c>
      <c r="J116" s="151">
        <f t="shared" ref="J116" si="492">J117</f>
        <v>0</v>
      </c>
      <c r="K116" s="96">
        <f>L116+M116+N116</f>
        <v>35</v>
      </c>
      <c r="L116" s="96">
        <f>L117</f>
        <v>13</v>
      </c>
      <c r="M116" s="96">
        <f t="shared" ref="M116" si="493">M117</f>
        <v>22</v>
      </c>
      <c r="N116" s="96">
        <f t="shared" ref="N116" si="494">N117</f>
        <v>0</v>
      </c>
      <c r="P116" s="153"/>
    </row>
    <row r="117" spans="1:16" x14ac:dyDescent="0.25">
      <c r="A117" s="29"/>
      <c r="B117" s="19" t="s">
        <v>7</v>
      </c>
      <c r="C117" s="146">
        <f t="shared" si="93"/>
        <v>26</v>
      </c>
      <c r="D117" s="6">
        <v>13</v>
      </c>
      <c r="E117" s="6">
        <v>13</v>
      </c>
      <c r="F117" s="6"/>
      <c r="G117" s="144">
        <f t="shared" si="489"/>
        <v>9</v>
      </c>
      <c r="H117" s="117"/>
      <c r="I117" s="117">
        <v>9</v>
      </c>
      <c r="J117" s="117"/>
      <c r="K117" s="5">
        <f t="shared" ref="K117" si="495">C117+G117</f>
        <v>35</v>
      </c>
      <c r="L117" s="5">
        <f t="shared" ref="L117" si="496">D117+H117</f>
        <v>13</v>
      </c>
      <c r="M117" s="5">
        <f t="shared" ref="M117" si="497">E117+I117</f>
        <v>22</v>
      </c>
      <c r="N117" s="5">
        <f t="shared" ref="N117" si="498">F117+J117</f>
        <v>0</v>
      </c>
      <c r="P117" s="153">
        <f>K117-'3 priedas_asignavimai'!AS307</f>
        <v>0</v>
      </c>
    </row>
    <row r="118" spans="1:16" x14ac:dyDescent="0.25">
      <c r="A118" s="28" t="s">
        <v>48</v>
      </c>
      <c r="B118" s="107" t="s">
        <v>466</v>
      </c>
      <c r="C118" s="144">
        <f t="shared" ref="C118:C125" si="499">D118+E118+F118</f>
        <v>0.6</v>
      </c>
      <c r="D118" s="121">
        <f t="shared" ref="D118" si="500">D119</f>
        <v>0</v>
      </c>
      <c r="E118" s="121">
        <f t="shared" ref="E118" si="501">E119</f>
        <v>0</v>
      </c>
      <c r="F118" s="121">
        <f t="shared" ref="F118" si="502">F119</f>
        <v>0.6</v>
      </c>
      <c r="G118" s="144">
        <f t="shared" ref="G118" si="503">H118+I118+J118</f>
        <v>0</v>
      </c>
      <c r="H118" s="151">
        <f t="shared" ref="H118" si="504">H119</f>
        <v>0</v>
      </c>
      <c r="I118" s="151">
        <f t="shared" ref="I118" si="505">I119</f>
        <v>0</v>
      </c>
      <c r="J118" s="151">
        <f t="shared" ref="J118" si="506">J119</f>
        <v>0</v>
      </c>
      <c r="K118" s="96">
        <f>L118+M118+N118</f>
        <v>0.6</v>
      </c>
      <c r="L118" s="96">
        <f>L119</f>
        <v>0</v>
      </c>
      <c r="M118" s="96">
        <f t="shared" ref="M118" si="507">M119</f>
        <v>0</v>
      </c>
      <c r="N118" s="96">
        <f t="shared" ref="N118" si="508">N119</f>
        <v>0.6</v>
      </c>
      <c r="P118" s="153"/>
    </row>
    <row r="119" spans="1:16" x14ac:dyDescent="0.25">
      <c r="A119" s="29"/>
      <c r="B119" s="19" t="s">
        <v>8</v>
      </c>
      <c r="C119" s="146">
        <f t="shared" si="499"/>
        <v>0.6</v>
      </c>
      <c r="D119" s="6"/>
      <c r="E119" s="6"/>
      <c r="F119" s="6">
        <v>0.6</v>
      </c>
      <c r="G119" s="146"/>
      <c r="H119" s="117"/>
      <c r="I119" s="117"/>
      <c r="J119" s="117"/>
      <c r="K119" s="5">
        <f t="shared" ref="K119" si="509">C119+G119</f>
        <v>0.6</v>
      </c>
      <c r="L119" s="5">
        <f t="shared" ref="L119" si="510">D119+H119</f>
        <v>0</v>
      </c>
      <c r="M119" s="5">
        <f t="shared" ref="M119" si="511">E119+I119</f>
        <v>0</v>
      </c>
      <c r="N119" s="5">
        <f t="shared" ref="N119" si="512">F119+J119</f>
        <v>0.6</v>
      </c>
      <c r="P119" s="153">
        <f>K119-'3 priedas_asignavimai'!AS309</f>
        <v>0</v>
      </c>
    </row>
    <row r="120" spans="1:16" x14ac:dyDescent="0.25">
      <c r="A120" s="28" t="s">
        <v>49</v>
      </c>
      <c r="B120" s="107" t="s">
        <v>345</v>
      </c>
      <c r="C120" s="144">
        <f t="shared" si="499"/>
        <v>43.6</v>
      </c>
      <c r="D120" s="121">
        <f t="shared" ref="D120" si="513">D121</f>
        <v>0.1</v>
      </c>
      <c r="E120" s="121">
        <f t="shared" ref="E120" si="514">E121</f>
        <v>0</v>
      </c>
      <c r="F120" s="121">
        <f t="shared" ref="F120" si="515">F121</f>
        <v>43.5</v>
      </c>
      <c r="G120" s="144">
        <f t="shared" ref="G120:G121" si="516">H120+I120+J120</f>
        <v>0</v>
      </c>
      <c r="H120" s="151">
        <f t="shared" ref="H120" si="517">H121</f>
        <v>0</v>
      </c>
      <c r="I120" s="151">
        <f t="shared" ref="I120" si="518">I121</f>
        <v>0</v>
      </c>
      <c r="J120" s="151">
        <f t="shared" ref="J120" si="519">J121</f>
        <v>0</v>
      </c>
      <c r="K120" s="96">
        <f>L120+M120+N120</f>
        <v>43.6</v>
      </c>
      <c r="L120" s="96">
        <f>L121</f>
        <v>0.1</v>
      </c>
      <c r="M120" s="96">
        <f t="shared" ref="M120" si="520">M121</f>
        <v>0</v>
      </c>
      <c r="N120" s="96">
        <f t="shared" ref="N120" si="521">N121</f>
        <v>43.5</v>
      </c>
      <c r="P120" s="153"/>
    </row>
    <row r="121" spans="1:16" x14ac:dyDescent="0.25">
      <c r="A121" s="29"/>
      <c r="B121" s="19" t="s">
        <v>8</v>
      </c>
      <c r="C121" s="146">
        <f t="shared" si="499"/>
        <v>43.6</v>
      </c>
      <c r="D121" s="6">
        <v>0.1</v>
      </c>
      <c r="E121" s="6"/>
      <c r="F121" s="6">
        <v>43.5</v>
      </c>
      <c r="G121" s="144">
        <f t="shared" si="516"/>
        <v>0</v>
      </c>
      <c r="H121" s="117"/>
      <c r="I121" s="117"/>
      <c r="J121" s="117"/>
      <c r="K121" s="5">
        <f t="shared" ref="K121" si="522">C121+G121</f>
        <v>43.6</v>
      </c>
      <c r="L121" s="5">
        <f t="shared" ref="L121" si="523">D121+H121</f>
        <v>0.1</v>
      </c>
      <c r="M121" s="5">
        <f t="shared" ref="M121" si="524">E121+I121</f>
        <v>0</v>
      </c>
      <c r="N121" s="5">
        <f t="shared" ref="N121" si="525">F121+J121</f>
        <v>43.5</v>
      </c>
      <c r="P121" s="153">
        <f>K121-'3 priedas_asignavimai'!AS313</f>
        <v>0</v>
      </c>
    </row>
    <row r="122" spans="1:16" x14ac:dyDescent="0.25">
      <c r="A122" s="28" t="s">
        <v>50</v>
      </c>
      <c r="B122" s="107" t="s">
        <v>347</v>
      </c>
      <c r="C122" s="144">
        <f t="shared" si="499"/>
        <v>92.5</v>
      </c>
      <c r="D122" s="121">
        <f t="shared" ref="D122" si="526">D123</f>
        <v>0</v>
      </c>
      <c r="E122" s="121">
        <f t="shared" ref="E122" si="527">E123</f>
        <v>0</v>
      </c>
      <c r="F122" s="121">
        <f t="shared" ref="F122" si="528">F123</f>
        <v>92.5</v>
      </c>
      <c r="G122" s="144">
        <f t="shared" ref="G122:G123" si="529">H122+I122+J122</f>
        <v>0</v>
      </c>
      <c r="H122" s="151">
        <f t="shared" ref="H122" si="530">H123</f>
        <v>0</v>
      </c>
      <c r="I122" s="151">
        <f t="shared" ref="I122" si="531">I123</f>
        <v>0</v>
      </c>
      <c r="J122" s="151">
        <f t="shared" ref="J122" si="532">J123</f>
        <v>0</v>
      </c>
      <c r="K122" s="96">
        <f>L122+M122+N122</f>
        <v>92.5</v>
      </c>
      <c r="L122" s="96">
        <f>L123</f>
        <v>0</v>
      </c>
      <c r="M122" s="96">
        <f t="shared" ref="M122" si="533">M123</f>
        <v>0</v>
      </c>
      <c r="N122" s="96">
        <f t="shared" ref="N122" si="534">N123</f>
        <v>92.5</v>
      </c>
      <c r="P122" s="153"/>
    </row>
    <row r="123" spans="1:16" x14ac:dyDescent="0.25">
      <c r="A123" s="29"/>
      <c r="B123" s="19" t="s">
        <v>8</v>
      </c>
      <c r="C123" s="146">
        <f t="shared" si="499"/>
        <v>92.5</v>
      </c>
      <c r="D123" s="6"/>
      <c r="E123" s="6"/>
      <c r="F123" s="6">
        <v>92.5</v>
      </c>
      <c r="G123" s="144">
        <f t="shared" si="529"/>
        <v>0</v>
      </c>
      <c r="H123" s="117"/>
      <c r="I123" s="117"/>
      <c r="J123" s="117"/>
      <c r="K123" s="5">
        <f t="shared" ref="K123" si="535">C123+G123</f>
        <v>92.5</v>
      </c>
      <c r="L123" s="5">
        <f t="shared" ref="L123" si="536">D123+H123</f>
        <v>0</v>
      </c>
      <c r="M123" s="5">
        <f t="shared" ref="M123" si="537">E123+I123</f>
        <v>0</v>
      </c>
      <c r="N123" s="5">
        <f t="shared" ref="N123" si="538">F123+J123</f>
        <v>92.5</v>
      </c>
      <c r="P123" s="153">
        <f>K123-'3 priedas_asignavimai'!AS316</f>
        <v>0</v>
      </c>
    </row>
    <row r="124" spans="1:16" x14ac:dyDescent="0.25">
      <c r="A124" s="28" t="s">
        <v>51</v>
      </c>
      <c r="B124" s="107" t="s">
        <v>346</v>
      </c>
      <c r="C124" s="144">
        <f t="shared" si="499"/>
        <v>350.4</v>
      </c>
      <c r="D124" s="121">
        <f t="shared" ref="D124" si="539">D125</f>
        <v>0</v>
      </c>
      <c r="E124" s="121">
        <f t="shared" ref="E124" si="540">E125</f>
        <v>0</v>
      </c>
      <c r="F124" s="121">
        <f t="shared" ref="F124" si="541">F125</f>
        <v>350.4</v>
      </c>
      <c r="G124" s="144">
        <f t="shared" ref="G124:G125" si="542">H124+I124+J124</f>
        <v>0</v>
      </c>
      <c r="H124" s="151">
        <f t="shared" ref="H124" si="543">H125</f>
        <v>0</v>
      </c>
      <c r="I124" s="151">
        <f t="shared" ref="I124" si="544">I125</f>
        <v>0</v>
      </c>
      <c r="J124" s="151">
        <f t="shared" ref="J124" si="545">J125</f>
        <v>0</v>
      </c>
      <c r="K124" s="96">
        <f>L124+M124+N124</f>
        <v>350.4</v>
      </c>
      <c r="L124" s="96">
        <f>L125</f>
        <v>0</v>
      </c>
      <c r="M124" s="96">
        <f t="shared" ref="M124" si="546">M125</f>
        <v>0</v>
      </c>
      <c r="N124" s="96">
        <f t="shared" ref="N124" si="547">N125</f>
        <v>350.4</v>
      </c>
      <c r="P124" s="153"/>
    </row>
    <row r="125" spans="1:16" x14ac:dyDescent="0.25">
      <c r="A125" s="29"/>
      <c r="B125" s="4" t="s">
        <v>8</v>
      </c>
      <c r="C125" s="146">
        <f t="shared" si="499"/>
        <v>350.4</v>
      </c>
      <c r="D125" s="6"/>
      <c r="E125" s="6"/>
      <c r="F125" s="6">
        <v>350.4</v>
      </c>
      <c r="G125" s="144">
        <f t="shared" si="542"/>
        <v>0</v>
      </c>
      <c r="H125" s="117"/>
      <c r="I125" s="117"/>
      <c r="J125" s="117"/>
      <c r="K125" s="5">
        <f t="shared" ref="K125" si="548">C125+G125</f>
        <v>350.4</v>
      </c>
      <c r="L125" s="5">
        <f t="shared" ref="L125" si="549">D125+H125</f>
        <v>0</v>
      </c>
      <c r="M125" s="5">
        <f t="shared" ref="M125" si="550">E125+I125</f>
        <v>0</v>
      </c>
      <c r="N125" s="5">
        <f t="shared" ref="N125" si="551">F125+J125</f>
        <v>350.4</v>
      </c>
      <c r="P125" s="153">
        <f>K125-'3 priedas_asignavimai'!AS323</f>
        <v>0</v>
      </c>
    </row>
    <row r="126" spans="1:16" x14ac:dyDescent="0.25">
      <c r="A126" s="10" t="s">
        <v>52</v>
      </c>
      <c r="B126" s="27" t="s">
        <v>60</v>
      </c>
      <c r="C126" s="150">
        <f>D126+E126+F126</f>
        <v>1640.8000000000004</v>
      </c>
      <c r="D126" s="118">
        <f>D19+D23+D25+D28+D31+D34+D36+D39+D41+D44+D47+D50+D52+D54+D56+D58+D60+D62+D64+D66+D68+D70+D72+D74+D76+D78+D80+D82+D84+D86+D88+D90+D92+D94+D96+D98+D100+D102+D104+D106+D108+D110+D112+D114+D116+D118+D120+D122+D124</f>
        <v>371.10000000000036</v>
      </c>
      <c r="E126" s="118">
        <f t="shared" ref="E126:F126" si="552">E19+E23+E25+E28+E31+E34+E36+E39+E41+E44+E47+E50+E52+E54+E56+E58+E60+E62+E64+E66+E68+E70+E72+E74+E76+E78+E80+E82+E84+E86+E88+E90+E92+E94+E96+E98+E100+E102+E104+E106+E108+E110+E112+E114+E116+E118+E120+E122+E124</f>
        <v>180.99999999999997</v>
      </c>
      <c r="F126" s="118">
        <f t="shared" si="552"/>
        <v>1088.7</v>
      </c>
      <c r="G126" s="150">
        <f t="shared" ref="G126" si="553">H126+I126+J126</f>
        <v>52.7</v>
      </c>
      <c r="H126" s="118">
        <f t="shared" ref="H126:N126" si="554">H19+H23+H25+H28+H31+H34+H36+H39+H41+H44+H47+H50+H52+H54+H56+H58+H60+H62+H64+H66+H68+H70+H72+H74+H76+H78+H80+H82+H84+H86+H88+H90+H92+H94+H96+H98+H100+H102+H104+H106+H108+H110+H112+H114+H116+H118+H120+H122+H124</f>
        <v>10.9</v>
      </c>
      <c r="I126" s="118">
        <f t="shared" si="554"/>
        <v>36.6</v>
      </c>
      <c r="J126" s="118">
        <f t="shared" si="554"/>
        <v>5.2</v>
      </c>
      <c r="K126" s="118">
        <f t="shared" ref="K126" si="555">L126+M126+N126</f>
        <v>1693.5000000000005</v>
      </c>
      <c r="L126" s="118">
        <f t="shared" ref="L126" si="556">L19+L23+L25+L28+L31+L34+L36+L39+L41+L44+L47+L50+L52+L54+L56+L58+L60+L62+L64+L66+L68+L70+L72+L74+L76+L78+L80+L82+L84+L86+L88+L90+L92+L94+L96+L98+L100+L102+L104+L106+L108+L110+L112+L114+L116+L118+L120+L122+L124</f>
        <v>382.00000000000034</v>
      </c>
      <c r="M126" s="118">
        <f t="shared" si="554"/>
        <v>217.6</v>
      </c>
      <c r="N126" s="118">
        <f t="shared" si="554"/>
        <v>1093.9000000000001</v>
      </c>
      <c r="P126" s="153">
        <f>K126-'3 priedas_asignavimai'!AS325</f>
        <v>-280.49999999999955</v>
      </c>
    </row>
  </sheetData>
  <mergeCells count="30">
    <mergeCell ref="B9:N9"/>
    <mergeCell ref="B10:N10"/>
    <mergeCell ref="B11:N11"/>
    <mergeCell ref="B12:N12"/>
    <mergeCell ref="H17:H18"/>
    <mergeCell ref="H16:J16"/>
    <mergeCell ref="K16:K18"/>
    <mergeCell ref="L16:N16"/>
    <mergeCell ref="L17:L18"/>
    <mergeCell ref="M17:M18"/>
    <mergeCell ref="N17:N18"/>
    <mergeCell ref="I17:I18"/>
    <mergeCell ref="J17:J18"/>
    <mergeCell ref="A14:N14"/>
    <mergeCell ref="A16:A18"/>
    <mergeCell ref="B16:B18"/>
    <mergeCell ref="B6:N6"/>
    <mergeCell ref="B7:N7"/>
    <mergeCell ref="B8:N8"/>
    <mergeCell ref="B1:N1"/>
    <mergeCell ref="B2:N2"/>
    <mergeCell ref="B3:N3"/>
    <mergeCell ref="B4:N4"/>
    <mergeCell ref="B5:N5"/>
    <mergeCell ref="C16:C18"/>
    <mergeCell ref="D16:F16"/>
    <mergeCell ref="G16:G18"/>
    <mergeCell ref="D17:D18"/>
    <mergeCell ref="E17:E18"/>
    <mergeCell ref="F17:F1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  <ignoredErrors>
    <ignoredError sqref="K19:N12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O330"/>
  <sheetViews>
    <sheetView showZeros="0" topLeftCell="A10" zoomScaleNormal="100" workbookViewId="0">
      <pane xSplit="2" ySplit="10" topLeftCell="R320" activePane="bottomRight" state="frozen"/>
      <selection activeCell="A10" sqref="A10"/>
      <selection pane="topRight" activeCell="C10" sqref="C10"/>
      <selection pane="bottomLeft" activeCell="A20" sqref="A20"/>
      <selection pane="bottomRight" activeCell="AT14" sqref="AT14:AX14"/>
    </sheetView>
  </sheetViews>
  <sheetFormatPr defaultColWidth="9.140625" defaultRowHeight="15" x14ac:dyDescent="0.25"/>
  <cols>
    <col min="1" max="1" width="5" style="1" customWidth="1"/>
    <col min="2" max="2" width="59.28515625" style="1" customWidth="1"/>
    <col min="3" max="3" width="10.140625" style="23" hidden="1" customWidth="1"/>
    <col min="4" max="4" width="10.28515625" style="23" hidden="1" customWidth="1"/>
    <col min="5" max="16" width="10.140625" style="1" hidden="1" customWidth="1"/>
    <col min="17" max="18" width="10.140625" style="191" hidden="1" customWidth="1"/>
    <col min="19" max="19" width="10.140625" style="23" hidden="1" customWidth="1"/>
    <col min="20" max="20" width="10.28515625" style="23" hidden="1" customWidth="1"/>
    <col min="21" max="32" width="10.140625" style="1" hidden="1" customWidth="1"/>
    <col min="33" max="33" width="10.140625" style="191" hidden="1" customWidth="1"/>
    <col min="34" max="34" width="9.5703125" style="191" hidden="1" customWidth="1"/>
    <col min="35" max="35" width="10.140625" style="23" customWidth="1"/>
    <col min="36" max="36" width="10.28515625" style="23" customWidth="1"/>
    <col min="37" max="50" width="10.140625" style="1" customWidth="1"/>
    <col min="51" max="67" width="9.140625" style="1" hidden="1" customWidth="1"/>
    <col min="68" max="71" width="9.140625" style="1" customWidth="1"/>
    <col min="72" max="16384" width="9.140625" style="1"/>
  </cols>
  <sheetData>
    <row r="1" spans="1:51" s="36" customFormat="1" x14ac:dyDescent="0.25">
      <c r="C1" s="1"/>
      <c r="D1" s="1"/>
      <c r="O1" s="22"/>
      <c r="P1" s="22"/>
      <c r="Q1" s="190"/>
      <c r="R1" s="190"/>
      <c r="S1" s="1"/>
      <c r="T1" s="1"/>
      <c r="AE1" s="22"/>
      <c r="AF1" s="22"/>
      <c r="AG1" s="190"/>
      <c r="AH1" s="190"/>
      <c r="AI1" s="1"/>
      <c r="AJ1" s="1"/>
      <c r="AT1" s="261" t="s">
        <v>137</v>
      </c>
      <c r="AU1" s="261"/>
      <c r="AV1" s="261"/>
      <c r="AW1" s="261"/>
      <c r="AX1" s="261"/>
    </row>
    <row r="2" spans="1:51" s="36" customFormat="1" x14ac:dyDescent="0.25">
      <c r="C2" s="1"/>
      <c r="D2" s="1"/>
      <c r="O2" s="22"/>
      <c r="P2" s="22"/>
      <c r="Q2" s="190"/>
      <c r="R2" s="190"/>
      <c r="S2" s="1"/>
      <c r="T2" s="1"/>
      <c r="AE2" s="22"/>
      <c r="AF2" s="22"/>
      <c r="AG2" s="190"/>
      <c r="AH2" s="190"/>
      <c r="AI2" s="1"/>
      <c r="AJ2" s="1"/>
      <c r="AT2" s="261" t="s">
        <v>264</v>
      </c>
      <c r="AU2" s="261"/>
      <c r="AV2" s="261"/>
      <c r="AW2" s="261"/>
      <c r="AX2" s="261"/>
    </row>
    <row r="3" spans="1:51" s="36" customFormat="1" x14ac:dyDescent="0.25">
      <c r="C3" s="1"/>
      <c r="D3" s="1"/>
      <c r="O3" s="22"/>
      <c r="P3" s="22"/>
      <c r="Q3" s="190"/>
      <c r="R3" s="190"/>
      <c r="S3" s="1"/>
      <c r="T3" s="1"/>
      <c r="AE3" s="22"/>
      <c r="AF3" s="22"/>
      <c r="AG3" s="190"/>
      <c r="AH3" s="190"/>
      <c r="AI3" s="1"/>
      <c r="AJ3" s="1"/>
      <c r="AT3" s="261" t="s">
        <v>396</v>
      </c>
      <c r="AU3" s="261"/>
      <c r="AV3" s="261"/>
      <c r="AW3" s="261"/>
      <c r="AX3" s="261"/>
    </row>
    <row r="4" spans="1:51" s="36" customFormat="1" x14ac:dyDescent="0.25">
      <c r="C4" s="1"/>
      <c r="D4" s="1"/>
      <c r="O4" s="22"/>
      <c r="P4" s="22"/>
      <c r="Q4" s="190"/>
      <c r="R4" s="190"/>
      <c r="S4" s="1"/>
      <c r="T4" s="1"/>
      <c r="AE4" s="22"/>
      <c r="AF4" s="22"/>
      <c r="AG4" s="190"/>
      <c r="AH4" s="190"/>
      <c r="AI4" s="1"/>
      <c r="AJ4" s="1"/>
      <c r="AT4" s="261" t="s">
        <v>279</v>
      </c>
      <c r="AU4" s="261"/>
      <c r="AV4" s="261"/>
      <c r="AW4" s="261"/>
      <c r="AX4" s="261"/>
    </row>
    <row r="5" spans="1:51" s="36" customFormat="1" ht="15" customHeight="1" x14ac:dyDescent="0.25">
      <c r="C5" s="1"/>
      <c r="D5" s="1"/>
      <c r="O5" s="260"/>
      <c r="P5" s="260"/>
      <c r="Q5" s="260"/>
      <c r="R5" s="260"/>
      <c r="S5" s="1"/>
      <c r="T5" s="1"/>
      <c r="AE5" s="260"/>
      <c r="AF5" s="260"/>
      <c r="AG5" s="260"/>
      <c r="AH5" s="260"/>
      <c r="AI5" s="1"/>
      <c r="AJ5" s="1"/>
      <c r="AT5" s="260" t="s">
        <v>398</v>
      </c>
      <c r="AU5" s="260"/>
      <c r="AV5" s="260"/>
      <c r="AW5" s="260"/>
      <c r="AX5" s="260"/>
    </row>
    <row r="6" spans="1:51" s="36" customFormat="1" ht="15" customHeight="1" x14ac:dyDescent="0.25">
      <c r="C6" s="1"/>
      <c r="D6" s="1"/>
      <c r="O6" s="260"/>
      <c r="P6" s="260"/>
      <c r="Q6" s="260"/>
      <c r="R6" s="260"/>
      <c r="S6" s="1"/>
      <c r="T6" s="1"/>
      <c r="AE6" s="260"/>
      <c r="AF6" s="260"/>
      <c r="AG6" s="260"/>
      <c r="AH6" s="260"/>
      <c r="AI6" s="1"/>
      <c r="AJ6" s="1"/>
      <c r="AT6" s="260" t="s">
        <v>418</v>
      </c>
      <c r="AU6" s="260"/>
      <c r="AV6" s="260"/>
      <c r="AW6" s="260"/>
      <c r="AX6" s="260"/>
    </row>
    <row r="7" spans="1:51" s="36" customFormat="1" ht="15" customHeight="1" x14ac:dyDescent="0.25">
      <c r="C7" s="1"/>
      <c r="D7" s="1"/>
      <c r="O7" s="260"/>
      <c r="P7" s="260"/>
      <c r="Q7" s="260"/>
      <c r="R7" s="260"/>
      <c r="S7" s="1"/>
      <c r="T7" s="1"/>
      <c r="AE7" s="260"/>
      <c r="AF7" s="260"/>
      <c r="AG7" s="260"/>
      <c r="AH7" s="260"/>
      <c r="AI7" s="1"/>
      <c r="AJ7" s="1"/>
      <c r="AT7" s="260" t="s">
        <v>443</v>
      </c>
      <c r="AU7" s="260"/>
      <c r="AV7" s="260"/>
      <c r="AW7" s="260"/>
      <c r="AX7" s="260"/>
    </row>
    <row r="8" spans="1:51" s="36" customFormat="1" ht="15" customHeight="1" x14ac:dyDescent="0.25">
      <c r="C8" s="1"/>
      <c r="D8" s="1"/>
      <c r="O8" s="260"/>
      <c r="P8" s="260"/>
      <c r="Q8" s="260"/>
      <c r="R8" s="260"/>
      <c r="S8" s="1"/>
      <c r="T8" s="1"/>
      <c r="AE8" s="260"/>
      <c r="AF8" s="260"/>
      <c r="AG8" s="260"/>
      <c r="AH8" s="260"/>
      <c r="AI8" s="1"/>
      <c r="AJ8" s="1"/>
      <c r="AT8" s="260" t="s">
        <v>447</v>
      </c>
      <c r="AU8" s="260"/>
      <c r="AV8" s="260"/>
      <c r="AW8" s="260"/>
      <c r="AX8" s="260"/>
    </row>
    <row r="9" spans="1:51" s="36" customFormat="1" ht="15" customHeight="1" x14ac:dyDescent="0.25">
      <c r="C9" s="1"/>
      <c r="D9" s="1"/>
      <c r="O9" s="224"/>
      <c r="P9" s="224"/>
      <c r="Q9" s="224"/>
      <c r="R9" s="224"/>
      <c r="S9" s="1"/>
      <c r="T9" s="1"/>
      <c r="AE9" s="224"/>
      <c r="AF9" s="224"/>
      <c r="AG9" s="224"/>
      <c r="AH9" s="224"/>
      <c r="AI9" s="1"/>
      <c r="AJ9" s="1"/>
      <c r="AT9" s="260" t="s">
        <v>452</v>
      </c>
      <c r="AU9" s="260"/>
      <c r="AV9" s="260"/>
      <c r="AW9" s="260"/>
      <c r="AX9" s="260"/>
    </row>
    <row r="10" spans="1:51" s="36" customFormat="1" ht="15" customHeight="1" x14ac:dyDescent="0.25">
      <c r="C10" s="1"/>
      <c r="D10" s="1"/>
      <c r="O10" s="224"/>
      <c r="P10" s="224"/>
      <c r="Q10" s="224"/>
      <c r="R10" s="224"/>
      <c r="S10" s="1"/>
      <c r="T10" s="1"/>
      <c r="AE10" s="224"/>
      <c r="AF10" s="224"/>
      <c r="AG10" s="224"/>
      <c r="AH10" s="224"/>
      <c r="AI10" s="1"/>
      <c r="AJ10" s="1"/>
      <c r="AT10" s="260" t="s">
        <v>463</v>
      </c>
      <c r="AU10" s="260"/>
      <c r="AV10" s="260"/>
      <c r="AW10" s="260"/>
      <c r="AX10" s="260"/>
    </row>
    <row r="11" spans="1:51" s="36" customFormat="1" ht="15" customHeight="1" x14ac:dyDescent="0.25">
      <c r="C11" s="1"/>
      <c r="D11" s="1"/>
      <c r="O11" s="224"/>
      <c r="P11" s="224"/>
      <c r="Q11" s="224"/>
      <c r="R11" s="224"/>
      <c r="S11" s="1"/>
      <c r="T11" s="1"/>
      <c r="AE11" s="224"/>
      <c r="AF11" s="224"/>
      <c r="AG11" s="224"/>
      <c r="AH11" s="224"/>
      <c r="AI11" s="1"/>
      <c r="AJ11" s="1"/>
      <c r="AT11" s="260" t="s">
        <v>465</v>
      </c>
      <c r="AU11" s="260"/>
      <c r="AV11" s="260"/>
      <c r="AW11" s="260"/>
      <c r="AX11" s="260"/>
    </row>
    <row r="12" spans="1:51" s="36" customFormat="1" ht="15" customHeight="1" x14ac:dyDescent="0.25">
      <c r="C12" s="1"/>
      <c r="D12" s="1"/>
      <c r="O12" s="224"/>
      <c r="P12" s="224"/>
      <c r="Q12" s="224"/>
      <c r="R12" s="224"/>
      <c r="S12" s="1"/>
      <c r="T12" s="1"/>
      <c r="AE12" s="224"/>
      <c r="AF12" s="224"/>
      <c r="AG12" s="224"/>
      <c r="AH12" s="224"/>
      <c r="AI12" s="1"/>
      <c r="AJ12" s="1"/>
      <c r="AT12" s="260" t="s">
        <v>468</v>
      </c>
      <c r="AU12" s="260"/>
      <c r="AV12" s="260"/>
      <c r="AW12" s="260"/>
      <c r="AX12" s="260"/>
    </row>
    <row r="13" spans="1:51" s="36" customFormat="1" ht="15" customHeight="1" x14ac:dyDescent="0.25">
      <c r="C13" s="1"/>
      <c r="D13" s="1"/>
      <c r="O13" s="224"/>
      <c r="P13" s="224"/>
      <c r="Q13" s="224"/>
      <c r="R13" s="224"/>
      <c r="S13" s="1"/>
      <c r="T13" s="1"/>
      <c r="AE13" s="224"/>
      <c r="AF13" s="224"/>
      <c r="AG13" s="224"/>
      <c r="AH13" s="224"/>
      <c r="AI13" s="1"/>
      <c r="AJ13" s="1"/>
      <c r="AT13" s="260" t="s">
        <v>472</v>
      </c>
      <c r="AU13" s="260"/>
      <c r="AV13" s="260"/>
      <c r="AW13" s="260"/>
      <c r="AX13" s="260"/>
    </row>
    <row r="14" spans="1:51" s="36" customFormat="1" ht="15" customHeight="1" x14ac:dyDescent="0.25">
      <c r="C14" s="1"/>
      <c r="D14" s="1"/>
      <c r="O14" s="224"/>
      <c r="P14" s="224"/>
      <c r="Q14" s="224"/>
      <c r="R14" s="224"/>
      <c r="S14" s="1"/>
      <c r="T14" s="1"/>
      <c r="AE14" s="224"/>
      <c r="AF14" s="224"/>
      <c r="AG14" s="224"/>
      <c r="AH14" s="224"/>
      <c r="AI14" s="1"/>
      <c r="AJ14" s="1"/>
      <c r="AT14" s="260" t="s">
        <v>490</v>
      </c>
      <c r="AU14" s="260"/>
      <c r="AV14" s="260"/>
      <c r="AW14" s="260"/>
      <c r="AX14" s="260"/>
    </row>
    <row r="15" spans="1:51" ht="15" customHeight="1" x14ac:dyDescent="0.25">
      <c r="A15" s="258" t="s">
        <v>484</v>
      </c>
      <c r="B15" s="258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8"/>
      <c r="AW15" s="258"/>
      <c r="AX15" s="258"/>
      <c r="AY15" s="105"/>
    </row>
    <row r="16" spans="1:51" x14ac:dyDescent="0.25">
      <c r="D16" s="95"/>
      <c r="F16" s="2"/>
      <c r="H16" s="2"/>
      <c r="J16" s="2"/>
      <c r="L16" s="2"/>
      <c r="M16" s="2"/>
      <c r="N16" s="2"/>
      <c r="O16" s="2"/>
      <c r="P16" s="2"/>
      <c r="Q16" s="191" t="s">
        <v>420</v>
      </c>
      <c r="R16" s="192"/>
      <c r="T16" s="95"/>
      <c r="V16" s="2"/>
      <c r="X16" s="2"/>
      <c r="Z16" s="2"/>
      <c r="AB16" s="2"/>
      <c r="AC16" s="2"/>
      <c r="AD16" s="2"/>
      <c r="AE16" s="2"/>
      <c r="AF16" s="2"/>
      <c r="AG16" s="191" t="s">
        <v>420</v>
      </c>
      <c r="AH16" s="192"/>
      <c r="AJ16" s="95"/>
      <c r="AL16" s="2"/>
      <c r="AN16" s="2"/>
      <c r="AP16" s="2"/>
      <c r="AR16" s="2"/>
      <c r="AS16" s="2"/>
      <c r="AT16" s="2"/>
      <c r="AU16" s="2"/>
      <c r="AV16" s="2"/>
      <c r="AX16" s="2" t="s">
        <v>159</v>
      </c>
    </row>
    <row r="17" spans="1:67" x14ac:dyDescent="0.25">
      <c r="A17" s="259" t="s">
        <v>3</v>
      </c>
      <c r="B17" s="253" t="s">
        <v>278</v>
      </c>
      <c r="C17" s="266" t="s">
        <v>276</v>
      </c>
      <c r="D17" s="266"/>
      <c r="E17" s="267" t="s">
        <v>277</v>
      </c>
      <c r="F17" s="267"/>
      <c r="G17" s="267"/>
      <c r="H17" s="267"/>
      <c r="I17" s="267"/>
      <c r="J17" s="267"/>
      <c r="K17" s="267"/>
      <c r="L17" s="267"/>
      <c r="M17" s="267"/>
      <c r="N17" s="267"/>
      <c r="O17" s="267"/>
      <c r="P17" s="267"/>
      <c r="Q17" s="267"/>
      <c r="R17" s="267"/>
      <c r="S17" s="270" t="s">
        <v>360</v>
      </c>
      <c r="T17" s="270"/>
      <c r="U17" s="271" t="s">
        <v>277</v>
      </c>
      <c r="V17" s="271"/>
      <c r="W17" s="271"/>
      <c r="X17" s="271"/>
      <c r="Y17" s="271"/>
      <c r="Z17" s="271"/>
      <c r="AA17" s="271"/>
      <c r="AB17" s="271"/>
      <c r="AC17" s="271"/>
      <c r="AD17" s="271"/>
      <c r="AE17" s="271"/>
      <c r="AF17" s="271"/>
      <c r="AG17" s="271"/>
      <c r="AH17" s="271"/>
      <c r="AI17" s="265" t="s">
        <v>276</v>
      </c>
      <c r="AJ17" s="265"/>
      <c r="AK17" s="262" t="s">
        <v>277</v>
      </c>
      <c r="AL17" s="262"/>
      <c r="AM17" s="262"/>
      <c r="AN17" s="262"/>
      <c r="AO17" s="262"/>
      <c r="AP17" s="262"/>
      <c r="AQ17" s="262"/>
      <c r="AR17" s="262"/>
      <c r="AS17" s="262"/>
      <c r="AT17" s="262"/>
      <c r="AU17" s="262"/>
      <c r="AV17" s="262"/>
      <c r="AW17" s="262"/>
      <c r="AX17" s="262"/>
    </row>
    <row r="18" spans="1:67" ht="52.5" customHeight="1" x14ac:dyDescent="0.25">
      <c r="A18" s="259"/>
      <c r="B18" s="253"/>
      <c r="C18" s="266"/>
      <c r="D18" s="266"/>
      <c r="E18" s="240" t="s">
        <v>282</v>
      </c>
      <c r="F18" s="240"/>
      <c r="G18" s="240" t="s">
        <v>284</v>
      </c>
      <c r="H18" s="240"/>
      <c r="I18" s="240" t="s">
        <v>283</v>
      </c>
      <c r="J18" s="240"/>
      <c r="K18" s="240" t="s">
        <v>285</v>
      </c>
      <c r="L18" s="240"/>
      <c r="M18" s="240" t="s">
        <v>381</v>
      </c>
      <c r="N18" s="240"/>
      <c r="O18" s="268" t="s">
        <v>287</v>
      </c>
      <c r="P18" s="268"/>
      <c r="Q18" s="269" t="s">
        <v>288</v>
      </c>
      <c r="R18" s="269"/>
      <c r="S18" s="270"/>
      <c r="T18" s="270"/>
      <c r="U18" s="272" t="s">
        <v>282</v>
      </c>
      <c r="V18" s="272"/>
      <c r="W18" s="272" t="s">
        <v>284</v>
      </c>
      <c r="X18" s="272"/>
      <c r="Y18" s="272" t="s">
        <v>283</v>
      </c>
      <c r="Z18" s="272"/>
      <c r="AA18" s="272" t="s">
        <v>285</v>
      </c>
      <c r="AB18" s="272"/>
      <c r="AC18" s="272" t="s">
        <v>286</v>
      </c>
      <c r="AD18" s="272"/>
      <c r="AE18" s="273" t="s">
        <v>287</v>
      </c>
      <c r="AF18" s="273"/>
      <c r="AG18" s="274" t="s">
        <v>288</v>
      </c>
      <c r="AH18" s="274"/>
      <c r="AI18" s="265"/>
      <c r="AJ18" s="265"/>
      <c r="AK18" s="253" t="s">
        <v>226</v>
      </c>
      <c r="AL18" s="253"/>
      <c r="AM18" s="253" t="s">
        <v>284</v>
      </c>
      <c r="AN18" s="253"/>
      <c r="AO18" s="253" t="s">
        <v>283</v>
      </c>
      <c r="AP18" s="253"/>
      <c r="AQ18" s="253" t="s">
        <v>285</v>
      </c>
      <c r="AR18" s="253"/>
      <c r="AS18" s="253" t="s">
        <v>381</v>
      </c>
      <c r="AT18" s="253"/>
      <c r="AU18" s="249" t="s">
        <v>287</v>
      </c>
      <c r="AV18" s="249"/>
      <c r="AW18" s="253" t="s">
        <v>288</v>
      </c>
      <c r="AX18" s="253"/>
    </row>
    <row r="19" spans="1:67" ht="30" customHeight="1" x14ac:dyDescent="0.25">
      <c r="A19" s="263"/>
      <c r="B19" s="264"/>
      <c r="C19" s="141" t="s">
        <v>1</v>
      </c>
      <c r="D19" s="142" t="s">
        <v>2</v>
      </c>
      <c r="E19" s="120" t="s">
        <v>1</v>
      </c>
      <c r="F19" s="116" t="s">
        <v>2</v>
      </c>
      <c r="G19" s="120" t="s">
        <v>1</v>
      </c>
      <c r="H19" s="116" t="s">
        <v>2</v>
      </c>
      <c r="I19" s="120" t="s">
        <v>1</v>
      </c>
      <c r="J19" s="116" t="s">
        <v>2</v>
      </c>
      <c r="K19" s="120" t="s">
        <v>1</v>
      </c>
      <c r="L19" s="116" t="s">
        <v>2</v>
      </c>
      <c r="M19" s="120" t="s">
        <v>1</v>
      </c>
      <c r="N19" s="116" t="s">
        <v>2</v>
      </c>
      <c r="O19" s="120" t="s">
        <v>1</v>
      </c>
      <c r="P19" s="116" t="s">
        <v>2</v>
      </c>
      <c r="Q19" s="193" t="s">
        <v>1</v>
      </c>
      <c r="R19" s="194" t="s">
        <v>2</v>
      </c>
      <c r="S19" s="141" t="s">
        <v>1</v>
      </c>
      <c r="T19" s="142" t="s">
        <v>2</v>
      </c>
      <c r="U19" s="123" t="s">
        <v>1</v>
      </c>
      <c r="V19" s="124" t="s">
        <v>2</v>
      </c>
      <c r="W19" s="123" t="s">
        <v>1</v>
      </c>
      <c r="X19" s="124" t="s">
        <v>2</v>
      </c>
      <c r="Y19" s="123" t="s">
        <v>1</v>
      </c>
      <c r="Z19" s="124" t="s">
        <v>2</v>
      </c>
      <c r="AA19" s="123" t="s">
        <v>1</v>
      </c>
      <c r="AB19" s="124" t="s">
        <v>2</v>
      </c>
      <c r="AC19" s="123" t="s">
        <v>1</v>
      </c>
      <c r="AD19" s="124" t="s">
        <v>2</v>
      </c>
      <c r="AE19" s="123" t="s">
        <v>1</v>
      </c>
      <c r="AF19" s="124" t="s">
        <v>2</v>
      </c>
      <c r="AG19" s="203" t="s">
        <v>1</v>
      </c>
      <c r="AH19" s="204" t="s">
        <v>2</v>
      </c>
      <c r="AI19" s="100" t="s">
        <v>1</v>
      </c>
      <c r="AJ19" s="101" t="s">
        <v>2</v>
      </c>
      <c r="AK19" s="24" t="s">
        <v>1</v>
      </c>
      <c r="AL19" s="25" t="s">
        <v>2</v>
      </c>
      <c r="AM19" s="24" t="s">
        <v>1</v>
      </c>
      <c r="AN19" s="25" t="s">
        <v>2</v>
      </c>
      <c r="AO19" s="24" t="s">
        <v>1</v>
      </c>
      <c r="AP19" s="25" t="s">
        <v>2</v>
      </c>
      <c r="AQ19" s="24" t="s">
        <v>1</v>
      </c>
      <c r="AR19" s="25" t="s">
        <v>2</v>
      </c>
      <c r="AS19" s="24" t="s">
        <v>1</v>
      </c>
      <c r="AT19" s="25" t="s">
        <v>2</v>
      </c>
      <c r="AU19" s="24" t="s">
        <v>1</v>
      </c>
      <c r="AV19" s="25" t="s">
        <v>2</v>
      </c>
      <c r="AW19" s="24" t="s">
        <v>1</v>
      </c>
      <c r="AX19" s="25" t="s">
        <v>2</v>
      </c>
    </row>
    <row r="20" spans="1:67" ht="15" customHeight="1" x14ac:dyDescent="0.25">
      <c r="A20" s="3" t="s">
        <v>9</v>
      </c>
      <c r="B20" s="106" t="s">
        <v>274</v>
      </c>
      <c r="C20" s="143">
        <f>C21</f>
        <v>129.6</v>
      </c>
      <c r="D20" s="144">
        <f t="shared" ref="D20:R20" si="0">D21</f>
        <v>124.8</v>
      </c>
      <c r="E20" s="121">
        <f t="shared" si="0"/>
        <v>129.6</v>
      </c>
      <c r="F20" s="121">
        <f t="shared" si="0"/>
        <v>124.8</v>
      </c>
      <c r="G20" s="121">
        <f t="shared" si="0"/>
        <v>0</v>
      </c>
      <c r="H20" s="121">
        <f t="shared" si="0"/>
        <v>0</v>
      </c>
      <c r="I20" s="121">
        <f t="shared" si="0"/>
        <v>0</v>
      </c>
      <c r="J20" s="121">
        <f t="shared" si="0"/>
        <v>0</v>
      </c>
      <c r="K20" s="121">
        <f t="shared" si="0"/>
        <v>0</v>
      </c>
      <c r="L20" s="121">
        <f t="shared" si="0"/>
        <v>0</v>
      </c>
      <c r="M20" s="121">
        <f t="shared" si="0"/>
        <v>0</v>
      </c>
      <c r="N20" s="121">
        <f t="shared" si="0"/>
        <v>0</v>
      </c>
      <c r="O20" s="121">
        <f t="shared" si="0"/>
        <v>0</v>
      </c>
      <c r="P20" s="121">
        <f t="shared" si="0"/>
        <v>0</v>
      </c>
      <c r="Q20" s="195">
        <f t="shared" si="0"/>
        <v>0</v>
      </c>
      <c r="R20" s="195">
        <f t="shared" si="0"/>
        <v>0</v>
      </c>
      <c r="S20" s="143">
        <f>S21</f>
        <v>-3.6</v>
      </c>
      <c r="T20" s="144">
        <f t="shared" ref="T20:AH20" si="1">T21</f>
        <v>-4</v>
      </c>
      <c r="U20" s="125">
        <f t="shared" si="1"/>
        <v>-3.6</v>
      </c>
      <c r="V20" s="125">
        <f t="shared" si="1"/>
        <v>-4</v>
      </c>
      <c r="W20" s="125">
        <f t="shared" si="1"/>
        <v>0</v>
      </c>
      <c r="X20" s="125">
        <f t="shared" si="1"/>
        <v>0</v>
      </c>
      <c r="Y20" s="125">
        <f t="shared" si="1"/>
        <v>0</v>
      </c>
      <c r="Z20" s="125">
        <f t="shared" si="1"/>
        <v>0</v>
      </c>
      <c r="AA20" s="125">
        <f t="shared" si="1"/>
        <v>0</v>
      </c>
      <c r="AB20" s="125">
        <f t="shared" si="1"/>
        <v>0</v>
      </c>
      <c r="AC20" s="125">
        <f t="shared" si="1"/>
        <v>0</v>
      </c>
      <c r="AD20" s="125">
        <f t="shared" si="1"/>
        <v>0</v>
      </c>
      <c r="AE20" s="125">
        <f t="shared" si="1"/>
        <v>0</v>
      </c>
      <c r="AF20" s="125">
        <f t="shared" si="1"/>
        <v>0</v>
      </c>
      <c r="AG20" s="205">
        <f t="shared" si="1"/>
        <v>0</v>
      </c>
      <c r="AH20" s="205">
        <f t="shared" si="1"/>
        <v>0</v>
      </c>
      <c r="AI20" s="13">
        <f>AI21</f>
        <v>126</v>
      </c>
      <c r="AJ20" s="11">
        <f t="shared" ref="AJ20:AX20" si="2">AJ21</f>
        <v>120.8</v>
      </c>
      <c r="AK20" s="96">
        <f t="shared" si="2"/>
        <v>126</v>
      </c>
      <c r="AL20" s="96">
        <f t="shared" si="2"/>
        <v>120.8</v>
      </c>
      <c r="AM20" s="96">
        <f t="shared" si="2"/>
        <v>0</v>
      </c>
      <c r="AN20" s="96">
        <f t="shared" si="2"/>
        <v>0</v>
      </c>
      <c r="AO20" s="96">
        <f t="shared" si="2"/>
        <v>0</v>
      </c>
      <c r="AP20" s="96">
        <f t="shared" si="2"/>
        <v>0</v>
      </c>
      <c r="AQ20" s="96">
        <f t="shared" si="2"/>
        <v>0</v>
      </c>
      <c r="AR20" s="96">
        <f t="shared" si="2"/>
        <v>0</v>
      </c>
      <c r="AS20" s="96">
        <f t="shared" si="2"/>
        <v>0</v>
      </c>
      <c r="AT20" s="96">
        <f t="shared" si="2"/>
        <v>0</v>
      </c>
      <c r="AU20" s="96">
        <f t="shared" si="2"/>
        <v>0</v>
      </c>
      <c r="AV20" s="96">
        <f t="shared" si="2"/>
        <v>0</v>
      </c>
      <c r="AW20" s="96">
        <f t="shared" si="2"/>
        <v>0</v>
      </c>
      <c r="AX20" s="96">
        <f t="shared" si="2"/>
        <v>0</v>
      </c>
      <c r="AY20" s="153">
        <f>C20-AI20</f>
        <v>3.5999999999999943</v>
      </c>
      <c r="AZ20" s="153">
        <f t="shared" ref="AZ20:BL20" si="3">D20-AJ20</f>
        <v>4</v>
      </c>
      <c r="BA20" s="153">
        <f t="shared" si="3"/>
        <v>3.5999999999999943</v>
      </c>
      <c r="BB20" s="153">
        <f t="shared" si="3"/>
        <v>4</v>
      </c>
      <c r="BC20" s="153">
        <f t="shared" si="3"/>
        <v>0</v>
      </c>
      <c r="BD20" s="153">
        <f t="shared" si="3"/>
        <v>0</v>
      </c>
      <c r="BE20" s="153">
        <f t="shared" si="3"/>
        <v>0</v>
      </c>
      <c r="BF20" s="153">
        <f t="shared" si="3"/>
        <v>0</v>
      </c>
      <c r="BG20" s="153">
        <f t="shared" si="3"/>
        <v>0</v>
      </c>
      <c r="BH20" s="153">
        <f t="shared" si="3"/>
        <v>0</v>
      </c>
      <c r="BI20" s="153">
        <f t="shared" si="3"/>
        <v>0</v>
      </c>
      <c r="BJ20" s="153">
        <f t="shared" si="3"/>
        <v>0</v>
      </c>
      <c r="BK20" s="153">
        <f t="shared" si="3"/>
        <v>0</v>
      </c>
      <c r="BL20" s="153">
        <f t="shared" si="3"/>
        <v>0</v>
      </c>
      <c r="BM20" s="153">
        <f t="shared" ref="BM20" si="4">Q20-AW20</f>
        <v>0</v>
      </c>
      <c r="BN20" s="153">
        <f t="shared" ref="BN20" si="5">R20-AX20</f>
        <v>0</v>
      </c>
    </row>
    <row r="21" spans="1:67" s="55" customFormat="1" ht="15" customHeight="1" x14ac:dyDescent="0.25">
      <c r="A21" s="98"/>
      <c r="B21" s="19" t="s">
        <v>4</v>
      </c>
      <c r="C21" s="145">
        <f>E21+G21+I21+K21+M21+O21+Q21</f>
        <v>129.6</v>
      </c>
      <c r="D21" s="146">
        <f>F21+H21+J21+L21+N21+P21+R21</f>
        <v>124.8</v>
      </c>
      <c r="E21" s="6">
        <v>129.6</v>
      </c>
      <c r="F21" s="6">
        <v>124.8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196"/>
      <c r="R21" s="196"/>
      <c r="S21" s="145">
        <f>U21+W21+Y21+AA21+AC21+AE21+AG21</f>
        <v>-3.6</v>
      </c>
      <c r="T21" s="146">
        <f>V21+X21+Z21+AB21+AD21+AF21+AH21</f>
        <v>-4</v>
      </c>
      <c r="U21" s="126">
        <v>-3.6</v>
      </c>
      <c r="V21" s="126">
        <v>-4</v>
      </c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206"/>
      <c r="AH21" s="206"/>
      <c r="AI21" s="102">
        <f>AK21+AM21+AO21+AQ21+AS21+AU21+AW21</f>
        <v>126</v>
      </c>
      <c r="AJ21" s="103">
        <f>AL21+AN21+AP21+AR21+AT21+AV21+AX21</f>
        <v>120.8</v>
      </c>
      <c r="AK21" s="5">
        <f>E21+U21</f>
        <v>126</v>
      </c>
      <c r="AL21" s="5">
        <f t="shared" ref="AL21:AX21" si="6">F21+V21</f>
        <v>120.8</v>
      </c>
      <c r="AM21" s="5">
        <f t="shared" si="6"/>
        <v>0</v>
      </c>
      <c r="AN21" s="5">
        <f t="shared" si="6"/>
        <v>0</v>
      </c>
      <c r="AO21" s="5">
        <f t="shared" si="6"/>
        <v>0</v>
      </c>
      <c r="AP21" s="5">
        <f t="shared" si="6"/>
        <v>0</v>
      </c>
      <c r="AQ21" s="5">
        <f t="shared" si="6"/>
        <v>0</v>
      </c>
      <c r="AR21" s="5">
        <f t="shared" si="6"/>
        <v>0</v>
      </c>
      <c r="AS21" s="5">
        <f t="shared" si="6"/>
        <v>0</v>
      </c>
      <c r="AT21" s="5">
        <f t="shared" si="6"/>
        <v>0</v>
      </c>
      <c r="AU21" s="5">
        <f t="shared" si="6"/>
        <v>0</v>
      </c>
      <c r="AV21" s="5">
        <f t="shared" si="6"/>
        <v>0</v>
      </c>
      <c r="AW21" s="5">
        <f t="shared" si="6"/>
        <v>0</v>
      </c>
      <c r="AX21" s="5">
        <f t="shared" si="6"/>
        <v>0</v>
      </c>
      <c r="AY21" s="153">
        <f t="shared" ref="AY21" si="7">C21-AI21</f>
        <v>3.5999999999999943</v>
      </c>
      <c r="AZ21" s="153">
        <f t="shared" ref="AZ21:AZ22" si="8">D21-AJ21</f>
        <v>4</v>
      </c>
      <c r="BA21" s="153">
        <f t="shared" ref="BA21:BA22" si="9">E21-AK21</f>
        <v>3.5999999999999943</v>
      </c>
      <c r="BB21" s="153">
        <f t="shared" ref="BB21:BB22" si="10">F21-AL21</f>
        <v>4</v>
      </c>
      <c r="BC21" s="153">
        <f t="shared" ref="BC21:BC22" si="11">G21-AM21</f>
        <v>0</v>
      </c>
      <c r="BD21" s="153">
        <f t="shared" ref="BD21:BD22" si="12">H21-AN21</f>
        <v>0</v>
      </c>
      <c r="BE21" s="153">
        <f t="shared" ref="BE21:BE22" si="13">I21-AO21</f>
        <v>0</v>
      </c>
      <c r="BF21" s="153">
        <f t="shared" ref="BF21:BF22" si="14">J21-AP21</f>
        <v>0</v>
      </c>
      <c r="BG21" s="153">
        <f t="shared" ref="BG21:BG22" si="15">K21-AQ21</f>
        <v>0</v>
      </c>
      <c r="BH21" s="153">
        <f t="shared" ref="BH21:BH22" si="16">L21-AR21</f>
        <v>0</v>
      </c>
      <c r="BI21" s="153">
        <f t="shared" ref="BI21:BI22" si="17">M21-AS21</f>
        <v>0</v>
      </c>
      <c r="BJ21" s="153">
        <f t="shared" ref="BJ21:BJ22" si="18">N21-AT21</f>
        <v>0</v>
      </c>
      <c r="BK21" s="153">
        <f t="shared" ref="BK21:BK22" si="19">O21-AU21</f>
        <v>0</v>
      </c>
      <c r="BL21" s="153">
        <f t="shared" ref="BL21:BL22" si="20">P21-AV21</f>
        <v>0</v>
      </c>
      <c r="BM21" s="153">
        <f t="shared" ref="BM21:BM22" si="21">Q21-AW21</f>
        <v>0</v>
      </c>
      <c r="BN21" s="153">
        <f t="shared" ref="BN21:BN22" si="22">R21-AX21</f>
        <v>0</v>
      </c>
      <c r="BO21" s="1">
        <f t="shared" ref="BO21" si="23">S21-AY21</f>
        <v>-7.199999999999994</v>
      </c>
    </row>
    <row r="22" spans="1:67" ht="15" customHeight="1" x14ac:dyDescent="0.25">
      <c r="A22" s="29" t="s">
        <v>62</v>
      </c>
      <c r="B22" s="106" t="s">
        <v>275</v>
      </c>
      <c r="C22" s="143">
        <f>C23+C45+C52+C53+C61+C63+C66</f>
        <v>33517</v>
      </c>
      <c r="D22" s="144">
        <f t="shared" ref="D22:F22" si="24">D23+D45+D52+D53+D61+D63+D66</f>
        <v>5328.1999999999989</v>
      </c>
      <c r="E22" s="121">
        <f t="shared" si="24"/>
        <v>15131.300000000001</v>
      </c>
      <c r="F22" s="121">
        <f t="shared" si="24"/>
        <v>3700.0999999999995</v>
      </c>
      <c r="G22" s="121">
        <f>G23+G45+G52+G53+G61+G63+G66</f>
        <v>2528.8000000000002</v>
      </c>
      <c r="H22" s="121">
        <f>H23+H45+H52+H53+H61+H63+H66</f>
        <v>288.2</v>
      </c>
      <c r="I22" s="121">
        <f t="shared" ref="I22:R22" si="25">I23+I45+I52+I53+I61+I63+I66</f>
        <v>7681.4</v>
      </c>
      <c r="J22" s="121">
        <f t="shared" si="25"/>
        <v>176.9</v>
      </c>
      <c r="K22" s="121">
        <f t="shared" si="25"/>
        <v>1231.8</v>
      </c>
      <c r="L22" s="121">
        <f t="shared" si="25"/>
        <v>1128.7</v>
      </c>
      <c r="M22" s="121">
        <f t="shared" si="25"/>
        <v>598.1</v>
      </c>
      <c r="N22" s="121">
        <f t="shared" si="25"/>
        <v>3</v>
      </c>
      <c r="O22" s="121">
        <f t="shared" si="25"/>
        <v>2439.6999999999998</v>
      </c>
      <c r="P22" s="121">
        <f t="shared" si="25"/>
        <v>30.6</v>
      </c>
      <c r="Q22" s="195">
        <f t="shared" si="25"/>
        <v>3905.9</v>
      </c>
      <c r="R22" s="195">
        <f t="shared" si="25"/>
        <v>0.7</v>
      </c>
      <c r="S22" s="143">
        <f>S23+S45+S52+S53+S61+S63+S66</f>
        <v>1815.1</v>
      </c>
      <c r="T22" s="144">
        <f t="shared" ref="T22:V22" si="26">T23+T45+T52+T53+T61+T63+T66</f>
        <v>403</v>
      </c>
      <c r="U22" s="125">
        <f t="shared" si="26"/>
        <v>491.3</v>
      </c>
      <c r="V22" s="125">
        <f t="shared" si="26"/>
        <v>378.90000000000003</v>
      </c>
      <c r="W22" s="125">
        <f>W23+W45+W52+W53+W61+W63+W66</f>
        <v>347.3</v>
      </c>
      <c r="X22" s="125">
        <f t="shared" ref="X22:AH22" si="27">X23+X45+X52+X53+X61+X63+X66</f>
        <v>9.6000000000000014</v>
      </c>
      <c r="Y22" s="125">
        <f t="shared" si="27"/>
        <v>959.69999999999993</v>
      </c>
      <c r="Z22" s="125">
        <f t="shared" si="27"/>
        <v>15.5</v>
      </c>
      <c r="AA22" s="125">
        <f t="shared" si="27"/>
        <v>4.3</v>
      </c>
      <c r="AB22" s="125">
        <f t="shared" si="27"/>
        <v>2.6</v>
      </c>
      <c r="AC22" s="125">
        <f t="shared" si="27"/>
        <v>12.5</v>
      </c>
      <c r="AD22" s="125">
        <f t="shared" si="27"/>
        <v>-3</v>
      </c>
      <c r="AE22" s="125">
        <f t="shared" si="27"/>
        <v>0</v>
      </c>
      <c r="AF22" s="125">
        <f t="shared" si="27"/>
        <v>0</v>
      </c>
      <c r="AG22" s="205">
        <f t="shared" si="27"/>
        <v>0</v>
      </c>
      <c r="AH22" s="205">
        <f t="shared" si="27"/>
        <v>-0.6</v>
      </c>
      <c r="AI22" s="13">
        <f>AI23+AI45+AI52+AI53+AI61+AI63+AI66</f>
        <v>35332.1</v>
      </c>
      <c r="AJ22" s="11">
        <f t="shared" ref="AJ22:AX22" si="28">AJ23+AJ45+AJ52+AJ53+AJ61+AJ63+AJ66</f>
        <v>5731.2</v>
      </c>
      <c r="AK22" s="96">
        <f t="shared" si="28"/>
        <v>15622.600000000002</v>
      </c>
      <c r="AL22" s="96">
        <f t="shared" si="28"/>
        <v>4078.9999999999995</v>
      </c>
      <c r="AM22" s="96">
        <f>AM23+AM45+AM52+AM53+AM61+AM63+AM66</f>
        <v>2876.1</v>
      </c>
      <c r="AN22" s="96">
        <f t="shared" si="28"/>
        <v>297.79999999999995</v>
      </c>
      <c r="AO22" s="96">
        <f t="shared" si="28"/>
        <v>8641.0999999999985</v>
      </c>
      <c r="AP22" s="96">
        <f t="shared" si="28"/>
        <v>192.40000000000003</v>
      </c>
      <c r="AQ22" s="96">
        <f t="shared" si="28"/>
        <v>1236.0999999999999</v>
      </c>
      <c r="AR22" s="96">
        <f t="shared" si="28"/>
        <v>1131.3</v>
      </c>
      <c r="AS22" s="96">
        <f>AS23+AS45+AS52+AS53+AS61+AS63+AS66</f>
        <v>610.6</v>
      </c>
      <c r="AT22" s="96">
        <f t="shared" si="28"/>
        <v>0</v>
      </c>
      <c r="AU22" s="96">
        <f t="shared" si="28"/>
        <v>2439.6999999999998</v>
      </c>
      <c r="AV22" s="96">
        <f t="shared" si="28"/>
        <v>30.6</v>
      </c>
      <c r="AW22" s="96">
        <f t="shared" si="28"/>
        <v>3905.9</v>
      </c>
      <c r="AX22" s="96">
        <f t="shared" si="28"/>
        <v>0.1</v>
      </c>
      <c r="AY22" s="153">
        <f>C22-AI22</f>
        <v>-1815.0999999999985</v>
      </c>
      <c r="AZ22" s="153">
        <f t="shared" si="8"/>
        <v>-403.00000000000091</v>
      </c>
      <c r="BA22" s="153">
        <f t="shared" si="9"/>
        <v>-491.30000000000109</v>
      </c>
      <c r="BB22" s="153">
        <f t="shared" si="10"/>
        <v>-378.90000000000009</v>
      </c>
      <c r="BC22" s="153">
        <f t="shared" si="11"/>
        <v>-347.29999999999973</v>
      </c>
      <c r="BD22" s="153">
        <f t="shared" si="12"/>
        <v>-9.5999999999999659</v>
      </c>
      <c r="BE22" s="153">
        <f t="shared" si="13"/>
        <v>-959.69999999999891</v>
      </c>
      <c r="BF22" s="153">
        <f t="shared" si="14"/>
        <v>-15.500000000000028</v>
      </c>
      <c r="BG22" s="153">
        <f t="shared" si="15"/>
        <v>-4.2999999999999545</v>
      </c>
      <c r="BH22" s="153">
        <f t="shared" si="16"/>
        <v>-2.5999999999999091</v>
      </c>
      <c r="BI22" s="153">
        <f t="shared" si="17"/>
        <v>-12.5</v>
      </c>
      <c r="BJ22" s="153">
        <f t="shared" si="18"/>
        <v>3</v>
      </c>
      <c r="BK22" s="153">
        <f t="shared" si="19"/>
        <v>0</v>
      </c>
      <c r="BL22" s="153">
        <f t="shared" si="20"/>
        <v>0</v>
      </c>
      <c r="BM22" s="153">
        <f t="shared" si="21"/>
        <v>0</v>
      </c>
      <c r="BN22" s="153">
        <f t="shared" si="22"/>
        <v>0.6</v>
      </c>
      <c r="BO22" s="188">
        <f>S22+AY22</f>
        <v>0</v>
      </c>
    </row>
    <row r="23" spans="1:67" ht="15" customHeight="1" x14ac:dyDescent="0.25">
      <c r="A23" s="29"/>
      <c r="B23" s="19" t="s">
        <v>289</v>
      </c>
      <c r="C23" s="145">
        <f>E23+G23+I23+K23+M23+O23+Q23</f>
        <v>5994.7000000000007</v>
      </c>
      <c r="D23" s="146">
        <f>F23+H23+J23+L23+N23+P23+R23</f>
        <v>3352.2999999999997</v>
      </c>
      <c r="E23" s="6">
        <v>4388.8</v>
      </c>
      <c r="F23" s="6">
        <v>3030.1</v>
      </c>
      <c r="G23" s="6">
        <f>SUM(G24:G40)</f>
        <v>330.79999999999995</v>
      </c>
      <c r="H23" s="6">
        <f>SUM(H24:H40)</f>
        <v>282.59999999999997</v>
      </c>
      <c r="I23" s="6">
        <f>SUM(I24:I44)</f>
        <v>47.7</v>
      </c>
      <c r="J23" s="6">
        <f>SUM(J24:J44)</f>
        <v>36</v>
      </c>
      <c r="K23" s="6"/>
      <c r="L23" s="6"/>
      <c r="M23" s="6">
        <v>26</v>
      </c>
      <c r="N23" s="6">
        <v>3</v>
      </c>
      <c r="O23" s="6"/>
      <c r="P23" s="6"/>
      <c r="Q23" s="196">
        <f>'4 priedas_ nepanaudotos lėšos'!C22</f>
        <v>1201.4000000000001</v>
      </c>
      <c r="R23" s="196">
        <f>'4 priedas_ nepanaudotos lėšos'!D22</f>
        <v>0.6</v>
      </c>
      <c r="S23" s="145">
        <f>U23+W23+Y23+AA23+AC23+AE23+AG23</f>
        <v>256.59999999999997</v>
      </c>
      <c r="T23" s="146">
        <f>V23+X23+Z23+AB23+AD23+AF23+AH23</f>
        <v>384.4</v>
      </c>
      <c r="U23" s="126">
        <v>249.6</v>
      </c>
      <c r="V23" s="126">
        <v>375.2</v>
      </c>
      <c r="W23" s="126">
        <f>SUM(W24:W40)</f>
        <v>10.6</v>
      </c>
      <c r="X23" s="126">
        <f>SUM(X24:X40)</f>
        <v>12.8</v>
      </c>
      <c r="Y23" s="126">
        <f>SUM(Y24:Y44)</f>
        <v>0</v>
      </c>
      <c r="Z23" s="126">
        <f>SUM(Z24:Z44)</f>
        <v>0</v>
      </c>
      <c r="AA23" s="126"/>
      <c r="AB23" s="126"/>
      <c r="AC23" s="126">
        <v>-3</v>
      </c>
      <c r="AD23" s="126">
        <v>-3</v>
      </c>
      <c r="AE23" s="126"/>
      <c r="AF23" s="126"/>
      <c r="AG23" s="207">
        <f>'4 priedas_ nepanaudotos lėšos'!O22</f>
        <v>-0.6</v>
      </c>
      <c r="AH23" s="207">
        <f>'4 priedas_ nepanaudotos lėšos'!P22</f>
        <v>-0.6</v>
      </c>
      <c r="AI23" s="102">
        <f>AK23+AM23+AO23+AQ23+AS23+AU23+AW23</f>
        <v>6251.3</v>
      </c>
      <c r="AJ23" s="103">
        <f>AL23+AN23+AP23+AR23+AT23+AV23+AX23</f>
        <v>3736.7</v>
      </c>
      <c r="AK23" s="5">
        <f>E23+U23</f>
        <v>4638.4000000000005</v>
      </c>
      <c r="AL23" s="5">
        <f t="shared" ref="AL23:AL24" si="29">F23+V23</f>
        <v>3405.2999999999997</v>
      </c>
      <c r="AM23" s="5">
        <f>G23+W23</f>
        <v>341.4</v>
      </c>
      <c r="AN23" s="5">
        <f t="shared" ref="AN23:AN24" si="30">H23+X23</f>
        <v>295.39999999999998</v>
      </c>
      <c r="AO23" s="5">
        <f t="shared" ref="AO23:AO24" si="31">I23+Y23</f>
        <v>47.7</v>
      </c>
      <c r="AP23" s="5">
        <f t="shared" ref="AP23:AP24" si="32">J23+Z23</f>
        <v>36</v>
      </c>
      <c r="AQ23" s="5">
        <f t="shared" ref="AQ23:AQ24" si="33">K23+AA23</f>
        <v>0</v>
      </c>
      <c r="AR23" s="5">
        <f t="shared" ref="AR23:AR24" si="34">L23+AB23</f>
        <v>0</v>
      </c>
      <c r="AS23" s="5">
        <f t="shared" ref="AS23:AS24" si="35">M23+AC23</f>
        <v>23</v>
      </c>
      <c r="AT23" s="5">
        <f t="shared" ref="AT23:AT24" si="36">N23+AD23</f>
        <v>0</v>
      </c>
      <c r="AU23" s="5">
        <f t="shared" ref="AU23:AU24" si="37">O23+AE23</f>
        <v>0</v>
      </c>
      <c r="AV23" s="5">
        <f t="shared" ref="AV23:AV24" si="38">P23+AF23</f>
        <v>0</v>
      </c>
      <c r="AW23" s="5">
        <f t="shared" ref="AW23:AW24" si="39">Q23+AG23</f>
        <v>1200.8000000000002</v>
      </c>
      <c r="AX23" s="5">
        <f t="shared" ref="AX23:AX24" si="40">R23+AH23</f>
        <v>0</v>
      </c>
      <c r="AY23" s="153">
        <f t="shared" ref="AY23:AY95" si="41">C23-AI23</f>
        <v>-256.59999999999945</v>
      </c>
      <c r="AZ23" s="153">
        <f t="shared" ref="AZ23:AZ95" si="42">D23-AJ23</f>
        <v>-384.40000000000009</v>
      </c>
      <c r="BA23" s="153">
        <f t="shared" ref="BA23:BA95" si="43">E23-AK23</f>
        <v>-249.60000000000036</v>
      </c>
      <c r="BB23" s="153">
        <f t="shared" ref="BB23:BB95" si="44">F23-AL23</f>
        <v>-375.19999999999982</v>
      </c>
      <c r="BC23" s="153">
        <f t="shared" ref="BC23:BC95" si="45">G23-AM23</f>
        <v>-10.600000000000023</v>
      </c>
      <c r="BD23" s="153">
        <f t="shared" ref="BD23:BD95" si="46">H23-AN23</f>
        <v>-12.800000000000011</v>
      </c>
      <c r="BE23" s="153">
        <f t="shared" ref="BE23:BE95" si="47">I23-AO23</f>
        <v>0</v>
      </c>
      <c r="BF23" s="153">
        <f t="shared" ref="BF23:BF95" si="48">J23-AP23</f>
        <v>0</v>
      </c>
      <c r="BG23" s="153">
        <f t="shared" ref="BG23:BG95" si="49">K23-AQ23</f>
        <v>0</v>
      </c>
      <c r="BH23" s="153">
        <f t="shared" ref="BH23:BH95" si="50">L23-AR23</f>
        <v>0</v>
      </c>
      <c r="BI23" s="153">
        <f t="shared" ref="BI23:BI95" si="51">M23-AS23</f>
        <v>3</v>
      </c>
      <c r="BJ23" s="153">
        <f t="shared" ref="BJ23:BJ95" si="52">N23-AT23</f>
        <v>3</v>
      </c>
      <c r="BK23" s="153">
        <f t="shared" ref="BK23:BK95" si="53">O23-AU23</f>
        <v>0</v>
      </c>
      <c r="BL23" s="153">
        <f t="shared" ref="BL23:BL95" si="54">P23-AV23</f>
        <v>0</v>
      </c>
      <c r="BM23" s="153">
        <f t="shared" ref="BM23:BM95" si="55">Q23-AW23</f>
        <v>0.59999999999990905</v>
      </c>
      <c r="BN23" s="153">
        <f t="shared" ref="BN23:BN95" si="56">R23-AX23</f>
        <v>0.6</v>
      </c>
      <c r="BO23" s="188">
        <f t="shared" ref="BO23:BO95" si="57">S23+AY23</f>
        <v>5.1159076974727213E-13</v>
      </c>
    </row>
    <row r="24" spans="1:67" s="55" customFormat="1" ht="26.25" x14ac:dyDescent="0.25">
      <c r="A24" s="99"/>
      <c r="B24" s="31" t="s">
        <v>268</v>
      </c>
      <c r="C24" s="147">
        <f t="shared" ref="C24:C44" si="58">E24+G24+I24+K24+M24+O24+Q24</f>
        <v>0.7</v>
      </c>
      <c r="D24" s="148">
        <f t="shared" ref="D24:D54" si="59">F24+H24+J24+L24+N24+P24+R24</f>
        <v>0.7</v>
      </c>
      <c r="E24" s="128"/>
      <c r="F24" s="128"/>
      <c r="G24" s="128">
        <v>0.7</v>
      </c>
      <c r="H24" s="128">
        <v>0.7</v>
      </c>
      <c r="I24" s="128"/>
      <c r="J24" s="128"/>
      <c r="K24" s="128"/>
      <c r="L24" s="128"/>
      <c r="M24" s="128"/>
      <c r="N24" s="128"/>
      <c r="O24" s="128"/>
      <c r="P24" s="128"/>
      <c r="Q24" s="197"/>
      <c r="R24" s="197"/>
      <c r="S24" s="147">
        <f t="shared" ref="S24:S44" si="60">U24+W24+Y24+AA24+AC24+AE24+AG24</f>
        <v>0</v>
      </c>
      <c r="T24" s="148">
        <f t="shared" ref="T24:T54" si="61">V24+X24+Z24+AB24+AD24+AF24+AH24</f>
        <v>0</v>
      </c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207"/>
      <c r="AH24" s="207"/>
      <c r="AI24" s="134">
        <f t="shared" ref="AI24:AI44" si="62">AK24+AM24+AO24+AQ24+AS24+AU24+AW24</f>
        <v>0.7</v>
      </c>
      <c r="AJ24" s="135">
        <f t="shared" ref="AJ24:AJ44" si="63">AL24+AN24+AP24+AR24+AT24+AV24+AX24</f>
        <v>0.7</v>
      </c>
      <c r="AK24" s="104">
        <f>E24+U24</f>
        <v>0</v>
      </c>
      <c r="AL24" s="104">
        <f t="shared" si="29"/>
        <v>0</v>
      </c>
      <c r="AM24" s="104">
        <f t="shared" ref="AM24" si="64">G24+W24</f>
        <v>0.7</v>
      </c>
      <c r="AN24" s="104">
        <f t="shared" si="30"/>
        <v>0.7</v>
      </c>
      <c r="AO24" s="104">
        <f t="shared" si="31"/>
        <v>0</v>
      </c>
      <c r="AP24" s="104">
        <f t="shared" si="32"/>
        <v>0</v>
      </c>
      <c r="AQ24" s="104">
        <f t="shared" si="33"/>
        <v>0</v>
      </c>
      <c r="AR24" s="104">
        <f t="shared" si="34"/>
        <v>0</v>
      </c>
      <c r="AS24" s="104">
        <f t="shared" si="35"/>
        <v>0</v>
      </c>
      <c r="AT24" s="104">
        <f t="shared" si="36"/>
        <v>0</v>
      </c>
      <c r="AU24" s="104">
        <f t="shared" si="37"/>
        <v>0</v>
      </c>
      <c r="AV24" s="104">
        <f t="shared" si="38"/>
        <v>0</v>
      </c>
      <c r="AW24" s="104">
        <f t="shared" si="39"/>
        <v>0</v>
      </c>
      <c r="AX24" s="104">
        <f t="shared" si="40"/>
        <v>0</v>
      </c>
      <c r="AY24" s="153">
        <f t="shared" si="41"/>
        <v>0</v>
      </c>
      <c r="AZ24" s="153">
        <f t="shared" si="42"/>
        <v>0</v>
      </c>
      <c r="BA24" s="153">
        <f t="shared" si="43"/>
        <v>0</v>
      </c>
      <c r="BB24" s="153">
        <f t="shared" si="44"/>
        <v>0</v>
      </c>
      <c r="BC24" s="153">
        <f t="shared" si="45"/>
        <v>0</v>
      </c>
      <c r="BD24" s="153">
        <f t="shared" si="46"/>
        <v>0</v>
      </c>
      <c r="BE24" s="153">
        <f t="shared" si="47"/>
        <v>0</v>
      </c>
      <c r="BF24" s="153">
        <f t="shared" si="48"/>
        <v>0</v>
      </c>
      <c r="BG24" s="153">
        <f t="shared" si="49"/>
        <v>0</v>
      </c>
      <c r="BH24" s="153">
        <f t="shared" si="50"/>
        <v>0</v>
      </c>
      <c r="BI24" s="153">
        <f t="shared" si="51"/>
        <v>0</v>
      </c>
      <c r="BJ24" s="153">
        <f t="shared" si="52"/>
        <v>0</v>
      </c>
      <c r="BK24" s="153">
        <f t="shared" si="53"/>
        <v>0</v>
      </c>
      <c r="BL24" s="153">
        <f t="shared" si="54"/>
        <v>0</v>
      </c>
      <c r="BM24" s="153">
        <f t="shared" si="55"/>
        <v>0</v>
      </c>
      <c r="BN24" s="153">
        <f t="shared" si="56"/>
        <v>0</v>
      </c>
      <c r="BO24" s="188">
        <f t="shared" si="57"/>
        <v>0</v>
      </c>
    </row>
    <row r="25" spans="1:67" s="55" customFormat="1" ht="15" customHeight="1" x14ac:dyDescent="0.25">
      <c r="A25" s="99"/>
      <c r="B25" s="31" t="s">
        <v>65</v>
      </c>
      <c r="C25" s="147">
        <f t="shared" si="58"/>
        <v>26.8</v>
      </c>
      <c r="D25" s="148">
        <f t="shared" si="59"/>
        <v>23.6</v>
      </c>
      <c r="E25" s="128"/>
      <c r="F25" s="128"/>
      <c r="G25" s="128">
        <v>26.8</v>
      </c>
      <c r="H25" s="128">
        <v>23.6</v>
      </c>
      <c r="I25" s="128"/>
      <c r="J25" s="128"/>
      <c r="K25" s="128"/>
      <c r="L25" s="128"/>
      <c r="M25" s="128"/>
      <c r="N25" s="128"/>
      <c r="O25" s="128"/>
      <c r="P25" s="128"/>
      <c r="Q25" s="197"/>
      <c r="R25" s="197"/>
      <c r="S25" s="147">
        <f t="shared" si="60"/>
        <v>0</v>
      </c>
      <c r="T25" s="148">
        <f t="shared" si="61"/>
        <v>0</v>
      </c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207"/>
      <c r="AH25" s="207"/>
      <c r="AI25" s="134">
        <f t="shared" si="62"/>
        <v>26.8</v>
      </c>
      <c r="AJ25" s="135">
        <f t="shared" si="63"/>
        <v>23.6</v>
      </c>
      <c r="AK25" s="104">
        <f t="shared" ref="AK25:AK44" si="65">E25+U25</f>
        <v>0</v>
      </c>
      <c r="AL25" s="104">
        <f t="shared" ref="AL25:AL46" si="66">F25+V25</f>
        <v>0</v>
      </c>
      <c r="AM25" s="104">
        <f t="shared" ref="AM25:AM46" si="67">G25+W25</f>
        <v>26.8</v>
      </c>
      <c r="AN25" s="104">
        <f t="shared" ref="AN25:AN46" si="68">H25+X25</f>
        <v>23.6</v>
      </c>
      <c r="AO25" s="104">
        <f t="shared" ref="AO25:AO46" si="69">I25+Y25</f>
        <v>0</v>
      </c>
      <c r="AP25" s="104">
        <f t="shared" ref="AP25:AP46" si="70">J25+Z25</f>
        <v>0</v>
      </c>
      <c r="AQ25" s="104">
        <f t="shared" ref="AQ25:AQ46" si="71">K25+AA25</f>
        <v>0</v>
      </c>
      <c r="AR25" s="104">
        <f t="shared" ref="AR25:AR46" si="72">L25+AB25</f>
        <v>0</v>
      </c>
      <c r="AS25" s="104">
        <f t="shared" ref="AS25:AS46" si="73">M25+AC25</f>
        <v>0</v>
      </c>
      <c r="AT25" s="104">
        <f t="shared" ref="AT25:AT46" si="74">N25+AD25</f>
        <v>0</v>
      </c>
      <c r="AU25" s="104">
        <f t="shared" ref="AU25:AU46" si="75">O25+AE25</f>
        <v>0</v>
      </c>
      <c r="AV25" s="104">
        <f t="shared" ref="AV25:AV46" si="76">P25+AF25</f>
        <v>0</v>
      </c>
      <c r="AW25" s="104">
        <f t="shared" ref="AW25:AW46" si="77">Q25+AG25</f>
        <v>0</v>
      </c>
      <c r="AX25" s="104">
        <f t="shared" ref="AX25:AX46" si="78">R25+AH25</f>
        <v>0</v>
      </c>
      <c r="AY25" s="153">
        <f t="shared" si="41"/>
        <v>0</v>
      </c>
      <c r="AZ25" s="153">
        <f t="shared" si="42"/>
        <v>0</v>
      </c>
      <c r="BA25" s="153">
        <f t="shared" si="43"/>
        <v>0</v>
      </c>
      <c r="BB25" s="153">
        <f t="shared" si="44"/>
        <v>0</v>
      </c>
      <c r="BC25" s="153">
        <f t="shared" si="45"/>
        <v>0</v>
      </c>
      <c r="BD25" s="153">
        <f t="shared" si="46"/>
        <v>0</v>
      </c>
      <c r="BE25" s="153">
        <f t="shared" si="47"/>
        <v>0</v>
      </c>
      <c r="BF25" s="153">
        <f t="shared" si="48"/>
        <v>0</v>
      </c>
      <c r="BG25" s="153">
        <f t="shared" si="49"/>
        <v>0</v>
      </c>
      <c r="BH25" s="153">
        <f t="shared" si="50"/>
        <v>0</v>
      </c>
      <c r="BI25" s="153">
        <f t="shared" si="51"/>
        <v>0</v>
      </c>
      <c r="BJ25" s="153">
        <f t="shared" si="52"/>
        <v>0</v>
      </c>
      <c r="BK25" s="153">
        <f t="shared" si="53"/>
        <v>0</v>
      </c>
      <c r="BL25" s="153">
        <f t="shared" si="54"/>
        <v>0</v>
      </c>
      <c r="BM25" s="153">
        <f t="shared" si="55"/>
        <v>0</v>
      </c>
      <c r="BN25" s="153">
        <f t="shared" si="56"/>
        <v>0</v>
      </c>
      <c r="BO25" s="188">
        <f t="shared" si="57"/>
        <v>0</v>
      </c>
    </row>
    <row r="26" spans="1:67" s="55" customFormat="1" x14ac:dyDescent="0.25">
      <c r="A26" s="99"/>
      <c r="B26" s="31" t="s">
        <v>72</v>
      </c>
      <c r="C26" s="147">
        <f t="shared" si="58"/>
        <v>8.4</v>
      </c>
      <c r="D26" s="148">
        <f t="shared" si="59"/>
        <v>8.3000000000000007</v>
      </c>
      <c r="E26" s="128"/>
      <c r="F26" s="128"/>
      <c r="G26" s="128">
        <v>8.4</v>
      </c>
      <c r="H26" s="128">
        <v>8.3000000000000007</v>
      </c>
      <c r="I26" s="128"/>
      <c r="J26" s="128"/>
      <c r="K26" s="128"/>
      <c r="L26" s="128"/>
      <c r="M26" s="128"/>
      <c r="N26" s="128"/>
      <c r="O26" s="128"/>
      <c r="P26" s="128"/>
      <c r="Q26" s="197"/>
      <c r="R26" s="197"/>
      <c r="S26" s="147">
        <f t="shared" si="60"/>
        <v>0</v>
      </c>
      <c r="T26" s="148">
        <f t="shared" si="61"/>
        <v>0</v>
      </c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207"/>
      <c r="AH26" s="207"/>
      <c r="AI26" s="134">
        <f t="shared" si="62"/>
        <v>8.4</v>
      </c>
      <c r="AJ26" s="135">
        <f t="shared" si="63"/>
        <v>8.3000000000000007</v>
      </c>
      <c r="AK26" s="104">
        <f t="shared" si="65"/>
        <v>0</v>
      </c>
      <c r="AL26" s="104">
        <f t="shared" si="66"/>
        <v>0</v>
      </c>
      <c r="AM26" s="104">
        <f t="shared" si="67"/>
        <v>8.4</v>
      </c>
      <c r="AN26" s="104">
        <f t="shared" si="68"/>
        <v>8.3000000000000007</v>
      </c>
      <c r="AO26" s="104">
        <f t="shared" si="69"/>
        <v>0</v>
      </c>
      <c r="AP26" s="104">
        <f t="shared" si="70"/>
        <v>0</v>
      </c>
      <c r="AQ26" s="104">
        <f t="shared" si="71"/>
        <v>0</v>
      </c>
      <c r="AR26" s="104">
        <f t="shared" si="72"/>
        <v>0</v>
      </c>
      <c r="AS26" s="104">
        <f t="shared" si="73"/>
        <v>0</v>
      </c>
      <c r="AT26" s="104">
        <f t="shared" si="74"/>
        <v>0</v>
      </c>
      <c r="AU26" s="104">
        <f t="shared" si="75"/>
        <v>0</v>
      </c>
      <c r="AV26" s="104">
        <f t="shared" si="76"/>
        <v>0</v>
      </c>
      <c r="AW26" s="104">
        <f t="shared" si="77"/>
        <v>0</v>
      </c>
      <c r="AX26" s="104">
        <f t="shared" si="78"/>
        <v>0</v>
      </c>
      <c r="AY26" s="153">
        <f t="shared" si="41"/>
        <v>0</v>
      </c>
      <c r="AZ26" s="153">
        <f t="shared" si="42"/>
        <v>0</v>
      </c>
      <c r="BA26" s="153">
        <f t="shared" si="43"/>
        <v>0</v>
      </c>
      <c r="BB26" s="153">
        <f t="shared" si="44"/>
        <v>0</v>
      </c>
      <c r="BC26" s="153">
        <f t="shared" si="45"/>
        <v>0</v>
      </c>
      <c r="BD26" s="153">
        <f t="shared" si="46"/>
        <v>0</v>
      </c>
      <c r="BE26" s="153">
        <f t="shared" si="47"/>
        <v>0</v>
      </c>
      <c r="BF26" s="153">
        <f t="shared" si="48"/>
        <v>0</v>
      </c>
      <c r="BG26" s="153">
        <f t="shared" si="49"/>
        <v>0</v>
      </c>
      <c r="BH26" s="153">
        <f t="shared" si="50"/>
        <v>0</v>
      </c>
      <c r="BI26" s="153">
        <f t="shared" si="51"/>
        <v>0</v>
      </c>
      <c r="BJ26" s="153">
        <f t="shared" si="52"/>
        <v>0</v>
      </c>
      <c r="BK26" s="153">
        <f t="shared" si="53"/>
        <v>0</v>
      </c>
      <c r="BL26" s="153">
        <f t="shared" si="54"/>
        <v>0</v>
      </c>
      <c r="BM26" s="153">
        <f t="shared" si="55"/>
        <v>0</v>
      </c>
      <c r="BN26" s="153">
        <f t="shared" si="56"/>
        <v>0</v>
      </c>
      <c r="BO26" s="188">
        <f t="shared" si="57"/>
        <v>0</v>
      </c>
    </row>
    <row r="27" spans="1:67" s="55" customFormat="1" ht="26.25" x14ac:dyDescent="0.25">
      <c r="A27" s="99"/>
      <c r="B27" s="31" t="s">
        <v>74</v>
      </c>
      <c r="C27" s="147">
        <f t="shared" si="58"/>
        <v>8.6</v>
      </c>
      <c r="D27" s="148">
        <f t="shared" si="59"/>
        <v>0</v>
      </c>
      <c r="E27" s="128"/>
      <c r="F27" s="128"/>
      <c r="G27" s="128">
        <v>8.6</v>
      </c>
      <c r="H27" s="128"/>
      <c r="I27" s="128"/>
      <c r="J27" s="128"/>
      <c r="K27" s="128"/>
      <c r="L27" s="128"/>
      <c r="M27" s="128"/>
      <c r="N27" s="128"/>
      <c r="O27" s="128"/>
      <c r="P27" s="128"/>
      <c r="Q27" s="197"/>
      <c r="R27" s="197"/>
      <c r="S27" s="147">
        <f t="shared" si="60"/>
        <v>-0.6</v>
      </c>
      <c r="T27" s="148">
        <f t="shared" si="61"/>
        <v>0</v>
      </c>
      <c r="U27" s="129"/>
      <c r="V27" s="129"/>
      <c r="W27" s="129">
        <v>-0.6</v>
      </c>
      <c r="X27" s="129"/>
      <c r="Y27" s="129"/>
      <c r="Z27" s="129"/>
      <c r="AA27" s="129"/>
      <c r="AB27" s="129"/>
      <c r="AC27" s="129"/>
      <c r="AD27" s="129"/>
      <c r="AE27" s="129"/>
      <c r="AF27" s="129"/>
      <c r="AG27" s="207"/>
      <c r="AH27" s="207"/>
      <c r="AI27" s="134">
        <f t="shared" si="62"/>
        <v>8</v>
      </c>
      <c r="AJ27" s="135">
        <f t="shared" si="63"/>
        <v>0</v>
      </c>
      <c r="AK27" s="104">
        <f t="shared" si="65"/>
        <v>0</v>
      </c>
      <c r="AL27" s="104">
        <f t="shared" si="66"/>
        <v>0</v>
      </c>
      <c r="AM27" s="104">
        <f t="shared" si="67"/>
        <v>8</v>
      </c>
      <c r="AN27" s="104">
        <f t="shared" si="68"/>
        <v>0</v>
      </c>
      <c r="AO27" s="104">
        <f t="shared" si="69"/>
        <v>0</v>
      </c>
      <c r="AP27" s="104">
        <f t="shared" si="70"/>
        <v>0</v>
      </c>
      <c r="AQ27" s="104">
        <f t="shared" si="71"/>
        <v>0</v>
      </c>
      <c r="AR27" s="104">
        <f t="shared" si="72"/>
        <v>0</v>
      </c>
      <c r="AS27" s="104">
        <f t="shared" si="73"/>
        <v>0</v>
      </c>
      <c r="AT27" s="104">
        <f t="shared" si="74"/>
        <v>0</v>
      </c>
      <c r="AU27" s="104">
        <f t="shared" si="75"/>
        <v>0</v>
      </c>
      <c r="AV27" s="104">
        <f t="shared" si="76"/>
        <v>0</v>
      </c>
      <c r="AW27" s="104">
        <f t="shared" si="77"/>
        <v>0</v>
      </c>
      <c r="AX27" s="104">
        <f t="shared" si="78"/>
        <v>0</v>
      </c>
      <c r="AY27" s="153">
        <f t="shared" si="41"/>
        <v>0.59999999999999964</v>
      </c>
      <c r="AZ27" s="153">
        <f t="shared" si="42"/>
        <v>0</v>
      </c>
      <c r="BA27" s="153">
        <f t="shared" si="43"/>
        <v>0</v>
      </c>
      <c r="BB27" s="153">
        <f t="shared" si="44"/>
        <v>0</v>
      </c>
      <c r="BC27" s="153">
        <f t="shared" si="45"/>
        <v>0.59999999999999964</v>
      </c>
      <c r="BD27" s="153">
        <f t="shared" si="46"/>
        <v>0</v>
      </c>
      <c r="BE27" s="153">
        <f t="shared" si="47"/>
        <v>0</v>
      </c>
      <c r="BF27" s="153">
        <f t="shared" si="48"/>
        <v>0</v>
      </c>
      <c r="BG27" s="153">
        <f t="shared" si="49"/>
        <v>0</v>
      </c>
      <c r="BH27" s="153">
        <f t="shared" si="50"/>
        <v>0</v>
      </c>
      <c r="BI27" s="153">
        <f t="shared" si="51"/>
        <v>0</v>
      </c>
      <c r="BJ27" s="153">
        <f t="shared" si="52"/>
        <v>0</v>
      </c>
      <c r="BK27" s="153">
        <f t="shared" si="53"/>
        <v>0</v>
      </c>
      <c r="BL27" s="153">
        <f t="shared" si="54"/>
        <v>0</v>
      </c>
      <c r="BM27" s="153">
        <f t="shared" si="55"/>
        <v>0</v>
      </c>
      <c r="BN27" s="153">
        <f t="shared" si="56"/>
        <v>0</v>
      </c>
      <c r="BO27" s="188">
        <f t="shared" si="57"/>
        <v>0</v>
      </c>
    </row>
    <row r="28" spans="1:67" s="55" customFormat="1" ht="15" customHeight="1" x14ac:dyDescent="0.25">
      <c r="A28" s="99"/>
      <c r="B28" s="31" t="s">
        <v>75</v>
      </c>
      <c r="C28" s="147">
        <f t="shared" si="58"/>
        <v>25</v>
      </c>
      <c r="D28" s="148">
        <f t="shared" si="59"/>
        <v>21.8</v>
      </c>
      <c r="E28" s="128"/>
      <c r="F28" s="128"/>
      <c r="G28" s="128">
        <v>25</v>
      </c>
      <c r="H28" s="128">
        <v>21.8</v>
      </c>
      <c r="I28" s="128"/>
      <c r="J28" s="128"/>
      <c r="K28" s="128"/>
      <c r="L28" s="128"/>
      <c r="M28" s="128"/>
      <c r="N28" s="128"/>
      <c r="O28" s="128"/>
      <c r="P28" s="128"/>
      <c r="Q28" s="197"/>
      <c r="R28" s="197"/>
      <c r="S28" s="147">
        <f t="shared" si="60"/>
        <v>-3.8</v>
      </c>
      <c r="T28" s="148">
        <f t="shared" si="61"/>
        <v>-2</v>
      </c>
      <c r="U28" s="129"/>
      <c r="V28" s="129"/>
      <c r="W28" s="129">
        <v>-3.8</v>
      </c>
      <c r="X28" s="129">
        <v>-2</v>
      </c>
      <c r="Y28" s="129"/>
      <c r="Z28" s="129"/>
      <c r="AA28" s="129"/>
      <c r="AB28" s="129"/>
      <c r="AC28" s="129"/>
      <c r="AD28" s="129"/>
      <c r="AE28" s="129"/>
      <c r="AF28" s="129"/>
      <c r="AG28" s="207"/>
      <c r="AH28" s="207"/>
      <c r="AI28" s="134">
        <f t="shared" si="62"/>
        <v>21.2</v>
      </c>
      <c r="AJ28" s="135">
        <f t="shared" si="63"/>
        <v>19.8</v>
      </c>
      <c r="AK28" s="104">
        <f t="shared" si="65"/>
        <v>0</v>
      </c>
      <c r="AL28" s="104">
        <f t="shared" si="66"/>
        <v>0</v>
      </c>
      <c r="AM28" s="104">
        <f t="shared" si="67"/>
        <v>21.2</v>
      </c>
      <c r="AN28" s="104">
        <f t="shared" si="68"/>
        <v>19.8</v>
      </c>
      <c r="AO28" s="104">
        <f t="shared" si="69"/>
        <v>0</v>
      </c>
      <c r="AP28" s="104">
        <f t="shared" si="70"/>
        <v>0</v>
      </c>
      <c r="AQ28" s="104">
        <f t="shared" si="71"/>
        <v>0</v>
      </c>
      <c r="AR28" s="104">
        <f t="shared" si="72"/>
        <v>0</v>
      </c>
      <c r="AS28" s="104">
        <f t="shared" si="73"/>
        <v>0</v>
      </c>
      <c r="AT28" s="104">
        <f t="shared" si="74"/>
        <v>0</v>
      </c>
      <c r="AU28" s="104">
        <f t="shared" si="75"/>
        <v>0</v>
      </c>
      <c r="AV28" s="104">
        <f t="shared" si="76"/>
        <v>0</v>
      </c>
      <c r="AW28" s="104">
        <f t="shared" si="77"/>
        <v>0</v>
      </c>
      <c r="AX28" s="104">
        <f t="shared" si="78"/>
        <v>0</v>
      </c>
      <c r="AY28" s="153">
        <f t="shared" si="41"/>
        <v>3.8000000000000007</v>
      </c>
      <c r="AZ28" s="153">
        <f t="shared" si="42"/>
        <v>2</v>
      </c>
      <c r="BA28" s="153">
        <f t="shared" si="43"/>
        <v>0</v>
      </c>
      <c r="BB28" s="153">
        <f t="shared" si="44"/>
        <v>0</v>
      </c>
      <c r="BC28" s="153">
        <f t="shared" si="45"/>
        <v>3.8000000000000007</v>
      </c>
      <c r="BD28" s="153">
        <f t="shared" si="46"/>
        <v>2</v>
      </c>
      <c r="BE28" s="153">
        <f t="shared" si="47"/>
        <v>0</v>
      </c>
      <c r="BF28" s="153">
        <f t="shared" si="48"/>
        <v>0</v>
      </c>
      <c r="BG28" s="153">
        <f t="shared" si="49"/>
        <v>0</v>
      </c>
      <c r="BH28" s="153">
        <f t="shared" si="50"/>
        <v>0</v>
      </c>
      <c r="BI28" s="153">
        <f t="shared" si="51"/>
        <v>0</v>
      </c>
      <c r="BJ28" s="153">
        <f t="shared" si="52"/>
        <v>0</v>
      </c>
      <c r="BK28" s="153">
        <f t="shared" si="53"/>
        <v>0</v>
      </c>
      <c r="BL28" s="153">
        <f t="shared" si="54"/>
        <v>0</v>
      </c>
      <c r="BM28" s="153">
        <f t="shared" si="55"/>
        <v>0</v>
      </c>
      <c r="BN28" s="153">
        <f t="shared" si="56"/>
        <v>0</v>
      </c>
      <c r="BO28" s="188">
        <f t="shared" si="57"/>
        <v>0</v>
      </c>
    </row>
    <row r="29" spans="1:67" s="55" customFormat="1" x14ac:dyDescent="0.25">
      <c r="A29" s="99"/>
      <c r="B29" s="31" t="s">
        <v>76</v>
      </c>
      <c r="C29" s="147">
        <f t="shared" si="58"/>
        <v>30.4</v>
      </c>
      <c r="D29" s="148">
        <f t="shared" si="59"/>
        <v>21.3</v>
      </c>
      <c r="E29" s="128"/>
      <c r="F29" s="128"/>
      <c r="G29" s="128">
        <v>30.4</v>
      </c>
      <c r="H29" s="128">
        <v>21.3</v>
      </c>
      <c r="I29" s="128"/>
      <c r="J29" s="128"/>
      <c r="K29" s="128"/>
      <c r="L29" s="128"/>
      <c r="M29" s="128"/>
      <c r="N29" s="128"/>
      <c r="O29" s="128"/>
      <c r="P29" s="128"/>
      <c r="Q29" s="197"/>
      <c r="R29" s="197"/>
      <c r="S29" s="147">
        <f t="shared" si="60"/>
        <v>13.6</v>
      </c>
      <c r="T29" s="148">
        <f t="shared" si="61"/>
        <v>13.3</v>
      </c>
      <c r="U29" s="129"/>
      <c r="V29" s="129"/>
      <c r="W29" s="129">
        <v>13.6</v>
      </c>
      <c r="X29" s="129">
        <v>13.3</v>
      </c>
      <c r="Y29" s="129"/>
      <c r="Z29" s="129"/>
      <c r="AA29" s="129"/>
      <c r="AB29" s="129"/>
      <c r="AC29" s="129"/>
      <c r="AD29" s="129"/>
      <c r="AE29" s="129"/>
      <c r="AF29" s="129"/>
      <c r="AG29" s="207"/>
      <c r="AH29" s="207"/>
      <c r="AI29" s="134">
        <f t="shared" si="62"/>
        <v>44</v>
      </c>
      <c r="AJ29" s="135">
        <f t="shared" si="63"/>
        <v>34.6</v>
      </c>
      <c r="AK29" s="104">
        <f t="shared" si="65"/>
        <v>0</v>
      </c>
      <c r="AL29" s="104">
        <f t="shared" si="66"/>
        <v>0</v>
      </c>
      <c r="AM29" s="104">
        <f t="shared" si="67"/>
        <v>44</v>
      </c>
      <c r="AN29" s="104">
        <f t="shared" si="68"/>
        <v>34.6</v>
      </c>
      <c r="AO29" s="104">
        <f t="shared" si="69"/>
        <v>0</v>
      </c>
      <c r="AP29" s="104">
        <f t="shared" si="70"/>
        <v>0</v>
      </c>
      <c r="AQ29" s="104">
        <f t="shared" si="71"/>
        <v>0</v>
      </c>
      <c r="AR29" s="104">
        <f t="shared" si="72"/>
        <v>0</v>
      </c>
      <c r="AS29" s="104">
        <f t="shared" si="73"/>
        <v>0</v>
      </c>
      <c r="AT29" s="104">
        <f t="shared" si="74"/>
        <v>0</v>
      </c>
      <c r="AU29" s="104">
        <f t="shared" si="75"/>
        <v>0</v>
      </c>
      <c r="AV29" s="104">
        <f t="shared" si="76"/>
        <v>0</v>
      </c>
      <c r="AW29" s="104">
        <f t="shared" si="77"/>
        <v>0</v>
      </c>
      <c r="AX29" s="104">
        <f t="shared" si="78"/>
        <v>0</v>
      </c>
      <c r="AY29" s="153">
        <f t="shared" si="41"/>
        <v>-13.600000000000001</v>
      </c>
      <c r="AZ29" s="153">
        <f t="shared" si="42"/>
        <v>-13.3</v>
      </c>
      <c r="BA29" s="153">
        <f t="shared" si="43"/>
        <v>0</v>
      </c>
      <c r="BB29" s="153">
        <f t="shared" si="44"/>
        <v>0</v>
      </c>
      <c r="BC29" s="153">
        <f t="shared" si="45"/>
        <v>-13.600000000000001</v>
      </c>
      <c r="BD29" s="153">
        <f t="shared" si="46"/>
        <v>-13.3</v>
      </c>
      <c r="BE29" s="153">
        <f t="shared" si="47"/>
        <v>0</v>
      </c>
      <c r="BF29" s="153">
        <f t="shared" si="48"/>
        <v>0</v>
      </c>
      <c r="BG29" s="153">
        <f t="shared" si="49"/>
        <v>0</v>
      </c>
      <c r="BH29" s="153">
        <f t="shared" si="50"/>
        <v>0</v>
      </c>
      <c r="BI29" s="153">
        <f t="shared" si="51"/>
        <v>0</v>
      </c>
      <c r="BJ29" s="153">
        <f t="shared" si="52"/>
        <v>0</v>
      </c>
      <c r="BK29" s="153">
        <f t="shared" si="53"/>
        <v>0</v>
      </c>
      <c r="BL29" s="153">
        <f t="shared" si="54"/>
        <v>0</v>
      </c>
      <c r="BM29" s="153">
        <f t="shared" si="55"/>
        <v>0</v>
      </c>
      <c r="BN29" s="153">
        <f t="shared" si="56"/>
        <v>0</v>
      </c>
      <c r="BO29" s="188">
        <f t="shared" si="57"/>
        <v>0</v>
      </c>
    </row>
    <row r="30" spans="1:67" s="55" customFormat="1" ht="15" customHeight="1" x14ac:dyDescent="0.25">
      <c r="A30" s="99"/>
      <c r="B30" s="31" t="s">
        <v>73</v>
      </c>
      <c r="C30" s="147">
        <f t="shared" si="58"/>
        <v>18.399999999999999</v>
      </c>
      <c r="D30" s="148">
        <f t="shared" si="59"/>
        <v>17.3</v>
      </c>
      <c r="E30" s="128"/>
      <c r="F30" s="128"/>
      <c r="G30" s="128">
        <v>18.399999999999999</v>
      </c>
      <c r="H30" s="128">
        <v>17.3</v>
      </c>
      <c r="I30" s="128"/>
      <c r="J30" s="128"/>
      <c r="K30" s="128"/>
      <c r="L30" s="128"/>
      <c r="M30" s="128"/>
      <c r="N30" s="128"/>
      <c r="O30" s="128"/>
      <c r="P30" s="128"/>
      <c r="Q30" s="197"/>
      <c r="R30" s="197"/>
      <c r="S30" s="147">
        <f t="shared" si="60"/>
        <v>1.4</v>
      </c>
      <c r="T30" s="148">
        <f t="shared" si="61"/>
        <v>1.4</v>
      </c>
      <c r="U30" s="129"/>
      <c r="V30" s="129"/>
      <c r="W30" s="129">
        <v>1.4</v>
      </c>
      <c r="X30" s="129">
        <v>1.4</v>
      </c>
      <c r="Y30" s="129"/>
      <c r="Z30" s="129"/>
      <c r="AA30" s="129"/>
      <c r="AB30" s="129"/>
      <c r="AC30" s="129"/>
      <c r="AD30" s="129"/>
      <c r="AE30" s="129"/>
      <c r="AF30" s="129"/>
      <c r="AG30" s="207"/>
      <c r="AH30" s="207"/>
      <c r="AI30" s="134">
        <f t="shared" si="62"/>
        <v>19.799999999999997</v>
      </c>
      <c r="AJ30" s="135">
        <f t="shared" si="63"/>
        <v>18.7</v>
      </c>
      <c r="AK30" s="104">
        <f t="shared" si="65"/>
        <v>0</v>
      </c>
      <c r="AL30" s="104">
        <f t="shared" si="66"/>
        <v>0</v>
      </c>
      <c r="AM30" s="104">
        <f t="shared" si="67"/>
        <v>19.799999999999997</v>
      </c>
      <c r="AN30" s="104">
        <f t="shared" si="68"/>
        <v>18.7</v>
      </c>
      <c r="AO30" s="104">
        <f t="shared" si="69"/>
        <v>0</v>
      </c>
      <c r="AP30" s="104">
        <f t="shared" si="70"/>
        <v>0</v>
      </c>
      <c r="AQ30" s="104">
        <f t="shared" si="71"/>
        <v>0</v>
      </c>
      <c r="AR30" s="104">
        <f t="shared" si="72"/>
        <v>0</v>
      </c>
      <c r="AS30" s="104">
        <f t="shared" si="73"/>
        <v>0</v>
      </c>
      <c r="AT30" s="104">
        <f t="shared" si="74"/>
        <v>0</v>
      </c>
      <c r="AU30" s="104">
        <f t="shared" si="75"/>
        <v>0</v>
      </c>
      <c r="AV30" s="104">
        <f t="shared" si="76"/>
        <v>0</v>
      </c>
      <c r="AW30" s="104">
        <f t="shared" si="77"/>
        <v>0</v>
      </c>
      <c r="AX30" s="104">
        <f t="shared" si="78"/>
        <v>0</v>
      </c>
      <c r="AY30" s="153">
        <f t="shared" si="41"/>
        <v>-1.3999999999999986</v>
      </c>
      <c r="AZ30" s="153">
        <f t="shared" si="42"/>
        <v>-1.3999999999999986</v>
      </c>
      <c r="BA30" s="153">
        <f t="shared" si="43"/>
        <v>0</v>
      </c>
      <c r="BB30" s="153">
        <f t="shared" si="44"/>
        <v>0</v>
      </c>
      <c r="BC30" s="153">
        <f t="shared" si="45"/>
        <v>-1.3999999999999986</v>
      </c>
      <c r="BD30" s="153">
        <f t="shared" si="46"/>
        <v>-1.3999999999999986</v>
      </c>
      <c r="BE30" s="153">
        <f t="shared" si="47"/>
        <v>0</v>
      </c>
      <c r="BF30" s="153">
        <f t="shared" si="48"/>
        <v>0</v>
      </c>
      <c r="BG30" s="153">
        <f t="shared" si="49"/>
        <v>0</v>
      </c>
      <c r="BH30" s="153">
        <f t="shared" si="50"/>
        <v>0</v>
      </c>
      <c r="BI30" s="153">
        <f t="shared" si="51"/>
        <v>0</v>
      </c>
      <c r="BJ30" s="153">
        <f t="shared" si="52"/>
        <v>0</v>
      </c>
      <c r="BK30" s="153">
        <f t="shared" si="53"/>
        <v>0</v>
      </c>
      <c r="BL30" s="153">
        <f t="shared" si="54"/>
        <v>0</v>
      </c>
      <c r="BM30" s="153">
        <f t="shared" si="55"/>
        <v>0</v>
      </c>
      <c r="BN30" s="153">
        <f t="shared" si="56"/>
        <v>0</v>
      </c>
      <c r="BO30" s="188">
        <f t="shared" si="57"/>
        <v>0</v>
      </c>
    </row>
    <row r="31" spans="1:67" s="55" customFormat="1" ht="15" customHeight="1" x14ac:dyDescent="0.25">
      <c r="A31" s="99"/>
      <c r="B31" s="31" t="s">
        <v>67</v>
      </c>
      <c r="C31" s="147">
        <f t="shared" si="58"/>
        <v>30.6</v>
      </c>
      <c r="D31" s="148">
        <f t="shared" si="59"/>
        <v>30.1</v>
      </c>
      <c r="E31" s="128"/>
      <c r="F31" s="128"/>
      <c r="G31" s="128">
        <v>30.6</v>
      </c>
      <c r="H31" s="128">
        <v>30.1</v>
      </c>
      <c r="I31" s="128"/>
      <c r="J31" s="128"/>
      <c r="K31" s="128"/>
      <c r="L31" s="128"/>
      <c r="M31" s="128"/>
      <c r="N31" s="128"/>
      <c r="O31" s="128"/>
      <c r="P31" s="128"/>
      <c r="Q31" s="197"/>
      <c r="R31" s="197"/>
      <c r="S31" s="147">
        <f t="shared" si="60"/>
        <v>0</v>
      </c>
      <c r="T31" s="148">
        <f t="shared" si="61"/>
        <v>0</v>
      </c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207"/>
      <c r="AH31" s="207"/>
      <c r="AI31" s="134">
        <f t="shared" si="62"/>
        <v>30.6</v>
      </c>
      <c r="AJ31" s="135">
        <f t="shared" si="63"/>
        <v>30.1</v>
      </c>
      <c r="AK31" s="104">
        <f t="shared" si="65"/>
        <v>0</v>
      </c>
      <c r="AL31" s="104">
        <f t="shared" si="66"/>
        <v>0</v>
      </c>
      <c r="AM31" s="104">
        <f t="shared" si="67"/>
        <v>30.6</v>
      </c>
      <c r="AN31" s="104">
        <f t="shared" si="68"/>
        <v>30.1</v>
      </c>
      <c r="AO31" s="104">
        <f t="shared" si="69"/>
        <v>0</v>
      </c>
      <c r="AP31" s="104">
        <f t="shared" si="70"/>
        <v>0</v>
      </c>
      <c r="AQ31" s="104">
        <f t="shared" si="71"/>
        <v>0</v>
      </c>
      <c r="AR31" s="104">
        <f t="shared" si="72"/>
        <v>0</v>
      </c>
      <c r="AS31" s="104">
        <f t="shared" si="73"/>
        <v>0</v>
      </c>
      <c r="AT31" s="104">
        <f t="shared" si="74"/>
        <v>0</v>
      </c>
      <c r="AU31" s="104">
        <f t="shared" si="75"/>
        <v>0</v>
      </c>
      <c r="AV31" s="104">
        <f t="shared" si="76"/>
        <v>0</v>
      </c>
      <c r="AW31" s="104">
        <f t="shared" si="77"/>
        <v>0</v>
      </c>
      <c r="AX31" s="104">
        <f t="shared" si="78"/>
        <v>0</v>
      </c>
      <c r="AY31" s="153">
        <f t="shared" si="41"/>
        <v>0</v>
      </c>
      <c r="AZ31" s="153">
        <f t="shared" si="42"/>
        <v>0</v>
      </c>
      <c r="BA31" s="153">
        <f t="shared" si="43"/>
        <v>0</v>
      </c>
      <c r="BB31" s="153">
        <f t="shared" si="44"/>
        <v>0</v>
      </c>
      <c r="BC31" s="153">
        <f t="shared" si="45"/>
        <v>0</v>
      </c>
      <c r="BD31" s="153">
        <f t="shared" si="46"/>
        <v>0</v>
      </c>
      <c r="BE31" s="153">
        <f t="shared" si="47"/>
        <v>0</v>
      </c>
      <c r="BF31" s="153">
        <f t="shared" si="48"/>
        <v>0</v>
      </c>
      <c r="BG31" s="153">
        <f t="shared" si="49"/>
        <v>0</v>
      </c>
      <c r="BH31" s="153">
        <f t="shared" si="50"/>
        <v>0</v>
      </c>
      <c r="BI31" s="153">
        <f t="shared" si="51"/>
        <v>0</v>
      </c>
      <c r="BJ31" s="153">
        <f t="shared" si="52"/>
        <v>0</v>
      </c>
      <c r="BK31" s="153">
        <f t="shared" si="53"/>
        <v>0</v>
      </c>
      <c r="BL31" s="153">
        <f t="shared" si="54"/>
        <v>0</v>
      </c>
      <c r="BM31" s="153">
        <f t="shared" si="55"/>
        <v>0</v>
      </c>
      <c r="BN31" s="153">
        <f t="shared" si="56"/>
        <v>0</v>
      </c>
      <c r="BO31" s="188">
        <f t="shared" si="57"/>
        <v>0</v>
      </c>
    </row>
    <row r="32" spans="1:67" s="55" customFormat="1" ht="15" customHeight="1" x14ac:dyDescent="0.25">
      <c r="A32" s="99"/>
      <c r="B32" s="31" t="s">
        <v>68</v>
      </c>
      <c r="C32" s="147">
        <f t="shared" si="58"/>
        <v>6.5</v>
      </c>
      <c r="D32" s="148">
        <f t="shared" si="59"/>
        <v>6.4</v>
      </c>
      <c r="E32" s="128"/>
      <c r="F32" s="128"/>
      <c r="G32" s="128">
        <v>6.5</v>
      </c>
      <c r="H32" s="128">
        <v>6.4</v>
      </c>
      <c r="I32" s="128"/>
      <c r="J32" s="128"/>
      <c r="K32" s="128"/>
      <c r="L32" s="128"/>
      <c r="M32" s="128"/>
      <c r="N32" s="128"/>
      <c r="O32" s="128"/>
      <c r="P32" s="128"/>
      <c r="Q32" s="197"/>
      <c r="R32" s="197"/>
      <c r="S32" s="147">
        <f t="shared" si="60"/>
        <v>0</v>
      </c>
      <c r="T32" s="148">
        <f t="shared" si="61"/>
        <v>0</v>
      </c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207"/>
      <c r="AH32" s="207"/>
      <c r="AI32" s="134">
        <f t="shared" si="62"/>
        <v>6.5</v>
      </c>
      <c r="AJ32" s="135">
        <f t="shared" si="63"/>
        <v>6.4</v>
      </c>
      <c r="AK32" s="104">
        <f t="shared" si="65"/>
        <v>0</v>
      </c>
      <c r="AL32" s="104">
        <f t="shared" si="66"/>
        <v>0</v>
      </c>
      <c r="AM32" s="104">
        <f t="shared" si="67"/>
        <v>6.5</v>
      </c>
      <c r="AN32" s="104">
        <f t="shared" si="68"/>
        <v>6.4</v>
      </c>
      <c r="AO32" s="104">
        <f t="shared" si="69"/>
        <v>0</v>
      </c>
      <c r="AP32" s="104">
        <f t="shared" si="70"/>
        <v>0</v>
      </c>
      <c r="AQ32" s="104">
        <f t="shared" si="71"/>
        <v>0</v>
      </c>
      <c r="AR32" s="104">
        <f t="shared" si="72"/>
        <v>0</v>
      </c>
      <c r="AS32" s="104">
        <f t="shared" si="73"/>
        <v>0</v>
      </c>
      <c r="AT32" s="104">
        <f t="shared" si="74"/>
        <v>0</v>
      </c>
      <c r="AU32" s="104">
        <f t="shared" si="75"/>
        <v>0</v>
      </c>
      <c r="AV32" s="104">
        <f t="shared" si="76"/>
        <v>0</v>
      </c>
      <c r="AW32" s="104">
        <f t="shared" si="77"/>
        <v>0</v>
      </c>
      <c r="AX32" s="104">
        <f t="shared" si="78"/>
        <v>0</v>
      </c>
      <c r="AY32" s="153">
        <f t="shared" si="41"/>
        <v>0</v>
      </c>
      <c r="AZ32" s="153">
        <f t="shared" si="42"/>
        <v>0</v>
      </c>
      <c r="BA32" s="153">
        <f t="shared" si="43"/>
        <v>0</v>
      </c>
      <c r="BB32" s="153">
        <f t="shared" si="44"/>
        <v>0</v>
      </c>
      <c r="BC32" s="153">
        <f t="shared" si="45"/>
        <v>0</v>
      </c>
      <c r="BD32" s="153">
        <f t="shared" si="46"/>
        <v>0</v>
      </c>
      <c r="BE32" s="153">
        <f t="shared" si="47"/>
        <v>0</v>
      </c>
      <c r="BF32" s="153">
        <f t="shared" si="48"/>
        <v>0</v>
      </c>
      <c r="BG32" s="153">
        <f t="shared" si="49"/>
        <v>0</v>
      </c>
      <c r="BH32" s="153">
        <f t="shared" si="50"/>
        <v>0</v>
      </c>
      <c r="BI32" s="153">
        <f t="shared" si="51"/>
        <v>0</v>
      </c>
      <c r="BJ32" s="153">
        <f t="shared" si="52"/>
        <v>0</v>
      </c>
      <c r="BK32" s="153">
        <f t="shared" si="53"/>
        <v>0</v>
      </c>
      <c r="BL32" s="153">
        <f t="shared" si="54"/>
        <v>0</v>
      </c>
      <c r="BM32" s="153">
        <f t="shared" si="55"/>
        <v>0</v>
      </c>
      <c r="BN32" s="153">
        <f t="shared" si="56"/>
        <v>0</v>
      </c>
      <c r="BO32" s="188">
        <f t="shared" si="57"/>
        <v>0</v>
      </c>
    </row>
    <row r="33" spans="1:67" s="55" customFormat="1" x14ac:dyDescent="0.25">
      <c r="A33" s="99"/>
      <c r="B33" s="31" t="s">
        <v>70</v>
      </c>
      <c r="C33" s="147">
        <f t="shared" si="58"/>
        <v>0.7</v>
      </c>
      <c r="D33" s="148">
        <f t="shared" si="59"/>
        <v>0.7</v>
      </c>
      <c r="E33" s="128"/>
      <c r="F33" s="128"/>
      <c r="G33" s="128">
        <v>0.7</v>
      </c>
      <c r="H33" s="128">
        <v>0.7</v>
      </c>
      <c r="I33" s="128"/>
      <c r="J33" s="128"/>
      <c r="K33" s="128"/>
      <c r="L33" s="128"/>
      <c r="M33" s="128"/>
      <c r="N33" s="128"/>
      <c r="O33" s="128"/>
      <c r="P33" s="128"/>
      <c r="Q33" s="197"/>
      <c r="R33" s="197"/>
      <c r="S33" s="147">
        <f t="shared" si="60"/>
        <v>0</v>
      </c>
      <c r="T33" s="148">
        <f t="shared" si="61"/>
        <v>0</v>
      </c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207"/>
      <c r="AH33" s="207"/>
      <c r="AI33" s="134">
        <f t="shared" si="62"/>
        <v>0.7</v>
      </c>
      <c r="AJ33" s="135">
        <f t="shared" si="63"/>
        <v>0.7</v>
      </c>
      <c r="AK33" s="104">
        <f t="shared" si="65"/>
        <v>0</v>
      </c>
      <c r="AL33" s="104">
        <f t="shared" si="66"/>
        <v>0</v>
      </c>
      <c r="AM33" s="104">
        <f t="shared" si="67"/>
        <v>0.7</v>
      </c>
      <c r="AN33" s="104">
        <f t="shared" si="68"/>
        <v>0.7</v>
      </c>
      <c r="AO33" s="104">
        <f t="shared" si="69"/>
        <v>0</v>
      </c>
      <c r="AP33" s="104">
        <f t="shared" si="70"/>
        <v>0</v>
      </c>
      <c r="AQ33" s="104">
        <f t="shared" si="71"/>
        <v>0</v>
      </c>
      <c r="AR33" s="104">
        <f t="shared" si="72"/>
        <v>0</v>
      </c>
      <c r="AS33" s="104">
        <f t="shared" si="73"/>
        <v>0</v>
      </c>
      <c r="AT33" s="104">
        <f t="shared" si="74"/>
        <v>0</v>
      </c>
      <c r="AU33" s="104">
        <f t="shared" si="75"/>
        <v>0</v>
      </c>
      <c r="AV33" s="104">
        <f t="shared" si="76"/>
        <v>0</v>
      </c>
      <c r="AW33" s="104">
        <f t="shared" si="77"/>
        <v>0</v>
      </c>
      <c r="AX33" s="104">
        <f t="shared" si="78"/>
        <v>0</v>
      </c>
      <c r="AY33" s="153">
        <f t="shared" si="41"/>
        <v>0</v>
      </c>
      <c r="AZ33" s="153">
        <f t="shared" si="42"/>
        <v>0</v>
      </c>
      <c r="BA33" s="153">
        <f t="shared" si="43"/>
        <v>0</v>
      </c>
      <c r="BB33" s="153">
        <f t="shared" si="44"/>
        <v>0</v>
      </c>
      <c r="BC33" s="153">
        <f t="shared" si="45"/>
        <v>0</v>
      </c>
      <c r="BD33" s="153">
        <f t="shared" si="46"/>
        <v>0</v>
      </c>
      <c r="BE33" s="153">
        <f t="shared" si="47"/>
        <v>0</v>
      </c>
      <c r="BF33" s="153">
        <f t="shared" si="48"/>
        <v>0</v>
      </c>
      <c r="BG33" s="153">
        <f t="shared" si="49"/>
        <v>0</v>
      </c>
      <c r="BH33" s="153">
        <f t="shared" si="50"/>
        <v>0</v>
      </c>
      <c r="BI33" s="153">
        <f t="shared" si="51"/>
        <v>0</v>
      </c>
      <c r="BJ33" s="153">
        <f t="shared" si="52"/>
        <v>0</v>
      </c>
      <c r="BK33" s="153">
        <f t="shared" si="53"/>
        <v>0</v>
      </c>
      <c r="BL33" s="153">
        <f t="shared" si="54"/>
        <v>0</v>
      </c>
      <c r="BM33" s="153">
        <f t="shared" si="55"/>
        <v>0</v>
      </c>
      <c r="BN33" s="153">
        <f t="shared" si="56"/>
        <v>0</v>
      </c>
      <c r="BO33" s="188">
        <f t="shared" si="57"/>
        <v>0</v>
      </c>
    </row>
    <row r="34" spans="1:67" s="55" customFormat="1" ht="15" customHeight="1" x14ac:dyDescent="0.25">
      <c r="A34" s="99"/>
      <c r="B34" s="31" t="s">
        <v>71</v>
      </c>
      <c r="C34" s="147">
        <f t="shared" si="58"/>
        <v>20.9</v>
      </c>
      <c r="D34" s="148">
        <f t="shared" si="59"/>
        <v>18</v>
      </c>
      <c r="E34" s="128"/>
      <c r="F34" s="128"/>
      <c r="G34" s="128">
        <v>20.9</v>
      </c>
      <c r="H34" s="128">
        <v>18</v>
      </c>
      <c r="I34" s="128"/>
      <c r="J34" s="128"/>
      <c r="K34" s="128"/>
      <c r="L34" s="128"/>
      <c r="M34" s="128"/>
      <c r="N34" s="128"/>
      <c r="O34" s="128"/>
      <c r="P34" s="128"/>
      <c r="Q34" s="197"/>
      <c r="R34" s="197"/>
      <c r="S34" s="147">
        <f t="shared" si="60"/>
        <v>0</v>
      </c>
      <c r="T34" s="148">
        <f t="shared" si="61"/>
        <v>0</v>
      </c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207"/>
      <c r="AH34" s="207"/>
      <c r="AI34" s="134">
        <f t="shared" si="62"/>
        <v>20.9</v>
      </c>
      <c r="AJ34" s="135">
        <f t="shared" si="63"/>
        <v>18</v>
      </c>
      <c r="AK34" s="104">
        <f t="shared" si="65"/>
        <v>0</v>
      </c>
      <c r="AL34" s="104">
        <f t="shared" si="66"/>
        <v>0</v>
      </c>
      <c r="AM34" s="104">
        <f t="shared" si="67"/>
        <v>20.9</v>
      </c>
      <c r="AN34" s="104">
        <f t="shared" si="68"/>
        <v>18</v>
      </c>
      <c r="AO34" s="104">
        <f t="shared" si="69"/>
        <v>0</v>
      </c>
      <c r="AP34" s="104">
        <f t="shared" si="70"/>
        <v>0</v>
      </c>
      <c r="AQ34" s="104">
        <f t="shared" si="71"/>
        <v>0</v>
      </c>
      <c r="AR34" s="104">
        <f t="shared" si="72"/>
        <v>0</v>
      </c>
      <c r="AS34" s="104">
        <f t="shared" si="73"/>
        <v>0</v>
      </c>
      <c r="AT34" s="104">
        <f t="shared" si="74"/>
        <v>0</v>
      </c>
      <c r="AU34" s="104">
        <f t="shared" si="75"/>
        <v>0</v>
      </c>
      <c r="AV34" s="104">
        <f t="shared" si="76"/>
        <v>0</v>
      </c>
      <c r="AW34" s="104">
        <f t="shared" si="77"/>
        <v>0</v>
      </c>
      <c r="AX34" s="104">
        <f t="shared" si="78"/>
        <v>0</v>
      </c>
      <c r="AY34" s="153">
        <f t="shared" si="41"/>
        <v>0</v>
      </c>
      <c r="AZ34" s="153">
        <f t="shared" si="42"/>
        <v>0</v>
      </c>
      <c r="BA34" s="153">
        <f t="shared" si="43"/>
        <v>0</v>
      </c>
      <c r="BB34" s="153">
        <f t="shared" si="44"/>
        <v>0</v>
      </c>
      <c r="BC34" s="153">
        <f t="shared" si="45"/>
        <v>0</v>
      </c>
      <c r="BD34" s="153">
        <f t="shared" si="46"/>
        <v>0</v>
      </c>
      <c r="BE34" s="153">
        <f t="shared" si="47"/>
        <v>0</v>
      </c>
      <c r="BF34" s="153">
        <f t="shared" si="48"/>
        <v>0</v>
      </c>
      <c r="BG34" s="153">
        <f t="shared" si="49"/>
        <v>0</v>
      </c>
      <c r="BH34" s="153">
        <f t="shared" si="50"/>
        <v>0</v>
      </c>
      <c r="BI34" s="153">
        <f t="shared" si="51"/>
        <v>0</v>
      </c>
      <c r="BJ34" s="153">
        <f t="shared" si="52"/>
        <v>0</v>
      </c>
      <c r="BK34" s="153">
        <f t="shared" si="53"/>
        <v>0</v>
      </c>
      <c r="BL34" s="153">
        <f t="shared" si="54"/>
        <v>0</v>
      </c>
      <c r="BM34" s="153">
        <f t="shared" si="55"/>
        <v>0</v>
      </c>
      <c r="BN34" s="153">
        <f t="shared" si="56"/>
        <v>0</v>
      </c>
      <c r="BO34" s="188">
        <f t="shared" si="57"/>
        <v>0</v>
      </c>
    </row>
    <row r="35" spans="1:67" s="55" customFormat="1" ht="26.25" x14ac:dyDescent="0.25">
      <c r="A35" s="99"/>
      <c r="B35" s="31" t="s">
        <v>236</v>
      </c>
      <c r="C35" s="147">
        <f t="shared" si="58"/>
        <v>2.7</v>
      </c>
      <c r="D35" s="148">
        <f t="shared" si="59"/>
        <v>2.7</v>
      </c>
      <c r="E35" s="128"/>
      <c r="F35" s="128"/>
      <c r="G35" s="128">
        <v>2.7</v>
      </c>
      <c r="H35" s="128">
        <v>2.7</v>
      </c>
      <c r="I35" s="128"/>
      <c r="J35" s="128"/>
      <c r="K35" s="128"/>
      <c r="L35" s="128"/>
      <c r="M35" s="128"/>
      <c r="N35" s="128"/>
      <c r="O35" s="128"/>
      <c r="P35" s="128"/>
      <c r="Q35" s="197"/>
      <c r="R35" s="197"/>
      <c r="S35" s="147">
        <f t="shared" si="60"/>
        <v>0</v>
      </c>
      <c r="T35" s="148">
        <f t="shared" si="61"/>
        <v>0</v>
      </c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207"/>
      <c r="AH35" s="207"/>
      <c r="AI35" s="134">
        <f t="shared" si="62"/>
        <v>2.7</v>
      </c>
      <c r="AJ35" s="135">
        <f t="shared" si="63"/>
        <v>2.7</v>
      </c>
      <c r="AK35" s="104">
        <f t="shared" si="65"/>
        <v>0</v>
      </c>
      <c r="AL35" s="104">
        <f t="shared" si="66"/>
        <v>0</v>
      </c>
      <c r="AM35" s="104">
        <f t="shared" si="67"/>
        <v>2.7</v>
      </c>
      <c r="AN35" s="104">
        <f t="shared" si="68"/>
        <v>2.7</v>
      </c>
      <c r="AO35" s="104">
        <f t="shared" si="69"/>
        <v>0</v>
      </c>
      <c r="AP35" s="104">
        <f t="shared" si="70"/>
        <v>0</v>
      </c>
      <c r="AQ35" s="104">
        <f t="shared" si="71"/>
        <v>0</v>
      </c>
      <c r="AR35" s="104">
        <f t="shared" si="72"/>
        <v>0</v>
      </c>
      <c r="AS35" s="104">
        <f t="shared" si="73"/>
        <v>0</v>
      </c>
      <c r="AT35" s="104">
        <f t="shared" si="74"/>
        <v>0</v>
      </c>
      <c r="AU35" s="104">
        <f t="shared" si="75"/>
        <v>0</v>
      </c>
      <c r="AV35" s="104">
        <f t="shared" si="76"/>
        <v>0</v>
      </c>
      <c r="AW35" s="104">
        <f t="shared" si="77"/>
        <v>0</v>
      </c>
      <c r="AX35" s="104">
        <f t="shared" si="78"/>
        <v>0</v>
      </c>
      <c r="AY35" s="153">
        <f t="shared" si="41"/>
        <v>0</v>
      </c>
      <c r="AZ35" s="153">
        <f t="shared" si="42"/>
        <v>0</v>
      </c>
      <c r="BA35" s="153">
        <f t="shared" si="43"/>
        <v>0</v>
      </c>
      <c r="BB35" s="153">
        <f t="shared" si="44"/>
        <v>0</v>
      </c>
      <c r="BC35" s="153">
        <f t="shared" si="45"/>
        <v>0</v>
      </c>
      <c r="BD35" s="153">
        <f t="shared" si="46"/>
        <v>0</v>
      </c>
      <c r="BE35" s="153">
        <f t="shared" si="47"/>
        <v>0</v>
      </c>
      <c r="BF35" s="153">
        <f t="shared" si="48"/>
        <v>0</v>
      </c>
      <c r="BG35" s="153">
        <f t="shared" si="49"/>
        <v>0</v>
      </c>
      <c r="BH35" s="153">
        <f t="shared" si="50"/>
        <v>0</v>
      </c>
      <c r="BI35" s="153">
        <f t="shared" si="51"/>
        <v>0</v>
      </c>
      <c r="BJ35" s="153">
        <f t="shared" si="52"/>
        <v>0</v>
      </c>
      <c r="BK35" s="153">
        <f t="shared" si="53"/>
        <v>0</v>
      </c>
      <c r="BL35" s="153">
        <f t="shared" si="54"/>
        <v>0</v>
      </c>
      <c r="BM35" s="153">
        <f t="shared" si="55"/>
        <v>0</v>
      </c>
      <c r="BN35" s="153">
        <f t="shared" si="56"/>
        <v>0</v>
      </c>
      <c r="BO35" s="188">
        <f t="shared" si="57"/>
        <v>0</v>
      </c>
    </row>
    <row r="36" spans="1:67" s="55" customFormat="1" ht="15" customHeight="1" x14ac:dyDescent="0.25">
      <c r="A36" s="99"/>
      <c r="B36" s="31" t="s">
        <v>223</v>
      </c>
      <c r="C36" s="147">
        <f t="shared" si="58"/>
        <v>102.9</v>
      </c>
      <c r="D36" s="148">
        <f t="shared" si="59"/>
        <v>93.2</v>
      </c>
      <c r="E36" s="128"/>
      <c r="F36" s="128"/>
      <c r="G36" s="128">
        <v>102.9</v>
      </c>
      <c r="H36" s="128">
        <v>93.2</v>
      </c>
      <c r="I36" s="128"/>
      <c r="J36" s="128"/>
      <c r="K36" s="128"/>
      <c r="L36" s="128"/>
      <c r="M36" s="128"/>
      <c r="N36" s="128"/>
      <c r="O36" s="128"/>
      <c r="P36" s="128"/>
      <c r="Q36" s="197"/>
      <c r="R36" s="197"/>
      <c r="S36" s="147">
        <f t="shared" si="60"/>
        <v>0</v>
      </c>
      <c r="T36" s="148">
        <f t="shared" si="61"/>
        <v>0</v>
      </c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9"/>
      <c r="AF36" s="129"/>
      <c r="AG36" s="207"/>
      <c r="AH36" s="207"/>
      <c r="AI36" s="134">
        <f t="shared" si="62"/>
        <v>102.9</v>
      </c>
      <c r="AJ36" s="135">
        <f t="shared" si="63"/>
        <v>93.2</v>
      </c>
      <c r="AK36" s="104">
        <f t="shared" si="65"/>
        <v>0</v>
      </c>
      <c r="AL36" s="104">
        <f t="shared" si="66"/>
        <v>0</v>
      </c>
      <c r="AM36" s="104">
        <f t="shared" si="67"/>
        <v>102.9</v>
      </c>
      <c r="AN36" s="104">
        <f t="shared" si="68"/>
        <v>93.2</v>
      </c>
      <c r="AO36" s="104">
        <f t="shared" si="69"/>
        <v>0</v>
      </c>
      <c r="AP36" s="104">
        <f t="shared" si="70"/>
        <v>0</v>
      </c>
      <c r="AQ36" s="104">
        <f t="shared" si="71"/>
        <v>0</v>
      </c>
      <c r="AR36" s="104">
        <f t="shared" si="72"/>
        <v>0</v>
      </c>
      <c r="AS36" s="104">
        <f t="shared" si="73"/>
        <v>0</v>
      </c>
      <c r="AT36" s="104">
        <f t="shared" si="74"/>
        <v>0</v>
      </c>
      <c r="AU36" s="104">
        <f t="shared" si="75"/>
        <v>0</v>
      </c>
      <c r="AV36" s="104">
        <f t="shared" si="76"/>
        <v>0</v>
      </c>
      <c r="AW36" s="104">
        <f t="shared" si="77"/>
        <v>0</v>
      </c>
      <c r="AX36" s="104">
        <f t="shared" si="78"/>
        <v>0</v>
      </c>
      <c r="AY36" s="153">
        <f t="shared" si="41"/>
        <v>0</v>
      </c>
      <c r="AZ36" s="153">
        <f t="shared" si="42"/>
        <v>0</v>
      </c>
      <c r="BA36" s="153">
        <f t="shared" si="43"/>
        <v>0</v>
      </c>
      <c r="BB36" s="153">
        <f t="shared" si="44"/>
        <v>0</v>
      </c>
      <c r="BC36" s="153">
        <f t="shared" si="45"/>
        <v>0</v>
      </c>
      <c r="BD36" s="153">
        <f t="shared" si="46"/>
        <v>0</v>
      </c>
      <c r="BE36" s="153">
        <f t="shared" si="47"/>
        <v>0</v>
      </c>
      <c r="BF36" s="153">
        <f t="shared" si="48"/>
        <v>0</v>
      </c>
      <c r="BG36" s="153">
        <f t="shared" si="49"/>
        <v>0</v>
      </c>
      <c r="BH36" s="153">
        <f t="shared" si="50"/>
        <v>0</v>
      </c>
      <c r="BI36" s="153">
        <f t="shared" si="51"/>
        <v>0</v>
      </c>
      <c r="BJ36" s="153">
        <f t="shared" si="52"/>
        <v>0</v>
      </c>
      <c r="BK36" s="153">
        <f t="shared" si="53"/>
        <v>0</v>
      </c>
      <c r="BL36" s="153">
        <f t="shared" si="54"/>
        <v>0</v>
      </c>
      <c r="BM36" s="153">
        <f t="shared" si="55"/>
        <v>0</v>
      </c>
      <c r="BN36" s="153">
        <f t="shared" si="56"/>
        <v>0</v>
      </c>
      <c r="BO36" s="188">
        <f t="shared" si="57"/>
        <v>0</v>
      </c>
    </row>
    <row r="37" spans="1:67" s="55" customFormat="1" ht="26.25" x14ac:dyDescent="0.25">
      <c r="A37" s="99"/>
      <c r="B37" s="31" t="s">
        <v>270</v>
      </c>
      <c r="C37" s="147">
        <f t="shared" si="58"/>
        <v>0.2</v>
      </c>
      <c r="D37" s="148">
        <f t="shared" si="59"/>
        <v>0</v>
      </c>
      <c r="E37" s="128"/>
      <c r="F37" s="128"/>
      <c r="G37" s="128">
        <v>0.2</v>
      </c>
      <c r="H37" s="128"/>
      <c r="I37" s="128"/>
      <c r="J37" s="128"/>
      <c r="K37" s="128"/>
      <c r="L37" s="128"/>
      <c r="M37" s="128"/>
      <c r="N37" s="128"/>
      <c r="O37" s="128"/>
      <c r="P37" s="128"/>
      <c r="Q37" s="197"/>
      <c r="R37" s="197"/>
      <c r="S37" s="147">
        <f t="shared" si="60"/>
        <v>0</v>
      </c>
      <c r="T37" s="148">
        <f t="shared" si="61"/>
        <v>0</v>
      </c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207"/>
      <c r="AH37" s="207"/>
      <c r="AI37" s="134">
        <f t="shared" si="62"/>
        <v>0.2</v>
      </c>
      <c r="AJ37" s="135">
        <f t="shared" si="63"/>
        <v>0</v>
      </c>
      <c r="AK37" s="104">
        <f t="shared" si="65"/>
        <v>0</v>
      </c>
      <c r="AL37" s="104">
        <f t="shared" si="66"/>
        <v>0</v>
      </c>
      <c r="AM37" s="104">
        <f t="shared" si="67"/>
        <v>0.2</v>
      </c>
      <c r="AN37" s="104">
        <f t="shared" si="68"/>
        <v>0</v>
      </c>
      <c r="AO37" s="104">
        <f t="shared" si="69"/>
        <v>0</v>
      </c>
      <c r="AP37" s="104">
        <f t="shared" si="70"/>
        <v>0</v>
      </c>
      <c r="AQ37" s="104">
        <f t="shared" si="71"/>
        <v>0</v>
      </c>
      <c r="AR37" s="104">
        <f t="shared" si="72"/>
        <v>0</v>
      </c>
      <c r="AS37" s="104">
        <f t="shared" si="73"/>
        <v>0</v>
      </c>
      <c r="AT37" s="104">
        <f t="shared" si="74"/>
        <v>0</v>
      </c>
      <c r="AU37" s="104">
        <f t="shared" si="75"/>
        <v>0</v>
      </c>
      <c r="AV37" s="104">
        <f t="shared" si="76"/>
        <v>0</v>
      </c>
      <c r="AW37" s="104">
        <f t="shared" si="77"/>
        <v>0</v>
      </c>
      <c r="AX37" s="104">
        <f t="shared" si="78"/>
        <v>0</v>
      </c>
      <c r="AY37" s="153">
        <f t="shared" si="41"/>
        <v>0</v>
      </c>
      <c r="AZ37" s="153">
        <f t="shared" si="42"/>
        <v>0</v>
      </c>
      <c r="BA37" s="153">
        <f t="shared" si="43"/>
        <v>0</v>
      </c>
      <c r="BB37" s="153">
        <f t="shared" si="44"/>
        <v>0</v>
      </c>
      <c r="BC37" s="153">
        <f t="shared" si="45"/>
        <v>0</v>
      </c>
      <c r="BD37" s="153">
        <f t="shared" si="46"/>
        <v>0</v>
      </c>
      <c r="BE37" s="153">
        <f t="shared" si="47"/>
        <v>0</v>
      </c>
      <c r="BF37" s="153">
        <f t="shared" si="48"/>
        <v>0</v>
      </c>
      <c r="BG37" s="153">
        <f t="shared" si="49"/>
        <v>0</v>
      </c>
      <c r="BH37" s="153">
        <f t="shared" si="50"/>
        <v>0</v>
      </c>
      <c r="BI37" s="153">
        <f t="shared" si="51"/>
        <v>0</v>
      </c>
      <c r="BJ37" s="153">
        <f t="shared" si="52"/>
        <v>0</v>
      </c>
      <c r="BK37" s="153">
        <f t="shared" si="53"/>
        <v>0</v>
      </c>
      <c r="BL37" s="153">
        <f t="shared" si="54"/>
        <v>0</v>
      </c>
      <c r="BM37" s="153">
        <f t="shared" si="55"/>
        <v>0</v>
      </c>
      <c r="BN37" s="153">
        <f t="shared" si="56"/>
        <v>0</v>
      </c>
      <c r="BO37" s="188">
        <f t="shared" si="57"/>
        <v>0</v>
      </c>
    </row>
    <row r="38" spans="1:67" s="55" customFormat="1" ht="15" customHeight="1" x14ac:dyDescent="0.25">
      <c r="A38" s="99"/>
      <c r="B38" s="31" t="s">
        <v>69</v>
      </c>
      <c r="C38" s="147">
        <f t="shared" si="58"/>
        <v>29.9</v>
      </c>
      <c r="D38" s="148">
        <f t="shared" si="59"/>
        <v>24.6</v>
      </c>
      <c r="E38" s="128"/>
      <c r="F38" s="128"/>
      <c r="G38" s="128">
        <v>29.9</v>
      </c>
      <c r="H38" s="128">
        <v>24.6</v>
      </c>
      <c r="I38" s="128"/>
      <c r="J38" s="128"/>
      <c r="K38" s="128"/>
      <c r="L38" s="128"/>
      <c r="M38" s="128"/>
      <c r="N38" s="128"/>
      <c r="O38" s="128"/>
      <c r="P38" s="128"/>
      <c r="Q38" s="197"/>
      <c r="R38" s="197"/>
      <c r="S38" s="147">
        <f t="shared" si="60"/>
        <v>0</v>
      </c>
      <c r="T38" s="148">
        <f t="shared" si="61"/>
        <v>0</v>
      </c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207"/>
      <c r="AH38" s="207"/>
      <c r="AI38" s="134">
        <f t="shared" si="62"/>
        <v>29.9</v>
      </c>
      <c r="AJ38" s="135">
        <f t="shared" si="63"/>
        <v>24.6</v>
      </c>
      <c r="AK38" s="104">
        <f t="shared" si="65"/>
        <v>0</v>
      </c>
      <c r="AL38" s="104">
        <f t="shared" si="66"/>
        <v>0</v>
      </c>
      <c r="AM38" s="104">
        <f t="shared" si="67"/>
        <v>29.9</v>
      </c>
      <c r="AN38" s="104">
        <f t="shared" si="68"/>
        <v>24.6</v>
      </c>
      <c r="AO38" s="104">
        <f t="shared" si="69"/>
        <v>0</v>
      </c>
      <c r="AP38" s="104">
        <f t="shared" si="70"/>
        <v>0</v>
      </c>
      <c r="AQ38" s="104">
        <f t="shared" si="71"/>
        <v>0</v>
      </c>
      <c r="AR38" s="104">
        <f t="shared" si="72"/>
        <v>0</v>
      </c>
      <c r="AS38" s="104">
        <f t="shared" si="73"/>
        <v>0</v>
      </c>
      <c r="AT38" s="104">
        <f t="shared" si="74"/>
        <v>0</v>
      </c>
      <c r="AU38" s="104">
        <f t="shared" si="75"/>
        <v>0</v>
      </c>
      <c r="AV38" s="104">
        <f t="shared" si="76"/>
        <v>0</v>
      </c>
      <c r="AW38" s="104">
        <f t="shared" si="77"/>
        <v>0</v>
      </c>
      <c r="AX38" s="104">
        <f t="shared" si="78"/>
        <v>0</v>
      </c>
      <c r="AY38" s="153">
        <f t="shared" si="41"/>
        <v>0</v>
      </c>
      <c r="AZ38" s="153">
        <f t="shared" si="42"/>
        <v>0</v>
      </c>
      <c r="BA38" s="153">
        <f t="shared" si="43"/>
        <v>0</v>
      </c>
      <c r="BB38" s="153">
        <f t="shared" si="44"/>
        <v>0</v>
      </c>
      <c r="BC38" s="153">
        <f t="shared" si="45"/>
        <v>0</v>
      </c>
      <c r="BD38" s="153">
        <f t="shared" si="46"/>
        <v>0</v>
      </c>
      <c r="BE38" s="153">
        <f t="shared" si="47"/>
        <v>0</v>
      </c>
      <c r="BF38" s="153">
        <f t="shared" si="48"/>
        <v>0</v>
      </c>
      <c r="BG38" s="153">
        <f t="shared" si="49"/>
        <v>0</v>
      </c>
      <c r="BH38" s="153">
        <f t="shared" si="50"/>
        <v>0</v>
      </c>
      <c r="BI38" s="153">
        <f t="shared" si="51"/>
        <v>0</v>
      </c>
      <c r="BJ38" s="153">
        <f t="shared" si="52"/>
        <v>0</v>
      </c>
      <c r="BK38" s="153">
        <f t="shared" si="53"/>
        <v>0</v>
      </c>
      <c r="BL38" s="153">
        <f t="shared" si="54"/>
        <v>0</v>
      </c>
      <c r="BM38" s="153">
        <f t="shared" si="55"/>
        <v>0</v>
      </c>
      <c r="BN38" s="153">
        <f t="shared" si="56"/>
        <v>0</v>
      </c>
      <c r="BO38" s="188">
        <f t="shared" si="57"/>
        <v>0</v>
      </c>
    </row>
    <row r="39" spans="1:67" s="55" customFormat="1" ht="26.25" x14ac:dyDescent="0.25">
      <c r="A39" s="99"/>
      <c r="B39" s="31" t="s">
        <v>77</v>
      </c>
      <c r="C39" s="147">
        <f t="shared" si="58"/>
        <v>0.4</v>
      </c>
      <c r="D39" s="148">
        <f t="shared" si="59"/>
        <v>0.4</v>
      </c>
      <c r="E39" s="128"/>
      <c r="F39" s="128"/>
      <c r="G39" s="128">
        <v>0.4</v>
      </c>
      <c r="H39" s="128">
        <v>0.4</v>
      </c>
      <c r="I39" s="128"/>
      <c r="J39" s="128"/>
      <c r="K39" s="128"/>
      <c r="L39" s="128"/>
      <c r="M39" s="128"/>
      <c r="N39" s="128"/>
      <c r="O39" s="128"/>
      <c r="P39" s="128"/>
      <c r="Q39" s="197"/>
      <c r="R39" s="197"/>
      <c r="S39" s="147">
        <f t="shared" si="60"/>
        <v>0</v>
      </c>
      <c r="T39" s="148">
        <f t="shared" si="61"/>
        <v>0</v>
      </c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207"/>
      <c r="AH39" s="207"/>
      <c r="AI39" s="134">
        <f t="shared" si="62"/>
        <v>0.4</v>
      </c>
      <c r="AJ39" s="135">
        <f t="shared" si="63"/>
        <v>0.4</v>
      </c>
      <c r="AK39" s="104">
        <f t="shared" si="65"/>
        <v>0</v>
      </c>
      <c r="AL39" s="104">
        <f t="shared" si="66"/>
        <v>0</v>
      </c>
      <c r="AM39" s="104">
        <f t="shared" si="67"/>
        <v>0.4</v>
      </c>
      <c r="AN39" s="104">
        <f t="shared" si="68"/>
        <v>0.4</v>
      </c>
      <c r="AO39" s="104">
        <f t="shared" si="69"/>
        <v>0</v>
      </c>
      <c r="AP39" s="104">
        <f t="shared" si="70"/>
        <v>0</v>
      </c>
      <c r="AQ39" s="104">
        <f t="shared" si="71"/>
        <v>0</v>
      </c>
      <c r="AR39" s="104">
        <f t="shared" si="72"/>
        <v>0</v>
      </c>
      <c r="AS39" s="104">
        <f t="shared" si="73"/>
        <v>0</v>
      </c>
      <c r="AT39" s="104">
        <f t="shared" si="74"/>
        <v>0</v>
      </c>
      <c r="AU39" s="104">
        <f t="shared" si="75"/>
        <v>0</v>
      </c>
      <c r="AV39" s="104">
        <f t="shared" si="76"/>
        <v>0</v>
      </c>
      <c r="AW39" s="104">
        <f t="shared" si="77"/>
        <v>0</v>
      </c>
      <c r="AX39" s="104">
        <f t="shared" si="78"/>
        <v>0</v>
      </c>
      <c r="AY39" s="153">
        <f t="shared" si="41"/>
        <v>0</v>
      </c>
      <c r="AZ39" s="153">
        <f t="shared" si="42"/>
        <v>0</v>
      </c>
      <c r="BA39" s="153">
        <f t="shared" si="43"/>
        <v>0</v>
      </c>
      <c r="BB39" s="153">
        <f t="shared" si="44"/>
        <v>0</v>
      </c>
      <c r="BC39" s="153">
        <f t="shared" si="45"/>
        <v>0</v>
      </c>
      <c r="BD39" s="153">
        <f t="shared" si="46"/>
        <v>0</v>
      </c>
      <c r="BE39" s="153">
        <f t="shared" si="47"/>
        <v>0</v>
      </c>
      <c r="BF39" s="153">
        <f t="shared" si="48"/>
        <v>0</v>
      </c>
      <c r="BG39" s="153">
        <f t="shared" si="49"/>
        <v>0</v>
      </c>
      <c r="BH39" s="153">
        <f t="shared" si="50"/>
        <v>0</v>
      </c>
      <c r="BI39" s="153">
        <f t="shared" si="51"/>
        <v>0</v>
      </c>
      <c r="BJ39" s="153">
        <f t="shared" si="52"/>
        <v>0</v>
      </c>
      <c r="BK39" s="153">
        <f t="shared" si="53"/>
        <v>0</v>
      </c>
      <c r="BL39" s="153">
        <f t="shared" si="54"/>
        <v>0</v>
      </c>
      <c r="BM39" s="153">
        <f t="shared" si="55"/>
        <v>0</v>
      </c>
      <c r="BN39" s="153">
        <f t="shared" si="56"/>
        <v>0</v>
      </c>
      <c r="BO39" s="188">
        <f t="shared" si="57"/>
        <v>0</v>
      </c>
    </row>
    <row r="40" spans="1:67" s="55" customFormat="1" x14ac:dyDescent="0.25">
      <c r="A40" s="99"/>
      <c r="B40" s="31" t="s">
        <v>180</v>
      </c>
      <c r="C40" s="147">
        <f t="shared" si="58"/>
        <v>17.7</v>
      </c>
      <c r="D40" s="148">
        <f t="shared" si="59"/>
        <v>13.5</v>
      </c>
      <c r="E40" s="128"/>
      <c r="F40" s="128"/>
      <c r="G40" s="128">
        <v>17.7</v>
      </c>
      <c r="H40" s="128">
        <v>13.5</v>
      </c>
      <c r="I40" s="128"/>
      <c r="J40" s="128"/>
      <c r="K40" s="128"/>
      <c r="L40" s="128"/>
      <c r="M40" s="128"/>
      <c r="N40" s="128"/>
      <c r="O40" s="128"/>
      <c r="P40" s="128"/>
      <c r="Q40" s="197"/>
      <c r="R40" s="197"/>
      <c r="S40" s="147">
        <f t="shared" si="60"/>
        <v>0</v>
      </c>
      <c r="T40" s="148">
        <f t="shared" si="61"/>
        <v>0.1</v>
      </c>
      <c r="U40" s="129"/>
      <c r="V40" s="129"/>
      <c r="W40" s="129"/>
      <c r="X40" s="129">
        <v>0.1</v>
      </c>
      <c r="Y40" s="129"/>
      <c r="Z40" s="129"/>
      <c r="AA40" s="129"/>
      <c r="AB40" s="129"/>
      <c r="AC40" s="129"/>
      <c r="AD40" s="129"/>
      <c r="AE40" s="129"/>
      <c r="AF40" s="129"/>
      <c r="AG40" s="207"/>
      <c r="AH40" s="207"/>
      <c r="AI40" s="134">
        <f t="shared" si="62"/>
        <v>17.7</v>
      </c>
      <c r="AJ40" s="135">
        <f t="shared" si="63"/>
        <v>13.6</v>
      </c>
      <c r="AK40" s="104">
        <f t="shared" si="65"/>
        <v>0</v>
      </c>
      <c r="AL40" s="104">
        <f t="shared" si="66"/>
        <v>0</v>
      </c>
      <c r="AM40" s="104">
        <f t="shared" si="67"/>
        <v>17.7</v>
      </c>
      <c r="AN40" s="104">
        <f t="shared" si="68"/>
        <v>13.6</v>
      </c>
      <c r="AO40" s="104">
        <f t="shared" si="69"/>
        <v>0</v>
      </c>
      <c r="AP40" s="104">
        <f t="shared" si="70"/>
        <v>0</v>
      </c>
      <c r="AQ40" s="104">
        <f t="shared" si="71"/>
        <v>0</v>
      </c>
      <c r="AR40" s="104">
        <f t="shared" si="72"/>
        <v>0</v>
      </c>
      <c r="AS40" s="104">
        <f t="shared" si="73"/>
        <v>0</v>
      </c>
      <c r="AT40" s="104">
        <f t="shared" si="74"/>
        <v>0</v>
      </c>
      <c r="AU40" s="104">
        <f t="shared" si="75"/>
        <v>0</v>
      </c>
      <c r="AV40" s="104">
        <f t="shared" si="76"/>
        <v>0</v>
      </c>
      <c r="AW40" s="104">
        <f t="shared" si="77"/>
        <v>0</v>
      </c>
      <c r="AX40" s="104">
        <f t="shared" si="78"/>
        <v>0</v>
      </c>
      <c r="AY40" s="153">
        <f t="shared" si="41"/>
        <v>0</v>
      </c>
      <c r="AZ40" s="153">
        <f t="shared" si="42"/>
        <v>-9.9999999999999645E-2</v>
      </c>
      <c r="BA40" s="153">
        <f t="shared" si="43"/>
        <v>0</v>
      </c>
      <c r="BB40" s="153">
        <f t="shared" si="44"/>
        <v>0</v>
      </c>
      <c r="BC40" s="153">
        <f t="shared" si="45"/>
        <v>0</v>
      </c>
      <c r="BD40" s="153">
        <f t="shared" si="46"/>
        <v>-9.9999999999999645E-2</v>
      </c>
      <c r="BE40" s="153">
        <f t="shared" si="47"/>
        <v>0</v>
      </c>
      <c r="BF40" s="153">
        <f t="shared" si="48"/>
        <v>0</v>
      </c>
      <c r="BG40" s="153">
        <f t="shared" si="49"/>
        <v>0</v>
      </c>
      <c r="BH40" s="153">
        <f t="shared" si="50"/>
        <v>0</v>
      </c>
      <c r="BI40" s="153">
        <f t="shared" si="51"/>
        <v>0</v>
      </c>
      <c r="BJ40" s="153">
        <f t="shared" si="52"/>
        <v>0</v>
      </c>
      <c r="BK40" s="153">
        <f t="shared" si="53"/>
        <v>0</v>
      </c>
      <c r="BL40" s="153">
        <f t="shared" si="54"/>
        <v>0</v>
      </c>
      <c r="BM40" s="153">
        <f t="shared" si="55"/>
        <v>0</v>
      </c>
      <c r="BN40" s="153">
        <f t="shared" si="56"/>
        <v>0</v>
      </c>
      <c r="BO40" s="188">
        <f t="shared" si="57"/>
        <v>0</v>
      </c>
    </row>
    <row r="41" spans="1:67" s="55" customFormat="1" x14ac:dyDescent="0.25">
      <c r="A41" s="99"/>
      <c r="B41" s="31" t="s">
        <v>235</v>
      </c>
      <c r="C41" s="147">
        <f t="shared" si="58"/>
        <v>7.7</v>
      </c>
      <c r="D41" s="148">
        <f t="shared" si="59"/>
        <v>7.6</v>
      </c>
      <c r="E41" s="128"/>
      <c r="F41" s="128"/>
      <c r="G41" s="128"/>
      <c r="H41" s="128"/>
      <c r="I41" s="128">
        <v>7.7</v>
      </c>
      <c r="J41" s="128">
        <v>7.6</v>
      </c>
      <c r="K41" s="128"/>
      <c r="L41" s="128"/>
      <c r="M41" s="128"/>
      <c r="N41" s="128"/>
      <c r="O41" s="128"/>
      <c r="P41" s="128"/>
      <c r="Q41" s="197"/>
      <c r="R41" s="197"/>
      <c r="S41" s="147">
        <f t="shared" ref="S41" si="79">U41+W41+Y41+AA41+AC41+AE41+AG41</f>
        <v>0</v>
      </c>
      <c r="T41" s="148">
        <f t="shared" ref="T41" si="80">V41+X41+Z41+AB41+AD41+AF41+AH41</f>
        <v>0</v>
      </c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207"/>
      <c r="AH41" s="207"/>
      <c r="AI41" s="134">
        <f t="shared" si="62"/>
        <v>7.7</v>
      </c>
      <c r="AJ41" s="135">
        <f t="shared" si="63"/>
        <v>7.6</v>
      </c>
      <c r="AK41" s="104">
        <f t="shared" si="65"/>
        <v>0</v>
      </c>
      <c r="AL41" s="104">
        <f t="shared" si="66"/>
        <v>0</v>
      </c>
      <c r="AM41" s="104">
        <f t="shared" si="67"/>
        <v>0</v>
      </c>
      <c r="AN41" s="104">
        <f t="shared" si="68"/>
        <v>0</v>
      </c>
      <c r="AO41" s="104">
        <f t="shared" si="69"/>
        <v>7.7</v>
      </c>
      <c r="AP41" s="104">
        <f t="shared" si="70"/>
        <v>7.6</v>
      </c>
      <c r="AQ41" s="104">
        <f t="shared" si="71"/>
        <v>0</v>
      </c>
      <c r="AR41" s="104">
        <f t="shared" si="72"/>
        <v>0</v>
      </c>
      <c r="AS41" s="104">
        <f t="shared" si="73"/>
        <v>0</v>
      </c>
      <c r="AT41" s="104">
        <f t="shared" si="74"/>
        <v>0</v>
      </c>
      <c r="AU41" s="104">
        <f t="shared" si="75"/>
        <v>0</v>
      </c>
      <c r="AV41" s="104">
        <f t="shared" si="76"/>
        <v>0</v>
      </c>
      <c r="AW41" s="104">
        <f t="shared" si="77"/>
        <v>0</v>
      </c>
      <c r="AX41" s="104">
        <f t="shared" si="78"/>
        <v>0</v>
      </c>
      <c r="AY41" s="153">
        <f t="shared" si="41"/>
        <v>0</v>
      </c>
      <c r="AZ41" s="153">
        <f t="shared" si="42"/>
        <v>0</v>
      </c>
      <c r="BA41" s="153">
        <f t="shared" si="43"/>
        <v>0</v>
      </c>
      <c r="BB41" s="153">
        <f t="shared" si="44"/>
        <v>0</v>
      </c>
      <c r="BC41" s="153">
        <f t="shared" si="45"/>
        <v>0</v>
      </c>
      <c r="BD41" s="153">
        <f t="shared" si="46"/>
        <v>0</v>
      </c>
      <c r="BE41" s="153">
        <f t="shared" si="47"/>
        <v>0</v>
      </c>
      <c r="BF41" s="153">
        <f t="shared" si="48"/>
        <v>0</v>
      </c>
      <c r="BG41" s="153">
        <f t="shared" si="49"/>
        <v>0</v>
      </c>
      <c r="BH41" s="153">
        <f t="shared" si="50"/>
        <v>0</v>
      </c>
      <c r="BI41" s="153">
        <f t="shared" si="51"/>
        <v>0</v>
      </c>
      <c r="BJ41" s="153">
        <f t="shared" si="52"/>
        <v>0</v>
      </c>
      <c r="BK41" s="153">
        <f t="shared" si="53"/>
        <v>0</v>
      </c>
      <c r="BL41" s="153">
        <f t="shared" si="54"/>
        <v>0</v>
      </c>
      <c r="BM41" s="153">
        <f t="shared" si="55"/>
        <v>0</v>
      </c>
      <c r="BN41" s="153">
        <f t="shared" si="56"/>
        <v>0</v>
      </c>
      <c r="BO41" s="188">
        <f>S42+AY41</f>
        <v>0</v>
      </c>
    </row>
    <row r="42" spans="1:67" s="55" customFormat="1" ht="51.75" x14ac:dyDescent="0.25">
      <c r="A42" s="99"/>
      <c r="B42" s="31" t="s">
        <v>436</v>
      </c>
      <c r="C42" s="147">
        <f t="shared" ref="C42" si="81">E42+G42+I42+K42+M42+O42+Q42</f>
        <v>11.2</v>
      </c>
      <c r="D42" s="148">
        <f t="shared" ref="D42" si="82">F42+H42+J42+L42+N42+P42+R42</f>
        <v>0</v>
      </c>
      <c r="E42" s="128"/>
      <c r="F42" s="128"/>
      <c r="G42" s="128"/>
      <c r="H42" s="128"/>
      <c r="I42" s="128">
        <v>11.2</v>
      </c>
      <c r="J42" s="128"/>
      <c r="K42" s="128"/>
      <c r="L42" s="128"/>
      <c r="M42" s="128"/>
      <c r="N42" s="128"/>
      <c r="O42" s="128"/>
      <c r="P42" s="128"/>
      <c r="Q42" s="197"/>
      <c r="R42" s="197"/>
      <c r="S42" s="147">
        <f t="shared" ref="S42" si="83">U42+W42+Y42+AA42+AC42+AE42+AG42</f>
        <v>0</v>
      </c>
      <c r="T42" s="148">
        <f t="shared" ref="T42" si="84">V42+X42+Z42+AB42+AD42+AF42+AH42</f>
        <v>0</v>
      </c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207"/>
      <c r="AH42" s="207"/>
      <c r="AI42" s="134">
        <f t="shared" ref="AI42:AI43" si="85">AK42+AM42+AO42+AQ42+AS42+AU42+AW42</f>
        <v>11.2</v>
      </c>
      <c r="AJ42" s="135">
        <f t="shared" ref="AJ42:AJ43" si="86">AL42+AN42+AP42+AR42+AT42+AV42+AX42</f>
        <v>0</v>
      </c>
      <c r="AK42" s="104"/>
      <c r="AL42" s="104"/>
      <c r="AM42" s="104"/>
      <c r="AN42" s="104"/>
      <c r="AO42" s="104">
        <f t="shared" ref="AO42" si="87">I42+Y42</f>
        <v>11.2</v>
      </c>
      <c r="AP42" s="104">
        <f t="shared" ref="AP42" si="88">J42+Z42</f>
        <v>0</v>
      </c>
      <c r="AQ42" s="104"/>
      <c r="AR42" s="104"/>
      <c r="AS42" s="104"/>
      <c r="AT42" s="104"/>
      <c r="AU42" s="104"/>
      <c r="AV42" s="104"/>
      <c r="AW42" s="104"/>
      <c r="AX42" s="104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  <c r="BI42" s="153"/>
      <c r="BJ42" s="153"/>
      <c r="BK42" s="153"/>
      <c r="BL42" s="153"/>
      <c r="BM42" s="153"/>
      <c r="BN42" s="153"/>
      <c r="BO42" s="188"/>
    </row>
    <row r="43" spans="1:67" s="55" customFormat="1" ht="40.5" customHeight="1" x14ac:dyDescent="0.25">
      <c r="A43" s="99"/>
      <c r="B43" s="31" t="s">
        <v>454</v>
      </c>
      <c r="C43" s="147">
        <f t="shared" ref="C43" si="89">E43+G43+I43+K43+M43+O43+Q43</f>
        <v>1.8</v>
      </c>
      <c r="D43" s="148">
        <f t="shared" ref="D43" si="90">F43+H43+J43+L43+N43+P43+R43</f>
        <v>1.8</v>
      </c>
      <c r="E43" s="128"/>
      <c r="F43" s="128"/>
      <c r="G43" s="128"/>
      <c r="H43" s="128"/>
      <c r="I43" s="128">
        <v>1.8</v>
      </c>
      <c r="J43" s="128">
        <v>1.8</v>
      </c>
      <c r="K43" s="128"/>
      <c r="L43" s="128"/>
      <c r="M43" s="128"/>
      <c r="N43" s="128"/>
      <c r="O43" s="128"/>
      <c r="P43" s="128"/>
      <c r="Q43" s="197"/>
      <c r="R43" s="197"/>
      <c r="S43" s="147"/>
      <c r="T43" s="148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207"/>
      <c r="AH43" s="207"/>
      <c r="AI43" s="134">
        <f t="shared" si="85"/>
        <v>1.8</v>
      </c>
      <c r="AJ43" s="135">
        <f t="shared" si="86"/>
        <v>1.8</v>
      </c>
      <c r="AK43" s="104"/>
      <c r="AL43" s="104"/>
      <c r="AM43" s="104"/>
      <c r="AN43" s="104"/>
      <c r="AO43" s="104">
        <f t="shared" ref="AO43" si="91">I43+Y43</f>
        <v>1.8</v>
      </c>
      <c r="AP43" s="104">
        <f t="shared" ref="AP43" si="92">J43+Z43</f>
        <v>1.8</v>
      </c>
      <c r="AQ43" s="104"/>
      <c r="AR43" s="104"/>
      <c r="AS43" s="104"/>
      <c r="AT43" s="104"/>
      <c r="AU43" s="104"/>
      <c r="AV43" s="104"/>
      <c r="AW43" s="104"/>
      <c r="AX43" s="104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  <c r="BI43" s="153"/>
      <c r="BJ43" s="153"/>
      <c r="BK43" s="153"/>
      <c r="BL43" s="153"/>
      <c r="BM43" s="153"/>
      <c r="BN43" s="153"/>
      <c r="BO43" s="188"/>
    </row>
    <row r="44" spans="1:67" s="55" customFormat="1" ht="41.25" customHeight="1" x14ac:dyDescent="0.25">
      <c r="A44" s="99"/>
      <c r="B44" s="33" t="s">
        <v>291</v>
      </c>
      <c r="C44" s="147">
        <f t="shared" si="58"/>
        <v>27</v>
      </c>
      <c r="D44" s="148">
        <f t="shared" si="59"/>
        <v>26.6</v>
      </c>
      <c r="E44" s="128"/>
      <c r="F44" s="128"/>
      <c r="G44" s="128"/>
      <c r="H44" s="128"/>
      <c r="I44" s="128">
        <v>27</v>
      </c>
      <c r="J44" s="128">
        <v>26.6</v>
      </c>
      <c r="K44" s="128"/>
      <c r="L44" s="128"/>
      <c r="M44" s="128"/>
      <c r="N44" s="128"/>
      <c r="O44" s="128"/>
      <c r="P44" s="128"/>
      <c r="Q44" s="197"/>
      <c r="R44" s="197"/>
      <c r="S44" s="147">
        <f t="shared" si="60"/>
        <v>0</v>
      </c>
      <c r="T44" s="148">
        <f t="shared" si="61"/>
        <v>0</v>
      </c>
      <c r="U44" s="129"/>
      <c r="V44" s="129"/>
      <c r="W44" s="129"/>
      <c r="X44" s="129"/>
      <c r="Y44" s="129"/>
      <c r="Z44" s="129"/>
      <c r="AA44" s="129"/>
      <c r="AB44" s="129"/>
      <c r="AC44" s="129"/>
      <c r="AD44" s="129"/>
      <c r="AE44" s="129"/>
      <c r="AF44" s="129"/>
      <c r="AG44" s="207"/>
      <c r="AH44" s="207"/>
      <c r="AI44" s="134">
        <f t="shared" si="62"/>
        <v>27</v>
      </c>
      <c r="AJ44" s="135">
        <f t="shared" si="63"/>
        <v>26.6</v>
      </c>
      <c r="AK44" s="104">
        <f t="shared" si="65"/>
        <v>0</v>
      </c>
      <c r="AL44" s="104">
        <f t="shared" si="66"/>
        <v>0</v>
      </c>
      <c r="AM44" s="104">
        <f t="shared" si="67"/>
        <v>0</v>
      </c>
      <c r="AN44" s="104">
        <f t="shared" si="68"/>
        <v>0</v>
      </c>
      <c r="AO44" s="104">
        <f t="shared" si="69"/>
        <v>27</v>
      </c>
      <c r="AP44" s="104">
        <f t="shared" si="70"/>
        <v>26.6</v>
      </c>
      <c r="AQ44" s="104">
        <f t="shared" si="71"/>
        <v>0</v>
      </c>
      <c r="AR44" s="104">
        <f t="shared" si="72"/>
        <v>0</v>
      </c>
      <c r="AS44" s="104">
        <f t="shared" si="73"/>
        <v>0</v>
      </c>
      <c r="AT44" s="104">
        <f t="shared" si="74"/>
        <v>0</v>
      </c>
      <c r="AU44" s="104">
        <f t="shared" si="75"/>
        <v>0</v>
      </c>
      <c r="AV44" s="104">
        <f t="shared" si="76"/>
        <v>0</v>
      </c>
      <c r="AW44" s="104">
        <f t="shared" si="77"/>
        <v>0</v>
      </c>
      <c r="AX44" s="104">
        <f t="shared" si="78"/>
        <v>0</v>
      </c>
      <c r="AY44" s="153">
        <f t="shared" si="41"/>
        <v>0</v>
      </c>
      <c r="AZ44" s="153">
        <f t="shared" si="42"/>
        <v>0</v>
      </c>
      <c r="BA44" s="153">
        <f t="shared" si="43"/>
        <v>0</v>
      </c>
      <c r="BB44" s="153">
        <f t="shared" si="44"/>
        <v>0</v>
      </c>
      <c r="BC44" s="153">
        <f t="shared" si="45"/>
        <v>0</v>
      </c>
      <c r="BD44" s="153">
        <f t="shared" si="46"/>
        <v>0</v>
      </c>
      <c r="BE44" s="153">
        <f t="shared" si="47"/>
        <v>0</v>
      </c>
      <c r="BF44" s="153">
        <f t="shared" si="48"/>
        <v>0</v>
      </c>
      <c r="BG44" s="153">
        <f t="shared" si="49"/>
        <v>0</v>
      </c>
      <c r="BH44" s="153">
        <f t="shared" si="50"/>
        <v>0</v>
      </c>
      <c r="BI44" s="153">
        <f t="shared" si="51"/>
        <v>0</v>
      </c>
      <c r="BJ44" s="153">
        <f t="shared" si="52"/>
        <v>0</v>
      </c>
      <c r="BK44" s="153">
        <f t="shared" si="53"/>
        <v>0</v>
      </c>
      <c r="BL44" s="153">
        <f t="shared" si="54"/>
        <v>0</v>
      </c>
      <c r="BM44" s="153">
        <f t="shared" si="55"/>
        <v>0</v>
      </c>
      <c r="BN44" s="153">
        <f t="shared" si="56"/>
        <v>0</v>
      </c>
      <c r="BO44" s="188">
        <f t="shared" si="57"/>
        <v>0</v>
      </c>
    </row>
    <row r="45" spans="1:67" ht="15" customHeight="1" x14ac:dyDescent="0.25">
      <c r="A45" s="9"/>
      <c r="B45" s="1" t="s">
        <v>290</v>
      </c>
      <c r="C45" s="146">
        <f>E45+G45+I45+K45+M45+O45+Q45</f>
        <v>9774.5</v>
      </c>
      <c r="D45" s="146">
        <f t="shared" si="59"/>
        <v>13.200000000000001</v>
      </c>
      <c r="E45" s="6">
        <v>2629.5</v>
      </c>
      <c r="F45" s="6"/>
      <c r="G45" s="6"/>
      <c r="H45" s="6"/>
      <c r="I45" s="128">
        <f>SUM(I46:I51)</f>
        <v>4008.6</v>
      </c>
      <c r="J45" s="139">
        <f>SUM(J46:J51)</f>
        <v>6.2</v>
      </c>
      <c r="K45" s="6"/>
      <c r="L45" s="6"/>
      <c r="M45" s="6">
        <v>444.6</v>
      </c>
      <c r="N45" s="6"/>
      <c r="O45" s="6">
        <v>1046.8</v>
      </c>
      <c r="P45" s="6">
        <v>6.9</v>
      </c>
      <c r="Q45" s="196">
        <f>'4 priedas_ nepanaudotos lėšos'!C23</f>
        <v>1645</v>
      </c>
      <c r="R45" s="196">
        <f>'4 priedas_ nepanaudotos lėšos'!D23</f>
        <v>0.1</v>
      </c>
      <c r="S45" s="146">
        <f>U45+W45+Y45+AA45+AC45+AE45+AG45</f>
        <v>-65.099999999999994</v>
      </c>
      <c r="T45" s="146">
        <f t="shared" si="61"/>
        <v>-3.8000000000000003</v>
      </c>
      <c r="U45" s="126">
        <v>-8.6999999999999993</v>
      </c>
      <c r="V45" s="126"/>
      <c r="W45" s="126"/>
      <c r="X45" s="126"/>
      <c r="Y45" s="126">
        <f>SUM(Y46:Y51)</f>
        <v>-371.9</v>
      </c>
      <c r="Z45" s="126">
        <f>Z46+Z47+Z51+Z48</f>
        <v>-3.8000000000000003</v>
      </c>
      <c r="AA45" s="126"/>
      <c r="AB45" s="126"/>
      <c r="AC45" s="126">
        <v>14.9</v>
      </c>
      <c r="AD45" s="126"/>
      <c r="AE45" s="126">
        <v>300</v>
      </c>
      <c r="AF45" s="126"/>
      <c r="AG45" s="207">
        <f>'4 priedas_ nepanaudotos lėšos'!O23</f>
        <v>0.6</v>
      </c>
      <c r="AH45" s="207">
        <f>'4 priedas_ nepanaudotos lėšos'!P23</f>
        <v>0</v>
      </c>
      <c r="AI45" s="103">
        <f>AK45+AM45+AO45+AQ45+AS45+AU45+AW45</f>
        <v>9709.4</v>
      </c>
      <c r="AJ45" s="103">
        <f t="shared" ref="AJ45:AJ66" si="93">AL45+AN45+AP45+AR45+AT45+AV45+AX45</f>
        <v>9.4</v>
      </c>
      <c r="AK45" s="5">
        <f>E45+U45</f>
        <v>2620.8000000000002</v>
      </c>
      <c r="AL45" s="5">
        <f t="shared" si="66"/>
        <v>0</v>
      </c>
      <c r="AM45" s="5">
        <f t="shared" si="67"/>
        <v>0</v>
      </c>
      <c r="AN45" s="5">
        <f t="shared" si="68"/>
        <v>0</v>
      </c>
      <c r="AO45" s="5">
        <f t="shared" si="69"/>
        <v>3636.7</v>
      </c>
      <c r="AP45" s="5">
        <f t="shared" si="70"/>
        <v>2.4</v>
      </c>
      <c r="AQ45" s="5">
        <f t="shared" si="71"/>
        <v>0</v>
      </c>
      <c r="AR45" s="5">
        <f t="shared" si="72"/>
        <v>0</v>
      </c>
      <c r="AS45" s="5">
        <f>M45+AC45</f>
        <v>459.5</v>
      </c>
      <c r="AT45" s="5">
        <f t="shared" si="74"/>
        <v>0</v>
      </c>
      <c r="AU45" s="5">
        <f t="shared" si="75"/>
        <v>1346.8</v>
      </c>
      <c r="AV45" s="5">
        <f t="shared" si="76"/>
        <v>6.9</v>
      </c>
      <c r="AW45" s="5">
        <f t="shared" si="77"/>
        <v>1645.6</v>
      </c>
      <c r="AX45" s="5">
        <f t="shared" si="78"/>
        <v>0.1</v>
      </c>
      <c r="AY45" s="153">
        <f t="shared" si="41"/>
        <v>65.100000000000364</v>
      </c>
      <c r="AZ45" s="153">
        <f t="shared" si="42"/>
        <v>3.8000000000000007</v>
      </c>
      <c r="BA45" s="153">
        <f t="shared" si="43"/>
        <v>8.6999999999998181</v>
      </c>
      <c r="BB45" s="153">
        <f t="shared" si="44"/>
        <v>0</v>
      </c>
      <c r="BC45" s="153">
        <f t="shared" si="45"/>
        <v>0</v>
      </c>
      <c r="BD45" s="153">
        <f t="shared" si="46"/>
        <v>0</v>
      </c>
      <c r="BE45" s="153">
        <f t="shared" si="47"/>
        <v>371.90000000000009</v>
      </c>
      <c r="BF45" s="153">
        <f t="shared" si="48"/>
        <v>3.8000000000000003</v>
      </c>
      <c r="BG45" s="153">
        <f t="shared" si="49"/>
        <v>0</v>
      </c>
      <c r="BH45" s="153">
        <f t="shared" si="50"/>
        <v>0</v>
      </c>
      <c r="BI45" s="153">
        <f t="shared" si="51"/>
        <v>-14.899999999999977</v>
      </c>
      <c r="BJ45" s="153">
        <f t="shared" si="52"/>
        <v>0</v>
      </c>
      <c r="BK45" s="153">
        <f t="shared" si="53"/>
        <v>-300</v>
      </c>
      <c r="BL45" s="153">
        <f t="shared" si="54"/>
        <v>0</v>
      </c>
      <c r="BM45" s="153">
        <f t="shared" si="55"/>
        <v>-0.59999999999990905</v>
      </c>
      <c r="BN45" s="153">
        <f t="shared" si="56"/>
        <v>0</v>
      </c>
      <c r="BO45" s="188">
        <f t="shared" si="57"/>
        <v>3.694822225952521E-13</v>
      </c>
    </row>
    <row r="46" spans="1:67" s="55" customFormat="1" ht="29.25" customHeight="1" x14ac:dyDescent="0.25">
      <c r="A46" s="97"/>
      <c r="B46" s="31" t="s">
        <v>365</v>
      </c>
      <c r="C46" s="146">
        <f t="shared" ref="C46:C54" si="94">E46+G46+I46+K46+M46+O46+Q46</f>
        <v>15.3</v>
      </c>
      <c r="D46" s="146">
        <f t="shared" si="59"/>
        <v>0.1</v>
      </c>
      <c r="E46" s="130"/>
      <c r="F46" s="130"/>
      <c r="G46" s="130"/>
      <c r="H46" s="130"/>
      <c r="I46" s="128">
        <v>15.3</v>
      </c>
      <c r="J46" s="130">
        <v>0.1</v>
      </c>
      <c r="K46" s="130"/>
      <c r="L46" s="130"/>
      <c r="M46" s="130"/>
      <c r="N46" s="130"/>
      <c r="O46" s="130"/>
      <c r="P46" s="130"/>
      <c r="Q46" s="198"/>
      <c r="R46" s="198"/>
      <c r="S46" s="146">
        <f t="shared" ref="S46:S54" si="95">U46+W46+Y46+AA46+AC46+AE46+AG46</f>
        <v>-15.3</v>
      </c>
      <c r="T46" s="146">
        <f t="shared" si="61"/>
        <v>-0.1</v>
      </c>
      <c r="U46" s="132"/>
      <c r="V46" s="132"/>
      <c r="W46" s="132"/>
      <c r="X46" s="132"/>
      <c r="Y46" s="132">
        <v>-15.3</v>
      </c>
      <c r="Z46" s="132">
        <v>-0.1</v>
      </c>
      <c r="AA46" s="132"/>
      <c r="AB46" s="132"/>
      <c r="AC46" s="132"/>
      <c r="AD46" s="132"/>
      <c r="AE46" s="132"/>
      <c r="AF46" s="132"/>
      <c r="AG46" s="208"/>
      <c r="AH46" s="208"/>
      <c r="AI46" s="103">
        <f t="shared" ref="AI46:AI51" si="96">AK46+AM46+AO46+AQ46+AS46+AU46+AW46</f>
        <v>0</v>
      </c>
      <c r="AJ46" s="103">
        <f t="shared" ref="AJ46:AJ51" si="97">AL46+AN46+AP46+AR46+AT46+AV46+AX46</f>
        <v>0</v>
      </c>
      <c r="AK46" s="104">
        <f>E46+U46</f>
        <v>0</v>
      </c>
      <c r="AL46" s="104">
        <f t="shared" si="66"/>
        <v>0</v>
      </c>
      <c r="AM46" s="104">
        <f t="shared" si="67"/>
        <v>0</v>
      </c>
      <c r="AN46" s="104">
        <f t="shared" si="68"/>
        <v>0</v>
      </c>
      <c r="AO46" s="104">
        <f t="shared" si="69"/>
        <v>0</v>
      </c>
      <c r="AP46" s="104">
        <f t="shared" si="70"/>
        <v>0</v>
      </c>
      <c r="AQ46" s="104">
        <f t="shared" si="71"/>
        <v>0</v>
      </c>
      <c r="AR46" s="104">
        <f t="shared" si="72"/>
        <v>0</v>
      </c>
      <c r="AS46" s="104">
        <f t="shared" si="73"/>
        <v>0</v>
      </c>
      <c r="AT46" s="104">
        <f t="shared" si="74"/>
        <v>0</v>
      </c>
      <c r="AU46" s="104">
        <f t="shared" si="75"/>
        <v>0</v>
      </c>
      <c r="AV46" s="104">
        <f t="shared" si="76"/>
        <v>0</v>
      </c>
      <c r="AW46" s="104">
        <f t="shared" si="77"/>
        <v>0</v>
      </c>
      <c r="AX46" s="104">
        <f t="shared" si="78"/>
        <v>0</v>
      </c>
      <c r="AY46" s="153">
        <f t="shared" si="41"/>
        <v>15.3</v>
      </c>
      <c r="AZ46" s="153">
        <f t="shared" si="42"/>
        <v>0.1</v>
      </c>
      <c r="BA46" s="153">
        <f t="shared" si="43"/>
        <v>0</v>
      </c>
      <c r="BB46" s="153">
        <f t="shared" si="44"/>
        <v>0</v>
      </c>
      <c r="BC46" s="153">
        <f t="shared" si="45"/>
        <v>0</v>
      </c>
      <c r="BD46" s="153">
        <f t="shared" si="46"/>
        <v>0</v>
      </c>
      <c r="BE46" s="153">
        <f t="shared" si="47"/>
        <v>15.3</v>
      </c>
      <c r="BF46" s="153">
        <f t="shared" si="48"/>
        <v>0.1</v>
      </c>
      <c r="BG46" s="153">
        <f t="shared" si="49"/>
        <v>0</v>
      </c>
      <c r="BH46" s="153">
        <f t="shared" si="50"/>
        <v>0</v>
      </c>
      <c r="BI46" s="153">
        <f t="shared" si="51"/>
        <v>0</v>
      </c>
      <c r="BJ46" s="153">
        <f t="shared" si="52"/>
        <v>0</v>
      </c>
      <c r="BK46" s="153">
        <f t="shared" si="53"/>
        <v>0</v>
      </c>
      <c r="BL46" s="153">
        <f t="shared" si="54"/>
        <v>0</v>
      </c>
      <c r="BM46" s="153">
        <f t="shared" si="55"/>
        <v>0</v>
      </c>
      <c r="BN46" s="153">
        <f t="shared" si="56"/>
        <v>0</v>
      </c>
      <c r="BO46" s="188">
        <f t="shared" si="57"/>
        <v>0</v>
      </c>
    </row>
    <row r="47" spans="1:67" s="55" customFormat="1" ht="13.5" customHeight="1" x14ac:dyDescent="0.25">
      <c r="A47" s="97"/>
      <c r="B47" s="72" t="s">
        <v>162</v>
      </c>
      <c r="C47" s="146">
        <f t="shared" si="94"/>
        <v>817.9</v>
      </c>
      <c r="D47" s="146">
        <f t="shared" si="59"/>
        <v>5.9</v>
      </c>
      <c r="E47" s="130"/>
      <c r="F47" s="130"/>
      <c r="G47" s="130"/>
      <c r="H47" s="130"/>
      <c r="I47" s="128">
        <v>817.9</v>
      </c>
      <c r="J47" s="130">
        <v>5.9</v>
      </c>
      <c r="K47" s="130"/>
      <c r="L47" s="130"/>
      <c r="M47" s="130"/>
      <c r="N47" s="130"/>
      <c r="O47" s="130"/>
      <c r="P47" s="130"/>
      <c r="Q47" s="198"/>
      <c r="R47" s="198"/>
      <c r="S47" s="146">
        <f t="shared" si="95"/>
        <v>-350.7</v>
      </c>
      <c r="T47" s="146">
        <f t="shared" si="61"/>
        <v>-3.6</v>
      </c>
      <c r="U47" s="132"/>
      <c r="V47" s="132"/>
      <c r="W47" s="132"/>
      <c r="X47" s="132"/>
      <c r="Y47" s="132">
        <v>-350.7</v>
      </c>
      <c r="Z47" s="132">
        <v>-3.6</v>
      </c>
      <c r="AA47" s="132"/>
      <c r="AB47" s="132"/>
      <c r="AC47" s="132"/>
      <c r="AD47" s="132"/>
      <c r="AE47" s="132"/>
      <c r="AF47" s="132"/>
      <c r="AG47" s="208"/>
      <c r="AH47" s="208"/>
      <c r="AI47" s="103">
        <f t="shared" si="96"/>
        <v>467.2</v>
      </c>
      <c r="AJ47" s="103">
        <f t="shared" si="97"/>
        <v>2.3000000000000003</v>
      </c>
      <c r="AK47" s="104">
        <f t="shared" ref="AK47:AK51" si="98">E47+U47</f>
        <v>0</v>
      </c>
      <c r="AL47" s="104">
        <f t="shared" ref="AL47:AL54" si="99">F47+V47</f>
        <v>0</v>
      </c>
      <c r="AM47" s="104">
        <f t="shared" ref="AM47:AM54" si="100">G47+W47</f>
        <v>0</v>
      </c>
      <c r="AN47" s="104">
        <f t="shared" ref="AN47:AN54" si="101">H47+X47</f>
        <v>0</v>
      </c>
      <c r="AO47" s="104">
        <f t="shared" ref="AO47:AO54" si="102">I47+Y47</f>
        <v>467.2</v>
      </c>
      <c r="AP47" s="104">
        <f t="shared" ref="AP47:AP54" si="103">J47+Z47</f>
        <v>2.3000000000000003</v>
      </c>
      <c r="AQ47" s="104">
        <f t="shared" ref="AQ47:AQ54" si="104">K47+AA47</f>
        <v>0</v>
      </c>
      <c r="AR47" s="104">
        <f t="shared" ref="AR47:AR54" si="105">L47+AB47</f>
        <v>0</v>
      </c>
      <c r="AS47" s="104">
        <f t="shared" ref="AS47:AS54" si="106">M47+AC47</f>
        <v>0</v>
      </c>
      <c r="AT47" s="104">
        <f t="shared" ref="AT47:AT54" si="107">N47+AD47</f>
        <v>0</v>
      </c>
      <c r="AU47" s="104">
        <f t="shared" ref="AU47:AU54" si="108">O47+AE47</f>
        <v>0</v>
      </c>
      <c r="AV47" s="104">
        <f t="shared" ref="AV47:AV54" si="109">P47+AF47</f>
        <v>0</v>
      </c>
      <c r="AW47" s="104">
        <f t="shared" ref="AW47:AW54" si="110">Q47+AG47</f>
        <v>0</v>
      </c>
      <c r="AX47" s="104">
        <f t="shared" ref="AX47:AX54" si="111">R47+AH47</f>
        <v>0</v>
      </c>
      <c r="AY47" s="153">
        <f t="shared" si="41"/>
        <v>350.7</v>
      </c>
      <c r="AZ47" s="153">
        <f t="shared" si="42"/>
        <v>3.6</v>
      </c>
      <c r="BA47" s="153">
        <f t="shared" si="43"/>
        <v>0</v>
      </c>
      <c r="BB47" s="153">
        <f t="shared" si="44"/>
        <v>0</v>
      </c>
      <c r="BC47" s="153">
        <f t="shared" si="45"/>
        <v>0</v>
      </c>
      <c r="BD47" s="153">
        <f t="shared" si="46"/>
        <v>0</v>
      </c>
      <c r="BE47" s="153">
        <f t="shared" si="47"/>
        <v>350.7</v>
      </c>
      <c r="BF47" s="153">
        <f t="shared" si="48"/>
        <v>3.6</v>
      </c>
      <c r="BG47" s="153">
        <f t="shared" si="49"/>
        <v>0</v>
      </c>
      <c r="BH47" s="153">
        <f t="shared" si="50"/>
        <v>0</v>
      </c>
      <c r="BI47" s="153">
        <f t="shared" si="51"/>
        <v>0</v>
      </c>
      <c r="BJ47" s="153">
        <f t="shared" si="52"/>
        <v>0</v>
      </c>
      <c r="BK47" s="153">
        <f t="shared" si="53"/>
        <v>0</v>
      </c>
      <c r="BL47" s="153">
        <f t="shared" si="54"/>
        <v>0</v>
      </c>
      <c r="BM47" s="153">
        <f t="shared" si="55"/>
        <v>0</v>
      </c>
      <c r="BN47" s="153">
        <f t="shared" si="56"/>
        <v>0</v>
      </c>
      <c r="BO47" s="188">
        <f t="shared" si="57"/>
        <v>0</v>
      </c>
    </row>
    <row r="48" spans="1:67" s="55" customFormat="1" ht="27.75" customHeight="1" x14ac:dyDescent="0.25">
      <c r="A48" s="97"/>
      <c r="B48" s="72" t="s">
        <v>225</v>
      </c>
      <c r="C48" s="146">
        <f t="shared" si="94"/>
        <v>34.200000000000003</v>
      </c>
      <c r="D48" s="146">
        <f t="shared" si="59"/>
        <v>0.2</v>
      </c>
      <c r="E48" s="130"/>
      <c r="F48" s="130"/>
      <c r="G48" s="130"/>
      <c r="H48" s="130"/>
      <c r="I48" s="128">
        <v>34.200000000000003</v>
      </c>
      <c r="J48" s="130">
        <v>0.2</v>
      </c>
      <c r="K48" s="130"/>
      <c r="L48" s="130"/>
      <c r="M48" s="130"/>
      <c r="N48" s="130"/>
      <c r="O48" s="130"/>
      <c r="P48" s="130"/>
      <c r="Q48" s="198"/>
      <c r="R48" s="198"/>
      <c r="S48" s="146">
        <f t="shared" si="95"/>
        <v>-10.199999999999999</v>
      </c>
      <c r="T48" s="146">
        <f t="shared" si="61"/>
        <v>-0.1</v>
      </c>
      <c r="U48" s="132"/>
      <c r="V48" s="132"/>
      <c r="W48" s="132"/>
      <c r="X48" s="132"/>
      <c r="Y48" s="132">
        <v>-10.199999999999999</v>
      </c>
      <c r="Z48" s="132">
        <v>-0.1</v>
      </c>
      <c r="AA48" s="132"/>
      <c r="AB48" s="132"/>
      <c r="AC48" s="132"/>
      <c r="AD48" s="132"/>
      <c r="AE48" s="132"/>
      <c r="AF48" s="132"/>
      <c r="AG48" s="208"/>
      <c r="AH48" s="208"/>
      <c r="AI48" s="103">
        <f t="shared" ref="AI48:AI49" si="112">AK48+AM48+AO48+AQ48+AS48+AU48+AW48</f>
        <v>24.000000000000004</v>
      </c>
      <c r="AJ48" s="103">
        <f t="shared" ref="AJ48" si="113">AL48+AN48+AP48+AR48+AT48+AV48+AX48</f>
        <v>0.1</v>
      </c>
      <c r="AK48" s="104">
        <f t="shared" si="98"/>
        <v>0</v>
      </c>
      <c r="AL48" s="104">
        <f t="shared" si="99"/>
        <v>0</v>
      </c>
      <c r="AM48" s="104">
        <f t="shared" si="100"/>
        <v>0</v>
      </c>
      <c r="AN48" s="104">
        <f t="shared" si="101"/>
        <v>0</v>
      </c>
      <c r="AO48" s="104">
        <f t="shared" si="102"/>
        <v>24.000000000000004</v>
      </c>
      <c r="AP48" s="104">
        <f t="shared" si="103"/>
        <v>0.1</v>
      </c>
      <c r="AQ48" s="104">
        <f t="shared" si="104"/>
        <v>0</v>
      </c>
      <c r="AR48" s="104">
        <f t="shared" si="105"/>
        <v>0</v>
      </c>
      <c r="AS48" s="104">
        <f t="shared" si="106"/>
        <v>0</v>
      </c>
      <c r="AT48" s="104">
        <f t="shared" si="107"/>
        <v>0</v>
      </c>
      <c r="AU48" s="104">
        <f t="shared" si="108"/>
        <v>0</v>
      </c>
      <c r="AV48" s="104">
        <f t="shared" si="109"/>
        <v>0</v>
      </c>
      <c r="AW48" s="104">
        <f t="shared" si="110"/>
        <v>0</v>
      </c>
      <c r="AX48" s="104">
        <f t="shared" si="111"/>
        <v>0</v>
      </c>
      <c r="AY48" s="153">
        <f t="shared" si="41"/>
        <v>10.199999999999999</v>
      </c>
      <c r="AZ48" s="153">
        <f t="shared" si="42"/>
        <v>0.1</v>
      </c>
      <c r="BA48" s="153">
        <f t="shared" si="43"/>
        <v>0</v>
      </c>
      <c r="BB48" s="153">
        <f t="shared" si="44"/>
        <v>0</v>
      </c>
      <c r="BC48" s="153">
        <f t="shared" si="45"/>
        <v>0</v>
      </c>
      <c r="BD48" s="153">
        <f t="shared" si="46"/>
        <v>0</v>
      </c>
      <c r="BE48" s="153">
        <f t="shared" si="47"/>
        <v>10.199999999999999</v>
      </c>
      <c r="BF48" s="153">
        <f t="shared" si="48"/>
        <v>0.1</v>
      </c>
      <c r="BG48" s="153">
        <f t="shared" si="49"/>
        <v>0</v>
      </c>
      <c r="BH48" s="153">
        <f t="shared" si="50"/>
        <v>0</v>
      </c>
      <c r="BI48" s="153">
        <f t="shared" si="51"/>
        <v>0</v>
      </c>
      <c r="BJ48" s="153">
        <f t="shared" si="52"/>
        <v>0</v>
      </c>
      <c r="BK48" s="153">
        <f t="shared" si="53"/>
        <v>0</v>
      </c>
      <c r="BL48" s="153">
        <f t="shared" si="54"/>
        <v>0</v>
      </c>
      <c r="BM48" s="153">
        <f t="shared" si="55"/>
        <v>0</v>
      </c>
      <c r="BN48" s="153">
        <f t="shared" si="56"/>
        <v>0</v>
      </c>
      <c r="BO48" s="188">
        <f>S48+AY48</f>
        <v>0</v>
      </c>
    </row>
    <row r="49" spans="1:67" x14ac:dyDescent="0.25">
      <c r="A49" s="9"/>
      <c r="B49" s="31" t="s">
        <v>479</v>
      </c>
      <c r="C49" s="148">
        <f t="shared" si="94"/>
        <v>0</v>
      </c>
      <c r="D49" s="148"/>
      <c r="E49" s="128"/>
      <c r="F49" s="128"/>
      <c r="G49" s="128"/>
      <c r="H49" s="128"/>
      <c r="I49" s="70"/>
      <c r="J49" s="128"/>
      <c r="K49" s="128"/>
      <c r="L49" s="128"/>
      <c r="M49" s="128"/>
      <c r="N49" s="128"/>
      <c r="O49" s="128"/>
      <c r="P49" s="128"/>
      <c r="Q49" s="197"/>
      <c r="R49" s="197"/>
      <c r="S49" s="148">
        <f t="shared" si="95"/>
        <v>1.2</v>
      </c>
      <c r="T49" s="148">
        <f t="shared" si="61"/>
        <v>0</v>
      </c>
      <c r="U49" s="129"/>
      <c r="V49" s="129"/>
      <c r="W49" s="129"/>
      <c r="X49" s="129"/>
      <c r="Y49" s="129">
        <v>1.2</v>
      </c>
      <c r="Z49" s="129"/>
      <c r="AA49" s="129"/>
      <c r="AB49" s="129"/>
      <c r="AC49" s="129"/>
      <c r="AD49" s="129"/>
      <c r="AE49" s="129"/>
      <c r="AF49" s="129"/>
      <c r="AG49" s="207"/>
      <c r="AH49" s="207"/>
      <c r="AI49" s="135">
        <f t="shared" si="112"/>
        <v>1.2</v>
      </c>
      <c r="AJ49" s="135"/>
      <c r="AK49" s="104"/>
      <c r="AL49" s="104"/>
      <c r="AM49" s="104"/>
      <c r="AN49" s="104"/>
      <c r="AO49" s="104">
        <f t="shared" si="102"/>
        <v>1.2</v>
      </c>
      <c r="AP49" s="104"/>
      <c r="AQ49" s="104"/>
      <c r="AR49" s="104"/>
      <c r="AS49" s="104"/>
      <c r="AT49" s="104"/>
      <c r="AU49" s="104"/>
      <c r="AV49" s="104"/>
      <c r="AW49" s="104"/>
      <c r="AX49" s="104"/>
      <c r="AY49" s="153"/>
      <c r="AZ49" s="153"/>
      <c r="BA49" s="153"/>
      <c r="BB49" s="153"/>
      <c r="BC49" s="153"/>
      <c r="BD49" s="153"/>
      <c r="BE49" s="153">
        <f t="shared" si="47"/>
        <v>-1.2</v>
      </c>
      <c r="BF49" s="153"/>
      <c r="BG49" s="153"/>
      <c r="BH49" s="153"/>
      <c r="BI49" s="153"/>
      <c r="BJ49" s="153"/>
      <c r="BK49" s="153"/>
      <c r="BL49" s="153"/>
      <c r="BM49" s="153"/>
      <c r="BN49" s="153"/>
      <c r="BO49" s="188"/>
    </row>
    <row r="50" spans="1:67" ht="26.25" x14ac:dyDescent="0.25">
      <c r="A50" s="9"/>
      <c r="B50" s="31" t="s">
        <v>485</v>
      </c>
      <c r="C50" s="148">
        <f t="shared" ref="C50" si="114">E50+G50+I50+K50+M50+O50+Q50</f>
        <v>0</v>
      </c>
      <c r="D50" s="148"/>
      <c r="E50" s="128"/>
      <c r="F50" s="128"/>
      <c r="G50" s="128"/>
      <c r="H50" s="128"/>
      <c r="I50" s="70"/>
      <c r="J50" s="128"/>
      <c r="K50" s="128"/>
      <c r="L50" s="128"/>
      <c r="M50" s="128"/>
      <c r="N50" s="128"/>
      <c r="O50" s="128"/>
      <c r="P50" s="128"/>
      <c r="Q50" s="197"/>
      <c r="R50" s="197"/>
      <c r="S50" s="148">
        <f t="shared" ref="S50" si="115">U50+W50+Y50+AA50+AC50+AE50+AG50</f>
        <v>3.1</v>
      </c>
      <c r="T50" s="148">
        <f t="shared" ref="T50" si="116">V50+X50+Z50+AB50+AD50+AF50+AH50</f>
        <v>0</v>
      </c>
      <c r="U50" s="129"/>
      <c r="V50" s="129"/>
      <c r="W50" s="129"/>
      <c r="X50" s="129"/>
      <c r="Y50" s="129">
        <v>3.1</v>
      </c>
      <c r="Z50" s="129"/>
      <c r="AA50" s="129"/>
      <c r="AB50" s="129"/>
      <c r="AC50" s="129"/>
      <c r="AD50" s="129"/>
      <c r="AE50" s="129"/>
      <c r="AF50" s="129"/>
      <c r="AG50" s="207"/>
      <c r="AH50" s="207"/>
      <c r="AI50" s="135">
        <f t="shared" ref="AI50" si="117">AK50+AM50+AO50+AQ50+AS50+AU50+AW50</f>
        <v>3.1</v>
      </c>
      <c r="AJ50" s="135"/>
      <c r="AK50" s="104"/>
      <c r="AL50" s="104"/>
      <c r="AM50" s="104"/>
      <c r="AN50" s="104"/>
      <c r="AO50" s="104">
        <f t="shared" ref="AO50" si="118">I50+Y50</f>
        <v>3.1</v>
      </c>
      <c r="AP50" s="104"/>
      <c r="AQ50" s="104"/>
      <c r="AR50" s="104"/>
      <c r="AS50" s="104"/>
      <c r="AT50" s="104"/>
      <c r="AU50" s="104"/>
      <c r="AV50" s="104"/>
      <c r="AW50" s="104"/>
      <c r="AX50" s="104"/>
      <c r="AY50" s="153"/>
      <c r="AZ50" s="153"/>
      <c r="BA50" s="153"/>
      <c r="BB50" s="153"/>
      <c r="BC50" s="153"/>
      <c r="BD50" s="153"/>
      <c r="BE50" s="153">
        <f t="shared" ref="BE50" si="119">I50-AO50</f>
        <v>-3.1</v>
      </c>
      <c r="BF50" s="153"/>
      <c r="BG50" s="153"/>
      <c r="BH50" s="153"/>
      <c r="BI50" s="153"/>
      <c r="BJ50" s="153"/>
      <c r="BK50" s="153"/>
      <c r="BL50" s="153"/>
      <c r="BM50" s="153"/>
      <c r="BN50" s="153"/>
      <c r="BO50" s="188"/>
    </row>
    <row r="51" spans="1:67" s="55" customFormat="1" ht="27.75" customHeight="1" x14ac:dyDescent="0.25">
      <c r="A51" s="97"/>
      <c r="B51" s="72" t="s">
        <v>132</v>
      </c>
      <c r="C51" s="146">
        <f t="shared" si="94"/>
        <v>3141.2</v>
      </c>
      <c r="D51" s="146">
        <f t="shared" si="59"/>
        <v>0</v>
      </c>
      <c r="E51" s="130"/>
      <c r="F51" s="130"/>
      <c r="G51" s="130"/>
      <c r="H51" s="130"/>
      <c r="I51" s="128">
        <v>3141.2</v>
      </c>
      <c r="J51" s="130"/>
      <c r="K51" s="130"/>
      <c r="L51" s="130"/>
      <c r="M51" s="130"/>
      <c r="N51" s="130"/>
      <c r="O51" s="130"/>
      <c r="P51" s="130"/>
      <c r="Q51" s="198"/>
      <c r="R51" s="198"/>
      <c r="S51" s="146">
        <f t="shared" si="95"/>
        <v>0</v>
      </c>
      <c r="T51" s="146">
        <f t="shared" si="61"/>
        <v>0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208"/>
      <c r="AH51" s="208"/>
      <c r="AI51" s="103">
        <f t="shared" si="96"/>
        <v>3141.2</v>
      </c>
      <c r="AJ51" s="103">
        <f t="shared" si="97"/>
        <v>0</v>
      </c>
      <c r="AK51" s="104">
        <f t="shared" si="98"/>
        <v>0</v>
      </c>
      <c r="AL51" s="104">
        <f t="shared" si="99"/>
        <v>0</v>
      </c>
      <c r="AM51" s="104">
        <f t="shared" si="100"/>
        <v>0</v>
      </c>
      <c r="AN51" s="104">
        <f t="shared" si="101"/>
        <v>0</v>
      </c>
      <c r="AO51" s="104">
        <f t="shared" si="102"/>
        <v>3141.2</v>
      </c>
      <c r="AP51" s="104">
        <f t="shared" si="103"/>
        <v>0</v>
      </c>
      <c r="AQ51" s="104">
        <f t="shared" si="104"/>
        <v>0</v>
      </c>
      <c r="AR51" s="104">
        <f t="shared" si="105"/>
        <v>0</v>
      </c>
      <c r="AS51" s="104">
        <f t="shared" si="106"/>
        <v>0</v>
      </c>
      <c r="AT51" s="104">
        <f t="shared" si="107"/>
        <v>0</v>
      </c>
      <c r="AU51" s="104">
        <f t="shared" si="108"/>
        <v>0</v>
      </c>
      <c r="AV51" s="104">
        <f t="shared" si="109"/>
        <v>0</v>
      </c>
      <c r="AW51" s="104">
        <f t="shared" si="110"/>
        <v>0</v>
      </c>
      <c r="AX51" s="104">
        <f t="shared" si="111"/>
        <v>0</v>
      </c>
      <c r="AY51" s="153">
        <f t="shared" si="41"/>
        <v>0</v>
      </c>
      <c r="AZ51" s="153">
        <f t="shared" si="42"/>
        <v>0</v>
      </c>
      <c r="BA51" s="153">
        <f t="shared" si="43"/>
        <v>0</v>
      </c>
      <c r="BB51" s="153">
        <f t="shared" si="44"/>
        <v>0</v>
      </c>
      <c r="BC51" s="153">
        <f t="shared" si="45"/>
        <v>0</v>
      </c>
      <c r="BD51" s="153">
        <f t="shared" si="46"/>
        <v>0</v>
      </c>
      <c r="BE51" s="153">
        <f t="shared" si="47"/>
        <v>0</v>
      </c>
      <c r="BF51" s="153">
        <f t="shared" si="48"/>
        <v>0</v>
      </c>
      <c r="BG51" s="153">
        <f t="shared" si="49"/>
        <v>0</v>
      </c>
      <c r="BH51" s="153">
        <f t="shared" si="50"/>
        <v>0</v>
      </c>
      <c r="BI51" s="153">
        <f t="shared" si="51"/>
        <v>0</v>
      </c>
      <c r="BJ51" s="153">
        <f t="shared" si="52"/>
        <v>0</v>
      </c>
      <c r="BK51" s="153">
        <f t="shared" si="53"/>
        <v>0</v>
      </c>
      <c r="BL51" s="153">
        <f t="shared" si="54"/>
        <v>0</v>
      </c>
      <c r="BM51" s="153">
        <f t="shared" si="55"/>
        <v>0</v>
      </c>
      <c r="BN51" s="153">
        <f t="shared" si="56"/>
        <v>0</v>
      </c>
      <c r="BO51" s="188">
        <f t="shared" si="57"/>
        <v>0</v>
      </c>
    </row>
    <row r="52" spans="1:67" ht="15" customHeight="1" x14ac:dyDescent="0.25">
      <c r="A52" s="9"/>
      <c r="B52" s="5" t="s">
        <v>6</v>
      </c>
      <c r="C52" s="146">
        <f t="shared" si="94"/>
        <v>486.29999999999995</v>
      </c>
      <c r="D52" s="146">
        <f t="shared" si="59"/>
        <v>0.6</v>
      </c>
      <c r="E52" s="6">
        <v>141.19999999999999</v>
      </c>
      <c r="F52" s="6">
        <v>0.6</v>
      </c>
      <c r="G52" s="6"/>
      <c r="H52" s="6"/>
      <c r="I52" s="6"/>
      <c r="J52" s="6"/>
      <c r="K52" s="6"/>
      <c r="L52" s="6"/>
      <c r="M52" s="6">
        <v>127.5</v>
      </c>
      <c r="N52" s="6"/>
      <c r="O52" s="6"/>
      <c r="P52" s="6"/>
      <c r="Q52" s="196">
        <f>'4 priedas_ nepanaudotos lėšos'!C24</f>
        <v>217.6</v>
      </c>
      <c r="R52" s="196">
        <f>'4 priedas_ nepanaudotos lėšos'!D24</f>
        <v>0</v>
      </c>
      <c r="S52" s="146">
        <f t="shared" si="95"/>
        <v>0.6</v>
      </c>
      <c r="T52" s="146">
        <f t="shared" si="61"/>
        <v>0</v>
      </c>
      <c r="U52" s="126"/>
      <c r="V52" s="126"/>
      <c r="W52" s="126"/>
      <c r="X52" s="126"/>
      <c r="Y52" s="126"/>
      <c r="Z52" s="126"/>
      <c r="AA52" s="126"/>
      <c r="AB52" s="126"/>
      <c r="AC52" s="126">
        <v>0.6</v>
      </c>
      <c r="AD52" s="126"/>
      <c r="AE52" s="126"/>
      <c r="AF52" s="126"/>
      <c r="AG52" s="206">
        <f>'4 priedas_ nepanaudotos lėšos'!O24</f>
        <v>0</v>
      </c>
      <c r="AH52" s="206">
        <f>'4 priedas_ nepanaudotos lėšos'!P24</f>
        <v>0</v>
      </c>
      <c r="AI52" s="103">
        <f t="shared" ref="AI52:AI66" si="120">AK52+AM52+AO52+AQ52+AS52+AU52+AW52</f>
        <v>486.9</v>
      </c>
      <c r="AJ52" s="103">
        <f t="shared" si="93"/>
        <v>0.6</v>
      </c>
      <c r="AK52" s="5">
        <f>E52+U52</f>
        <v>141.19999999999999</v>
      </c>
      <c r="AL52" s="5">
        <f t="shared" si="99"/>
        <v>0.6</v>
      </c>
      <c r="AM52" s="5">
        <f t="shared" si="100"/>
        <v>0</v>
      </c>
      <c r="AN52" s="5">
        <f t="shared" si="101"/>
        <v>0</v>
      </c>
      <c r="AO52" s="5">
        <f t="shared" si="102"/>
        <v>0</v>
      </c>
      <c r="AP52" s="5">
        <f t="shared" si="103"/>
        <v>0</v>
      </c>
      <c r="AQ52" s="5">
        <f t="shared" si="104"/>
        <v>0</v>
      </c>
      <c r="AR52" s="5">
        <f t="shared" si="105"/>
        <v>0</v>
      </c>
      <c r="AS52" s="5">
        <f t="shared" si="106"/>
        <v>128.1</v>
      </c>
      <c r="AT52" s="5">
        <f t="shared" si="107"/>
        <v>0</v>
      </c>
      <c r="AU52" s="5">
        <f t="shared" si="108"/>
        <v>0</v>
      </c>
      <c r="AV52" s="5">
        <f t="shared" si="109"/>
        <v>0</v>
      </c>
      <c r="AW52" s="5">
        <f t="shared" si="110"/>
        <v>217.6</v>
      </c>
      <c r="AX52" s="5">
        <f t="shared" si="111"/>
        <v>0</v>
      </c>
      <c r="AY52" s="153">
        <f t="shared" si="41"/>
        <v>-0.60000000000002274</v>
      </c>
      <c r="AZ52" s="153">
        <f t="shared" si="42"/>
        <v>0</v>
      </c>
      <c r="BA52" s="153">
        <f t="shared" si="43"/>
        <v>0</v>
      </c>
      <c r="BB52" s="153">
        <f t="shared" si="44"/>
        <v>0</v>
      </c>
      <c r="BC52" s="153">
        <f t="shared" si="45"/>
        <v>0</v>
      </c>
      <c r="BD52" s="153">
        <f t="shared" si="46"/>
        <v>0</v>
      </c>
      <c r="BE52" s="153">
        <f t="shared" si="47"/>
        <v>0</v>
      </c>
      <c r="BF52" s="153">
        <f t="shared" si="48"/>
        <v>0</v>
      </c>
      <c r="BG52" s="153">
        <f t="shared" si="49"/>
        <v>0</v>
      </c>
      <c r="BH52" s="153">
        <f t="shared" si="50"/>
        <v>0</v>
      </c>
      <c r="BI52" s="153">
        <f t="shared" si="51"/>
        <v>-0.59999999999999432</v>
      </c>
      <c r="BJ52" s="153">
        <f t="shared" si="52"/>
        <v>0</v>
      </c>
      <c r="BK52" s="153">
        <f t="shared" si="53"/>
        <v>0</v>
      </c>
      <c r="BL52" s="153">
        <f t="shared" si="54"/>
        <v>0</v>
      </c>
      <c r="BM52" s="153">
        <f t="shared" si="55"/>
        <v>0</v>
      </c>
      <c r="BN52" s="153">
        <f t="shared" si="56"/>
        <v>0</v>
      </c>
      <c r="BO52" s="188">
        <f t="shared" si="57"/>
        <v>-2.2759572004815709E-14</v>
      </c>
    </row>
    <row r="53" spans="1:67" x14ac:dyDescent="0.25">
      <c r="A53" s="9"/>
      <c r="B53" s="20" t="s">
        <v>308</v>
      </c>
      <c r="C53" s="146">
        <f t="shared" si="94"/>
        <v>5831.0999999999995</v>
      </c>
      <c r="D53" s="146">
        <f t="shared" si="59"/>
        <v>1427.7</v>
      </c>
      <c r="E53" s="6">
        <v>2253.6</v>
      </c>
      <c r="F53" s="6">
        <v>284.5</v>
      </c>
      <c r="G53" s="6"/>
      <c r="H53" s="6"/>
      <c r="I53" s="128">
        <f>SUM(I54:I60)</f>
        <v>1241.8</v>
      </c>
      <c r="J53" s="128">
        <f>SUM(J54:J60)</f>
        <v>14.5</v>
      </c>
      <c r="K53" s="6">
        <v>1231.8</v>
      </c>
      <c r="L53" s="6">
        <v>1128.7</v>
      </c>
      <c r="M53" s="6"/>
      <c r="N53" s="6"/>
      <c r="O53" s="6">
        <v>785.9</v>
      </c>
      <c r="P53" s="6"/>
      <c r="Q53" s="196">
        <f>'4 priedas_ nepanaudotos lėšos'!C25</f>
        <v>318</v>
      </c>
      <c r="R53" s="196">
        <f>'4 priedas_ nepanaudotos lėšos'!D25</f>
        <v>0</v>
      </c>
      <c r="S53" s="146">
        <f t="shared" si="95"/>
        <v>332.29999999999984</v>
      </c>
      <c r="T53" s="146">
        <f t="shared" si="61"/>
        <v>2</v>
      </c>
      <c r="U53" s="126">
        <v>-85.6</v>
      </c>
      <c r="V53" s="126">
        <v>0.1</v>
      </c>
      <c r="W53" s="126">
        <f>SUM(W54:W60)</f>
        <v>0</v>
      </c>
      <c r="X53" s="126"/>
      <c r="Y53" s="126">
        <f>SUM(Y54:Y60)</f>
        <v>713.59999999999991</v>
      </c>
      <c r="Z53" s="126">
        <f>SUM(Z54:Z60)</f>
        <v>-0.7</v>
      </c>
      <c r="AA53" s="126">
        <v>4.3</v>
      </c>
      <c r="AB53" s="126">
        <v>2.6</v>
      </c>
      <c r="AC53" s="126"/>
      <c r="AD53" s="126"/>
      <c r="AE53" s="126">
        <v>-300</v>
      </c>
      <c r="AF53" s="126"/>
      <c r="AG53" s="206">
        <f>'4 priedas_ nepanaudotos lėšos'!O25</f>
        <v>0</v>
      </c>
      <c r="AH53" s="206">
        <f>'4 priedas_ nepanaudotos lėšos'!P25</f>
        <v>0</v>
      </c>
      <c r="AI53" s="103">
        <f t="shared" si="120"/>
        <v>6163.4</v>
      </c>
      <c r="AJ53" s="103">
        <f t="shared" si="93"/>
        <v>1429.7</v>
      </c>
      <c r="AK53" s="5">
        <f>E53+U53</f>
        <v>2168</v>
      </c>
      <c r="AL53" s="5">
        <f t="shared" si="99"/>
        <v>284.60000000000002</v>
      </c>
      <c r="AM53" s="5">
        <f t="shared" si="100"/>
        <v>0</v>
      </c>
      <c r="AN53" s="5">
        <f t="shared" si="101"/>
        <v>0</v>
      </c>
      <c r="AO53" s="5">
        <f t="shared" si="102"/>
        <v>1955.3999999999999</v>
      </c>
      <c r="AP53" s="5">
        <f t="shared" si="103"/>
        <v>13.8</v>
      </c>
      <c r="AQ53" s="5">
        <f t="shared" si="104"/>
        <v>1236.0999999999999</v>
      </c>
      <c r="AR53" s="5">
        <f t="shared" si="105"/>
        <v>1131.3</v>
      </c>
      <c r="AS53" s="5">
        <f t="shared" si="106"/>
        <v>0</v>
      </c>
      <c r="AT53" s="5">
        <f t="shared" si="107"/>
        <v>0</v>
      </c>
      <c r="AU53" s="5">
        <f t="shared" si="108"/>
        <v>485.9</v>
      </c>
      <c r="AV53" s="5">
        <f t="shared" si="109"/>
        <v>0</v>
      </c>
      <c r="AW53" s="5">
        <f t="shared" si="110"/>
        <v>318</v>
      </c>
      <c r="AX53" s="5">
        <f t="shared" si="111"/>
        <v>0</v>
      </c>
      <c r="AY53" s="153">
        <f t="shared" si="41"/>
        <v>-332.30000000000018</v>
      </c>
      <c r="AZ53" s="153">
        <f t="shared" si="42"/>
        <v>-2</v>
      </c>
      <c r="BA53" s="153">
        <f t="shared" si="43"/>
        <v>85.599999999999909</v>
      </c>
      <c r="BB53" s="153">
        <f t="shared" si="44"/>
        <v>-0.10000000000002274</v>
      </c>
      <c r="BC53" s="153">
        <f t="shared" si="45"/>
        <v>0</v>
      </c>
      <c r="BD53" s="153">
        <f t="shared" si="46"/>
        <v>0</v>
      </c>
      <c r="BE53" s="153">
        <f t="shared" si="47"/>
        <v>-713.59999999999991</v>
      </c>
      <c r="BF53" s="153">
        <f t="shared" si="48"/>
        <v>0.69999999999999929</v>
      </c>
      <c r="BG53" s="153">
        <f t="shared" si="49"/>
        <v>-4.2999999999999545</v>
      </c>
      <c r="BH53" s="153">
        <f t="shared" si="50"/>
        <v>-2.5999999999999091</v>
      </c>
      <c r="BI53" s="153">
        <f t="shared" si="51"/>
        <v>0</v>
      </c>
      <c r="BJ53" s="153">
        <f t="shared" si="52"/>
        <v>0</v>
      </c>
      <c r="BK53" s="153">
        <f t="shared" si="53"/>
        <v>300</v>
      </c>
      <c r="BL53" s="153">
        <f t="shared" si="54"/>
        <v>0</v>
      </c>
      <c r="BM53" s="153">
        <f t="shared" si="55"/>
        <v>0</v>
      </c>
      <c r="BN53" s="153">
        <f t="shared" si="56"/>
        <v>0</v>
      </c>
      <c r="BO53" s="188">
        <f t="shared" si="57"/>
        <v>0</v>
      </c>
    </row>
    <row r="54" spans="1:67" x14ac:dyDescent="0.25">
      <c r="A54" s="9"/>
      <c r="B54" s="72" t="s">
        <v>219</v>
      </c>
      <c r="C54" s="146">
        <f t="shared" si="94"/>
        <v>734</v>
      </c>
      <c r="D54" s="146">
        <f t="shared" si="59"/>
        <v>0</v>
      </c>
      <c r="E54" s="6"/>
      <c r="F54" s="6"/>
      <c r="G54" s="6"/>
      <c r="H54" s="6"/>
      <c r="I54" s="128">
        <v>734</v>
      </c>
      <c r="J54" s="128"/>
      <c r="K54" s="6"/>
      <c r="L54" s="6"/>
      <c r="M54" s="6"/>
      <c r="N54" s="6"/>
      <c r="O54" s="6"/>
      <c r="P54" s="6"/>
      <c r="Q54" s="196"/>
      <c r="R54" s="196"/>
      <c r="S54" s="146">
        <f t="shared" si="95"/>
        <v>700</v>
      </c>
      <c r="T54" s="146">
        <f t="shared" si="61"/>
        <v>0</v>
      </c>
      <c r="U54" s="126"/>
      <c r="V54" s="126"/>
      <c r="W54" s="126"/>
      <c r="X54" s="126"/>
      <c r="Y54" s="126">
        <v>700</v>
      </c>
      <c r="Z54" s="126"/>
      <c r="AA54" s="126"/>
      <c r="AB54" s="126"/>
      <c r="AC54" s="126"/>
      <c r="AD54" s="126"/>
      <c r="AE54" s="126"/>
      <c r="AF54" s="126"/>
      <c r="AG54" s="206"/>
      <c r="AH54" s="206"/>
      <c r="AI54" s="103">
        <f>AK54+AM54+AO54+AQ54+AS54+AU54+AW54</f>
        <v>1434</v>
      </c>
      <c r="AJ54" s="103">
        <f t="shared" si="93"/>
        <v>0</v>
      </c>
      <c r="AK54" s="104">
        <f>E54+U54</f>
        <v>0</v>
      </c>
      <c r="AL54" s="104">
        <f t="shared" si="99"/>
        <v>0</v>
      </c>
      <c r="AM54" s="104">
        <f t="shared" si="100"/>
        <v>0</v>
      </c>
      <c r="AN54" s="104">
        <f t="shared" si="101"/>
        <v>0</v>
      </c>
      <c r="AO54" s="104">
        <f t="shared" si="102"/>
        <v>1434</v>
      </c>
      <c r="AP54" s="104">
        <f t="shared" si="103"/>
        <v>0</v>
      </c>
      <c r="AQ54" s="104">
        <f t="shared" si="104"/>
        <v>0</v>
      </c>
      <c r="AR54" s="104">
        <f t="shared" si="105"/>
        <v>0</v>
      </c>
      <c r="AS54" s="104">
        <f t="shared" si="106"/>
        <v>0</v>
      </c>
      <c r="AT54" s="104">
        <f t="shared" si="107"/>
        <v>0</v>
      </c>
      <c r="AU54" s="104">
        <f t="shared" si="108"/>
        <v>0</v>
      </c>
      <c r="AV54" s="104">
        <f t="shared" si="109"/>
        <v>0</v>
      </c>
      <c r="AW54" s="104">
        <f t="shared" si="110"/>
        <v>0</v>
      </c>
      <c r="AX54" s="104">
        <f t="shared" si="111"/>
        <v>0</v>
      </c>
      <c r="AY54" s="153">
        <f t="shared" si="41"/>
        <v>-700</v>
      </c>
      <c r="AZ54" s="153">
        <f t="shared" si="42"/>
        <v>0</v>
      </c>
      <c r="BA54" s="153">
        <f t="shared" si="43"/>
        <v>0</v>
      </c>
      <c r="BB54" s="153">
        <f t="shared" si="44"/>
        <v>0</v>
      </c>
      <c r="BC54" s="153">
        <f t="shared" si="45"/>
        <v>0</v>
      </c>
      <c r="BD54" s="153">
        <f t="shared" si="46"/>
        <v>0</v>
      </c>
      <c r="BE54" s="153">
        <f t="shared" si="47"/>
        <v>-700</v>
      </c>
      <c r="BF54" s="153">
        <f t="shared" si="48"/>
        <v>0</v>
      </c>
      <c r="BG54" s="153">
        <f t="shared" si="49"/>
        <v>0</v>
      </c>
      <c r="BH54" s="153">
        <f t="shared" si="50"/>
        <v>0</v>
      </c>
      <c r="BI54" s="153">
        <f t="shared" si="51"/>
        <v>0</v>
      </c>
      <c r="BJ54" s="153">
        <f t="shared" si="52"/>
        <v>0</v>
      </c>
      <c r="BK54" s="153">
        <f t="shared" si="53"/>
        <v>0</v>
      </c>
      <c r="BL54" s="153">
        <f t="shared" si="54"/>
        <v>0</v>
      </c>
      <c r="BM54" s="153">
        <f t="shared" si="55"/>
        <v>0</v>
      </c>
      <c r="BN54" s="153">
        <f t="shared" si="56"/>
        <v>0</v>
      </c>
      <c r="BO54" s="188">
        <f t="shared" si="57"/>
        <v>0</v>
      </c>
    </row>
    <row r="55" spans="1:67" ht="15" customHeight="1" x14ac:dyDescent="0.25">
      <c r="A55" s="9"/>
      <c r="B55" s="72" t="s">
        <v>162</v>
      </c>
      <c r="C55" s="146">
        <f t="shared" ref="C55:C63" si="121">E55+G55+I55+K55+M55+O55+Q55</f>
        <v>218.1</v>
      </c>
      <c r="D55" s="146">
        <f t="shared" ref="D55:D63" si="122">F55+H55+J55+L55+N55+P55+R55</f>
        <v>1.4</v>
      </c>
      <c r="E55" s="6"/>
      <c r="F55" s="6"/>
      <c r="G55" s="6"/>
      <c r="H55" s="6"/>
      <c r="I55" s="128">
        <v>218.1</v>
      </c>
      <c r="J55" s="128">
        <v>1.4</v>
      </c>
      <c r="K55" s="6"/>
      <c r="L55" s="6"/>
      <c r="M55" s="6"/>
      <c r="N55" s="6"/>
      <c r="O55" s="6"/>
      <c r="P55" s="6"/>
      <c r="Q55" s="196"/>
      <c r="R55" s="196"/>
      <c r="S55" s="146">
        <f t="shared" ref="S55:S64" si="123">U55+W55+Y55+AA55+AC55+AE55+AG55</f>
        <v>-78.2</v>
      </c>
      <c r="T55" s="146">
        <f t="shared" ref="T55:T64" si="124">V55+X55+Z55+AB55+AD55+AF55+AH55</f>
        <v>-0.6</v>
      </c>
      <c r="U55" s="126"/>
      <c r="V55" s="126"/>
      <c r="W55" s="126"/>
      <c r="X55" s="126"/>
      <c r="Y55" s="126">
        <v>-78.2</v>
      </c>
      <c r="Z55" s="126">
        <v>-0.6</v>
      </c>
      <c r="AA55" s="126"/>
      <c r="AB55" s="126"/>
      <c r="AC55" s="126"/>
      <c r="AD55" s="126"/>
      <c r="AE55" s="126"/>
      <c r="AF55" s="126"/>
      <c r="AG55" s="206"/>
      <c r="AH55" s="206"/>
      <c r="AI55" s="103">
        <f t="shared" si="120"/>
        <v>139.89999999999998</v>
      </c>
      <c r="AJ55" s="103">
        <f t="shared" si="93"/>
        <v>0.79999999999999993</v>
      </c>
      <c r="AK55" s="104">
        <f t="shared" ref="AK55:AK60" si="125">E55+U55</f>
        <v>0</v>
      </c>
      <c r="AL55" s="104">
        <f t="shared" ref="AL55:AL67" si="126">F55+V55</f>
        <v>0</v>
      </c>
      <c r="AM55" s="104">
        <f t="shared" ref="AM55:AM67" si="127">G55+W55</f>
        <v>0</v>
      </c>
      <c r="AN55" s="104">
        <f t="shared" ref="AN55:AN67" si="128">H55+X55</f>
        <v>0</v>
      </c>
      <c r="AO55" s="104">
        <f t="shared" ref="AO55:AP67" si="129">I55+Y55</f>
        <v>139.89999999999998</v>
      </c>
      <c r="AP55" s="104">
        <f t="shared" ref="AP55:AP66" si="130">J55+Z55</f>
        <v>0.79999999999999993</v>
      </c>
      <c r="AQ55" s="104">
        <f t="shared" ref="AQ55:AQ67" si="131">K55+AA55</f>
        <v>0</v>
      </c>
      <c r="AR55" s="104">
        <f t="shared" ref="AR55:AR67" si="132">L55+AB55</f>
        <v>0</v>
      </c>
      <c r="AS55" s="104">
        <f t="shared" ref="AS55:AS67" si="133">M55+AC55</f>
        <v>0</v>
      </c>
      <c r="AT55" s="104">
        <f t="shared" ref="AT55:AT67" si="134">N55+AD55</f>
        <v>0</v>
      </c>
      <c r="AU55" s="104">
        <f t="shared" ref="AU55:AU67" si="135">O55+AE55</f>
        <v>0</v>
      </c>
      <c r="AV55" s="104">
        <f t="shared" ref="AV55:AV67" si="136">P55+AF55</f>
        <v>0</v>
      </c>
      <c r="AW55" s="104">
        <f t="shared" ref="AW55:AW67" si="137">Q55+AG55</f>
        <v>0</v>
      </c>
      <c r="AX55" s="104">
        <f t="shared" ref="AX55:AX67" si="138">R55+AH55</f>
        <v>0</v>
      </c>
      <c r="AY55" s="153">
        <f t="shared" si="41"/>
        <v>78.200000000000017</v>
      </c>
      <c r="AZ55" s="153">
        <f t="shared" si="42"/>
        <v>0.6</v>
      </c>
      <c r="BA55" s="153">
        <f t="shared" si="43"/>
        <v>0</v>
      </c>
      <c r="BB55" s="153">
        <f t="shared" si="44"/>
        <v>0</v>
      </c>
      <c r="BC55" s="153">
        <f t="shared" si="45"/>
        <v>0</v>
      </c>
      <c r="BD55" s="153">
        <f t="shared" si="46"/>
        <v>0</v>
      </c>
      <c r="BE55" s="153">
        <f t="shared" si="47"/>
        <v>78.200000000000017</v>
      </c>
      <c r="BF55" s="153">
        <f t="shared" si="48"/>
        <v>0.6</v>
      </c>
      <c r="BG55" s="153">
        <f t="shared" si="49"/>
        <v>0</v>
      </c>
      <c r="BH55" s="153">
        <f t="shared" si="50"/>
        <v>0</v>
      </c>
      <c r="BI55" s="153">
        <f t="shared" si="51"/>
        <v>0</v>
      </c>
      <c r="BJ55" s="153">
        <f t="shared" si="52"/>
        <v>0</v>
      </c>
      <c r="BK55" s="153">
        <f t="shared" si="53"/>
        <v>0</v>
      </c>
      <c r="BL55" s="153">
        <f t="shared" si="54"/>
        <v>0</v>
      </c>
      <c r="BM55" s="153">
        <f t="shared" si="55"/>
        <v>0</v>
      </c>
      <c r="BN55" s="153">
        <f t="shared" si="56"/>
        <v>0</v>
      </c>
      <c r="BO55" s="188">
        <f t="shared" si="57"/>
        <v>0</v>
      </c>
    </row>
    <row r="56" spans="1:67" ht="27" customHeight="1" x14ac:dyDescent="0.25">
      <c r="A56" s="9"/>
      <c r="B56" s="72" t="s">
        <v>225</v>
      </c>
      <c r="C56" s="146">
        <f t="shared" si="121"/>
        <v>21</v>
      </c>
      <c r="D56" s="146">
        <f t="shared" si="122"/>
        <v>0.3</v>
      </c>
      <c r="E56" s="6"/>
      <c r="F56" s="6"/>
      <c r="G56" s="6"/>
      <c r="H56" s="6"/>
      <c r="I56" s="128">
        <v>21</v>
      </c>
      <c r="J56" s="128">
        <v>0.3</v>
      </c>
      <c r="K56" s="6"/>
      <c r="L56" s="6"/>
      <c r="M56" s="6"/>
      <c r="N56" s="6"/>
      <c r="O56" s="6"/>
      <c r="P56" s="6"/>
      <c r="Q56" s="196"/>
      <c r="R56" s="196"/>
      <c r="S56" s="146">
        <f t="shared" si="123"/>
        <v>-7.5</v>
      </c>
      <c r="T56" s="146">
        <f t="shared" si="124"/>
        <v>-0.1</v>
      </c>
      <c r="U56" s="126"/>
      <c r="V56" s="126"/>
      <c r="W56" s="126"/>
      <c r="X56" s="126"/>
      <c r="Y56" s="126">
        <v>-7.5</v>
      </c>
      <c r="Z56" s="126">
        <v>-0.1</v>
      </c>
      <c r="AA56" s="126"/>
      <c r="AB56" s="126"/>
      <c r="AC56" s="126"/>
      <c r="AD56" s="126"/>
      <c r="AE56" s="126"/>
      <c r="AF56" s="126"/>
      <c r="AG56" s="206"/>
      <c r="AH56" s="206"/>
      <c r="AI56" s="103">
        <f t="shared" ref="AI56:AI60" si="139">AK56+AM56+AO56+AQ56+AS56+AU56+AW56</f>
        <v>13.5</v>
      </c>
      <c r="AJ56" s="103">
        <f t="shared" ref="AJ56:AJ60" si="140">AL56+AN56+AP56+AR56+AT56+AV56+AX56</f>
        <v>0.19999999999999998</v>
      </c>
      <c r="AK56" s="104">
        <f t="shared" si="125"/>
        <v>0</v>
      </c>
      <c r="AL56" s="104">
        <f t="shared" si="126"/>
        <v>0</v>
      </c>
      <c r="AM56" s="104">
        <f t="shared" si="127"/>
        <v>0</v>
      </c>
      <c r="AN56" s="104">
        <f t="shared" si="128"/>
        <v>0</v>
      </c>
      <c r="AO56" s="104">
        <f t="shared" si="129"/>
        <v>13.5</v>
      </c>
      <c r="AP56" s="104">
        <f t="shared" si="130"/>
        <v>0.19999999999999998</v>
      </c>
      <c r="AQ56" s="104">
        <f t="shared" si="131"/>
        <v>0</v>
      </c>
      <c r="AR56" s="104">
        <f t="shared" si="132"/>
        <v>0</v>
      </c>
      <c r="AS56" s="104">
        <f t="shared" si="133"/>
        <v>0</v>
      </c>
      <c r="AT56" s="104">
        <f t="shared" si="134"/>
        <v>0</v>
      </c>
      <c r="AU56" s="104">
        <f t="shared" si="135"/>
        <v>0</v>
      </c>
      <c r="AV56" s="104">
        <f t="shared" si="136"/>
        <v>0</v>
      </c>
      <c r="AW56" s="104">
        <f t="shared" si="137"/>
        <v>0</v>
      </c>
      <c r="AX56" s="104">
        <f t="shared" si="138"/>
        <v>0</v>
      </c>
      <c r="AY56" s="153">
        <f t="shared" si="41"/>
        <v>7.5</v>
      </c>
      <c r="AZ56" s="153">
        <f t="shared" si="42"/>
        <v>0.1</v>
      </c>
      <c r="BA56" s="153">
        <f t="shared" si="43"/>
        <v>0</v>
      </c>
      <c r="BB56" s="153">
        <f t="shared" si="44"/>
        <v>0</v>
      </c>
      <c r="BC56" s="153">
        <f t="shared" si="45"/>
        <v>0</v>
      </c>
      <c r="BD56" s="153">
        <f t="shared" si="46"/>
        <v>0</v>
      </c>
      <c r="BE56" s="153">
        <f t="shared" si="47"/>
        <v>7.5</v>
      </c>
      <c r="BF56" s="153">
        <f t="shared" si="48"/>
        <v>0.1</v>
      </c>
      <c r="BG56" s="153">
        <f t="shared" si="49"/>
        <v>0</v>
      </c>
      <c r="BH56" s="153">
        <f t="shared" si="50"/>
        <v>0</v>
      </c>
      <c r="BI56" s="153">
        <f t="shared" si="51"/>
        <v>0</v>
      </c>
      <c r="BJ56" s="153">
        <f t="shared" si="52"/>
        <v>0</v>
      </c>
      <c r="BK56" s="153">
        <f t="shared" si="53"/>
        <v>0</v>
      </c>
      <c r="BL56" s="153">
        <f t="shared" si="54"/>
        <v>0</v>
      </c>
      <c r="BM56" s="153">
        <f t="shared" si="55"/>
        <v>0</v>
      </c>
      <c r="BN56" s="153">
        <f t="shared" si="56"/>
        <v>0</v>
      </c>
      <c r="BO56" s="188">
        <f t="shared" si="57"/>
        <v>0</v>
      </c>
    </row>
    <row r="57" spans="1:67" ht="26.25" x14ac:dyDescent="0.25">
      <c r="A57" s="29"/>
      <c r="B57" s="31" t="s">
        <v>263</v>
      </c>
      <c r="C57" s="146">
        <f t="shared" si="121"/>
        <v>2.1</v>
      </c>
      <c r="D57" s="146">
        <f t="shared" si="122"/>
        <v>0</v>
      </c>
      <c r="E57" s="6"/>
      <c r="F57" s="6"/>
      <c r="G57" s="6"/>
      <c r="H57" s="6"/>
      <c r="I57" s="128">
        <v>2.1</v>
      </c>
      <c r="J57" s="128"/>
      <c r="K57" s="6"/>
      <c r="L57" s="6"/>
      <c r="M57" s="6"/>
      <c r="N57" s="6"/>
      <c r="O57" s="6"/>
      <c r="P57" s="6"/>
      <c r="Q57" s="196"/>
      <c r="R57" s="196"/>
      <c r="S57" s="146">
        <f t="shared" si="123"/>
        <v>0</v>
      </c>
      <c r="T57" s="146">
        <f t="shared" si="124"/>
        <v>0</v>
      </c>
      <c r="U57" s="126"/>
      <c r="V57" s="126"/>
      <c r="W57" s="126"/>
      <c r="X57" s="126"/>
      <c r="Y57" s="126"/>
      <c r="Z57" s="126"/>
      <c r="AA57" s="126"/>
      <c r="AB57" s="126"/>
      <c r="AC57" s="126"/>
      <c r="AD57" s="126"/>
      <c r="AE57" s="126"/>
      <c r="AF57" s="126"/>
      <c r="AG57" s="206"/>
      <c r="AH57" s="206"/>
      <c r="AI57" s="103">
        <f t="shared" ref="AI57" si="141">AK57+AM57+AO57+AQ57+AS57+AU57+AW57</f>
        <v>2.1</v>
      </c>
      <c r="AJ57" s="103">
        <f t="shared" ref="AJ57" si="142">AL57+AN57+AP57+AR57+AT57+AV57+AX57</f>
        <v>0</v>
      </c>
      <c r="AK57" s="104">
        <f t="shared" si="125"/>
        <v>0</v>
      </c>
      <c r="AL57" s="104">
        <f t="shared" si="126"/>
        <v>0</v>
      </c>
      <c r="AM57" s="104">
        <f t="shared" si="127"/>
        <v>0</v>
      </c>
      <c r="AN57" s="104">
        <f t="shared" si="128"/>
        <v>0</v>
      </c>
      <c r="AO57" s="104">
        <f t="shared" si="129"/>
        <v>2.1</v>
      </c>
      <c r="AP57" s="104">
        <f t="shared" si="130"/>
        <v>0</v>
      </c>
      <c r="AQ57" s="104">
        <f t="shared" si="131"/>
        <v>0</v>
      </c>
      <c r="AR57" s="104">
        <f t="shared" si="132"/>
        <v>0</v>
      </c>
      <c r="AS57" s="104">
        <f t="shared" si="133"/>
        <v>0</v>
      </c>
      <c r="AT57" s="104">
        <f t="shared" si="134"/>
        <v>0</v>
      </c>
      <c r="AU57" s="104">
        <f t="shared" si="135"/>
        <v>0</v>
      </c>
      <c r="AV57" s="104">
        <f t="shared" si="136"/>
        <v>0</v>
      </c>
      <c r="AW57" s="104">
        <f t="shared" si="137"/>
        <v>0</v>
      </c>
      <c r="AX57" s="104">
        <f t="shared" si="138"/>
        <v>0</v>
      </c>
      <c r="AY57" s="153">
        <f t="shared" si="41"/>
        <v>0</v>
      </c>
      <c r="AZ57" s="153">
        <f t="shared" si="42"/>
        <v>0</v>
      </c>
      <c r="BA57" s="153">
        <f t="shared" si="43"/>
        <v>0</v>
      </c>
      <c r="BB57" s="153">
        <f t="shared" si="44"/>
        <v>0</v>
      </c>
      <c r="BC57" s="153">
        <f t="shared" si="45"/>
        <v>0</v>
      </c>
      <c r="BD57" s="153">
        <f t="shared" si="46"/>
        <v>0</v>
      </c>
      <c r="BE57" s="153">
        <f t="shared" si="47"/>
        <v>0</v>
      </c>
      <c r="BF57" s="153">
        <f t="shared" si="48"/>
        <v>0</v>
      </c>
      <c r="BG57" s="153">
        <f t="shared" si="49"/>
        <v>0</v>
      </c>
      <c r="BH57" s="153">
        <f t="shared" si="50"/>
        <v>0</v>
      </c>
      <c r="BI57" s="153">
        <f t="shared" si="51"/>
        <v>0</v>
      </c>
      <c r="BJ57" s="153">
        <f t="shared" si="52"/>
        <v>0</v>
      </c>
      <c r="BK57" s="153">
        <f t="shared" si="53"/>
        <v>0</v>
      </c>
      <c r="BL57" s="153">
        <f t="shared" si="54"/>
        <v>0</v>
      </c>
      <c r="BM57" s="153">
        <f t="shared" si="55"/>
        <v>0</v>
      </c>
      <c r="BN57" s="153">
        <f t="shared" si="56"/>
        <v>0</v>
      </c>
      <c r="BO57" s="188">
        <f t="shared" si="57"/>
        <v>0</v>
      </c>
    </row>
    <row r="58" spans="1:67" x14ac:dyDescent="0.25">
      <c r="A58" s="29"/>
      <c r="B58" s="31" t="s">
        <v>406</v>
      </c>
      <c r="C58" s="146">
        <f t="shared" si="121"/>
        <v>31.1</v>
      </c>
      <c r="D58" s="146">
        <f t="shared" si="122"/>
        <v>0</v>
      </c>
      <c r="E58" s="6"/>
      <c r="F58" s="6"/>
      <c r="G58" s="6"/>
      <c r="H58" s="6"/>
      <c r="I58" s="128">
        <v>31.1</v>
      </c>
      <c r="J58" s="128"/>
      <c r="K58" s="6"/>
      <c r="L58" s="6"/>
      <c r="M58" s="6"/>
      <c r="N58" s="6"/>
      <c r="O58" s="6"/>
      <c r="P58" s="6"/>
      <c r="Q58" s="196"/>
      <c r="R58" s="196"/>
      <c r="S58" s="146">
        <f t="shared" si="123"/>
        <v>99.3</v>
      </c>
      <c r="T58" s="146">
        <f t="shared" si="124"/>
        <v>0</v>
      </c>
      <c r="U58" s="126"/>
      <c r="V58" s="126"/>
      <c r="W58" s="126"/>
      <c r="X58" s="126"/>
      <c r="Y58" s="126">
        <v>99.3</v>
      </c>
      <c r="Z58" s="126"/>
      <c r="AA58" s="126"/>
      <c r="AB58" s="126"/>
      <c r="AC58" s="126"/>
      <c r="AD58" s="126"/>
      <c r="AE58" s="126"/>
      <c r="AF58" s="126"/>
      <c r="AG58" s="206"/>
      <c r="AH58" s="206"/>
      <c r="AI58" s="103">
        <f t="shared" ref="AI58" si="143">AK58+AM58+AO58+AQ58+AS58+AU58+AW58</f>
        <v>130.4</v>
      </c>
      <c r="AJ58" s="103">
        <f t="shared" ref="AJ58" si="144">AL58+AN58+AP58+AR58+AT58+AV58+AX58</f>
        <v>0</v>
      </c>
      <c r="AK58" s="104">
        <f t="shared" ref="AK58" si="145">E58+U58</f>
        <v>0</v>
      </c>
      <c r="AL58" s="104">
        <f t="shared" ref="AL58" si="146">F58+V58</f>
        <v>0</v>
      </c>
      <c r="AM58" s="104">
        <f t="shared" ref="AM58" si="147">G58+W58</f>
        <v>0</v>
      </c>
      <c r="AN58" s="104">
        <f t="shared" ref="AN58" si="148">H58+X58</f>
        <v>0</v>
      </c>
      <c r="AO58" s="104">
        <f t="shared" ref="AO58" si="149">I58+Y58</f>
        <v>130.4</v>
      </c>
      <c r="AP58" s="104">
        <f t="shared" ref="AP58" si="150">J58+Z58</f>
        <v>0</v>
      </c>
      <c r="AQ58" s="104">
        <f t="shared" ref="AQ58" si="151">K58+AA58</f>
        <v>0</v>
      </c>
      <c r="AR58" s="104">
        <f t="shared" ref="AR58" si="152">L58+AB58</f>
        <v>0</v>
      </c>
      <c r="AS58" s="104">
        <f t="shared" ref="AS58" si="153">M58+AC58</f>
        <v>0</v>
      </c>
      <c r="AT58" s="104">
        <f t="shared" ref="AT58" si="154">N58+AD58</f>
        <v>0</v>
      </c>
      <c r="AU58" s="104">
        <f t="shared" ref="AU58" si="155">O58+AE58</f>
        <v>0</v>
      </c>
      <c r="AV58" s="104">
        <f t="shared" ref="AV58" si="156">P58+AF58</f>
        <v>0</v>
      </c>
      <c r="AW58" s="104">
        <f t="shared" ref="AW58" si="157">Q58+AG58</f>
        <v>0</v>
      </c>
      <c r="AX58" s="104">
        <f t="shared" ref="AX58" si="158">R58+AH58</f>
        <v>0</v>
      </c>
      <c r="AY58" s="153">
        <f t="shared" si="41"/>
        <v>-99.300000000000011</v>
      </c>
      <c r="AZ58" s="153">
        <f t="shared" si="42"/>
        <v>0</v>
      </c>
      <c r="BA58" s="153">
        <f t="shared" si="43"/>
        <v>0</v>
      </c>
      <c r="BB58" s="153">
        <f t="shared" si="44"/>
        <v>0</v>
      </c>
      <c r="BC58" s="153">
        <f t="shared" si="45"/>
        <v>0</v>
      </c>
      <c r="BD58" s="153">
        <f t="shared" si="46"/>
        <v>0</v>
      </c>
      <c r="BE58" s="153">
        <f t="shared" si="47"/>
        <v>-99.300000000000011</v>
      </c>
      <c r="BF58" s="153">
        <f t="shared" si="48"/>
        <v>0</v>
      </c>
      <c r="BG58" s="153">
        <f t="shared" si="49"/>
        <v>0</v>
      </c>
      <c r="BH58" s="153">
        <f t="shared" si="50"/>
        <v>0</v>
      </c>
      <c r="BI58" s="153">
        <f t="shared" si="51"/>
        <v>0</v>
      </c>
      <c r="BJ58" s="153">
        <f t="shared" si="52"/>
        <v>0</v>
      </c>
      <c r="BK58" s="153">
        <f t="shared" si="53"/>
        <v>0</v>
      </c>
      <c r="BL58" s="153">
        <f t="shared" si="54"/>
        <v>0</v>
      </c>
      <c r="BM58" s="153">
        <f t="shared" si="55"/>
        <v>0</v>
      </c>
      <c r="BN58" s="153">
        <f t="shared" si="56"/>
        <v>0</v>
      </c>
      <c r="BO58" s="188">
        <f t="shared" si="57"/>
        <v>0</v>
      </c>
    </row>
    <row r="59" spans="1:67" ht="39" x14ac:dyDescent="0.25">
      <c r="A59" s="29"/>
      <c r="B59" s="31" t="s">
        <v>407</v>
      </c>
      <c r="C59" s="146">
        <f t="shared" si="121"/>
        <v>1.8</v>
      </c>
      <c r="D59" s="146">
        <f t="shared" si="122"/>
        <v>1.8</v>
      </c>
      <c r="E59" s="6"/>
      <c r="F59" s="6"/>
      <c r="G59" s="6"/>
      <c r="H59" s="6"/>
      <c r="I59" s="128">
        <v>1.8</v>
      </c>
      <c r="J59" s="128">
        <v>1.8</v>
      </c>
      <c r="K59" s="6"/>
      <c r="L59" s="6"/>
      <c r="M59" s="6"/>
      <c r="N59" s="6"/>
      <c r="O59" s="6"/>
      <c r="P59" s="6"/>
      <c r="Q59" s="196"/>
      <c r="R59" s="196"/>
      <c r="S59" s="146">
        <f t="shared" ref="S59" si="159">U59+W59+Y59+AA59+AC59+AE59+AG59</f>
        <v>0</v>
      </c>
      <c r="T59" s="146">
        <f t="shared" ref="T59" si="160">V59+X59+Z59+AB59+AD59+AF59+AH59</f>
        <v>0</v>
      </c>
      <c r="U59" s="126"/>
      <c r="V59" s="126"/>
      <c r="W59" s="126"/>
      <c r="X59" s="126"/>
      <c r="Y59" s="126"/>
      <c r="Z59" s="126"/>
      <c r="AA59" s="126"/>
      <c r="AB59" s="126"/>
      <c r="AC59" s="126"/>
      <c r="AD59" s="126"/>
      <c r="AE59" s="126"/>
      <c r="AF59" s="126"/>
      <c r="AG59" s="206"/>
      <c r="AH59" s="206"/>
      <c r="AI59" s="103">
        <f t="shared" ref="AI59" si="161">AK59+AM59+AO59+AQ59+AS59+AU59+AW59</f>
        <v>1.8</v>
      </c>
      <c r="AJ59" s="103">
        <f t="shared" ref="AJ59" si="162">AL59+AN59+AP59+AR59+AT59+AV59+AX59</f>
        <v>1.8</v>
      </c>
      <c r="AK59" s="104">
        <f t="shared" ref="AK59" si="163">E59+U59</f>
        <v>0</v>
      </c>
      <c r="AL59" s="104">
        <f t="shared" ref="AL59" si="164">F59+V59</f>
        <v>0</v>
      </c>
      <c r="AM59" s="104">
        <f t="shared" ref="AM59" si="165">G59+W59</f>
        <v>0</v>
      </c>
      <c r="AN59" s="104">
        <f t="shared" ref="AN59" si="166">H59+X59</f>
        <v>0</v>
      </c>
      <c r="AO59" s="104">
        <f t="shared" ref="AO59" si="167">I59+Y59</f>
        <v>1.8</v>
      </c>
      <c r="AP59" s="104">
        <f t="shared" ref="AP59" si="168">J59+Z59</f>
        <v>1.8</v>
      </c>
      <c r="AQ59" s="104">
        <f t="shared" ref="AQ59" si="169">K59+AA59</f>
        <v>0</v>
      </c>
      <c r="AR59" s="104">
        <f t="shared" ref="AR59" si="170">L59+AB59</f>
        <v>0</v>
      </c>
      <c r="AS59" s="104">
        <f t="shared" ref="AS59" si="171">M59+AC59</f>
        <v>0</v>
      </c>
      <c r="AT59" s="104">
        <f t="shared" ref="AT59" si="172">N59+AD59</f>
        <v>0</v>
      </c>
      <c r="AU59" s="104">
        <f t="shared" ref="AU59" si="173">O59+AE59</f>
        <v>0</v>
      </c>
      <c r="AV59" s="104">
        <f t="shared" ref="AV59" si="174">P59+AF59</f>
        <v>0</v>
      </c>
      <c r="AW59" s="104">
        <f t="shared" ref="AW59" si="175">Q59+AG59</f>
        <v>0</v>
      </c>
      <c r="AX59" s="104">
        <f t="shared" ref="AX59" si="176">R59+AH59</f>
        <v>0</v>
      </c>
      <c r="AY59" s="153">
        <f t="shared" si="41"/>
        <v>0</v>
      </c>
      <c r="AZ59" s="153">
        <f t="shared" si="42"/>
        <v>0</v>
      </c>
      <c r="BA59" s="153">
        <f t="shared" si="43"/>
        <v>0</v>
      </c>
      <c r="BB59" s="153">
        <f t="shared" si="44"/>
        <v>0</v>
      </c>
      <c r="BC59" s="153">
        <f t="shared" si="45"/>
        <v>0</v>
      </c>
      <c r="BD59" s="153">
        <f t="shared" si="46"/>
        <v>0</v>
      </c>
      <c r="BE59" s="153">
        <f t="shared" si="47"/>
        <v>0</v>
      </c>
      <c r="BF59" s="153">
        <f t="shared" si="48"/>
        <v>0</v>
      </c>
      <c r="BG59" s="153">
        <f t="shared" si="49"/>
        <v>0</v>
      </c>
      <c r="BH59" s="153">
        <f t="shared" si="50"/>
        <v>0</v>
      </c>
      <c r="BI59" s="153">
        <f t="shared" si="51"/>
        <v>0</v>
      </c>
      <c r="BJ59" s="153">
        <f t="shared" si="52"/>
        <v>0</v>
      </c>
      <c r="BK59" s="153">
        <f t="shared" si="53"/>
        <v>0</v>
      </c>
      <c r="BL59" s="153">
        <f t="shared" si="54"/>
        <v>0</v>
      </c>
      <c r="BM59" s="153">
        <f t="shared" si="55"/>
        <v>0</v>
      </c>
      <c r="BN59" s="153">
        <f t="shared" si="56"/>
        <v>0</v>
      </c>
      <c r="BO59" s="188">
        <f t="shared" si="57"/>
        <v>0</v>
      </c>
    </row>
    <row r="60" spans="1:67" s="55" customFormat="1" ht="15" customHeight="1" x14ac:dyDescent="0.25">
      <c r="A60" s="97"/>
      <c r="B60" s="33" t="s">
        <v>250</v>
      </c>
      <c r="C60" s="146">
        <f t="shared" si="121"/>
        <v>233.7</v>
      </c>
      <c r="D60" s="146">
        <f t="shared" si="122"/>
        <v>11</v>
      </c>
      <c r="E60" s="130"/>
      <c r="F60" s="130"/>
      <c r="G60" s="130"/>
      <c r="H60" s="130"/>
      <c r="I60" s="128">
        <v>233.7</v>
      </c>
      <c r="J60" s="128">
        <v>11</v>
      </c>
      <c r="K60" s="130"/>
      <c r="L60" s="130"/>
      <c r="M60" s="130"/>
      <c r="N60" s="130"/>
      <c r="O60" s="130"/>
      <c r="P60" s="130"/>
      <c r="Q60" s="198"/>
      <c r="R60" s="198"/>
      <c r="S60" s="146">
        <f t="shared" si="123"/>
        <v>0</v>
      </c>
      <c r="T60" s="146">
        <f t="shared" si="124"/>
        <v>0</v>
      </c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208"/>
      <c r="AH60" s="208"/>
      <c r="AI60" s="103">
        <f t="shared" si="139"/>
        <v>233.7</v>
      </c>
      <c r="AJ60" s="103">
        <f t="shared" si="140"/>
        <v>11</v>
      </c>
      <c r="AK60" s="104">
        <f t="shared" si="125"/>
        <v>0</v>
      </c>
      <c r="AL60" s="104">
        <f t="shared" si="126"/>
        <v>0</v>
      </c>
      <c r="AM60" s="104">
        <f t="shared" si="127"/>
        <v>0</v>
      </c>
      <c r="AN60" s="104">
        <f t="shared" si="128"/>
        <v>0</v>
      </c>
      <c r="AO60" s="104">
        <f t="shared" si="129"/>
        <v>233.7</v>
      </c>
      <c r="AP60" s="104">
        <f t="shared" si="130"/>
        <v>11</v>
      </c>
      <c r="AQ60" s="104">
        <f t="shared" si="131"/>
        <v>0</v>
      </c>
      <c r="AR60" s="104">
        <f t="shared" si="132"/>
        <v>0</v>
      </c>
      <c r="AS60" s="104">
        <f t="shared" si="133"/>
        <v>0</v>
      </c>
      <c r="AT60" s="104">
        <f t="shared" si="134"/>
        <v>0</v>
      </c>
      <c r="AU60" s="104">
        <f t="shared" si="135"/>
        <v>0</v>
      </c>
      <c r="AV60" s="104">
        <f t="shared" si="136"/>
        <v>0</v>
      </c>
      <c r="AW60" s="104">
        <f t="shared" si="137"/>
        <v>0</v>
      </c>
      <c r="AX60" s="104">
        <f t="shared" si="138"/>
        <v>0</v>
      </c>
      <c r="AY60" s="153">
        <f t="shared" si="41"/>
        <v>0</v>
      </c>
      <c r="AZ60" s="153">
        <f t="shared" si="42"/>
        <v>0</v>
      </c>
      <c r="BA60" s="153">
        <f t="shared" si="43"/>
        <v>0</v>
      </c>
      <c r="BB60" s="153">
        <f t="shared" si="44"/>
        <v>0</v>
      </c>
      <c r="BC60" s="153">
        <f t="shared" si="45"/>
        <v>0</v>
      </c>
      <c r="BD60" s="153">
        <f t="shared" si="46"/>
        <v>0</v>
      </c>
      <c r="BE60" s="153">
        <f t="shared" si="47"/>
        <v>0</v>
      </c>
      <c r="BF60" s="153">
        <f t="shared" si="48"/>
        <v>0</v>
      </c>
      <c r="BG60" s="153">
        <f t="shared" si="49"/>
        <v>0</v>
      </c>
      <c r="BH60" s="153">
        <f t="shared" si="50"/>
        <v>0</v>
      </c>
      <c r="BI60" s="153">
        <f t="shared" si="51"/>
        <v>0</v>
      </c>
      <c r="BJ60" s="153">
        <f t="shared" si="52"/>
        <v>0</v>
      </c>
      <c r="BK60" s="153">
        <f t="shared" si="53"/>
        <v>0</v>
      </c>
      <c r="BL60" s="153">
        <f t="shared" si="54"/>
        <v>0</v>
      </c>
      <c r="BM60" s="153">
        <f t="shared" si="55"/>
        <v>0</v>
      </c>
      <c r="BN60" s="153">
        <f t="shared" si="56"/>
        <v>0</v>
      </c>
      <c r="BO60" s="188">
        <f t="shared" si="57"/>
        <v>0</v>
      </c>
    </row>
    <row r="61" spans="1:67" ht="15" customHeight="1" x14ac:dyDescent="0.25">
      <c r="A61" s="9"/>
      <c r="B61" s="1" t="s">
        <v>293</v>
      </c>
      <c r="C61" s="146">
        <f t="shared" si="121"/>
        <v>931.6</v>
      </c>
      <c r="D61" s="146">
        <f t="shared" si="122"/>
        <v>240.2</v>
      </c>
      <c r="E61" s="6">
        <v>497.7</v>
      </c>
      <c r="F61" s="6">
        <v>239.2</v>
      </c>
      <c r="G61" s="6">
        <f>G62</f>
        <v>219</v>
      </c>
      <c r="H61" s="6">
        <f>H62</f>
        <v>0</v>
      </c>
      <c r="I61" s="6"/>
      <c r="J61" s="6"/>
      <c r="K61" s="6"/>
      <c r="L61" s="6"/>
      <c r="M61" s="6"/>
      <c r="N61" s="6"/>
      <c r="O61" s="6">
        <v>214.9</v>
      </c>
      <c r="P61" s="6">
        <v>1</v>
      </c>
      <c r="Q61" s="196"/>
      <c r="R61" s="196"/>
      <c r="S61" s="146">
        <f t="shared" si="123"/>
        <v>-4</v>
      </c>
      <c r="T61" s="146">
        <f t="shared" si="124"/>
        <v>-0.4</v>
      </c>
      <c r="U61" s="126">
        <v>-4</v>
      </c>
      <c r="V61" s="126">
        <v>-0.4</v>
      </c>
      <c r="W61" s="126">
        <f>W62</f>
        <v>0</v>
      </c>
      <c r="X61" s="126">
        <f>X62</f>
        <v>0</v>
      </c>
      <c r="Y61" s="126"/>
      <c r="Z61" s="126"/>
      <c r="AA61" s="126"/>
      <c r="AB61" s="126"/>
      <c r="AC61" s="126"/>
      <c r="AD61" s="126"/>
      <c r="AE61" s="126"/>
      <c r="AF61" s="126"/>
      <c r="AG61" s="206"/>
      <c r="AH61" s="206"/>
      <c r="AI61" s="103">
        <f t="shared" si="120"/>
        <v>927.6</v>
      </c>
      <c r="AJ61" s="103">
        <f t="shared" si="93"/>
        <v>239.79999999999998</v>
      </c>
      <c r="AK61" s="5">
        <f t="shared" ref="AK61:AK67" si="177">E61+U61</f>
        <v>493.7</v>
      </c>
      <c r="AL61" s="5">
        <f t="shared" si="126"/>
        <v>238.79999999999998</v>
      </c>
      <c r="AM61" s="5">
        <f t="shared" si="127"/>
        <v>219</v>
      </c>
      <c r="AN61" s="5">
        <f t="shared" si="128"/>
        <v>0</v>
      </c>
      <c r="AO61" s="5">
        <f t="shared" si="129"/>
        <v>0</v>
      </c>
      <c r="AP61" s="5">
        <f t="shared" si="130"/>
        <v>0</v>
      </c>
      <c r="AQ61" s="5">
        <f t="shared" si="131"/>
        <v>0</v>
      </c>
      <c r="AR61" s="5">
        <f t="shared" si="132"/>
        <v>0</v>
      </c>
      <c r="AS61" s="5">
        <f t="shared" si="133"/>
        <v>0</v>
      </c>
      <c r="AT61" s="5">
        <f t="shared" si="134"/>
        <v>0</v>
      </c>
      <c r="AU61" s="5">
        <f t="shared" si="135"/>
        <v>214.9</v>
      </c>
      <c r="AV61" s="5">
        <f t="shared" si="136"/>
        <v>1</v>
      </c>
      <c r="AW61" s="5">
        <f t="shared" si="137"/>
        <v>0</v>
      </c>
      <c r="AX61" s="5">
        <f t="shared" si="138"/>
        <v>0</v>
      </c>
      <c r="AY61" s="153">
        <f t="shared" si="41"/>
        <v>4</v>
      </c>
      <c r="AZ61" s="153">
        <f t="shared" si="42"/>
        <v>0.40000000000000568</v>
      </c>
      <c r="BA61" s="153">
        <f t="shared" si="43"/>
        <v>4</v>
      </c>
      <c r="BB61" s="153">
        <f t="shared" si="44"/>
        <v>0.40000000000000568</v>
      </c>
      <c r="BC61" s="153">
        <f t="shared" si="45"/>
        <v>0</v>
      </c>
      <c r="BD61" s="153">
        <f t="shared" si="46"/>
        <v>0</v>
      </c>
      <c r="BE61" s="153">
        <f t="shared" si="47"/>
        <v>0</v>
      </c>
      <c r="BF61" s="153">
        <f t="shared" si="48"/>
        <v>0</v>
      </c>
      <c r="BG61" s="153">
        <f t="shared" si="49"/>
        <v>0</v>
      </c>
      <c r="BH61" s="153">
        <f t="shared" si="50"/>
        <v>0</v>
      </c>
      <c r="BI61" s="153">
        <f t="shared" si="51"/>
        <v>0</v>
      </c>
      <c r="BJ61" s="153">
        <f t="shared" si="52"/>
        <v>0</v>
      </c>
      <c r="BK61" s="153">
        <f t="shared" si="53"/>
        <v>0</v>
      </c>
      <c r="BL61" s="153">
        <f t="shared" si="54"/>
        <v>0</v>
      </c>
      <c r="BM61" s="153">
        <f t="shared" si="55"/>
        <v>0</v>
      </c>
      <c r="BN61" s="153">
        <f t="shared" si="56"/>
        <v>0</v>
      </c>
      <c r="BO61" s="188">
        <f t="shared" si="57"/>
        <v>0</v>
      </c>
    </row>
    <row r="62" spans="1:67" s="55" customFormat="1" ht="24.75" customHeight="1" x14ac:dyDescent="0.25">
      <c r="A62" s="97"/>
      <c r="B62" s="31" t="s">
        <v>79</v>
      </c>
      <c r="C62" s="146">
        <f t="shared" si="121"/>
        <v>219</v>
      </c>
      <c r="D62" s="146">
        <f t="shared" si="122"/>
        <v>0</v>
      </c>
      <c r="E62" s="130"/>
      <c r="F62" s="130"/>
      <c r="G62" s="130">
        <v>219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98"/>
      <c r="R62" s="198"/>
      <c r="S62" s="146">
        <f t="shared" si="123"/>
        <v>0</v>
      </c>
      <c r="T62" s="146">
        <f t="shared" si="124"/>
        <v>0</v>
      </c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208"/>
      <c r="AH62" s="208"/>
      <c r="AI62" s="103">
        <f t="shared" ref="AI62" si="178">AK62+AM62+AO62+AQ62+AS62+AU62+AW62</f>
        <v>219</v>
      </c>
      <c r="AJ62" s="103">
        <f t="shared" ref="AJ62" si="179">AL62+AN62+AP62+AR62+AT62+AV62+AX62</f>
        <v>0</v>
      </c>
      <c r="AK62" s="104">
        <f t="shared" si="177"/>
        <v>0</v>
      </c>
      <c r="AL62" s="104">
        <f t="shared" si="126"/>
        <v>0</v>
      </c>
      <c r="AM62" s="104">
        <f t="shared" si="127"/>
        <v>219</v>
      </c>
      <c r="AN62" s="104">
        <f t="shared" si="128"/>
        <v>0</v>
      </c>
      <c r="AO62" s="104">
        <f t="shared" si="129"/>
        <v>0</v>
      </c>
      <c r="AP62" s="104">
        <f t="shared" si="130"/>
        <v>0</v>
      </c>
      <c r="AQ62" s="104">
        <f t="shared" si="131"/>
        <v>0</v>
      </c>
      <c r="AR62" s="104">
        <f t="shared" si="132"/>
        <v>0</v>
      </c>
      <c r="AS62" s="104">
        <f t="shared" si="133"/>
        <v>0</v>
      </c>
      <c r="AT62" s="104">
        <f t="shared" si="134"/>
        <v>0</v>
      </c>
      <c r="AU62" s="104">
        <f t="shared" si="135"/>
        <v>0</v>
      </c>
      <c r="AV62" s="104">
        <f t="shared" si="136"/>
        <v>0</v>
      </c>
      <c r="AW62" s="104">
        <f t="shared" si="137"/>
        <v>0</v>
      </c>
      <c r="AX62" s="104">
        <f t="shared" si="138"/>
        <v>0</v>
      </c>
      <c r="AY62" s="153">
        <f t="shared" si="41"/>
        <v>0</v>
      </c>
      <c r="AZ62" s="153">
        <f t="shared" si="42"/>
        <v>0</v>
      </c>
      <c r="BA62" s="153">
        <f t="shared" si="43"/>
        <v>0</v>
      </c>
      <c r="BB62" s="153">
        <f t="shared" si="44"/>
        <v>0</v>
      </c>
      <c r="BC62" s="153">
        <f t="shared" si="45"/>
        <v>0</v>
      </c>
      <c r="BD62" s="153">
        <f t="shared" si="46"/>
        <v>0</v>
      </c>
      <c r="BE62" s="153">
        <f t="shared" si="47"/>
        <v>0</v>
      </c>
      <c r="BF62" s="153">
        <f t="shared" si="48"/>
        <v>0</v>
      </c>
      <c r="BG62" s="153">
        <f t="shared" si="49"/>
        <v>0</v>
      </c>
      <c r="BH62" s="153">
        <f t="shared" si="50"/>
        <v>0</v>
      </c>
      <c r="BI62" s="153">
        <f t="shared" si="51"/>
        <v>0</v>
      </c>
      <c r="BJ62" s="153">
        <f t="shared" si="52"/>
        <v>0</v>
      </c>
      <c r="BK62" s="153">
        <f t="shared" si="53"/>
        <v>0</v>
      </c>
      <c r="BL62" s="153">
        <f t="shared" si="54"/>
        <v>0</v>
      </c>
      <c r="BM62" s="153">
        <f t="shared" si="55"/>
        <v>0</v>
      </c>
      <c r="BN62" s="153">
        <f t="shared" si="56"/>
        <v>0</v>
      </c>
      <c r="BO62" s="188">
        <f t="shared" si="57"/>
        <v>0</v>
      </c>
    </row>
    <row r="63" spans="1:67" ht="15" customHeight="1" x14ac:dyDescent="0.25">
      <c r="A63" s="29"/>
      <c r="B63" s="14" t="s">
        <v>349</v>
      </c>
      <c r="C63" s="145">
        <f t="shared" si="121"/>
        <v>2239.4</v>
      </c>
      <c r="D63" s="146">
        <f t="shared" si="122"/>
        <v>151.79999999999998</v>
      </c>
      <c r="E63" s="6">
        <v>1336.9</v>
      </c>
      <c r="F63" s="6">
        <v>137.5</v>
      </c>
      <c r="G63" s="6"/>
      <c r="H63" s="6"/>
      <c r="I63" s="6">
        <f>SUM(I64:I65)</f>
        <v>728.5</v>
      </c>
      <c r="J63" s="6">
        <f>SUM(J64:J65)</f>
        <v>0.6</v>
      </c>
      <c r="K63" s="6"/>
      <c r="L63" s="6"/>
      <c r="M63" s="6"/>
      <c r="N63" s="6"/>
      <c r="O63" s="6">
        <v>140.5</v>
      </c>
      <c r="P63" s="6">
        <v>13.7</v>
      </c>
      <c r="Q63" s="196">
        <f>'4 priedas_ nepanaudotos lėšos'!C26</f>
        <v>33.5</v>
      </c>
      <c r="R63" s="196">
        <f>'4 priedas_ nepanaudotos lėšos'!D26</f>
        <v>0</v>
      </c>
      <c r="S63" s="145">
        <f t="shared" si="123"/>
        <v>590.29999999999995</v>
      </c>
      <c r="T63" s="146">
        <f t="shared" si="124"/>
        <v>3</v>
      </c>
      <c r="U63" s="126">
        <v>40</v>
      </c>
      <c r="V63" s="126">
        <v>3</v>
      </c>
      <c r="W63" s="126"/>
      <c r="X63" s="126"/>
      <c r="Y63" s="126">
        <f>SUM(Y64:Y65)</f>
        <v>550.29999999999995</v>
      </c>
      <c r="Z63" s="126">
        <f>SUM(Z64:Z65)</f>
        <v>0</v>
      </c>
      <c r="AA63" s="126"/>
      <c r="AB63" s="126"/>
      <c r="AC63" s="126"/>
      <c r="AD63" s="126"/>
      <c r="AE63" s="126"/>
      <c r="AF63" s="126"/>
      <c r="AG63" s="208">
        <f>'4 priedas_ nepanaudotos lėšos'!O26</f>
        <v>0</v>
      </c>
      <c r="AH63" s="208">
        <f>'4 priedas_ nepanaudotos lėšos'!P26</f>
        <v>0</v>
      </c>
      <c r="AI63" s="102">
        <f t="shared" si="120"/>
        <v>2829.7</v>
      </c>
      <c r="AJ63" s="103">
        <f t="shared" si="93"/>
        <v>154.79999999999998</v>
      </c>
      <c r="AK63" s="5">
        <f t="shared" si="177"/>
        <v>1376.9</v>
      </c>
      <c r="AL63" s="5">
        <f t="shared" si="126"/>
        <v>140.5</v>
      </c>
      <c r="AM63" s="5">
        <f t="shared" si="127"/>
        <v>0</v>
      </c>
      <c r="AN63" s="5">
        <f t="shared" si="128"/>
        <v>0</v>
      </c>
      <c r="AO63" s="5">
        <f t="shared" si="129"/>
        <v>1278.8</v>
      </c>
      <c r="AP63" s="5">
        <f t="shared" si="130"/>
        <v>0.6</v>
      </c>
      <c r="AQ63" s="5">
        <f t="shared" si="131"/>
        <v>0</v>
      </c>
      <c r="AR63" s="5">
        <f t="shared" si="132"/>
        <v>0</v>
      </c>
      <c r="AS63" s="5">
        <f t="shared" si="133"/>
        <v>0</v>
      </c>
      <c r="AT63" s="5">
        <f t="shared" si="134"/>
        <v>0</v>
      </c>
      <c r="AU63" s="5">
        <f t="shared" si="135"/>
        <v>140.5</v>
      </c>
      <c r="AV63" s="5">
        <f t="shared" si="136"/>
        <v>13.7</v>
      </c>
      <c r="AW63" s="5">
        <f t="shared" si="137"/>
        <v>33.5</v>
      </c>
      <c r="AX63" s="5">
        <f t="shared" si="138"/>
        <v>0</v>
      </c>
      <c r="AY63" s="153">
        <f t="shared" si="41"/>
        <v>-590.29999999999973</v>
      </c>
      <c r="AZ63" s="153">
        <f t="shared" si="42"/>
        <v>-3</v>
      </c>
      <c r="BA63" s="153">
        <f t="shared" si="43"/>
        <v>-40</v>
      </c>
      <c r="BB63" s="153">
        <f t="shared" si="44"/>
        <v>-3</v>
      </c>
      <c r="BC63" s="153">
        <f t="shared" si="45"/>
        <v>0</v>
      </c>
      <c r="BD63" s="153">
        <f t="shared" si="46"/>
        <v>0</v>
      </c>
      <c r="BE63" s="153">
        <f t="shared" si="47"/>
        <v>-550.29999999999995</v>
      </c>
      <c r="BF63" s="153">
        <f t="shared" si="48"/>
        <v>0</v>
      </c>
      <c r="BG63" s="153">
        <f t="shared" si="49"/>
        <v>0</v>
      </c>
      <c r="BH63" s="153">
        <f t="shared" si="50"/>
        <v>0</v>
      </c>
      <c r="BI63" s="153">
        <f t="shared" si="51"/>
        <v>0</v>
      </c>
      <c r="BJ63" s="153">
        <f t="shared" si="52"/>
        <v>0</v>
      </c>
      <c r="BK63" s="153">
        <f t="shared" si="53"/>
        <v>0</v>
      </c>
      <c r="BL63" s="153">
        <f t="shared" si="54"/>
        <v>0</v>
      </c>
      <c r="BM63" s="153">
        <f t="shared" si="55"/>
        <v>0</v>
      </c>
      <c r="BN63" s="153">
        <f t="shared" si="56"/>
        <v>0</v>
      </c>
      <c r="BO63" s="188">
        <f t="shared" si="57"/>
        <v>0</v>
      </c>
    </row>
    <row r="64" spans="1:67" ht="15" customHeight="1" x14ac:dyDescent="0.25">
      <c r="A64" s="29"/>
      <c r="B64" s="31" t="s">
        <v>408</v>
      </c>
      <c r="C64" s="145">
        <f t="shared" ref="C64:D65" si="180">E64+G64+I64+K64+M64+O64+Q64</f>
        <v>28.5</v>
      </c>
      <c r="D64" s="145">
        <f t="shared" si="180"/>
        <v>0.6</v>
      </c>
      <c r="E64" s="6"/>
      <c r="F64" s="6"/>
      <c r="G64" s="6"/>
      <c r="H64" s="6"/>
      <c r="I64" s="6">
        <v>28.5</v>
      </c>
      <c r="J64" s="6">
        <v>0.6</v>
      </c>
      <c r="K64" s="6"/>
      <c r="L64" s="6"/>
      <c r="M64" s="6"/>
      <c r="N64" s="6"/>
      <c r="O64" s="6"/>
      <c r="P64" s="6"/>
      <c r="Q64" s="196"/>
      <c r="R64" s="196"/>
      <c r="S64" s="146">
        <f t="shared" si="123"/>
        <v>0</v>
      </c>
      <c r="T64" s="146">
        <f t="shared" si="124"/>
        <v>0</v>
      </c>
      <c r="U64" s="126"/>
      <c r="V64" s="126"/>
      <c r="W64" s="126"/>
      <c r="X64" s="126"/>
      <c r="Y64" s="126"/>
      <c r="Z64" s="126"/>
      <c r="AA64" s="126"/>
      <c r="AB64" s="126"/>
      <c r="AC64" s="126"/>
      <c r="AD64" s="126"/>
      <c r="AE64" s="126"/>
      <c r="AF64" s="126"/>
      <c r="AG64" s="206"/>
      <c r="AH64" s="206"/>
      <c r="AI64" s="135">
        <f t="shared" si="120"/>
        <v>28.5</v>
      </c>
      <c r="AJ64" s="103">
        <f t="shared" si="93"/>
        <v>0.6</v>
      </c>
      <c r="AK64" s="104">
        <f t="shared" ref="AK64" si="181">E64+U64</f>
        <v>0</v>
      </c>
      <c r="AL64" s="104">
        <f t="shared" ref="AL64" si="182">F64+V64</f>
        <v>0</v>
      </c>
      <c r="AM64" s="104">
        <f t="shared" ref="AM64" si="183">G64+W64</f>
        <v>0</v>
      </c>
      <c r="AN64" s="104">
        <f t="shared" ref="AN64" si="184">H64+X64</f>
        <v>0</v>
      </c>
      <c r="AO64" s="104">
        <f t="shared" ref="AO64" si="185">I64+Y64</f>
        <v>28.5</v>
      </c>
      <c r="AP64" s="104">
        <f t="shared" ref="AP64" si="186">J64+Z64</f>
        <v>0.6</v>
      </c>
      <c r="AQ64" s="104">
        <f t="shared" ref="AQ64" si="187">K64+AA64</f>
        <v>0</v>
      </c>
      <c r="AR64" s="104">
        <f t="shared" ref="AR64" si="188">L64+AB64</f>
        <v>0</v>
      </c>
      <c r="AS64" s="104">
        <f t="shared" ref="AS64" si="189">M64+AC64</f>
        <v>0</v>
      </c>
      <c r="AT64" s="104">
        <f t="shared" ref="AT64" si="190">N64+AD64</f>
        <v>0</v>
      </c>
      <c r="AU64" s="104">
        <f t="shared" ref="AU64" si="191">O64+AE64</f>
        <v>0</v>
      </c>
      <c r="AV64" s="104">
        <f t="shared" ref="AV64" si="192">P64+AF64</f>
        <v>0</v>
      </c>
      <c r="AW64" s="104">
        <f t="shared" ref="AW64" si="193">Q64+AG64</f>
        <v>0</v>
      </c>
      <c r="AX64" s="104">
        <f t="shared" ref="AX64" si="194">R64+AH64</f>
        <v>0</v>
      </c>
      <c r="AY64" s="153">
        <f t="shared" si="41"/>
        <v>0</v>
      </c>
      <c r="AZ64" s="153">
        <f>D64-AJ64</f>
        <v>0</v>
      </c>
      <c r="BA64" s="153">
        <f t="shared" si="43"/>
        <v>0</v>
      </c>
      <c r="BB64" s="153">
        <f t="shared" si="44"/>
        <v>0</v>
      </c>
      <c r="BC64" s="153">
        <f t="shared" si="45"/>
        <v>0</v>
      </c>
      <c r="BD64" s="153">
        <f t="shared" si="46"/>
        <v>0</v>
      </c>
      <c r="BE64" s="153">
        <f t="shared" si="47"/>
        <v>0</v>
      </c>
      <c r="BF64" s="153">
        <f t="shared" si="48"/>
        <v>0</v>
      </c>
      <c r="BG64" s="153">
        <f t="shared" si="49"/>
        <v>0</v>
      </c>
      <c r="BH64" s="153">
        <f t="shared" si="50"/>
        <v>0</v>
      </c>
      <c r="BI64" s="153">
        <f t="shared" si="51"/>
        <v>0</v>
      </c>
      <c r="BJ64" s="153">
        <f t="shared" si="52"/>
        <v>0</v>
      </c>
      <c r="BK64" s="153">
        <f t="shared" si="53"/>
        <v>0</v>
      </c>
      <c r="BL64" s="153">
        <f t="shared" si="54"/>
        <v>0</v>
      </c>
      <c r="BM64" s="153">
        <f t="shared" si="55"/>
        <v>0</v>
      </c>
      <c r="BN64" s="153">
        <f t="shared" si="56"/>
        <v>0</v>
      </c>
      <c r="BO64" s="188">
        <f t="shared" si="57"/>
        <v>0</v>
      </c>
    </row>
    <row r="65" spans="1:67" ht="15" customHeight="1" x14ac:dyDescent="0.25">
      <c r="A65" s="29"/>
      <c r="B65" s="33" t="s">
        <v>219</v>
      </c>
      <c r="C65" s="145">
        <f t="shared" si="180"/>
        <v>700</v>
      </c>
      <c r="D65" s="146">
        <f t="shared" ref="D65" si="195">F65+H65+J65+L65+N65+P65+R65</f>
        <v>0</v>
      </c>
      <c r="E65" s="6"/>
      <c r="F65" s="6"/>
      <c r="G65" s="6"/>
      <c r="H65" s="6"/>
      <c r="I65" s="128">
        <v>700</v>
      </c>
      <c r="J65" s="6"/>
      <c r="K65" s="6"/>
      <c r="L65" s="6"/>
      <c r="M65" s="6"/>
      <c r="N65" s="6"/>
      <c r="O65" s="6"/>
      <c r="P65" s="6"/>
      <c r="Q65" s="196"/>
      <c r="R65" s="196"/>
      <c r="S65" s="146">
        <f t="shared" ref="S65" si="196">U65+W65+Y65+AA65+AC65+AE65+AG65</f>
        <v>550.29999999999995</v>
      </c>
      <c r="T65" s="146">
        <f t="shared" ref="T65" si="197">V65+X65+Z65+AB65+AD65+AF65+AH65</f>
        <v>0</v>
      </c>
      <c r="U65" s="126"/>
      <c r="V65" s="126"/>
      <c r="W65" s="126"/>
      <c r="X65" s="126"/>
      <c r="Y65" s="126">
        <v>550.29999999999995</v>
      </c>
      <c r="Z65" s="126"/>
      <c r="AA65" s="126"/>
      <c r="AB65" s="126"/>
      <c r="AC65" s="126"/>
      <c r="AD65" s="126"/>
      <c r="AE65" s="126"/>
      <c r="AF65" s="126"/>
      <c r="AG65" s="206"/>
      <c r="AH65" s="206"/>
      <c r="AI65" s="135">
        <f t="shared" ref="AI65:AI72" si="198">AK65+AM65+AO65+AQ65+AS65+AU65+AW65</f>
        <v>1250.3</v>
      </c>
      <c r="AJ65" s="103"/>
      <c r="AK65" s="104">
        <f t="shared" si="177"/>
        <v>0</v>
      </c>
      <c r="AL65" s="104">
        <f t="shared" si="126"/>
        <v>0</v>
      </c>
      <c r="AM65" s="104">
        <f t="shared" si="127"/>
        <v>0</v>
      </c>
      <c r="AN65" s="104">
        <f t="shared" si="128"/>
        <v>0</v>
      </c>
      <c r="AO65" s="104">
        <f t="shared" si="129"/>
        <v>1250.3</v>
      </c>
      <c r="AP65" s="104">
        <f t="shared" si="130"/>
        <v>0</v>
      </c>
      <c r="AQ65" s="104">
        <f t="shared" si="131"/>
        <v>0</v>
      </c>
      <c r="AR65" s="104">
        <f t="shared" si="132"/>
        <v>0</v>
      </c>
      <c r="AS65" s="104">
        <f t="shared" si="133"/>
        <v>0</v>
      </c>
      <c r="AT65" s="104">
        <f t="shared" si="134"/>
        <v>0</v>
      </c>
      <c r="AU65" s="104">
        <f t="shared" si="135"/>
        <v>0</v>
      </c>
      <c r="AV65" s="104">
        <f t="shared" si="136"/>
        <v>0</v>
      </c>
      <c r="AW65" s="104">
        <f t="shared" si="137"/>
        <v>0</v>
      </c>
      <c r="AX65" s="104">
        <f t="shared" si="138"/>
        <v>0</v>
      </c>
      <c r="AY65" s="153">
        <f t="shared" si="41"/>
        <v>-550.29999999999995</v>
      </c>
      <c r="AZ65" s="153">
        <f t="shared" si="42"/>
        <v>0</v>
      </c>
      <c r="BA65" s="153">
        <f t="shared" si="43"/>
        <v>0</v>
      </c>
      <c r="BB65" s="153">
        <f t="shared" si="44"/>
        <v>0</v>
      </c>
      <c r="BC65" s="153">
        <f t="shared" si="45"/>
        <v>0</v>
      </c>
      <c r="BD65" s="153">
        <f t="shared" si="46"/>
        <v>0</v>
      </c>
      <c r="BE65" s="153">
        <f t="shared" si="47"/>
        <v>-550.29999999999995</v>
      </c>
      <c r="BF65" s="153">
        <f t="shared" si="48"/>
        <v>0</v>
      </c>
      <c r="BG65" s="153">
        <f t="shared" si="49"/>
        <v>0</v>
      </c>
      <c r="BH65" s="153">
        <f t="shared" si="50"/>
        <v>0</v>
      </c>
      <c r="BI65" s="153">
        <f t="shared" si="51"/>
        <v>0</v>
      </c>
      <c r="BJ65" s="153">
        <f t="shared" si="52"/>
        <v>0</v>
      </c>
      <c r="BK65" s="153">
        <f t="shared" si="53"/>
        <v>0</v>
      </c>
      <c r="BL65" s="153">
        <f t="shared" si="54"/>
        <v>0</v>
      </c>
      <c r="BM65" s="153">
        <f t="shared" si="55"/>
        <v>0</v>
      </c>
      <c r="BN65" s="153">
        <f t="shared" si="56"/>
        <v>0</v>
      </c>
      <c r="BO65" s="188">
        <f t="shared" si="57"/>
        <v>0</v>
      </c>
    </row>
    <row r="66" spans="1:67" ht="15" customHeight="1" x14ac:dyDescent="0.25">
      <c r="A66" s="9"/>
      <c r="B66" s="1" t="s">
        <v>294</v>
      </c>
      <c r="C66" s="146">
        <f>E66+G66+I66+K66+M66+O66+Q66</f>
        <v>8259.4</v>
      </c>
      <c r="D66" s="146">
        <f t="shared" ref="D66:D83" si="199">F66+H66+J66+L66+N66+P66+R66</f>
        <v>142.4</v>
      </c>
      <c r="E66" s="6">
        <v>3883.6</v>
      </c>
      <c r="F66" s="6">
        <v>8.1999999999999993</v>
      </c>
      <c r="G66" s="6">
        <f>SUM(G78:G83)</f>
        <v>1979</v>
      </c>
      <c r="H66" s="6">
        <f>SUM(H78:H83)</f>
        <v>5.6</v>
      </c>
      <c r="I66" s="6">
        <f>SUM(I67:I83)</f>
        <v>1654.7999999999997</v>
      </c>
      <c r="J66" s="6">
        <f>SUM(J67:J83)</f>
        <v>119.60000000000001</v>
      </c>
      <c r="K66" s="6"/>
      <c r="L66" s="6"/>
      <c r="M66" s="6"/>
      <c r="N66" s="6"/>
      <c r="O66" s="6">
        <v>251.6</v>
      </c>
      <c r="P66" s="6">
        <v>9</v>
      </c>
      <c r="Q66" s="196">
        <f>'4 priedas_ nepanaudotos lėšos'!C27</f>
        <v>490.4</v>
      </c>
      <c r="R66" s="196">
        <f>'4 priedas_ nepanaudotos lėšos'!D27</f>
        <v>0</v>
      </c>
      <c r="S66" s="146">
        <f>U66+W66+Y66+AA66+AC66+AE66+AG66</f>
        <v>704.40000000000009</v>
      </c>
      <c r="T66" s="146">
        <f t="shared" ref="T66:T83" si="200">V66+X66+Z66+AB66+AD66+AF66+AH66</f>
        <v>17.8</v>
      </c>
      <c r="U66" s="126">
        <v>300</v>
      </c>
      <c r="V66" s="126">
        <v>1</v>
      </c>
      <c r="W66" s="126">
        <f>SUM(W78:W83)</f>
        <v>336.7</v>
      </c>
      <c r="X66" s="126">
        <f>SUM(X78:X83)</f>
        <v>-3.2</v>
      </c>
      <c r="Y66" s="126">
        <f>SUM(Y67:Y83)</f>
        <v>67.7</v>
      </c>
      <c r="Z66" s="126">
        <f>SUM(Z67:Z83)</f>
        <v>20</v>
      </c>
      <c r="AA66" s="126"/>
      <c r="AB66" s="126"/>
      <c r="AC66" s="126"/>
      <c r="AD66" s="126"/>
      <c r="AE66" s="126"/>
      <c r="AF66" s="126"/>
      <c r="AG66" s="206">
        <f>'4 priedas_ nepanaudotos lėšos'!O27</f>
        <v>0</v>
      </c>
      <c r="AH66" s="206">
        <f>'4 priedas_ nepanaudotos lėšos'!P27</f>
        <v>0</v>
      </c>
      <c r="AI66" s="103">
        <f t="shared" si="120"/>
        <v>8963.7999999999993</v>
      </c>
      <c r="AJ66" s="103">
        <f t="shared" si="93"/>
        <v>160.20000000000002</v>
      </c>
      <c r="AK66" s="5">
        <f t="shared" si="177"/>
        <v>4183.6000000000004</v>
      </c>
      <c r="AL66" s="5">
        <f t="shared" si="126"/>
        <v>9.1999999999999993</v>
      </c>
      <c r="AM66" s="5">
        <f>G66+W66</f>
        <v>2315.6999999999998</v>
      </c>
      <c r="AN66" s="5">
        <f t="shared" si="128"/>
        <v>2.3999999999999995</v>
      </c>
      <c r="AO66" s="5">
        <f>I66+Y66</f>
        <v>1722.4999999999998</v>
      </c>
      <c r="AP66" s="5">
        <f t="shared" si="130"/>
        <v>139.60000000000002</v>
      </c>
      <c r="AQ66" s="5">
        <f t="shared" si="131"/>
        <v>0</v>
      </c>
      <c r="AR66" s="5">
        <f t="shared" si="132"/>
        <v>0</v>
      </c>
      <c r="AS66" s="5">
        <f t="shared" si="133"/>
        <v>0</v>
      </c>
      <c r="AT66" s="5">
        <f t="shared" si="134"/>
        <v>0</v>
      </c>
      <c r="AU66" s="5">
        <f t="shared" si="135"/>
        <v>251.6</v>
      </c>
      <c r="AV66" s="5">
        <f t="shared" si="136"/>
        <v>9</v>
      </c>
      <c r="AW66" s="5">
        <f t="shared" si="137"/>
        <v>490.4</v>
      </c>
      <c r="AX66" s="5">
        <f t="shared" si="138"/>
        <v>0</v>
      </c>
      <c r="AY66" s="153">
        <f t="shared" si="41"/>
        <v>-704.39999999999964</v>
      </c>
      <c r="AZ66" s="153">
        <f t="shared" si="42"/>
        <v>-17.800000000000011</v>
      </c>
      <c r="BA66" s="153">
        <f t="shared" si="43"/>
        <v>-300.00000000000045</v>
      </c>
      <c r="BB66" s="153">
        <f t="shared" si="44"/>
        <v>-1</v>
      </c>
      <c r="BC66" s="153">
        <f t="shared" si="45"/>
        <v>-336.69999999999982</v>
      </c>
      <c r="BD66" s="153">
        <f t="shared" si="46"/>
        <v>3.2</v>
      </c>
      <c r="BE66" s="153">
        <f t="shared" si="47"/>
        <v>-67.700000000000045</v>
      </c>
      <c r="BF66" s="153">
        <f t="shared" si="48"/>
        <v>-20.000000000000014</v>
      </c>
      <c r="BG66" s="153">
        <f t="shared" si="49"/>
        <v>0</v>
      </c>
      <c r="BH66" s="153">
        <f t="shared" si="50"/>
        <v>0</v>
      </c>
      <c r="BI66" s="153">
        <f t="shared" si="51"/>
        <v>0</v>
      </c>
      <c r="BJ66" s="153">
        <f t="shared" si="52"/>
        <v>0</v>
      </c>
      <c r="BK66" s="153">
        <f t="shared" si="53"/>
        <v>0</v>
      </c>
      <c r="BL66" s="153">
        <f t="shared" si="54"/>
        <v>0</v>
      </c>
      <c r="BM66" s="153">
        <f t="shared" si="55"/>
        <v>0</v>
      </c>
      <c r="BN66" s="153">
        <f t="shared" si="56"/>
        <v>0</v>
      </c>
      <c r="BO66" s="188">
        <f t="shared" si="57"/>
        <v>0</v>
      </c>
    </row>
    <row r="67" spans="1:67" ht="15" customHeight="1" x14ac:dyDescent="0.25">
      <c r="A67" s="9"/>
      <c r="B67" s="72" t="s">
        <v>162</v>
      </c>
      <c r="C67" s="148">
        <f t="shared" ref="C67:C83" si="201">E67+G67+I67+K67+M67+O67+Q67</f>
        <v>164</v>
      </c>
      <c r="D67" s="148">
        <f t="shared" si="199"/>
        <v>0</v>
      </c>
      <c r="E67" s="128"/>
      <c r="F67" s="128"/>
      <c r="G67" s="128"/>
      <c r="H67" s="128"/>
      <c r="I67" s="128">
        <v>164</v>
      </c>
      <c r="J67" s="128"/>
      <c r="K67" s="139"/>
      <c r="L67" s="139"/>
      <c r="M67" s="139"/>
      <c r="N67" s="139"/>
      <c r="O67" s="139"/>
      <c r="P67" s="139"/>
      <c r="Q67" s="199"/>
      <c r="R67" s="199"/>
      <c r="S67" s="148">
        <f t="shared" ref="S67:S83" si="202">U67+W67+Y67+AA67+AC67+AE67+AG67</f>
        <v>-67</v>
      </c>
      <c r="T67" s="148">
        <f t="shared" si="200"/>
        <v>0</v>
      </c>
      <c r="U67" s="129"/>
      <c r="V67" s="129"/>
      <c r="W67" s="129"/>
      <c r="X67" s="129"/>
      <c r="Y67" s="140">
        <v>-67</v>
      </c>
      <c r="Z67" s="140"/>
      <c r="AA67" s="140"/>
      <c r="AB67" s="140"/>
      <c r="AC67" s="140"/>
      <c r="AD67" s="140"/>
      <c r="AE67" s="140"/>
      <c r="AF67" s="140"/>
      <c r="AG67" s="209"/>
      <c r="AH67" s="209"/>
      <c r="AI67" s="135">
        <f t="shared" si="198"/>
        <v>97</v>
      </c>
      <c r="AJ67" s="135">
        <f t="shared" ref="AJ67:AJ72" si="203">AL67+AN67+AP67+AR67+AT67+AV67+AX67</f>
        <v>0</v>
      </c>
      <c r="AK67" s="104">
        <f t="shared" si="177"/>
        <v>0</v>
      </c>
      <c r="AL67" s="104">
        <f t="shared" si="126"/>
        <v>0</v>
      </c>
      <c r="AM67" s="104">
        <f t="shared" si="127"/>
        <v>0</v>
      </c>
      <c r="AN67" s="104">
        <f t="shared" si="128"/>
        <v>0</v>
      </c>
      <c r="AO67" s="104">
        <f t="shared" si="129"/>
        <v>97</v>
      </c>
      <c r="AP67" s="104">
        <f t="shared" si="129"/>
        <v>0</v>
      </c>
      <c r="AQ67" s="104">
        <f t="shared" si="131"/>
        <v>0</v>
      </c>
      <c r="AR67" s="104">
        <f t="shared" si="132"/>
        <v>0</v>
      </c>
      <c r="AS67" s="104">
        <f t="shared" si="133"/>
        <v>0</v>
      </c>
      <c r="AT67" s="104">
        <f t="shared" si="134"/>
        <v>0</v>
      </c>
      <c r="AU67" s="104">
        <f t="shared" si="135"/>
        <v>0</v>
      </c>
      <c r="AV67" s="104">
        <f t="shared" si="136"/>
        <v>0</v>
      </c>
      <c r="AW67" s="104">
        <f t="shared" si="137"/>
        <v>0</v>
      </c>
      <c r="AX67" s="104">
        <f t="shared" si="138"/>
        <v>0</v>
      </c>
      <c r="AY67" s="153">
        <f t="shared" si="41"/>
        <v>67</v>
      </c>
      <c r="AZ67" s="153">
        <f t="shared" si="42"/>
        <v>0</v>
      </c>
      <c r="BA67" s="153">
        <f t="shared" si="43"/>
        <v>0</v>
      </c>
      <c r="BB67" s="153">
        <f t="shared" si="44"/>
        <v>0</v>
      </c>
      <c r="BC67" s="153">
        <f t="shared" si="45"/>
        <v>0</v>
      </c>
      <c r="BD67" s="153">
        <f t="shared" si="46"/>
        <v>0</v>
      </c>
      <c r="BE67" s="153">
        <f t="shared" si="47"/>
        <v>67</v>
      </c>
      <c r="BF67" s="153">
        <f t="shared" si="48"/>
        <v>0</v>
      </c>
      <c r="BG67" s="153">
        <f t="shared" si="49"/>
        <v>0</v>
      </c>
      <c r="BH67" s="153">
        <f t="shared" si="50"/>
        <v>0</v>
      </c>
      <c r="BI67" s="153">
        <f t="shared" si="51"/>
        <v>0</v>
      </c>
      <c r="BJ67" s="153">
        <f t="shared" si="52"/>
        <v>0</v>
      </c>
      <c r="BK67" s="153">
        <f t="shared" si="53"/>
        <v>0</v>
      </c>
      <c r="BL67" s="153">
        <f t="shared" si="54"/>
        <v>0</v>
      </c>
      <c r="BM67" s="153">
        <f t="shared" si="55"/>
        <v>0</v>
      </c>
      <c r="BN67" s="153">
        <f t="shared" si="56"/>
        <v>0</v>
      </c>
      <c r="BO67" s="188">
        <f t="shared" si="57"/>
        <v>0</v>
      </c>
    </row>
    <row r="68" spans="1:67" ht="15" customHeight="1" x14ac:dyDescent="0.25">
      <c r="A68" s="9"/>
      <c r="B68" s="72" t="s">
        <v>371</v>
      </c>
      <c r="C68" s="148">
        <f t="shared" si="201"/>
        <v>256.60000000000002</v>
      </c>
      <c r="D68" s="148"/>
      <c r="E68" s="128"/>
      <c r="F68" s="128"/>
      <c r="G68" s="128"/>
      <c r="H68" s="128"/>
      <c r="I68" s="128">
        <v>256.60000000000002</v>
      </c>
      <c r="J68" s="128">
        <v>28.6</v>
      </c>
      <c r="K68" s="139"/>
      <c r="L68" s="139"/>
      <c r="M68" s="139"/>
      <c r="N68" s="139"/>
      <c r="O68" s="139"/>
      <c r="P68" s="139"/>
      <c r="Q68" s="199"/>
      <c r="R68" s="199"/>
      <c r="S68" s="148"/>
      <c r="T68" s="148"/>
      <c r="U68" s="129"/>
      <c r="V68" s="129"/>
      <c r="W68" s="129"/>
      <c r="X68" s="129"/>
      <c r="Y68" s="140">
        <v>1.8</v>
      </c>
      <c r="Z68" s="140"/>
      <c r="AA68" s="140"/>
      <c r="AB68" s="140"/>
      <c r="AC68" s="140"/>
      <c r="AD68" s="140"/>
      <c r="AE68" s="140"/>
      <c r="AF68" s="140"/>
      <c r="AG68" s="209"/>
      <c r="AH68" s="209"/>
      <c r="AI68" s="135">
        <f t="shared" si="198"/>
        <v>258.40000000000003</v>
      </c>
      <c r="AJ68" s="135"/>
      <c r="AK68" s="104"/>
      <c r="AL68" s="104"/>
      <c r="AM68" s="104"/>
      <c r="AN68" s="104"/>
      <c r="AO68" s="104">
        <f t="shared" ref="AO68" si="204">I68+Y68</f>
        <v>258.40000000000003</v>
      </c>
      <c r="AP68" s="104">
        <f t="shared" ref="AP68" si="205">J68+Z68</f>
        <v>28.6</v>
      </c>
      <c r="AQ68" s="104"/>
      <c r="AR68" s="104"/>
      <c r="AS68" s="104"/>
      <c r="AT68" s="104"/>
      <c r="AU68" s="104"/>
      <c r="AV68" s="104"/>
      <c r="AW68" s="104"/>
      <c r="AX68" s="104"/>
      <c r="AY68" s="153">
        <f t="shared" si="41"/>
        <v>-1.8000000000000114</v>
      </c>
      <c r="AZ68" s="153">
        <f t="shared" si="42"/>
        <v>0</v>
      </c>
      <c r="BA68" s="153">
        <f t="shared" si="43"/>
        <v>0</v>
      </c>
      <c r="BB68" s="153">
        <f t="shared" si="44"/>
        <v>0</v>
      </c>
      <c r="BC68" s="153">
        <f t="shared" si="45"/>
        <v>0</v>
      </c>
      <c r="BD68" s="153">
        <f t="shared" si="46"/>
        <v>0</v>
      </c>
      <c r="BE68" s="153">
        <f t="shared" si="47"/>
        <v>-1.8000000000000114</v>
      </c>
      <c r="BF68" s="153">
        <f t="shared" si="48"/>
        <v>0</v>
      </c>
      <c r="BG68" s="153">
        <f t="shared" si="49"/>
        <v>0</v>
      </c>
      <c r="BH68" s="153">
        <f t="shared" si="50"/>
        <v>0</v>
      </c>
      <c r="BI68" s="153">
        <f t="shared" si="51"/>
        <v>0</v>
      </c>
      <c r="BJ68" s="153">
        <f t="shared" si="52"/>
        <v>0</v>
      </c>
      <c r="BK68" s="153">
        <f t="shared" si="53"/>
        <v>0</v>
      </c>
      <c r="BL68" s="153">
        <f t="shared" si="54"/>
        <v>0</v>
      </c>
      <c r="BM68" s="153">
        <f t="shared" si="55"/>
        <v>0</v>
      </c>
      <c r="BN68" s="153">
        <f t="shared" si="56"/>
        <v>0</v>
      </c>
      <c r="BO68" s="188">
        <f t="shared" si="57"/>
        <v>-1.8000000000000114</v>
      </c>
    </row>
    <row r="69" spans="1:67" ht="39" x14ac:dyDescent="0.25">
      <c r="A69" s="9"/>
      <c r="B69" s="72" t="s">
        <v>344</v>
      </c>
      <c r="C69" s="148">
        <f t="shared" si="201"/>
        <v>253.7</v>
      </c>
      <c r="D69" s="148">
        <f t="shared" si="199"/>
        <v>0</v>
      </c>
      <c r="E69" s="128"/>
      <c r="F69" s="128"/>
      <c r="G69" s="128"/>
      <c r="H69" s="128"/>
      <c r="I69" s="128">
        <v>253.7</v>
      </c>
      <c r="J69" s="128"/>
      <c r="K69" s="128"/>
      <c r="L69" s="128"/>
      <c r="M69" s="128"/>
      <c r="N69" s="128"/>
      <c r="O69" s="128"/>
      <c r="P69" s="128"/>
      <c r="Q69" s="197"/>
      <c r="R69" s="197"/>
      <c r="S69" s="148">
        <f t="shared" si="202"/>
        <v>0</v>
      </c>
      <c r="T69" s="148">
        <f t="shared" si="200"/>
        <v>0</v>
      </c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207"/>
      <c r="AH69" s="207"/>
      <c r="AI69" s="135">
        <f t="shared" si="198"/>
        <v>253.7</v>
      </c>
      <c r="AJ69" s="135">
        <f t="shared" si="203"/>
        <v>0</v>
      </c>
      <c r="AK69" s="104">
        <f t="shared" ref="AK69:AK83" si="206">E69+U69</f>
        <v>0</v>
      </c>
      <c r="AL69" s="104">
        <f t="shared" ref="AL69:AL83" si="207">F69+V69</f>
        <v>0</v>
      </c>
      <c r="AM69" s="104">
        <f t="shared" ref="AM69:AM83" si="208">G69+W69</f>
        <v>0</v>
      </c>
      <c r="AN69" s="104">
        <f t="shared" ref="AN69:AN83" si="209">H69+X69</f>
        <v>0</v>
      </c>
      <c r="AO69" s="104">
        <f t="shared" ref="AO69:AO83" si="210">I69+Y69</f>
        <v>253.7</v>
      </c>
      <c r="AP69" s="104">
        <f t="shared" ref="AP69:AP83" si="211">J69+Z69</f>
        <v>0</v>
      </c>
      <c r="AQ69" s="104">
        <f t="shared" ref="AQ69:AQ83" si="212">K69+AA69</f>
        <v>0</v>
      </c>
      <c r="AR69" s="104">
        <f t="shared" ref="AR69:AR83" si="213">L69+AB69</f>
        <v>0</v>
      </c>
      <c r="AS69" s="104">
        <f t="shared" ref="AS69:AS83" si="214">M69+AC69</f>
        <v>0</v>
      </c>
      <c r="AT69" s="104">
        <f t="shared" ref="AT69:AT83" si="215">N69+AD69</f>
        <v>0</v>
      </c>
      <c r="AU69" s="104">
        <f t="shared" ref="AU69:AU83" si="216">O69+AE69</f>
        <v>0</v>
      </c>
      <c r="AV69" s="104">
        <f t="shared" ref="AV69:AV83" si="217">P69+AF69</f>
        <v>0</v>
      </c>
      <c r="AW69" s="104">
        <f t="shared" ref="AW69:AW83" si="218">Q69+AG69</f>
        <v>0</v>
      </c>
      <c r="AX69" s="104">
        <f t="shared" ref="AX69:AX83" si="219">R69+AH69</f>
        <v>0</v>
      </c>
      <c r="AY69" s="153">
        <f t="shared" si="41"/>
        <v>0</v>
      </c>
      <c r="AZ69" s="153">
        <f t="shared" si="42"/>
        <v>0</v>
      </c>
      <c r="BA69" s="153">
        <f t="shared" si="43"/>
        <v>0</v>
      </c>
      <c r="BB69" s="153">
        <f t="shared" si="44"/>
        <v>0</v>
      </c>
      <c r="BC69" s="153">
        <f t="shared" si="45"/>
        <v>0</v>
      </c>
      <c r="BD69" s="153">
        <f t="shared" si="46"/>
        <v>0</v>
      </c>
      <c r="BE69" s="153">
        <f t="shared" si="47"/>
        <v>0</v>
      </c>
      <c r="BF69" s="153">
        <f t="shared" si="48"/>
        <v>0</v>
      </c>
      <c r="BG69" s="153">
        <f t="shared" si="49"/>
        <v>0</v>
      </c>
      <c r="BH69" s="153">
        <f t="shared" si="50"/>
        <v>0</v>
      </c>
      <c r="BI69" s="153">
        <f t="shared" si="51"/>
        <v>0</v>
      </c>
      <c r="BJ69" s="153">
        <f t="shared" si="52"/>
        <v>0</v>
      </c>
      <c r="BK69" s="153">
        <f t="shared" si="53"/>
        <v>0</v>
      </c>
      <c r="BL69" s="153">
        <f t="shared" si="54"/>
        <v>0</v>
      </c>
      <c r="BM69" s="153">
        <f t="shared" si="55"/>
        <v>0</v>
      </c>
      <c r="BN69" s="153">
        <f t="shared" si="56"/>
        <v>0</v>
      </c>
      <c r="BO69" s="188">
        <f t="shared" si="57"/>
        <v>0</v>
      </c>
    </row>
    <row r="70" spans="1:67" x14ac:dyDescent="0.25">
      <c r="A70" s="9"/>
      <c r="B70" s="72" t="s">
        <v>390</v>
      </c>
      <c r="C70" s="148">
        <f t="shared" ref="C70:C72" si="220">E70+G70+I70+K70+M70+O70+Q70</f>
        <v>116.8</v>
      </c>
      <c r="D70" s="148">
        <f t="shared" ref="D70:D72" si="221">F70+H70+J70+L70+N70+P70+R70</f>
        <v>3.5</v>
      </c>
      <c r="E70" s="128"/>
      <c r="F70" s="128"/>
      <c r="G70" s="128"/>
      <c r="H70" s="128"/>
      <c r="I70" s="70">
        <v>116.8</v>
      </c>
      <c r="J70" s="128">
        <v>3.5</v>
      </c>
      <c r="K70" s="128"/>
      <c r="L70" s="128"/>
      <c r="M70" s="128"/>
      <c r="N70" s="128"/>
      <c r="O70" s="128"/>
      <c r="P70" s="128"/>
      <c r="Q70" s="197"/>
      <c r="R70" s="197"/>
      <c r="S70" s="148">
        <f t="shared" ref="S70:S80" si="222">U70+W70+Y70+AA70+AC70+AE70+AG70</f>
        <v>0</v>
      </c>
      <c r="T70" s="148">
        <f t="shared" ref="T70:T80" si="223">V70+X70+Z70+AB70+AD70+AF70+AH70</f>
        <v>0</v>
      </c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9"/>
      <c r="AF70" s="129"/>
      <c r="AG70" s="207"/>
      <c r="AH70" s="207"/>
      <c r="AI70" s="135">
        <f t="shared" si="198"/>
        <v>116.8</v>
      </c>
      <c r="AJ70" s="135">
        <f t="shared" si="203"/>
        <v>3.5</v>
      </c>
      <c r="AK70" s="104">
        <f t="shared" ref="AK70:AK72" si="224">E70+U70</f>
        <v>0</v>
      </c>
      <c r="AL70" s="104">
        <f t="shared" ref="AL70:AL72" si="225">F70+V70</f>
        <v>0</v>
      </c>
      <c r="AM70" s="104">
        <f t="shared" ref="AM70:AM72" si="226">G70+W70</f>
        <v>0</v>
      </c>
      <c r="AN70" s="104">
        <f t="shared" ref="AN70:AN72" si="227">H70+X70</f>
        <v>0</v>
      </c>
      <c r="AO70" s="104">
        <f t="shared" ref="AO70:AO72" si="228">I70+Y70</f>
        <v>116.8</v>
      </c>
      <c r="AP70" s="104">
        <f t="shared" ref="AP70:AP72" si="229">J70+Z70</f>
        <v>3.5</v>
      </c>
      <c r="AQ70" s="104">
        <f t="shared" ref="AQ70:AQ72" si="230">K70+AA70</f>
        <v>0</v>
      </c>
      <c r="AR70" s="104">
        <f t="shared" ref="AR70:AR72" si="231">L70+AB70</f>
        <v>0</v>
      </c>
      <c r="AS70" s="104">
        <f t="shared" ref="AS70:AS72" si="232">M70+AC70</f>
        <v>0</v>
      </c>
      <c r="AT70" s="104">
        <f t="shared" ref="AT70:AT72" si="233">N70+AD70</f>
        <v>0</v>
      </c>
      <c r="AU70" s="104">
        <f t="shared" ref="AU70:AU72" si="234">O70+AE70</f>
        <v>0</v>
      </c>
      <c r="AV70" s="104">
        <f t="shared" ref="AV70:AV72" si="235">P70+AF70</f>
        <v>0</v>
      </c>
      <c r="AW70" s="104">
        <f t="shared" ref="AW70:AW72" si="236">Q70+AG70</f>
        <v>0</v>
      </c>
      <c r="AX70" s="104">
        <f t="shared" ref="AX70:AX72" si="237">R70+AH70</f>
        <v>0</v>
      </c>
      <c r="AY70" s="153">
        <f t="shared" si="41"/>
        <v>0</v>
      </c>
      <c r="AZ70" s="153">
        <f t="shared" si="42"/>
        <v>0</v>
      </c>
      <c r="BA70" s="153">
        <f t="shared" si="43"/>
        <v>0</v>
      </c>
      <c r="BB70" s="153">
        <f t="shared" si="44"/>
        <v>0</v>
      </c>
      <c r="BC70" s="153">
        <f t="shared" si="45"/>
        <v>0</v>
      </c>
      <c r="BD70" s="153">
        <f t="shared" si="46"/>
        <v>0</v>
      </c>
      <c r="BE70" s="153">
        <f t="shared" si="47"/>
        <v>0</v>
      </c>
      <c r="BF70" s="153">
        <f t="shared" si="48"/>
        <v>0</v>
      </c>
      <c r="BG70" s="153">
        <f t="shared" si="49"/>
        <v>0</v>
      </c>
      <c r="BH70" s="153">
        <f t="shared" si="50"/>
        <v>0</v>
      </c>
      <c r="BI70" s="153">
        <f t="shared" si="51"/>
        <v>0</v>
      </c>
      <c r="BJ70" s="153">
        <f t="shared" si="52"/>
        <v>0</v>
      </c>
      <c r="BK70" s="153">
        <f t="shared" si="53"/>
        <v>0</v>
      </c>
      <c r="BL70" s="153">
        <f t="shared" si="54"/>
        <v>0</v>
      </c>
      <c r="BM70" s="153">
        <f t="shared" si="55"/>
        <v>0</v>
      </c>
      <c r="BN70" s="153">
        <f t="shared" si="56"/>
        <v>0</v>
      </c>
      <c r="BO70" s="188">
        <f t="shared" si="57"/>
        <v>0</v>
      </c>
    </row>
    <row r="71" spans="1:67" ht="26.25" x14ac:dyDescent="0.25">
      <c r="A71" s="9"/>
      <c r="B71" s="72" t="s">
        <v>391</v>
      </c>
      <c r="C71" s="148">
        <f t="shared" si="220"/>
        <v>73.400000000000006</v>
      </c>
      <c r="D71" s="148">
        <f t="shared" si="221"/>
        <v>3.1</v>
      </c>
      <c r="E71" s="128"/>
      <c r="F71" s="128"/>
      <c r="G71" s="128"/>
      <c r="H71" s="128"/>
      <c r="I71" s="70">
        <v>73.400000000000006</v>
      </c>
      <c r="J71" s="128">
        <v>3.1</v>
      </c>
      <c r="K71" s="128"/>
      <c r="L71" s="128"/>
      <c r="M71" s="128"/>
      <c r="N71" s="128"/>
      <c r="O71" s="128"/>
      <c r="P71" s="128"/>
      <c r="Q71" s="197"/>
      <c r="R71" s="197"/>
      <c r="S71" s="148">
        <f t="shared" si="222"/>
        <v>0</v>
      </c>
      <c r="T71" s="148">
        <f t="shared" si="223"/>
        <v>0</v>
      </c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9"/>
      <c r="AF71" s="129"/>
      <c r="AG71" s="207"/>
      <c r="AH71" s="207"/>
      <c r="AI71" s="135">
        <f t="shared" si="198"/>
        <v>73.400000000000006</v>
      </c>
      <c r="AJ71" s="135">
        <f t="shared" si="203"/>
        <v>3.1</v>
      </c>
      <c r="AK71" s="104">
        <f t="shared" si="224"/>
        <v>0</v>
      </c>
      <c r="AL71" s="104">
        <f t="shared" si="225"/>
        <v>0</v>
      </c>
      <c r="AM71" s="104">
        <f t="shared" si="226"/>
        <v>0</v>
      </c>
      <c r="AN71" s="104">
        <f t="shared" si="227"/>
        <v>0</v>
      </c>
      <c r="AO71" s="104">
        <f t="shared" si="228"/>
        <v>73.400000000000006</v>
      </c>
      <c r="AP71" s="104">
        <f t="shared" si="229"/>
        <v>3.1</v>
      </c>
      <c r="AQ71" s="104">
        <f t="shared" si="230"/>
        <v>0</v>
      </c>
      <c r="AR71" s="104">
        <f t="shared" si="231"/>
        <v>0</v>
      </c>
      <c r="AS71" s="104">
        <f t="shared" si="232"/>
        <v>0</v>
      </c>
      <c r="AT71" s="104">
        <f t="shared" si="233"/>
        <v>0</v>
      </c>
      <c r="AU71" s="104">
        <f t="shared" si="234"/>
        <v>0</v>
      </c>
      <c r="AV71" s="104">
        <f t="shared" si="235"/>
        <v>0</v>
      </c>
      <c r="AW71" s="104">
        <f t="shared" si="236"/>
        <v>0</v>
      </c>
      <c r="AX71" s="104">
        <f t="shared" si="237"/>
        <v>0</v>
      </c>
      <c r="AY71" s="153">
        <f t="shared" si="41"/>
        <v>0</v>
      </c>
      <c r="AZ71" s="153">
        <f t="shared" si="42"/>
        <v>0</v>
      </c>
      <c r="BA71" s="153">
        <f t="shared" si="43"/>
        <v>0</v>
      </c>
      <c r="BB71" s="153">
        <f t="shared" si="44"/>
        <v>0</v>
      </c>
      <c r="BC71" s="153">
        <f t="shared" si="45"/>
        <v>0</v>
      </c>
      <c r="BD71" s="153">
        <f t="shared" si="46"/>
        <v>0</v>
      </c>
      <c r="BE71" s="153">
        <f t="shared" si="47"/>
        <v>0</v>
      </c>
      <c r="BF71" s="153">
        <f t="shared" si="48"/>
        <v>0</v>
      </c>
      <c r="BG71" s="153">
        <f t="shared" si="49"/>
        <v>0</v>
      </c>
      <c r="BH71" s="153">
        <f t="shared" si="50"/>
        <v>0</v>
      </c>
      <c r="BI71" s="153">
        <f t="shared" si="51"/>
        <v>0</v>
      </c>
      <c r="BJ71" s="153">
        <f t="shared" si="52"/>
        <v>0</v>
      </c>
      <c r="BK71" s="153">
        <f t="shared" si="53"/>
        <v>0</v>
      </c>
      <c r="BL71" s="153">
        <f t="shared" si="54"/>
        <v>0</v>
      </c>
      <c r="BM71" s="153">
        <f t="shared" si="55"/>
        <v>0</v>
      </c>
      <c r="BN71" s="153">
        <f t="shared" si="56"/>
        <v>0</v>
      </c>
      <c r="BO71" s="188">
        <f t="shared" si="57"/>
        <v>0</v>
      </c>
    </row>
    <row r="72" spans="1:67" x14ac:dyDescent="0.25">
      <c r="A72" s="9"/>
      <c r="B72" s="72" t="s">
        <v>392</v>
      </c>
      <c r="C72" s="148">
        <f t="shared" si="220"/>
        <v>284.7</v>
      </c>
      <c r="D72" s="148">
        <f t="shared" si="221"/>
        <v>84.4</v>
      </c>
      <c r="E72" s="128"/>
      <c r="F72" s="128"/>
      <c r="G72" s="128"/>
      <c r="H72" s="128"/>
      <c r="I72" s="70">
        <v>284.7</v>
      </c>
      <c r="J72" s="128">
        <v>84.4</v>
      </c>
      <c r="K72" s="128"/>
      <c r="L72" s="128"/>
      <c r="M72" s="128"/>
      <c r="N72" s="128"/>
      <c r="O72" s="128"/>
      <c r="P72" s="128"/>
      <c r="Q72" s="197"/>
      <c r="R72" s="197"/>
      <c r="S72" s="148">
        <f t="shared" si="222"/>
        <v>96.9</v>
      </c>
      <c r="T72" s="148">
        <f t="shared" si="223"/>
        <v>20</v>
      </c>
      <c r="U72" s="129"/>
      <c r="V72" s="129"/>
      <c r="W72" s="129"/>
      <c r="X72" s="129"/>
      <c r="Y72" s="129">
        <v>96.9</v>
      </c>
      <c r="Z72" s="129">
        <v>20</v>
      </c>
      <c r="AA72" s="129"/>
      <c r="AB72" s="129"/>
      <c r="AC72" s="129"/>
      <c r="AD72" s="129"/>
      <c r="AE72" s="129"/>
      <c r="AF72" s="129"/>
      <c r="AG72" s="207"/>
      <c r="AH72" s="207"/>
      <c r="AI72" s="135">
        <f t="shared" si="198"/>
        <v>381.6</v>
      </c>
      <c r="AJ72" s="135">
        <f t="shared" si="203"/>
        <v>104.4</v>
      </c>
      <c r="AK72" s="104">
        <f t="shared" si="224"/>
        <v>0</v>
      </c>
      <c r="AL72" s="104">
        <f t="shared" si="225"/>
        <v>0</v>
      </c>
      <c r="AM72" s="104">
        <f t="shared" si="226"/>
        <v>0</v>
      </c>
      <c r="AN72" s="104">
        <f t="shared" si="227"/>
        <v>0</v>
      </c>
      <c r="AO72" s="104">
        <f t="shared" si="228"/>
        <v>381.6</v>
      </c>
      <c r="AP72" s="104">
        <f t="shared" si="229"/>
        <v>104.4</v>
      </c>
      <c r="AQ72" s="104">
        <f t="shared" si="230"/>
        <v>0</v>
      </c>
      <c r="AR72" s="104">
        <f t="shared" si="231"/>
        <v>0</v>
      </c>
      <c r="AS72" s="104">
        <f t="shared" si="232"/>
        <v>0</v>
      </c>
      <c r="AT72" s="104">
        <f t="shared" si="233"/>
        <v>0</v>
      </c>
      <c r="AU72" s="104">
        <f t="shared" si="234"/>
        <v>0</v>
      </c>
      <c r="AV72" s="104">
        <f t="shared" si="235"/>
        <v>0</v>
      </c>
      <c r="AW72" s="104">
        <f t="shared" si="236"/>
        <v>0</v>
      </c>
      <c r="AX72" s="104">
        <f t="shared" si="237"/>
        <v>0</v>
      </c>
      <c r="AY72" s="153">
        <f t="shared" si="41"/>
        <v>-96.900000000000034</v>
      </c>
      <c r="AZ72" s="153">
        <f t="shared" si="42"/>
        <v>-20</v>
      </c>
      <c r="BA72" s="153">
        <f t="shared" si="43"/>
        <v>0</v>
      </c>
      <c r="BB72" s="153">
        <f t="shared" si="44"/>
        <v>0</v>
      </c>
      <c r="BC72" s="153">
        <f t="shared" si="45"/>
        <v>0</v>
      </c>
      <c r="BD72" s="153">
        <f t="shared" si="46"/>
        <v>0</v>
      </c>
      <c r="BE72" s="153">
        <f t="shared" si="47"/>
        <v>-96.900000000000034</v>
      </c>
      <c r="BF72" s="153">
        <f t="shared" si="48"/>
        <v>-20</v>
      </c>
      <c r="BG72" s="153">
        <f t="shared" si="49"/>
        <v>0</v>
      </c>
      <c r="BH72" s="153">
        <f t="shared" si="50"/>
        <v>0</v>
      </c>
      <c r="BI72" s="153">
        <f t="shared" si="51"/>
        <v>0</v>
      </c>
      <c r="BJ72" s="153">
        <f t="shared" si="52"/>
        <v>0</v>
      </c>
      <c r="BK72" s="153">
        <f t="shared" si="53"/>
        <v>0</v>
      </c>
      <c r="BL72" s="153">
        <f t="shared" si="54"/>
        <v>0</v>
      </c>
      <c r="BM72" s="153">
        <f t="shared" si="55"/>
        <v>0</v>
      </c>
      <c r="BN72" s="153">
        <f t="shared" si="56"/>
        <v>0</v>
      </c>
      <c r="BO72" s="188">
        <f t="shared" si="57"/>
        <v>0</v>
      </c>
    </row>
    <row r="73" spans="1:67" ht="38.25" customHeight="1" x14ac:dyDescent="0.25">
      <c r="A73" s="9"/>
      <c r="B73" s="31" t="s">
        <v>454</v>
      </c>
      <c r="C73" s="148">
        <f t="shared" ref="C73" si="238">E73+G73+I73+K73+M73+O73+Q73</f>
        <v>90</v>
      </c>
      <c r="D73" s="148">
        <f t="shared" ref="D73" si="239">F73+H73+J73+L73+N73+P73+R73</f>
        <v>0</v>
      </c>
      <c r="E73" s="128"/>
      <c r="F73" s="128"/>
      <c r="G73" s="128"/>
      <c r="H73" s="128"/>
      <c r="I73" s="70">
        <v>90</v>
      </c>
      <c r="J73" s="128"/>
      <c r="K73" s="128"/>
      <c r="L73" s="128"/>
      <c r="M73" s="128"/>
      <c r="N73" s="128"/>
      <c r="O73" s="128"/>
      <c r="P73" s="128"/>
      <c r="Q73" s="197"/>
      <c r="R73" s="197"/>
      <c r="S73" s="148">
        <f t="shared" ref="S73" si="240">U73+W73+Y73+AA73+AC73+AE73+AG73</f>
        <v>0</v>
      </c>
      <c r="T73" s="148">
        <f t="shared" ref="T73" si="241">V73+X73+Z73+AB73+AD73+AF73+AH73</f>
        <v>0</v>
      </c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207"/>
      <c r="AH73" s="207"/>
      <c r="AI73" s="135">
        <f t="shared" ref="AI73" si="242">AK73+AM73+AO73+AQ73+AS73+AU73+AW73</f>
        <v>90</v>
      </c>
      <c r="AJ73" s="135">
        <f t="shared" ref="AJ73" si="243">AL73+AN73+AP73+AR73+AT73+AV73+AX73</f>
        <v>0</v>
      </c>
      <c r="AK73" s="104"/>
      <c r="AL73" s="104"/>
      <c r="AM73" s="104"/>
      <c r="AN73" s="104"/>
      <c r="AO73" s="104">
        <f t="shared" ref="AO73" si="244">I73+Y73</f>
        <v>90</v>
      </c>
      <c r="AP73" s="104">
        <f t="shared" ref="AP73" si="245">J73+Z73</f>
        <v>0</v>
      </c>
      <c r="AQ73" s="104"/>
      <c r="AR73" s="104"/>
      <c r="AS73" s="104"/>
      <c r="AT73" s="104"/>
      <c r="AU73" s="104"/>
      <c r="AV73" s="104"/>
      <c r="AW73" s="104"/>
      <c r="AX73" s="104"/>
      <c r="AY73" s="153"/>
      <c r="AZ73" s="153"/>
      <c r="BA73" s="153"/>
      <c r="BB73" s="153"/>
      <c r="BC73" s="153"/>
      <c r="BD73" s="153"/>
      <c r="BE73" s="153">
        <f t="shared" si="47"/>
        <v>0</v>
      </c>
      <c r="BF73" s="153"/>
      <c r="BG73" s="153"/>
      <c r="BH73" s="153"/>
      <c r="BI73" s="153"/>
      <c r="BJ73" s="153"/>
      <c r="BK73" s="153"/>
      <c r="BL73" s="153"/>
      <c r="BM73" s="153"/>
      <c r="BN73" s="153"/>
      <c r="BO73" s="188"/>
    </row>
    <row r="74" spans="1:67" x14ac:dyDescent="0.25">
      <c r="A74" s="9"/>
      <c r="B74" s="31" t="s">
        <v>66</v>
      </c>
      <c r="C74" s="148">
        <f t="shared" ref="C74:C75" si="246">E74+G74+I74+K74+M74+O74+Q74</f>
        <v>362.3</v>
      </c>
      <c r="D74" s="148">
        <f t="shared" ref="D74" si="247">F74+H74+J74+L74+N74+P74+R74</f>
        <v>0</v>
      </c>
      <c r="E74" s="128"/>
      <c r="F74" s="128"/>
      <c r="G74" s="128"/>
      <c r="H74" s="128"/>
      <c r="I74" s="70">
        <v>362.3</v>
      </c>
      <c r="J74" s="128"/>
      <c r="K74" s="128"/>
      <c r="L74" s="128"/>
      <c r="M74" s="128"/>
      <c r="N74" s="128"/>
      <c r="O74" s="128"/>
      <c r="P74" s="128"/>
      <c r="Q74" s="197"/>
      <c r="R74" s="197"/>
      <c r="S74" s="148">
        <f t="shared" ref="S74" si="248">U74+W74+Y74+AA74+AC74+AE74+AG74</f>
        <v>0</v>
      </c>
      <c r="T74" s="148">
        <f t="shared" ref="T74" si="249">V74+X74+Z74+AB74+AD74+AF74+AH74</f>
        <v>0</v>
      </c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9"/>
      <c r="AF74" s="129"/>
      <c r="AG74" s="207"/>
      <c r="AH74" s="207"/>
      <c r="AI74" s="135">
        <f t="shared" ref="AI74:AI75" si="250">AK74+AM74+AO74+AQ74+AS74+AU74+AW74</f>
        <v>362.3</v>
      </c>
      <c r="AJ74" s="135">
        <f t="shared" ref="AJ74" si="251">AL74+AN74+AP74+AR74+AT74+AV74+AX74</f>
        <v>0</v>
      </c>
      <c r="AK74" s="104"/>
      <c r="AL74" s="104"/>
      <c r="AM74" s="104"/>
      <c r="AN74" s="104"/>
      <c r="AO74" s="104">
        <f t="shared" ref="AO74:AO77" si="252">I74+Y74</f>
        <v>362.3</v>
      </c>
      <c r="AP74" s="104">
        <f t="shared" ref="AP74" si="253">J74+Z74</f>
        <v>0</v>
      </c>
      <c r="AQ74" s="104"/>
      <c r="AR74" s="104"/>
      <c r="AS74" s="104"/>
      <c r="AT74" s="104"/>
      <c r="AU74" s="104"/>
      <c r="AV74" s="104"/>
      <c r="AW74" s="104"/>
      <c r="AX74" s="104"/>
      <c r="AY74" s="153"/>
      <c r="AZ74" s="153"/>
      <c r="BA74" s="153"/>
      <c r="BB74" s="153"/>
      <c r="BC74" s="153"/>
      <c r="BD74" s="153"/>
      <c r="BE74" s="153">
        <f t="shared" si="47"/>
        <v>0</v>
      </c>
      <c r="BF74" s="153"/>
      <c r="BG74" s="153"/>
      <c r="BH74" s="153"/>
      <c r="BI74" s="153"/>
      <c r="BJ74" s="153"/>
      <c r="BK74" s="153"/>
      <c r="BL74" s="153"/>
      <c r="BM74" s="153"/>
      <c r="BN74" s="153"/>
      <c r="BO74" s="188"/>
    </row>
    <row r="75" spans="1:67" ht="51.75" x14ac:dyDescent="0.25">
      <c r="A75" s="9"/>
      <c r="B75" s="31" t="s">
        <v>457</v>
      </c>
      <c r="C75" s="148">
        <f t="shared" si="246"/>
        <v>22.8</v>
      </c>
      <c r="D75" s="148"/>
      <c r="E75" s="128"/>
      <c r="F75" s="128"/>
      <c r="G75" s="128"/>
      <c r="H75" s="128"/>
      <c r="I75" s="70">
        <v>22.8</v>
      </c>
      <c r="J75" s="128"/>
      <c r="K75" s="128"/>
      <c r="L75" s="128"/>
      <c r="M75" s="128"/>
      <c r="N75" s="128"/>
      <c r="O75" s="128"/>
      <c r="P75" s="128"/>
      <c r="Q75" s="197"/>
      <c r="R75" s="197"/>
      <c r="S75" s="148">
        <f t="shared" ref="S75" si="254">U75+W75+Y75+AA75+AC75+AE75+AG75</f>
        <v>27.2</v>
      </c>
      <c r="T75" s="148">
        <f t="shared" ref="T75" si="255">V75+X75+Z75+AB75+AD75+AF75+AH75</f>
        <v>0</v>
      </c>
      <c r="U75" s="129"/>
      <c r="V75" s="129"/>
      <c r="W75" s="129"/>
      <c r="X75" s="129"/>
      <c r="Y75" s="129">
        <v>27.2</v>
      </c>
      <c r="Z75" s="129"/>
      <c r="AA75" s="129"/>
      <c r="AB75" s="129"/>
      <c r="AC75" s="129"/>
      <c r="AD75" s="129"/>
      <c r="AE75" s="129"/>
      <c r="AF75" s="129"/>
      <c r="AG75" s="207"/>
      <c r="AH75" s="207"/>
      <c r="AI75" s="135">
        <f t="shared" si="250"/>
        <v>50</v>
      </c>
      <c r="AJ75" s="135"/>
      <c r="AK75" s="104"/>
      <c r="AL75" s="104"/>
      <c r="AM75" s="104"/>
      <c r="AN75" s="104"/>
      <c r="AO75" s="104">
        <f t="shared" si="252"/>
        <v>50</v>
      </c>
      <c r="AP75" s="104"/>
      <c r="AQ75" s="104"/>
      <c r="AR75" s="104"/>
      <c r="AS75" s="104"/>
      <c r="AT75" s="104"/>
      <c r="AU75" s="104"/>
      <c r="AV75" s="104"/>
      <c r="AW75" s="104"/>
      <c r="AX75" s="104"/>
      <c r="AY75" s="153"/>
      <c r="AZ75" s="153"/>
      <c r="BA75" s="153"/>
      <c r="BB75" s="153"/>
      <c r="BC75" s="153"/>
      <c r="BD75" s="153"/>
      <c r="BE75" s="153">
        <f t="shared" si="47"/>
        <v>-27.2</v>
      </c>
      <c r="BF75" s="153"/>
      <c r="BG75" s="153"/>
      <c r="BH75" s="153"/>
      <c r="BI75" s="153"/>
      <c r="BJ75" s="153"/>
      <c r="BK75" s="153"/>
      <c r="BL75" s="153"/>
      <c r="BM75" s="153"/>
      <c r="BN75" s="153"/>
      <c r="BO75" s="188"/>
    </row>
    <row r="76" spans="1:67" ht="39" x14ac:dyDescent="0.25">
      <c r="A76" s="9"/>
      <c r="B76" s="31" t="s">
        <v>475</v>
      </c>
      <c r="C76" s="148">
        <f t="shared" ref="C76" si="256">E76+G76+I76+K76+M76+O76+Q76</f>
        <v>0</v>
      </c>
      <c r="D76" s="148"/>
      <c r="E76" s="128"/>
      <c r="F76" s="128"/>
      <c r="G76" s="128"/>
      <c r="H76" s="128"/>
      <c r="I76" s="70"/>
      <c r="J76" s="128"/>
      <c r="K76" s="128"/>
      <c r="L76" s="128"/>
      <c r="M76" s="128"/>
      <c r="N76" s="128"/>
      <c r="O76" s="128"/>
      <c r="P76" s="128"/>
      <c r="Q76" s="197"/>
      <c r="R76" s="197"/>
      <c r="S76" s="148">
        <f t="shared" ref="S76" si="257">U76+W76+Y76+AA76+AC76+AE76+AG76</f>
        <v>8.8000000000000007</v>
      </c>
      <c r="T76" s="148">
        <f t="shared" ref="T76" si="258">V76+X76+Z76+AB76+AD76+AF76+AH76</f>
        <v>0</v>
      </c>
      <c r="U76" s="129"/>
      <c r="V76" s="129"/>
      <c r="W76" s="129"/>
      <c r="X76" s="129"/>
      <c r="Y76" s="129">
        <v>8.8000000000000007</v>
      </c>
      <c r="Z76" s="129"/>
      <c r="AA76" s="129"/>
      <c r="AB76" s="129"/>
      <c r="AC76" s="129"/>
      <c r="AD76" s="129"/>
      <c r="AE76" s="129"/>
      <c r="AF76" s="129"/>
      <c r="AG76" s="207"/>
      <c r="AH76" s="207"/>
      <c r="AI76" s="135">
        <f t="shared" ref="AI76" si="259">AK76+AM76+AO76+AQ76+AS76+AU76+AW76</f>
        <v>8.8000000000000007</v>
      </c>
      <c r="AJ76" s="135"/>
      <c r="AK76" s="104"/>
      <c r="AL76" s="104"/>
      <c r="AM76" s="104"/>
      <c r="AN76" s="104"/>
      <c r="AO76" s="104">
        <f t="shared" ref="AO76" si="260">I76+Y76</f>
        <v>8.8000000000000007</v>
      </c>
      <c r="AP76" s="104"/>
      <c r="AQ76" s="104"/>
      <c r="AR76" s="104"/>
      <c r="AS76" s="104"/>
      <c r="AT76" s="104"/>
      <c r="AU76" s="104"/>
      <c r="AV76" s="104"/>
      <c r="AW76" s="104"/>
      <c r="AX76" s="104"/>
      <c r="AY76" s="153"/>
      <c r="AZ76" s="153"/>
      <c r="BA76" s="153"/>
      <c r="BB76" s="153"/>
      <c r="BC76" s="153"/>
      <c r="BD76" s="153"/>
      <c r="BE76" s="153">
        <f t="shared" ref="BE76" si="261">I76-AO76</f>
        <v>-8.8000000000000007</v>
      </c>
      <c r="BF76" s="153"/>
      <c r="BG76" s="153"/>
      <c r="BH76" s="153"/>
      <c r="BI76" s="153"/>
      <c r="BJ76" s="153"/>
      <c r="BK76" s="153"/>
      <c r="BL76" s="153"/>
      <c r="BM76" s="153"/>
      <c r="BN76" s="153"/>
      <c r="BO76" s="188"/>
    </row>
    <row r="77" spans="1:67" ht="51.75" x14ac:dyDescent="0.25">
      <c r="A77" s="9"/>
      <c r="B77" s="31" t="s">
        <v>459</v>
      </c>
      <c r="C77" s="148">
        <f t="shared" ref="C77" si="262">E77+G77+I77+K77+M77+O77+Q77</f>
        <v>30.5</v>
      </c>
      <c r="D77" s="148"/>
      <c r="E77" s="128"/>
      <c r="F77" s="128"/>
      <c r="G77" s="128"/>
      <c r="H77" s="128"/>
      <c r="I77" s="70">
        <v>30.5</v>
      </c>
      <c r="J77" s="128"/>
      <c r="K77" s="128"/>
      <c r="L77" s="128"/>
      <c r="M77" s="128"/>
      <c r="N77" s="128"/>
      <c r="O77" s="128"/>
      <c r="P77" s="128"/>
      <c r="Q77" s="197"/>
      <c r="R77" s="197"/>
      <c r="S77" s="148">
        <f t="shared" ref="S77" si="263">U77+W77+Y77+AA77+AC77+AE77+AG77</f>
        <v>0</v>
      </c>
      <c r="T77" s="148">
        <f t="shared" ref="T77" si="264">V77+X77+Z77+AB77+AD77+AF77+AH77</f>
        <v>0</v>
      </c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9"/>
      <c r="AF77" s="129"/>
      <c r="AG77" s="207"/>
      <c r="AH77" s="207"/>
      <c r="AI77" s="135">
        <f t="shared" ref="AI77" si="265">AK77+AM77+AO77+AQ77+AS77+AU77+AW77</f>
        <v>30.5</v>
      </c>
      <c r="AJ77" s="135"/>
      <c r="AK77" s="104"/>
      <c r="AL77" s="104"/>
      <c r="AM77" s="104"/>
      <c r="AN77" s="104"/>
      <c r="AO77" s="104">
        <f t="shared" si="252"/>
        <v>30.5</v>
      </c>
      <c r="AP77" s="104"/>
      <c r="AQ77" s="104"/>
      <c r="AR77" s="104"/>
      <c r="AS77" s="104"/>
      <c r="AT77" s="104"/>
      <c r="AU77" s="104"/>
      <c r="AV77" s="104"/>
      <c r="AW77" s="104"/>
      <c r="AX77" s="104"/>
      <c r="AY77" s="153"/>
      <c r="AZ77" s="153"/>
      <c r="BA77" s="153"/>
      <c r="BB77" s="153"/>
      <c r="BC77" s="153"/>
      <c r="BD77" s="153"/>
      <c r="BE77" s="153">
        <f t="shared" si="47"/>
        <v>0</v>
      </c>
      <c r="BF77" s="153"/>
      <c r="BG77" s="153"/>
      <c r="BH77" s="153"/>
      <c r="BI77" s="153"/>
      <c r="BJ77" s="153"/>
      <c r="BK77" s="153"/>
      <c r="BL77" s="153"/>
      <c r="BM77" s="153"/>
      <c r="BN77" s="153"/>
      <c r="BO77" s="188"/>
    </row>
    <row r="78" spans="1:67" s="55" customFormat="1" ht="15" customHeight="1" x14ac:dyDescent="0.25">
      <c r="A78" s="97"/>
      <c r="B78" s="31" t="s">
        <v>163</v>
      </c>
      <c r="C78" s="148">
        <f t="shared" si="201"/>
        <v>6.2</v>
      </c>
      <c r="D78" s="148">
        <f t="shared" si="199"/>
        <v>5.6</v>
      </c>
      <c r="E78" s="128"/>
      <c r="F78" s="128"/>
      <c r="G78" s="128">
        <v>6.2</v>
      </c>
      <c r="H78" s="128">
        <v>5.6</v>
      </c>
      <c r="I78" s="128"/>
      <c r="J78" s="128"/>
      <c r="K78" s="128"/>
      <c r="L78" s="128"/>
      <c r="M78" s="128"/>
      <c r="N78" s="128"/>
      <c r="O78" s="128"/>
      <c r="P78" s="128"/>
      <c r="Q78" s="197"/>
      <c r="R78" s="197"/>
      <c r="S78" s="148">
        <f t="shared" si="222"/>
        <v>-3.5</v>
      </c>
      <c r="T78" s="148">
        <f t="shared" si="223"/>
        <v>-3.2</v>
      </c>
      <c r="U78" s="129"/>
      <c r="V78" s="129"/>
      <c r="W78" s="129">
        <v>-3.5</v>
      </c>
      <c r="X78" s="129">
        <v>-3.2</v>
      </c>
      <c r="Y78" s="129"/>
      <c r="Z78" s="129"/>
      <c r="AA78" s="129"/>
      <c r="AB78" s="129"/>
      <c r="AC78" s="129"/>
      <c r="AD78" s="129"/>
      <c r="AE78" s="129"/>
      <c r="AF78" s="129"/>
      <c r="AG78" s="207"/>
      <c r="AH78" s="207"/>
      <c r="AI78" s="135">
        <f t="shared" ref="AI78:AI83" si="266">AK78+AM78+AO78+AQ78+AS78+AU78+AW78</f>
        <v>2.7</v>
      </c>
      <c r="AJ78" s="135">
        <f t="shared" ref="AJ78:AJ83" si="267">AL78+AN78+AP78+AR78+AT78+AV78+AX78</f>
        <v>2.3999999999999995</v>
      </c>
      <c r="AK78" s="104">
        <f t="shared" si="206"/>
        <v>0</v>
      </c>
      <c r="AL78" s="104">
        <f t="shared" si="207"/>
        <v>0</v>
      </c>
      <c r="AM78" s="104">
        <f t="shared" si="208"/>
        <v>2.7</v>
      </c>
      <c r="AN78" s="104">
        <f t="shared" si="209"/>
        <v>2.3999999999999995</v>
      </c>
      <c r="AO78" s="104">
        <f t="shared" si="210"/>
        <v>0</v>
      </c>
      <c r="AP78" s="104">
        <f t="shared" si="211"/>
        <v>0</v>
      </c>
      <c r="AQ78" s="104">
        <f t="shared" si="212"/>
        <v>0</v>
      </c>
      <c r="AR78" s="104">
        <f t="shared" si="213"/>
        <v>0</v>
      </c>
      <c r="AS78" s="104">
        <f t="shared" si="214"/>
        <v>0</v>
      </c>
      <c r="AT78" s="104">
        <f t="shared" si="215"/>
        <v>0</v>
      </c>
      <c r="AU78" s="104">
        <f t="shared" si="216"/>
        <v>0</v>
      </c>
      <c r="AV78" s="104">
        <f t="shared" si="217"/>
        <v>0</v>
      </c>
      <c r="AW78" s="104">
        <f t="shared" si="218"/>
        <v>0</v>
      </c>
      <c r="AX78" s="104">
        <f t="shared" si="219"/>
        <v>0</v>
      </c>
      <c r="AY78" s="153">
        <f t="shared" si="41"/>
        <v>3.5</v>
      </c>
      <c r="AZ78" s="153">
        <f t="shared" si="42"/>
        <v>3.2</v>
      </c>
      <c r="BA78" s="153">
        <f t="shared" si="43"/>
        <v>0</v>
      </c>
      <c r="BB78" s="153">
        <f t="shared" si="44"/>
        <v>0</v>
      </c>
      <c r="BC78" s="153">
        <f t="shared" si="45"/>
        <v>3.5</v>
      </c>
      <c r="BD78" s="153">
        <f t="shared" si="46"/>
        <v>3.2</v>
      </c>
      <c r="BE78" s="153">
        <f t="shared" si="47"/>
        <v>0</v>
      </c>
      <c r="BF78" s="153">
        <f t="shared" si="48"/>
        <v>0</v>
      </c>
      <c r="BG78" s="153">
        <f t="shared" si="49"/>
        <v>0</v>
      </c>
      <c r="BH78" s="153">
        <f t="shared" si="50"/>
        <v>0</v>
      </c>
      <c r="BI78" s="153">
        <f t="shared" si="51"/>
        <v>0</v>
      </c>
      <c r="BJ78" s="153">
        <f t="shared" si="52"/>
        <v>0</v>
      </c>
      <c r="BK78" s="153">
        <f t="shared" si="53"/>
        <v>0</v>
      </c>
      <c r="BL78" s="153">
        <f t="shared" si="54"/>
        <v>0</v>
      </c>
      <c r="BM78" s="153">
        <f t="shared" si="55"/>
        <v>0</v>
      </c>
      <c r="BN78" s="153">
        <f t="shared" si="56"/>
        <v>0</v>
      </c>
      <c r="BO78" s="188">
        <f t="shared" si="57"/>
        <v>0</v>
      </c>
    </row>
    <row r="79" spans="1:67" s="55" customFormat="1" ht="26.25" x14ac:dyDescent="0.25">
      <c r="A79" s="97"/>
      <c r="B79" s="30" t="s">
        <v>80</v>
      </c>
      <c r="C79" s="148">
        <f t="shared" si="201"/>
        <v>9.3000000000000007</v>
      </c>
      <c r="D79" s="148">
        <f t="shared" si="199"/>
        <v>0</v>
      </c>
      <c r="E79" s="128"/>
      <c r="F79" s="128"/>
      <c r="G79" s="128">
        <v>9.3000000000000007</v>
      </c>
      <c r="H79" s="128"/>
      <c r="I79" s="128"/>
      <c r="J79" s="128"/>
      <c r="K79" s="128"/>
      <c r="L79" s="128"/>
      <c r="M79" s="128"/>
      <c r="N79" s="128"/>
      <c r="O79" s="128"/>
      <c r="P79" s="128"/>
      <c r="Q79" s="197"/>
      <c r="R79" s="197"/>
      <c r="S79" s="148">
        <f t="shared" si="222"/>
        <v>0.5</v>
      </c>
      <c r="T79" s="148">
        <f t="shared" si="223"/>
        <v>0</v>
      </c>
      <c r="U79" s="129"/>
      <c r="V79" s="129"/>
      <c r="W79" s="129">
        <v>0.5</v>
      </c>
      <c r="X79" s="129"/>
      <c r="Y79" s="129"/>
      <c r="Z79" s="129"/>
      <c r="AA79" s="129"/>
      <c r="AB79" s="129"/>
      <c r="AC79" s="129"/>
      <c r="AD79" s="129"/>
      <c r="AE79" s="129"/>
      <c r="AF79" s="129"/>
      <c r="AG79" s="207"/>
      <c r="AH79" s="207"/>
      <c r="AI79" s="135">
        <f t="shared" si="266"/>
        <v>9.8000000000000007</v>
      </c>
      <c r="AJ79" s="135">
        <f t="shared" si="267"/>
        <v>0</v>
      </c>
      <c r="AK79" s="104">
        <f t="shared" si="206"/>
        <v>0</v>
      </c>
      <c r="AL79" s="104">
        <f t="shared" si="207"/>
        <v>0</v>
      </c>
      <c r="AM79" s="104">
        <f t="shared" si="208"/>
        <v>9.8000000000000007</v>
      </c>
      <c r="AN79" s="104">
        <f t="shared" si="209"/>
        <v>0</v>
      </c>
      <c r="AO79" s="104">
        <f t="shared" si="210"/>
        <v>0</v>
      </c>
      <c r="AP79" s="104">
        <f t="shared" si="211"/>
        <v>0</v>
      </c>
      <c r="AQ79" s="104">
        <f t="shared" si="212"/>
        <v>0</v>
      </c>
      <c r="AR79" s="104">
        <f t="shared" si="213"/>
        <v>0</v>
      </c>
      <c r="AS79" s="104">
        <f t="shared" si="214"/>
        <v>0</v>
      </c>
      <c r="AT79" s="104">
        <f t="shared" si="215"/>
        <v>0</v>
      </c>
      <c r="AU79" s="104">
        <f t="shared" si="216"/>
        <v>0</v>
      </c>
      <c r="AV79" s="104">
        <f t="shared" si="217"/>
        <v>0</v>
      </c>
      <c r="AW79" s="104">
        <f t="shared" si="218"/>
        <v>0</v>
      </c>
      <c r="AX79" s="104">
        <f t="shared" si="219"/>
        <v>0</v>
      </c>
      <c r="AY79" s="153">
        <f t="shared" si="41"/>
        <v>-0.5</v>
      </c>
      <c r="AZ79" s="153">
        <f t="shared" si="42"/>
        <v>0</v>
      </c>
      <c r="BA79" s="153">
        <f t="shared" si="43"/>
        <v>0</v>
      </c>
      <c r="BB79" s="153">
        <f t="shared" si="44"/>
        <v>0</v>
      </c>
      <c r="BC79" s="153">
        <f t="shared" si="45"/>
        <v>-0.5</v>
      </c>
      <c r="BD79" s="153">
        <f t="shared" si="46"/>
        <v>0</v>
      </c>
      <c r="BE79" s="153">
        <f t="shared" si="47"/>
        <v>0</v>
      </c>
      <c r="BF79" s="153">
        <f t="shared" si="48"/>
        <v>0</v>
      </c>
      <c r="BG79" s="153">
        <f t="shared" si="49"/>
        <v>0</v>
      </c>
      <c r="BH79" s="153">
        <f t="shared" si="50"/>
        <v>0</v>
      </c>
      <c r="BI79" s="153">
        <f t="shared" si="51"/>
        <v>0</v>
      </c>
      <c r="BJ79" s="153">
        <f t="shared" si="52"/>
        <v>0</v>
      </c>
      <c r="BK79" s="153">
        <f t="shared" si="53"/>
        <v>0</v>
      </c>
      <c r="BL79" s="153">
        <f t="shared" si="54"/>
        <v>0</v>
      </c>
      <c r="BM79" s="153">
        <f t="shared" si="55"/>
        <v>0</v>
      </c>
      <c r="BN79" s="153">
        <f t="shared" si="56"/>
        <v>0</v>
      </c>
      <c r="BO79" s="188">
        <f t="shared" si="57"/>
        <v>0</v>
      </c>
    </row>
    <row r="80" spans="1:67" s="55" customFormat="1" ht="15" customHeight="1" x14ac:dyDescent="0.25">
      <c r="A80" s="97"/>
      <c r="B80" s="31" t="s">
        <v>66</v>
      </c>
      <c r="C80" s="148">
        <f t="shared" si="201"/>
        <v>287.10000000000002</v>
      </c>
      <c r="D80" s="148">
        <f t="shared" si="199"/>
        <v>0</v>
      </c>
      <c r="E80" s="128"/>
      <c r="F80" s="128"/>
      <c r="G80" s="128">
        <v>287.10000000000002</v>
      </c>
      <c r="H80" s="128"/>
      <c r="I80" s="128"/>
      <c r="J80" s="128"/>
      <c r="K80" s="128"/>
      <c r="L80" s="128"/>
      <c r="M80" s="128"/>
      <c r="N80" s="128"/>
      <c r="O80" s="128"/>
      <c r="P80" s="128"/>
      <c r="Q80" s="197"/>
      <c r="R80" s="197"/>
      <c r="S80" s="148">
        <f t="shared" si="222"/>
        <v>-20.2</v>
      </c>
      <c r="T80" s="148">
        <f t="shared" si="223"/>
        <v>0</v>
      </c>
      <c r="U80" s="129"/>
      <c r="V80" s="129"/>
      <c r="W80" s="129">
        <v>-20.2</v>
      </c>
      <c r="X80" s="129"/>
      <c r="Y80" s="129"/>
      <c r="Z80" s="129"/>
      <c r="AA80" s="129"/>
      <c r="AB80" s="129"/>
      <c r="AC80" s="129"/>
      <c r="AD80" s="129"/>
      <c r="AE80" s="129"/>
      <c r="AF80" s="129"/>
      <c r="AG80" s="207"/>
      <c r="AH80" s="207"/>
      <c r="AI80" s="135">
        <f t="shared" si="266"/>
        <v>266.90000000000003</v>
      </c>
      <c r="AJ80" s="135">
        <f t="shared" si="267"/>
        <v>0</v>
      </c>
      <c r="AK80" s="104">
        <f t="shared" si="206"/>
        <v>0</v>
      </c>
      <c r="AL80" s="104">
        <f t="shared" si="207"/>
        <v>0</v>
      </c>
      <c r="AM80" s="104">
        <f t="shared" si="208"/>
        <v>266.90000000000003</v>
      </c>
      <c r="AN80" s="104">
        <f t="shared" si="209"/>
        <v>0</v>
      </c>
      <c r="AO80" s="104">
        <f t="shared" si="210"/>
        <v>0</v>
      </c>
      <c r="AP80" s="104">
        <f t="shared" si="211"/>
        <v>0</v>
      </c>
      <c r="AQ80" s="104">
        <f t="shared" si="212"/>
        <v>0</v>
      </c>
      <c r="AR80" s="104">
        <f t="shared" si="213"/>
        <v>0</v>
      </c>
      <c r="AS80" s="104">
        <f t="shared" si="214"/>
        <v>0</v>
      </c>
      <c r="AT80" s="104">
        <f t="shared" si="215"/>
        <v>0</v>
      </c>
      <c r="AU80" s="104">
        <f t="shared" si="216"/>
        <v>0</v>
      </c>
      <c r="AV80" s="104">
        <f t="shared" si="217"/>
        <v>0</v>
      </c>
      <c r="AW80" s="104">
        <f t="shared" si="218"/>
        <v>0</v>
      </c>
      <c r="AX80" s="104">
        <f t="shared" si="219"/>
        <v>0</v>
      </c>
      <c r="AY80" s="153">
        <f t="shared" si="41"/>
        <v>20.199999999999989</v>
      </c>
      <c r="AZ80" s="153">
        <f t="shared" si="42"/>
        <v>0</v>
      </c>
      <c r="BA80" s="153">
        <f t="shared" si="43"/>
        <v>0</v>
      </c>
      <c r="BB80" s="153">
        <f t="shared" si="44"/>
        <v>0</v>
      </c>
      <c r="BC80" s="153">
        <f t="shared" si="45"/>
        <v>20.199999999999989</v>
      </c>
      <c r="BD80" s="153">
        <f t="shared" si="46"/>
        <v>0</v>
      </c>
      <c r="BE80" s="153">
        <f t="shared" si="47"/>
        <v>0</v>
      </c>
      <c r="BF80" s="153">
        <f t="shared" si="48"/>
        <v>0</v>
      </c>
      <c r="BG80" s="153">
        <f t="shared" si="49"/>
        <v>0</v>
      </c>
      <c r="BH80" s="153">
        <f t="shared" si="50"/>
        <v>0</v>
      </c>
      <c r="BI80" s="153">
        <f t="shared" si="51"/>
        <v>0</v>
      </c>
      <c r="BJ80" s="153">
        <f t="shared" si="52"/>
        <v>0</v>
      </c>
      <c r="BK80" s="153">
        <f t="shared" si="53"/>
        <v>0</v>
      </c>
      <c r="BL80" s="153">
        <f t="shared" si="54"/>
        <v>0</v>
      </c>
      <c r="BM80" s="153">
        <f t="shared" si="55"/>
        <v>0</v>
      </c>
      <c r="BN80" s="153">
        <f t="shared" si="56"/>
        <v>0</v>
      </c>
      <c r="BO80" s="188">
        <f t="shared" si="57"/>
        <v>0</v>
      </c>
    </row>
    <row r="81" spans="1:67" s="55" customFormat="1" ht="15" customHeight="1" x14ac:dyDescent="0.25">
      <c r="A81" s="97"/>
      <c r="B81" s="31" t="s">
        <v>234</v>
      </c>
      <c r="C81" s="148">
        <f t="shared" si="201"/>
        <v>625.79999999999995</v>
      </c>
      <c r="D81" s="148">
        <f t="shared" si="199"/>
        <v>0</v>
      </c>
      <c r="E81" s="128"/>
      <c r="F81" s="128"/>
      <c r="G81" s="128">
        <v>625.79999999999995</v>
      </c>
      <c r="H81" s="128"/>
      <c r="I81" s="128"/>
      <c r="J81" s="128"/>
      <c r="K81" s="128"/>
      <c r="L81" s="128"/>
      <c r="M81" s="128"/>
      <c r="N81" s="128"/>
      <c r="O81" s="128"/>
      <c r="P81" s="128"/>
      <c r="Q81" s="197"/>
      <c r="R81" s="197"/>
      <c r="S81" s="148">
        <f t="shared" si="202"/>
        <v>-95.5</v>
      </c>
      <c r="T81" s="148">
        <f t="shared" si="200"/>
        <v>0</v>
      </c>
      <c r="U81" s="129"/>
      <c r="V81" s="129"/>
      <c r="W81" s="129">
        <v>-95.5</v>
      </c>
      <c r="X81" s="129"/>
      <c r="Y81" s="129"/>
      <c r="Z81" s="129"/>
      <c r="AA81" s="129"/>
      <c r="AB81" s="129"/>
      <c r="AC81" s="129"/>
      <c r="AD81" s="129"/>
      <c r="AE81" s="129"/>
      <c r="AF81" s="129"/>
      <c r="AG81" s="207"/>
      <c r="AH81" s="207"/>
      <c r="AI81" s="135">
        <f t="shared" si="266"/>
        <v>530.29999999999995</v>
      </c>
      <c r="AJ81" s="135">
        <f t="shared" si="267"/>
        <v>0</v>
      </c>
      <c r="AK81" s="104">
        <f t="shared" si="206"/>
        <v>0</v>
      </c>
      <c r="AL81" s="104">
        <f t="shared" si="207"/>
        <v>0</v>
      </c>
      <c r="AM81" s="104">
        <f t="shared" si="208"/>
        <v>530.29999999999995</v>
      </c>
      <c r="AN81" s="104">
        <f t="shared" si="209"/>
        <v>0</v>
      </c>
      <c r="AO81" s="104">
        <f t="shared" si="210"/>
        <v>0</v>
      </c>
      <c r="AP81" s="104">
        <f t="shared" si="211"/>
        <v>0</v>
      </c>
      <c r="AQ81" s="104">
        <f t="shared" si="212"/>
        <v>0</v>
      </c>
      <c r="AR81" s="104">
        <f t="shared" si="213"/>
        <v>0</v>
      </c>
      <c r="AS81" s="104">
        <f t="shared" si="214"/>
        <v>0</v>
      </c>
      <c r="AT81" s="104">
        <f t="shared" si="215"/>
        <v>0</v>
      </c>
      <c r="AU81" s="104">
        <f t="shared" si="216"/>
        <v>0</v>
      </c>
      <c r="AV81" s="104">
        <f t="shared" si="217"/>
        <v>0</v>
      </c>
      <c r="AW81" s="104">
        <f t="shared" si="218"/>
        <v>0</v>
      </c>
      <c r="AX81" s="104">
        <f t="shared" si="219"/>
        <v>0</v>
      </c>
      <c r="AY81" s="153">
        <f t="shared" si="41"/>
        <v>95.5</v>
      </c>
      <c r="AZ81" s="153">
        <f t="shared" si="42"/>
        <v>0</v>
      </c>
      <c r="BA81" s="153">
        <f t="shared" si="43"/>
        <v>0</v>
      </c>
      <c r="BB81" s="153">
        <f t="shared" si="44"/>
        <v>0</v>
      </c>
      <c r="BC81" s="153">
        <f t="shared" si="45"/>
        <v>95.5</v>
      </c>
      <c r="BD81" s="153">
        <f t="shared" si="46"/>
        <v>0</v>
      </c>
      <c r="BE81" s="153">
        <f t="shared" si="47"/>
        <v>0</v>
      </c>
      <c r="BF81" s="153">
        <f t="shared" si="48"/>
        <v>0</v>
      </c>
      <c r="BG81" s="153">
        <f t="shared" si="49"/>
        <v>0</v>
      </c>
      <c r="BH81" s="153">
        <f t="shared" si="50"/>
        <v>0</v>
      </c>
      <c r="BI81" s="153">
        <f t="shared" si="51"/>
        <v>0</v>
      </c>
      <c r="BJ81" s="153">
        <f t="shared" si="52"/>
        <v>0</v>
      </c>
      <c r="BK81" s="153">
        <f t="shared" si="53"/>
        <v>0</v>
      </c>
      <c r="BL81" s="153">
        <f t="shared" si="54"/>
        <v>0</v>
      </c>
      <c r="BM81" s="153">
        <f t="shared" si="55"/>
        <v>0</v>
      </c>
      <c r="BN81" s="153">
        <f t="shared" si="56"/>
        <v>0</v>
      </c>
      <c r="BO81" s="188">
        <f t="shared" si="57"/>
        <v>0</v>
      </c>
    </row>
    <row r="82" spans="1:67" s="55" customFormat="1" ht="15" customHeight="1" x14ac:dyDescent="0.25">
      <c r="A82" s="97"/>
      <c r="B82" s="31" t="s">
        <v>389</v>
      </c>
      <c r="C82" s="148">
        <f t="shared" si="201"/>
        <v>36.5</v>
      </c>
      <c r="D82" s="148"/>
      <c r="E82" s="128"/>
      <c r="F82" s="128"/>
      <c r="G82" s="128">
        <v>36.5</v>
      </c>
      <c r="H82" s="128"/>
      <c r="I82" s="128"/>
      <c r="J82" s="128"/>
      <c r="K82" s="128"/>
      <c r="L82" s="128"/>
      <c r="M82" s="128"/>
      <c r="N82" s="128"/>
      <c r="O82" s="128"/>
      <c r="P82" s="128"/>
      <c r="Q82" s="197"/>
      <c r="R82" s="197"/>
      <c r="S82" s="148"/>
      <c r="T82" s="148"/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9"/>
      <c r="AF82" s="129"/>
      <c r="AG82" s="207"/>
      <c r="AH82" s="207"/>
      <c r="AI82" s="135">
        <f t="shared" si="266"/>
        <v>36.5</v>
      </c>
      <c r="AJ82" s="135"/>
      <c r="AK82" s="104"/>
      <c r="AL82" s="104"/>
      <c r="AM82" s="104">
        <v>36.5</v>
      </c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53">
        <f t="shared" si="41"/>
        <v>0</v>
      </c>
      <c r="AZ82" s="153">
        <f t="shared" si="42"/>
        <v>0</v>
      </c>
      <c r="BA82" s="153">
        <f t="shared" si="43"/>
        <v>0</v>
      </c>
      <c r="BB82" s="153">
        <f t="shared" si="44"/>
        <v>0</v>
      </c>
      <c r="BC82" s="153">
        <f t="shared" si="45"/>
        <v>0</v>
      </c>
      <c r="BD82" s="153">
        <f t="shared" si="46"/>
        <v>0</v>
      </c>
      <c r="BE82" s="153">
        <f t="shared" si="47"/>
        <v>0</v>
      </c>
      <c r="BF82" s="153">
        <f t="shared" si="48"/>
        <v>0</v>
      </c>
      <c r="BG82" s="153">
        <f t="shared" si="49"/>
        <v>0</v>
      </c>
      <c r="BH82" s="153">
        <f t="shared" si="50"/>
        <v>0</v>
      </c>
      <c r="BI82" s="153">
        <f t="shared" si="51"/>
        <v>0</v>
      </c>
      <c r="BJ82" s="153">
        <f t="shared" si="52"/>
        <v>0</v>
      </c>
      <c r="BK82" s="153">
        <f t="shared" si="53"/>
        <v>0</v>
      </c>
      <c r="BL82" s="153">
        <f t="shared" si="54"/>
        <v>0</v>
      </c>
      <c r="BM82" s="153">
        <f t="shared" si="55"/>
        <v>0</v>
      </c>
      <c r="BN82" s="153">
        <f t="shared" si="56"/>
        <v>0</v>
      </c>
      <c r="BO82" s="188">
        <f t="shared" si="57"/>
        <v>0</v>
      </c>
    </row>
    <row r="83" spans="1:67" s="55" customFormat="1" ht="15" customHeight="1" x14ac:dyDescent="0.25">
      <c r="A83" s="97"/>
      <c r="B83" s="31" t="s">
        <v>81</v>
      </c>
      <c r="C83" s="148">
        <f t="shared" si="201"/>
        <v>1014.1</v>
      </c>
      <c r="D83" s="148">
        <f t="shared" si="199"/>
        <v>0</v>
      </c>
      <c r="E83" s="128"/>
      <c r="F83" s="128"/>
      <c r="G83" s="128">
        <v>1014.1</v>
      </c>
      <c r="H83" s="128"/>
      <c r="I83" s="128"/>
      <c r="J83" s="128"/>
      <c r="K83" s="128"/>
      <c r="L83" s="128"/>
      <c r="M83" s="128"/>
      <c r="N83" s="128"/>
      <c r="O83" s="128"/>
      <c r="P83" s="128"/>
      <c r="Q83" s="197"/>
      <c r="R83" s="197"/>
      <c r="S83" s="148">
        <f t="shared" si="202"/>
        <v>455.4</v>
      </c>
      <c r="T83" s="148">
        <f t="shared" si="200"/>
        <v>0</v>
      </c>
      <c r="U83" s="129"/>
      <c r="V83" s="129"/>
      <c r="W83" s="129">
        <v>455.4</v>
      </c>
      <c r="X83" s="129"/>
      <c r="Y83" s="129"/>
      <c r="Z83" s="129"/>
      <c r="AA83" s="129"/>
      <c r="AB83" s="129"/>
      <c r="AC83" s="129"/>
      <c r="AD83" s="129"/>
      <c r="AE83" s="129"/>
      <c r="AF83" s="129"/>
      <c r="AG83" s="207"/>
      <c r="AH83" s="207"/>
      <c r="AI83" s="135">
        <f t="shared" si="266"/>
        <v>1469.5</v>
      </c>
      <c r="AJ83" s="135">
        <f t="shared" si="267"/>
        <v>0</v>
      </c>
      <c r="AK83" s="104">
        <f t="shared" si="206"/>
        <v>0</v>
      </c>
      <c r="AL83" s="104">
        <f t="shared" si="207"/>
        <v>0</v>
      </c>
      <c r="AM83" s="104">
        <f t="shared" si="208"/>
        <v>1469.5</v>
      </c>
      <c r="AN83" s="104">
        <f t="shared" si="209"/>
        <v>0</v>
      </c>
      <c r="AO83" s="104">
        <f t="shared" si="210"/>
        <v>0</v>
      </c>
      <c r="AP83" s="104">
        <f t="shared" si="211"/>
        <v>0</v>
      </c>
      <c r="AQ83" s="104">
        <f t="shared" si="212"/>
        <v>0</v>
      </c>
      <c r="AR83" s="104">
        <f t="shared" si="213"/>
        <v>0</v>
      </c>
      <c r="AS83" s="104">
        <f t="shared" si="214"/>
        <v>0</v>
      </c>
      <c r="AT83" s="104">
        <f t="shared" si="215"/>
        <v>0</v>
      </c>
      <c r="AU83" s="104">
        <f t="shared" si="216"/>
        <v>0</v>
      </c>
      <c r="AV83" s="104">
        <f t="shared" si="217"/>
        <v>0</v>
      </c>
      <c r="AW83" s="104">
        <f t="shared" si="218"/>
        <v>0</v>
      </c>
      <c r="AX83" s="104">
        <f t="shared" si="219"/>
        <v>0</v>
      </c>
      <c r="AY83" s="153">
        <f t="shared" si="41"/>
        <v>-455.4</v>
      </c>
      <c r="AZ83" s="153">
        <f t="shared" si="42"/>
        <v>0</v>
      </c>
      <c r="BA83" s="153">
        <f t="shared" si="43"/>
        <v>0</v>
      </c>
      <c r="BB83" s="153">
        <f t="shared" si="44"/>
        <v>0</v>
      </c>
      <c r="BC83" s="153">
        <f t="shared" si="45"/>
        <v>-455.4</v>
      </c>
      <c r="BD83" s="153">
        <f t="shared" si="46"/>
        <v>0</v>
      </c>
      <c r="BE83" s="153">
        <f t="shared" si="47"/>
        <v>0</v>
      </c>
      <c r="BF83" s="153">
        <f t="shared" si="48"/>
        <v>0</v>
      </c>
      <c r="BG83" s="153">
        <f t="shared" si="49"/>
        <v>0</v>
      </c>
      <c r="BH83" s="153">
        <f t="shared" si="50"/>
        <v>0</v>
      </c>
      <c r="BI83" s="153">
        <f t="shared" si="51"/>
        <v>0</v>
      </c>
      <c r="BJ83" s="153">
        <f t="shared" si="52"/>
        <v>0</v>
      </c>
      <c r="BK83" s="153">
        <f t="shared" si="53"/>
        <v>0</v>
      </c>
      <c r="BL83" s="153">
        <f t="shared" si="54"/>
        <v>0</v>
      </c>
      <c r="BM83" s="153">
        <f t="shared" si="55"/>
        <v>0</v>
      </c>
      <c r="BN83" s="153">
        <f t="shared" si="56"/>
        <v>0</v>
      </c>
      <c r="BO83" s="188">
        <f t="shared" si="57"/>
        <v>0</v>
      </c>
    </row>
    <row r="84" spans="1:67" ht="15" customHeight="1" x14ac:dyDescent="0.25">
      <c r="A84" s="28" t="s">
        <v>10</v>
      </c>
      <c r="B84" s="106" t="s">
        <v>292</v>
      </c>
      <c r="C84" s="143">
        <f t="shared" ref="C84:F84" si="268">C85+C88+C89</f>
        <v>232.1</v>
      </c>
      <c r="D84" s="144">
        <f t="shared" si="268"/>
        <v>140.5</v>
      </c>
      <c r="E84" s="121">
        <f t="shared" si="268"/>
        <v>200</v>
      </c>
      <c r="F84" s="121">
        <f t="shared" si="268"/>
        <v>124.1</v>
      </c>
      <c r="G84" s="121">
        <f>G85+G88+G89</f>
        <v>18.100000000000001</v>
      </c>
      <c r="H84" s="121">
        <f t="shared" ref="H84:R84" si="269">H85+H88+H89</f>
        <v>16.399999999999999</v>
      </c>
      <c r="I84" s="121">
        <f t="shared" si="269"/>
        <v>0</v>
      </c>
      <c r="J84" s="121">
        <f t="shared" si="269"/>
        <v>0</v>
      </c>
      <c r="K84" s="121">
        <f t="shared" si="269"/>
        <v>0</v>
      </c>
      <c r="L84" s="121">
        <f t="shared" si="269"/>
        <v>0</v>
      </c>
      <c r="M84" s="121">
        <f t="shared" si="269"/>
        <v>4.9000000000000004</v>
      </c>
      <c r="N84" s="121">
        <f t="shared" si="269"/>
        <v>0</v>
      </c>
      <c r="O84" s="121">
        <f t="shared" si="269"/>
        <v>0</v>
      </c>
      <c r="P84" s="121">
        <f t="shared" si="269"/>
        <v>0</v>
      </c>
      <c r="Q84" s="195">
        <f t="shared" si="269"/>
        <v>9.1</v>
      </c>
      <c r="R84" s="195">
        <f t="shared" si="269"/>
        <v>0</v>
      </c>
      <c r="S84" s="143">
        <f t="shared" ref="S84:V84" si="270">S85+S88+S89</f>
        <v>0.7</v>
      </c>
      <c r="T84" s="144">
        <f t="shared" si="270"/>
        <v>12.7</v>
      </c>
      <c r="U84" s="125">
        <f t="shared" si="270"/>
        <v>0.7</v>
      </c>
      <c r="V84" s="125">
        <f t="shared" si="270"/>
        <v>12.2</v>
      </c>
      <c r="W84" s="125">
        <f>W85+W88+W89</f>
        <v>0</v>
      </c>
      <c r="X84" s="125">
        <f t="shared" ref="X84:AH84" si="271">X85+X88+X89</f>
        <v>0.5</v>
      </c>
      <c r="Y84" s="125">
        <f t="shared" si="271"/>
        <v>0</v>
      </c>
      <c r="Z84" s="125">
        <f t="shared" si="271"/>
        <v>0</v>
      </c>
      <c r="AA84" s="125">
        <f t="shared" si="271"/>
        <v>0</v>
      </c>
      <c r="AB84" s="125">
        <f t="shared" si="271"/>
        <v>0</v>
      </c>
      <c r="AC84" s="125">
        <f t="shared" si="271"/>
        <v>0</v>
      </c>
      <c r="AD84" s="125">
        <f t="shared" si="271"/>
        <v>0</v>
      </c>
      <c r="AE84" s="125">
        <f t="shared" si="271"/>
        <v>0</v>
      </c>
      <c r="AF84" s="125">
        <f t="shared" si="271"/>
        <v>0</v>
      </c>
      <c r="AG84" s="205">
        <f t="shared" si="271"/>
        <v>0</v>
      </c>
      <c r="AH84" s="205">
        <f t="shared" si="271"/>
        <v>0</v>
      </c>
      <c r="AI84" s="13">
        <f t="shared" ref="AI84:AX84" si="272">AI85+AI88+AI89</f>
        <v>232.8</v>
      </c>
      <c r="AJ84" s="11">
        <f t="shared" si="272"/>
        <v>153.19999999999999</v>
      </c>
      <c r="AK84" s="96">
        <f t="shared" si="272"/>
        <v>200.70000000000002</v>
      </c>
      <c r="AL84" s="96">
        <f t="shared" si="272"/>
        <v>136.29999999999998</v>
      </c>
      <c r="AM84" s="96">
        <f>AM85+AM88+AM89</f>
        <v>18.100000000000001</v>
      </c>
      <c r="AN84" s="96">
        <f t="shared" si="272"/>
        <v>16.899999999999999</v>
      </c>
      <c r="AO84" s="96">
        <f t="shared" si="272"/>
        <v>0</v>
      </c>
      <c r="AP84" s="96">
        <f t="shared" si="272"/>
        <v>0</v>
      </c>
      <c r="AQ84" s="96">
        <f t="shared" si="272"/>
        <v>0</v>
      </c>
      <c r="AR84" s="96">
        <f t="shared" si="272"/>
        <v>0</v>
      </c>
      <c r="AS84" s="96">
        <f t="shared" si="272"/>
        <v>4.9000000000000004</v>
      </c>
      <c r="AT84" s="96">
        <f t="shared" si="272"/>
        <v>0</v>
      </c>
      <c r="AU84" s="96">
        <f t="shared" si="272"/>
        <v>0</v>
      </c>
      <c r="AV84" s="96">
        <f t="shared" si="272"/>
        <v>0</v>
      </c>
      <c r="AW84" s="96">
        <f t="shared" si="272"/>
        <v>9.1</v>
      </c>
      <c r="AX84" s="96">
        <f t="shared" si="272"/>
        <v>0</v>
      </c>
      <c r="AY84" s="153">
        <f t="shared" si="41"/>
        <v>-0.70000000000001705</v>
      </c>
      <c r="AZ84" s="153">
        <f t="shared" si="42"/>
        <v>-12.699999999999989</v>
      </c>
      <c r="BA84" s="153">
        <f t="shared" si="43"/>
        <v>-0.70000000000001705</v>
      </c>
      <c r="BB84" s="153">
        <f t="shared" si="44"/>
        <v>-12.199999999999989</v>
      </c>
      <c r="BC84" s="153">
        <f t="shared" si="45"/>
        <v>0</v>
      </c>
      <c r="BD84" s="153">
        <f t="shared" si="46"/>
        <v>-0.5</v>
      </c>
      <c r="BE84" s="153">
        <f t="shared" si="47"/>
        <v>0</v>
      </c>
      <c r="BF84" s="153">
        <f t="shared" si="48"/>
        <v>0</v>
      </c>
      <c r="BG84" s="153">
        <f t="shared" si="49"/>
        <v>0</v>
      </c>
      <c r="BH84" s="153">
        <f t="shared" si="50"/>
        <v>0</v>
      </c>
      <c r="BI84" s="153">
        <f t="shared" si="51"/>
        <v>0</v>
      </c>
      <c r="BJ84" s="153">
        <f t="shared" si="52"/>
        <v>0</v>
      </c>
      <c r="BK84" s="153">
        <f t="shared" si="53"/>
        <v>0</v>
      </c>
      <c r="BL84" s="153">
        <f t="shared" si="54"/>
        <v>0</v>
      </c>
      <c r="BM84" s="153">
        <f t="shared" si="55"/>
        <v>0</v>
      </c>
      <c r="BN84" s="153">
        <f t="shared" si="56"/>
        <v>0</v>
      </c>
      <c r="BO84" s="188">
        <f t="shared" si="57"/>
        <v>-1.7097434579227411E-14</v>
      </c>
    </row>
    <row r="85" spans="1:67" ht="15" customHeight="1" x14ac:dyDescent="0.25">
      <c r="A85" s="29"/>
      <c r="B85" s="19" t="s">
        <v>289</v>
      </c>
      <c r="C85" s="145">
        <f>E85+G85+I85+K85+M85+O85+Q85</f>
        <v>198</v>
      </c>
      <c r="D85" s="146">
        <f t="shared" ref="D85:D90" si="273">F85+H85+J85+L85+N85+P85+R85</f>
        <v>135.6</v>
      </c>
      <c r="E85" s="6">
        <v>177.9</v>
      </c>
      <c r="F85" s="6">
        <v>124.1</v>
      </c>
      <c r="G85" s="6">
        <f>G86+G87</f>
        <v>13</v>
      </c>
      <c r="H85" s="6">
        <f>H86+H87</f>
        <v>11.5</v>
      </c>
      <c r="I85" s="6"/>
      <c r="J85" s="6"/>
      <c r="K85" s="6"/>
      <c r="L85" s="6"/>
      <c r="M85" s="6"/>
      <c r="N85" s="6"/>
      <c r="O85" s="6"/>
      <c r="P85" s="6"/>
      <c r="Q85" s="196">
        <f>'4 priedas_ nepanaudotos lėšos'!C29</f>
        <v>7.1</v>
      </c>
      <c r="R85" s="196">
        <f>'4 priedas_ nepanaudotos lėšos'!D29</f>
        <v>0</v>
      </c>
      <c r="S85" s="145">
        <f t="shared" ref="S85:S90" si="274">U85+W85+Y85+AA85+AC85+AE85+AG85</f>
        <v>0.9</v>
      </c>
      <c r="T85" s="146">
        <f t="shared" ref="T85:T90" si="275">V85+X85+Z85+AB85+AD85+AF85+AH85</f>
        <v>12.7</v>
      </c>
      <c r="U85" s="126">
        <v>0.9</v>
      </c>
      <c r="V85" s="126">
        <v>12.2</v>
      </c>
      <c r="W85" s="126">
        <f>W86+W87</f>
        <v>0</v>
      </c>
      <c r="X85" s="126">
        <f>X86+X87</f>
        <v>0.5</v>
      </c>
      <c r="Y85" s="126"/>
      <c r="Z85" s="126"/>
      <c r="AA85" s="126"/>
      <c r="AB85" s="126"/>
      <c r="AC85" s="126"/>
      <c r="AD85" s="126"/>
      <c r="AE85" s="126"/>
      <c r="AF85" s="126"/>
      <c r="AG85" s="206">
        <f>'4 priedas_ nepanaudotos lėšos'!O29</f>
        <v>0</v>
      </c>
      <c r="AH85" s="206">
        <f>'4 priedas_ nepanaudotos lėšos'!P29</f>
        <v>0</v>
      </c>
      <c r="AI85" s="102">
        <f t="shared" ref="AI85:AI90" si="276">AK85+AM85+AO85+AQ85+AS85+AU85+AW85</f>
        <v>198.9</v>
      </c>
      <c r="AJ85" s="103">
        <f t="shared" ref="AJ85:AJ90" si="277">AL85+AN85+AP85+AR85+AT85+AV85+AX85</f>
        <v>148.29999999999998</v>
      </c>
      <c r="AK85" s="5">
        <f t="shared" ref="AK85:AK90" si="278">E85+U85</f>
        <v>178.8</v>
      </c>
      <c r="AL85" s="5">
        <f t="shared" ref="AL85:AL86" si="279">F85+V85</f>
        <v>136.29999999999998</v>
      </c>
      <c r="AM85" s="5">
        <f t="shared" ref="AM85:AM86" si="280">G85+W85</f>
        <v>13</v>
      </c>
      <c r="AN85" s="5">
        <f t="shared" ref="AN85:AN86" si="281">H85+X85</f>
        <v>12</v>
      </c>
      <c r="AO85" s="5">
        <f t="shared" ref="AO85:AO86" si="282">I85+Y85</f>
        <v>0</v>
      </c>
      <c r="AP85" s="5">
        <f t="shared" ref="AP85:AP86" si="283">J85+Z85</f>
        <v>0</v>
      </c>
      <c r="AQ85" s="5">
        <f t="shared" ref="AQ85:AQ86" si="284">K85+AA85</f>
        <v>0</v>
      </c>
      <c r="AR85" s="5">
        <f t="shared" ref="AR85:AR86" si="285">L85+AB85</f>
        <v>0</v>
      </c>
      <c r="AS85" s="5">
        <f t="shared" ref="AS85:AS86" si="286">M85+AC85</f>
        <v>0</v>
      </c>
      <c r="AT85" s="5">
        <f t="shared" ref="AT85:AT86" si="287">N85+AD85</f>
        <v>0</v>
      </c>
      <c r="AU85" s="5">
        <f t="shared" ref="AU85:AU86" si="288">O85+AE85</f>
        <v>0</v>
      </c>
      <c r="AV85" s="5">
        <f t="shared" ref="AV85:AV86" si="289">P85+AF85</f>
        <v>0</v>
      </c>
      <c r="AW85" s="5">
        <f t="shared" ref="AW85:AW86" si="290">Q85+AG85</f>
        <v>7.1</v>
      </c>
      <c r="AX85" s="5">
        <f t="shared" ref="AX85:AX86" si="291">R85+AH85</f>
        <v>0</v>
      </c>
      <c r="AY85" s="153">
        <f t="shared" si="41"/>
        <v>-0.90000000000000568</v>
      </c>
      <c r="AZ85" s="153">
        <f t="shared" si="42"/>
        <v>-12.699999999999989</v>
      </c>
      <c r="BA85" s="153">
        <f t="shared" si="43"/>
        <v>-0.90000000000000568</v>
      </c>
      <c r="BB85" s="153">
        <f t="shared" si="44"/>
        <v>-12.199999999999989</v>
      </c>
      <c r="BC85" s="153">
        <f t="shared" si="45"/>
        <v>0</v>
      </c>
      <c r="BD85" s="153">
        <f t="shared" si="46"/>
        <v>-0.5</v>
      </c>
      <c r="BE85" s="153">
        <f t="shared" si="47"/>
        <v>0</v>
      </c>
      <c r="BF85" s="153">
        <f t="shared" si="48"/>
        <v>0</v>
      </c>
      <c r="BG85" s="153">
        <f t="shared" si="49"/>
        <v>0</v>
      </c>
      <c r="BH85" s="153">
        <f t="shared" si="50"/>
        <v>0</v>
      </c>
      <c r="BI85" s="153">
        <f t="shared" si="51"/>
        <v>0</v>
      </c>
      <c r="BJ85" s="153">
        <f t="shared" si="52"/>
        <v>0</v>
      </c>
      <c r="BK85" s="153">
        <f t="shared" si="53"/>
        <v>0</v>
      </c>
      <c r="BL85" s="153">
        <f t="shared" si="54"/>
        <v>0</v>
      </c>
      <c r="BM85" s="153">
        <f t="shared" si="55"/>
        <v>0</v>
      </c>
      <c r="BN85" s="153">
        <f t="shared" si="56"/>
        <v>0</v>
      </c>
      <c r="BO85" s="188">
        <f t="shared" si="57"/>
        <v>-5.6621374255882984E-15</v>
      </c>
    </row>
    <row r="86" spans="1:67" s="50" customFormat="1" ht="15" customHeight="1" x14ac:dyDescent="0.25">
      <c r="A86" s="136"/>
      <c r="B86" s="31" t="s">
        <v>223</v>
      </c>
      <c r="C86" s="147">
        <f t="shared" ref="C86:C90" si="292">E86+G86+I86+K86+M86+O86+Q86</f>
        <v>12.8</v>
      </c>
      <c r="D86" s="148">
        <f t="shared" si="273"/>
        <v>11.5</v>
      </c>
      <c r="E86" s="128"/>
      <c r="F86" s="128"/>
      <c r="G86" s="128">
        <v>12.8</v>
      </c>
      <c r="H86" s="128">
        <v>11.5</v>
      </c>
      <c r="I86" s="128"/>
      <c r="J86" s="128"/>
      <c r="K86" s="128"/>
      <c r="L86" s="128"/>
      <c r="M86" s="128"/>
      <c r="N86" s="128"/>
      <c r="O86" s="128"/>
      <c r="P86" s="128"/>
      <c r="Q86" s="197"/>
      <c r="R86" s="197"/>
      <c r="S86" s="147">
        <f t="shared" si="274"/>
        <v>0</v>
      </c>
      <c r="T86" s="148">
        <f t="shared" si="275"/>
        <v>0.5</v>
      </c>
      <c r="U86" s="129"/>
      <c r="V86" s="129"/>
      <c r="W86" s="129"/>
      <c r="X86" s="129">
        <v>0.5</v>
      </c>
      <c r="Y86" s="129"/>
      <c r="Z86" s="129"/>
      <c r="AA86" s="129"/>
      <c r="AB86" s="129"/>
      <c r="AC86" s="129"/>
      <c r="AD86" s="129"/>
      <c r="AE86" s="129"/>
      <c r="AF86" s="129"/>
      <c r="AG86" s="207"/>
      <c r="AH86" s="207"/>
      <c r="AI86" s="134">
        <f t="shared" si="276"/>
        <v>12.8</v>
      </c>
      <c r="AJ86" s="135">
        <f t="shared" si="277"/>
        <v>12</v>
      </c>
      <c r="AK86" s="104">
        <f t="shared" si="278"/>
        <v>0</v>
      </c>
      <c r="AL86" s="104">
        <f t="shared" si="279"/>
        <v>0</v>
      </c>
      <c r="AM86" s="104">
        <f t="shared" si="280"/>
        <v>12.8</v>
      </c>
      <c r="AN86" s="104">
        <f t="shared" si="281"/>
        <v>12</v>
      </c>
      <c r="AO86" s="104">
        <f t="shared" si="282"/>
        <v>0</v>
      </c>
      <c r="AP86" s="104">
        <f t="shared" si="283"/>
        <v>0</v>
      </c>
      <c r="AQ86" s="104">
        <f t="shared" si="284"/>
        <v>0</v>
      </c>
      <c r="AR86" s="104">
        <f t="shared" si="285"/>
        <v>0</v>
      </c>
      <c r="AS86" s="104">
        <f t="shared" si="286"/>
        <v>0</v>
      </c>
      <c r="AT86" s="104">
        <f t="shared" si="287"/>
        <v>0</v>
      </c>
      <c r="AU86" s="104">
        <f t="shared" si="288"/>
        <v>0</v>
      </c>
      <c r="AV86" s="104">
        <f t="shared" si="289"/>
        <v>0</v>
      </c>
      <c r="AW86" s="104">
        <f t="shared" si="290"/>
        <v>0</v>
      </c>
      <c r="AX86" s="104">
        <f t="shared" si="291"/>
        <v>0</v>
      </c>
      <c r="AY86" s="153">
        <f t="shared" si="41"/>
        <v>0</v>
      </c>
      <c r="AZ86" s="153">
        <f t="shared" si="42"/>
        <v>-0.5</v>
      </c>
      <c r="BA86" s="153">
        <f t="shared" si="43"/>
        <v>0</v>
      </c>
      <c r="BB86" s="153">
        <f t="shared" si="44"/>
        <v>0</v>
      </c>
      <c r="BC86" s="153">
        <f t="shared" si="45"/>
        <v>0</v>
      </c>
      <c r="BD86" s="153">
        <f t="shared" si="46"/>
        <v>-0.5</v>
      </c>
      <c r="BE86" s="153">
        <f t="shared" si="47"/>
        <v>0</v>
      </c>
      <c r="BF86" s="153">
        <f t="shared" si="48"/>
        <v>0</v>
      </c>
      <c r="BG86" s="153">
        <f t="shared" si="49"/>
        <v>0</v>
      </c>
      <c r="BH86" s="153">
        <f t="shared" si="50"/>
        <v>0</v>
      </c>
      <c r="BI86" s="153">
        <f t="shared" si="51"/>
        <v>0</v>
      </c>
      <c r="BJ86" s="153">
        <f t="shared" si="52"/>
        <v>0</v>
      </c>
      <c r="BK86" s="153">
        <f t="shared" si="53"/>
        <v>0</v>
      </c>
      <c r="BL86" s="153">
        <f t="shared" si="54"/>
        <v>0</v>
      </c>
      <c r="BM86" s="153">
        <f t="shared" si="55"/>
        <v>0</v>
      </c>
      <c r="BN86" s="153">
        <f t="shared" si="56"/>
        <v>0</v>
      </c>
      <c r="BO86" s="188">
        <f t="shared" si="57"/>
        <v>0</v>
      </c>
    </row>
    <row r="87" spans="1:67" s="50" customFormat="1" ht="15" customHeight="1" x14ac:dyDescent="0.25">
      <c r="A87" s="136"/>
      <c r="B87" s="33" t="s">
        <v>172</v>
      </c>
      <c r="C87" s="147">
        <f t="shared" si="292"/>
        <v>0.2</v>
      </c>
      <c r="D87" s="148">
        <f t="shared" si="273"/>
        <v>0</v>
      </c>
      <c r="E87" s="128"/>
      <c r="F87" s="128"/>
      <c r="G87" s="128">
        <v>0.2</v>
      </c>
      <c r="H87" s="128"/>
      <c r="I87" s="128"/>
      <c r="J87" s="128"/>
      <c r="K87" s="128"/>
      <c r="L87" s="128"/>
      <c r="M87" s="128"/>
      <c r="N87" s="128"/>
      <c r="O87" s="128"/>
      <c r="P87" s="128"/>
      <c r="Q87" s="197"/>
      <c r="R87" s="197"/>
      <c r="S87" s="147">
        <f t="shared" si="274"/>
        <v>0</v>
      </c>
      <c r="T87" s="148">
        <f t="shared" si="275"/>
        <v>0</v>
      </c>
      <c r="U87" s="129"/>
      <c r="V87" s="129"/>
      <c r="W87" s="129"/>
      <c r="X87" s="129"/>
      <c r="Y87" s="129"/>
      <c r="Z87" s="129"/>
      <c r="AA87" s="129"/>
      <c r="AB87" s="129"/>
      <c r="AC87" s="129"/>
      <c r="AD87" s="129"/>
      <c r="AE87" s="129"/>
      <c r="AF87" s="129"/>
      <c r="AG87" s="207"/>
      <c r="AH87" s="207"/>
      <c r="AI87" s="134">
        <f t="shared" si="276"/>
        <v>0.2</v>
      </c>
      <c r="AJ87" s="135">
        <f t="shared" si="277"/>
        <v>0</v>
      </c>
      <c r="AK87" s="104">
        <f t="shared" si="278"/>
        <v>0</v>
      </c>
      <c r="AL87" s="104">
        <f t="shared" ref="AL87:AL89" si="293">F87+V87</f>
        <v>0</v>
      </c>
      <c r="AM87" s="104">
        <f t="shared" ref="AM87:AM89" si="294">G87+W87</f>
        <v>0.2</v>
      </c>
      <c r="AN87" s="104">
        <f t="shared" ref="AN87:AN89" si="295">H87+X87</f>
        <v>0</v>
      </c>
      <c r="AO87" s="104">
        <f t="shared" ref="AO87:AO89" si="296">I87+Y87</f>
        <v>0</v>
      </c>
      <c r="AP87" s="104">
        <f t="shared" ref="AP87:AP89" si="297">J87+Z87</f>
        <v>0</v>
      </c>
      <c r="AQ87" s="104">
        <f t="shared" ref="AQ87:AQ89" si="298">K87+AA87</f>
        <v>0</v>
      </c>
      <c r="AR87" s="104">
        <f t="shared" ref="AR87:AR89" si="299">L87+AB87</f>
        <v>0</v>
      </c>
      <c r="AS87" s="104">
        <f t="shared" ref="AS87:AS89" si="300">M87+AC87</f>
        <v>0</v>
      </c>
      <c r="AT87" s="104">
        <f t="shared" ref="AT87:AT89" si="301">N87+AD87</f>
        <v>0</v>
      </c>
      <c r="AU87" s="104">
        <f t="shared" ref="AU87:AU89" si="302">O87+AE87</f>
        <v>0</v>
      </c>
      <c r="AV87" s="104">
        <f t="shared" ref="AV87:AV89" si="303">P87+AF87</f>
        <v>0</v>
      </c>
      <c r="AW87" s="104">
        <f t="shared" ref="AW87:AW89" si="304">Q87+AG87</f>
        <v>0</v>
      </c>
      <c r="AX87" s="104">
        <f t="shared" ref="AX87:AX89" si="305">R87+AH87</f>
        <v>0</v>
      </c>
      <c r="AY87" s="153">
        <f t="shared" si="41"/>
        <v>0</v>
      </c>
      <c r="AZ87" s="153">
        <f t="shared" si="42"/>
        <v>0</v>
      </c>
      <c r="BA87" s="153">
        <f t="shared" si="43"/>
        <v>0</v>
      </c>
      <c r="BB87" s="153">
        <f t="shared" si="44"/>
        <v>0</v>
      </c>
      <c r="BC87" s="153">
        <f t="shared" si="45"/>
        <v>0</v>
      </c>
      <c r="BD87" s="153">
        <f t="shared" si="46"/>
        <v>0</v>
      </c>
      <c r="BE87" s="153">
        <f t="shared" si="47"/>
        <v>0</v>
      </c>
      <c r="BF87" s="153">
        <f t="shared" si="48"/>
        <v>0</v>
      </c>
      <c r="BG87" s="153">
        <f t="shared" si="49"/>
        <v>0</v>
      </c>
      <c r="BH87" s="153">
        <f t="shared" si="50"/>
        <v>0</v>
      </c>
      <c r="BI87" s="153">
        <f t="shared" si="51"/>
        <v>0</v>
      </c>
      <c r="BJ87" s="153">
        <f t="shared" si="52"/>
        <v>0</v>
      </c>
      <c r="BK87" s="153">
        <f t="shared" si="53"/>
        <v>0</v>
      </c>
      <c r="BL87" s="153">
        <f t="shared" si="54"/>
        <v>0</v>
      </c>
      <c r="BM87" s="153">
        <f t="shared" si="55"/>
        <v>0</v>
      </c>
      <c r="BN87" s="153">
        <f t="shared" si="56"/>
        <v>0</v>
      </c>
      <c r="BO87" s="188">
        <f t="shared" si="57"/>
        <v>0</v>
      </c>
    </row>
    <row r="88" spans="1:67" ht="15" customHeight="1" x14ac:dyDescent="0.25">
      <c r="A88" s="9"/>
      <c r="B88" s="19" t="s">
        <v>5</v>
      </c>
      <c r="C88" s="146">
        <f>E88+G88+I88+K88+M88+O88+Q88</f>
        <v>29</v>
      </c>
      <c r="D88" s="146">
        <f t="shared" si="273"/>
        <v>0</v>
      </c>
      <c r="E88" s="6">
        <v>22.1</v>
      </c>
      <c r="F88" s="6"/>
      <c r="G88" s="6"/>
      <c r="H88" s="6"/>
      <c r="I88" s="6"/>
      <c r="J88" s="6"/>
      <c r="K88" s="6"/>
      <c r="L88" s="6"/>
      <c r="M88" s="6">
        <v>4.9000000000000004</v>
      </c>
      <c r="N88" s="6"/>
      <c r="O88" s="6"/>
      <c r="P88" s="6"/>
      <c r="Q88" s="196">
        <f>'4 priedas_ nepanaudotos lėšos'!C30</f>
        <v>2</v>
      </c>
      <c r="R88" s="196">
        <f>'4 priedas_ nepanaudotos lėšos'!D30</f>
        <v>0</v>
      </c>
      <c r="S88" s="146">
        <f t="shared" si="274"/>
        <v>-0.2</v>
      </c>
      <c r="T88" s="146">
        <f t="shared" si="275"/>
        <v>0</v>
      </c>
      <c r="U88" s="126">
        <v>-0.2</v>
      </c>
      <c r="V88" s="126"/>
      <c r="W88" s="126"/>
      <c r="X88" s="126"/>
      <c r="Y88" s="126"/>
      <c r="Z88" s="126"/>
      <c r="AA88" s="126"/>
      <c r="AB88" s="126"/>
      <c r="AC88" s="126"/>
      <c r="AD88" s="126"/>
      <c r="AE88" s="126"/>
      <c r="AF88" s="126"/>
      <c r="AG88" s="206">
        <f>'4 priedas_ nepanaudotos lėšos'!O30</f>
        <v>0</v>
      </c>
      <c r="AH88" s="206">
        <f>'4 priedas_ nepanaudotos lėšos'!P30</f>
        <v>0</v>
      </c>
      <c r="AI88" s="103">
        <f t="shared" si="276"/>
        <v>28.800000000000004</v>
      </c>
      <c r="AJ88" s="103">
        <f t="shared" si="277"/>
        <v>0</v>
      </c>
      <c r="AK88" s="5">
        <f t="shared" si="278"/>
        <v>21.900000000000002</v>
      </c>
      <c r="AL88" s="5">
        <f t="shared" si="293"/>
        <v>0</v>
      </c>
      <c r="AM88" s="5">
        <f t="shared" si="294"/>
        <v>0</v>
      </c>
      <c r="AN88" s="5">
        <f t="shared" si="295"/>
        <v>0</v>
      </c>
      <c r="AO88" s="5">
        <f t="shared" si="296"/>
        <v>0</v>
      </c>
      <c r="AP88" s="5">
        <f t="shared" si="297"/>
        <v>0</v>
      </c>
      <c r="AQ88" s="5">
        <f t="shared" si="298"/>
        <v>0</v>
      </c>
      <c r="AR88" s="5">
        <f t="shared" si="299"/>
        <v>0</v>
      </c>
      <c r="AS88" s="5">
        <f t="shared" si="300"/>
        <v>4.9000000000000004</v>
      </c>
      <c r="AT88" s="5">
        <f t="shared" si="301"/>
        <v>0</v>
      </c>
      <c r="AU88" s="5">
        <f t="shared" si="302"/>
        <v>0</v>
      </c>
      <c r="AV88" s="5">
        <f t="shared" si="303"/>
        <v>0</v>
      </c>
      <c r="AW88" s="5">
        <f t="shared" si="304"/>
        <v>2</v>
      </c>
      <c r="AX88" s="5">
        <f t="shared" si="305"/>
        <v>0</v>
      </c>
      <c r="AY88" s="153">
        <f t="shared" si="41"/>
        <v>0.19999999999999574</v>
      </c>
      <c r="AZ88" s="153">
        <f t="shared" si="42"/>
        <v>0</v>
      </c>
      <c r="BA88" s="153">
        <f t="shared" si="43"/>
        <v>0.19999999999999929</v>
      </c>
      <c r="BB88" s="153">
        <f t="shared" si="44"/>
        <v>0</v>
      </c>
      <c r="BC88" s="153">
        <f t="shared" si="45"/>
        <v>0</v>
      </c>
      <c r="BD88" s="153">
        <f t="shared" si="46"/>
        <v>0</v>
      </c>
      <c r="BE88" s="153">
        <f t="shared" si="47"/>
        <v>0</v>
      </c>
      <c r="BF88" s="153">
        <f t="shared" si="48"/>
        <v>0</v>
      </c>
      <c r="BG88" s="153">
        <f t="shared" si="49"/>
        <v>0</v>
      </c>
      <c r="BH88" s="153">
        <f t="shared" si="50"/>
        <v>0</v>
      </c>
      <c r="BI88" s="153">
        <f t="shared" si="51"/>
        <v>0</v>
      </c>
      <c r="BJ88" s="153">
        <f t="shared" si="52"/>
        <v>0</v>
      </c>
      <c r="BK88" s="153">
        <f t="shared" si="53"/>
        <v>0</v>
      </c>
      <c r="BL88" s="153">
        <f t="shared" si="54"/>
        <v>0</v>
      </c>
      <c r="BM88" s="153">
        <f t="shared" si="55"/>
        <v>0</v>
      </c>
      <c r="BN88" s="153">
        <f t="shared" si="56"/>
        <v>0</v>
      </c>
      <c r="BO88" s="188">
        <f t="shared" si="57"/>
        <v>-4.2743586448068527E-15</v>
      </c>
    </row>
    <row r="89" spans="1:67" ht="15" customHeight="1" x14ac:dyDescent="0.25">
      <c r="A89" s="9"/>
      <c r="B89" s="14" t="s">
        <v>293</v>
      </c>
      <c r="C89" s="146">
        <f t="shared" si="292"/>
        <v>5.0999999999999996</v>
      </c>
      <c r="D89" s="146">
        <f t="shared" si="273"/>
        <v>4.9000000000000004</v>
      </c>
      <c r="E89" s="6"/>
      <c r="F89" s="6"/>
      <c r="G89" s="6">
        <f t="shared" ref="G89:H89" si="306">G90</f>
        <v>5.0999999999999996</v>
      </c>
      <c r="H89" s="6">
        <f t="shared" si="306"/>
        <v>4.9000000000000004</v>
      </c>
      <c r="I89" s="6"/>
      <c r="J89" s="6"/>
      <c r="K89" s="6"/>
      <c r="L89" s="6"/>
      <c r="M89" s="6"/>
      <c r="N89" s="6"/>
      <c r="O89" s="6"/>
      <c r="P89" s="6"/>
      <c r="Q89" s="196"/>
      <c r="R89" s="196"/>
      <c r="S89" s="146">
        <f t="shared" si="274"/>
        <v>0</v>
      </c>
      <c r="T89" s="146">
        <f t="shared" si="275"/>
        <v>0</v>
      </c>
      <c r="U89" s="126"/>
      <c r="V89" s="126"/>
      <c r="W89" s="126">
        <f t="shared" ref="W89:X89" si="307">W90</f>
        <v>0</v>
      </c>
      <c r="X89" s="126">
        <f t="shared" si="307"/>
        <v>0</v>
      </c>
      <c r="Y89" s="126"/>
      <c r="Z89" s="126"/>
      <c r="AA89" s="126"/>
      <c r="AB89" s="126"/>
      <c r="AC89" s="126"/>
      <c r="AD89" s="126"/>
      <c r="AE89" s="126"/>
      <c r="AF89" s="126"/>
      <c r="AG89" s="206"/>
      <c r="AH89" s="206"/>
      <c r="AI89" s="103">
        <f t="shared" si="276"/>
        <v>5.0999999999999996</v>
      </c>
      <c r="AJ89" s="103">
        <f t="shared" si="277"/>
        <v>4.9000000000000004</v>
      </c>
      <c r="AK89" s="5">
        <f t="shared" si="278"/>
        <v>0</v>
      </c>
      <c r="AL89" s="5">
        <f t="shared" si="293"/>
        <v>0</v>
      </c>
      <c r="AM89" s="5">
        <f t="shared" si="294"/>
        <v>5.0999999999999996</v>
      </c>
      <c r="AN89" s="5">
        <f t="shared" si="295"/>
        <v>4.9000000000000004</v>
      </c>
      <c r="AO89" s="5">
        <f t="shared" si="296"/>
        <v>0</v>
      </c>
      <c r="AP89" s="5">
        <f t="shared" si="297"/>
        <v>0</v>
      </c>
      <c r="AQ89" s="5">
        <f t="shared" si="298"/>
        <v>0</v>
      </c>
      <c r="AR89" s="5">
        <f t="shared" si="299"/>
        <v>0</v>
      </c>
      <c r="AS89" s="5">
        <f t="shared" si="300"/>
        <v>0</v>
      </c>
      <c r="AT89" s="5">
        <f t="shared" si="301"/>
        <v>0</v>
      </c>
      <c r="AU89" s="5">
        <f t="shared" si="302"/>
        <v>0</v>
      </c>
      <c r="AV89" s="5">
        <f t="shared" si="303"/>
        <v>0</v>
      </c>
      <c r="AW89" s="5">
        <f t="shared" si="304"/>
        <v>0</v>
      </c>
      <c r="AX89" s="5">
        <f t="shared" si="305"/>
        <v>0</v>
      </c>
      <c r="AY89" s="153">
        <f t="shared" si="41"/>
        <v>0</v>
      </c>
      <c r="AZ89" s="153">
        <f t="shared" si="42"/>
        <v>0</v>
      </c>
      <c r="BA89" s="153">
        <f t="shared" si="43"/>
        <v>0</v>
      </c>
      <c r="BB89" s="153">
        <f t="shared" si="44"/>
        <v>0</v>
      </c>
      <c r="BC89" s="153">
        <f t="shared" si="45"/>
        <v>0</v>
      </c>
      <c r="BD89" s="153">
        <f t="shared" si="46"/>
        <v>0</v>
      </c>
      <c r="BE89" s="153">
        <f t="shared" si="47"/>
        <v>0</v>
      </c>
      <c r="BF89" s="153">
        <f t="shared" si="48"/>
        <v>0</v>
      </c>
      <c r="BG89" s="153">
        <f t="shared" si="49"/>
        <v>0</v>
      </c>
      <c r="BH89" s="153">
        <f t="shared" si="50"/>
        <v>0</v>
      </c>
      <c r="BI89" s="153">
        <f t="shared" si="51"/>
        <v>0</v>
      </c>
      <c r="BJ89" s="153">
        <f t="shared" si="52"/>
        <v>0</v>
      </c>
      <c r="BK89" s="153">
        <f t="shared" si="53"/>
        <v>0</v>
      </c>
      <c r="BL89" s="153">
        <f t="shared" si="54"/>
        <v>0</v>
      </c>
      <c r="BM89" s="153">
        <f t="shared" si="55"/>
        <v>0</v>
      </c>
      <c r="BN89" s="153">
        <f t="shared" si="56"/>
        <v>0</v>
      </c>
      <c r="BO89" s="188">
        <f t="shared" si="57"/>
        <v>0</v>
      </c>
    </row>
    <row r="90" spans="1:67" s="50" customFormat="1" ht="15" customHeight="1" x14ac:dyDescent="0.25">
      <c r="A90" s="137"/>
      <c r="B90" s="33" t="s">
        <v>171</v>
      </c>
      <c r="C90" s="148">
        <f t="shared" si="292"/>
        <v>5.0999999999999996</v>
      </c>
      <c r="D90" s="148">
        <f t="shared" si="273"/>
        <v>4.9000000000000004</v>
      </c>
      <c r="E90" s="128"/>
      <c r="F90" s="128"/>
      <c r="G90" s="128">
        <v>5.0999999999999996</v>
      </c>
      <c r="H90" s="128">
        <v>4.9000000000000004</v>
      </c>
      <c r="I90" s="128"/>
      <c r="J90" s="128"/>
      <c r="K90" s="128"/>
      <c r="L90" s="128"/>
      <c r="M90" s="128"/>
      <c r="N90" s="128"/>
      <c r="O90" s="128"/>
      <c r="P90" s="128"/>
      <c r="Q90" s="197"/>
      <c r="R90" s="197"/>
      <c r="S90" s="148">
        <f t="shared" si="274"/>
        <v>0</v>
      </c>
      <c r="T90" s="148">
        <f t="shared" si="275"/>
        <v>0</v>
      </c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9"/>
      <c r="AF90" s="129"/>
      <c r="AG90" s="207"/>
      <c r="AH90" s="207"/>
      <c r="AI90" s="135">
        <f t="shared" si="276"/>
        <v>5.0999999999999996</v>
      </c>
      <c r="AJ90" s="135">
        <f t="shared" si="277"/>
        <v>4.9000000000000004</v>
      </c>
      <c r="AK90" s="104">
        <f t="shared" si="278"/>
        <v>0</v>
      </c>
      <c r="AL90" s="104">
        <f t="shared" ref="AL90" si="308">F90+V90</f>
        <v>0</v>
      </c>
      <c r="AM90" s="104">
        <f t="shared" ref="AM90" si="309">G90+W90</f>
        <v>5.0999999999999996</v>
      </c>
      <c r="AN90" s="104">
        <f t="shared" ref="AN90" si="310">H90+X90</f>
        <v>4.9000000000000004</v>
      </c>
      <c r="AO90" s="104">
        <f t="shared" ref="AO90" si="311">I90+Y90</f>
        <v>0</v>
      </c>
      <c r="AP90" s="104">
        <f t="shared" ref="AP90" si="312">J90+Z90</f>
        <v>0</v>
      </c>
      <c r="AQ90" s="104">
        <f t="shared" ref="AQ90" si="313">K90+AA90</f>
        <v>0</v>
      </c>
      <c r="AR90" s="104">
        <f t="shared" ref="AR90" si="314">L90+AB90</f>
        <v>0</v>
      </c>
      <c r="AS90" s="104">
        <f t="shared" ref="AS90" si="315">M90+AC90</f>
        <v>0</v>
      </c>
      <c r="AT90" s="104">
        <f t="shared" ref="AT90" si="316">N90+AD90</f>
        <v>0</v>
      </c>
      <c r="AU90" s="104">
        <f t="shared" ref="AU90" si="317">O90+AE90</f>
        <v>0</v>
      </c>
      <c r="AV90" s="104">
        <f t="shared" ref="AV90" si="318">P90+AF90</f>
        <v>0</v>
      </c>
      <c r="AW90" s="104">
        <f t="shared" ref="AW90" si="319">Q90+AG90</f>
        <v>0</v>
      </c>
      <c r="AX90" s="104">
        <f t="shared" ref="AX90" si="320">R90+AH90</f>
        <v>0</v>
      </c>
      <c r="AY90" s="153">
        <f t="shared" si="41"/>
        <v>0</v>
      </c>
      <c r="AZ90" s="153">
        <f t="shared" si="42"/>
        <v>0</v>
      </c>
      <c r="BA90" s="153">
        <f t="shared" si="43"/>
        <v>0</v>
      </c>
      <c r="BB90" s="153">
        <f t="shared" si="44"/>
        <v>0</v>
      </c>
      <c r="BC90" s="153">
        <f t="shared" si="45"/>
        <v>0</v>
      </c>
      <c r="BD90" s="153">
        <f t="shared" si="46"/>
        <v>0</v>
      </c>
      <c r="BE90" s="153">
        <f t="shared" si="47"/>
        <v>0</v>
      </c>
      <c r="BF90" s="153">
        <f t="shared" si="48"/>
        <v>0</v>
      </c>
      <c r="BG90" s="153">
        <f t="shared" si="49"/>
        <v>0</v>
      </c>
      <c r="BH90" s="153">
        <f t="shared" si="50"/>
        <v>0</v>
      </c>
      <c r="BI90" s="153">
        <f t="shared" si="51"/>
        <v>0</v>
      </c>
      <c r="BJ90" s="153">
        <f t="shared" si="52"/>
        <v>0</v>
      </c>
      <c r="BK90" s="153">
        <f t="shared" si="53"/>
        <v>0</v>
      </c>
      <c r="BL90" s="153">
        <f t="shared" si="54"/>
        <v>0</v>
      </c>
      <c r="BM90" s="153">
        <f t="shared" si="55"/>
        <v>0</v>
      </c>
      <c r="BN90" s="153">
        <f t="shared" si="56"/>
        <v>0</v>
      </c>
      <c r="BO90" s="188">
        <f t="shared" si="57"/>
        <v>0</v>
      </c>
    </row>
    <row r="91" spans="1:67" ht="15" customHeight="1" x14ac:dyDescent="0.25">
      <c r="A91" s="3" t="s">
        <v>11</v>
      </c>
      <c r="B91" s="106" t="s">
        <v>295</v>
      </c>
      <c r="C91" s="143">
        <f t="shared" ref="C91:F91" si="321">C92+C95+C96</f>
        <v>173</v>
      </c>
      <c r="D91" s="144">
        <f t="shared" si="321"/>
        <v>127.30000000000001</v>
      </c>
      <c r="E91" s="121">
        <f t="shared" si="321"/>
        <v>154</v>
      </c>
      <c r="F91" s="121">
        <f t="shared" si="321"/>
        <v>111</v>
      </c>
      <c r="G91" s="121">
        <f>G92+G95+G96</f>
        <v>17.7</v>
      </c>
      <c r="H91" s="121">
        <f t="shared" ref="H91:R91" si="322">H92+H95+H96</f>
        <v>16.3</v>
      </c>
      <c r="I91" s="121">
        <f t="shared" si="322"/>
        <v>0</v>
      </c>
      <c r="J91" s="121">
        <f t="shared" si="322"/>
        <v>0</v>
      </c>
      <c r="K91" s="121">
        <f t="shared" si="322"/>
        <v>0</v>
      </c>
      <c r="L91" s="121">
        <f t="shared" si="322"/>
        <v>0</v>
      </c>
      <c r="M91" s="121">
        <f t="shared" si="322"/>
        <v>1</v>
      </c>
      <c r="N91" s="121">
        <f t="shared" si="322"/>
        <v>0</v>
      </c>
      <c r="O91" s="121">
        <f t="shared" si="322"/>
        <v>0</v>
      </c>
      <c r="P91" s="121">
        <f t="shared" si="322"/>
        <v>0</v>
      </c>
      <c r="Q91" s="195">
        <f t="shared" si="322"/>
        <v>0.3</v>
      </c>
      <c r="R91" s="195">
        <f t="shared" si="322"/>
        <v>0</v>
      </c>
      <c r="S91" s="143">
        <f t="shared" ref="S91:V91" si="323">S92+S95+S96</f>
        <v>-4.5</v>
      </c>
      <c r="T91" s="144">
        <f t="shared" si="323"/>
        <v>-0.50000000000000011</v>
      </c>
      <c r="U91" s="125">
        <f t="shared" si="323"/>
        <v>-4.5</v>
      </c>
      <c r="V91" s="125">
        <f t="shared" si="323"/>
        <v>-0.9</v>
      </c>
      <c r="W91" s="125">
        <f>W92+W95+W96</f>
        <v>0</v>
      </c>
      <c r="X91" s="125">
        <f t="shared" ref="X91:AH91" si="324">X92+X95+X96</f>
        <v>0.4</v>
      </c>
      <c r="Y91" s="125">
        <f t="shared" si="324"/>
        <v>0</v>
      </c>
      <c r="Z91" s="125">
        <f t="shared" si="324"/>
        <v>0</v>
      </c>
      <c r="AA91" s="125">
        <f t="shared" si="324"/>
        <v>0</v>
      </c>
      <c r="AB91" s="125">
        <f t="shared" si="324"/>
        <v>0</v>
      </c>
      <c r="AC91" s="125">
        <f t="shared" si="324"/>
        <v>0</v>
      </c>
      <c r="AD91" s="125">
        <f t="shared" si="324"/>
        <v>0</v>
      </c>
      <c r="AE91" s="125">
        <f t="shared" si="324"/>
        <v>0</v>
      </c>
      <c r="AF91" s="125">
        <f t="shared" si="324"/>
        <v>0</v>
      </c>
      <c r="AG91" s="205">
        <f t="shared" si="324"/>
        <v>0</v>
      </c>
      <c r="AH91" s="205">
        <f t="shared" si="324"/>
        <v>0</v>
      </c>
      <c r="AI91" s="13">
        <f t="shared" ref="AI91:AL91" si="325">AI92+AI95+AI96</f>
        <v>168.5</v>
      </c>
      <c r="AJ91" s="11">
        <f t="shared" si="325"/>
        <v>126.8</v>
      </c>
      <c r="AK91" s="96">
        <f t="shared" si="325"/>
        <v>149.5</v>
      </c>
      <c r="AL91" s="96">
        <f t="shared" si="325"/>
        <v>110.1</v>
      </c>
      <c r="AM91" s="96">
        <f>AM92+AM95+AM96</f>
        <v>17.7</v>
      </c>
      <c r="AN91" s="96">
        <f t="shared" ref="AN91:AX91" si="326">AN92+AN95+AN96</f>
        <v>16.700000000000003</v>
      </c>
      <c r="AO91" s="96">
        <f t="shared" si="326"/>
        <v>0</v>
      </c>
      <c r="AP91" s="96">
        <f t="shared" si="326"/>
        <v>0</v>
      </c>
      <c r="AQ91" s="96">
        <f t="shared" si="326"/>
        <v>0</v>
      </c>
      <c r="AR91" s="96">
        <f t="shared" si="326"/>
        <v>0</v>
      </c>
      <c r="AS91" s="96">
        <f t="shared" si="326"/>
        <v>1</v>
      </c>
      <c r="AT91" s="96">
        <f t="shared" si="326"/>
        <v>0</v>
      </c>
      <c r="AU91" s="96">
        <f t="shared" si="326"/>
        <v>0</v>
      </c>
      <c r="AV91" s="96">
        <f t="shared" si="326"/>
        <v>0</v>
      </c>
      <c r="AW91" s="96">
        <f t="shared" si="326"/>
        <v>0.3</v>
      </c>
      <c r="AX91" s="96">
        <f t="shared" si="326"/>
        <v>0</v>
      </c>
      <c r="AY91" s="153">
        <f t="shared" si="41"/>
        <v>4.5</v>
      </c>
      <c r="AZ91" s="153">
        <f t="shared" si="42"/>
        <v>0.50000000000001421</v>
      </c>
      <c r="BA91" s="153">
        <f t="shared" si="43"/>
        <v>4.5</v>
      </c>
      <c r="BB91" s="153">
        <f t="shared" si="44"/>
        <v>0.90000000000000568</v>
      </c>
      <c r="BC91" s="153">
        <f t="shared" si="45"/>
        <v>0</v>
      </c>
      <c r="BD91" s="153">
        <f t="shared" si="46"/>
        <v>-0.40000000000000213</v>
      </c>
      <c r="BE91" s="153">
        <f t="shared" si="47"/>
        <v>0</v>
      </c>
      <c r="BF91" s="153">
        <f t="shared" si="48"/>
        <v>0</v>
      </c>
      <c r="BG91" s="153">
        <f t="shared" si="49"/>
        <v>0</v>
      </c>
      <c r="BH91" s="153">
        <f t="shared" si="50"/>
        <v>0</v>
      </c>
      <c r="BI91" s="153">
        <f t="shared" si="51"/>
        <v>0</v>
      </c>
      <c r="BJ91" s="153">
        <f t="shared" si="52"/>
        <v>0</v>
      </c>
      <c r="BK91" s="153">
        <f t="shared" si="53"/>
        <v>0</v>
      </c>
      <c r="BL91" s="153">
        <f t="shared" si="54"/>
        <v>0</v>
      </c>
      <c r="BM91" s="153">
        <f t="shared" si="55"/>
        <v>0</v>
      </c>
      <c r="BN91" s="153">
        <f t="shared" si="56"/>
        <v>0</v>
      </c>
      <c r="BO91" s="188">
        <f t="shared" si="57"/>
        <v>0</v>
      </c>
    </row>
    <row r="92" spans="1:67" ht="15" customHeight="1" x14ac:dyDescent="0.25">
      <c r="A92" s="9"/>
      <c r="B92" s="19" t="s">
        <v>289</v>
      </c>
      <c r="C92" s="145">
        <f t="shared" ref="C92:C97" si="327">E92+G92+I92+K92+M92+O92+Q92</f>
        <v>138.70000000000002</v>
      </c>
      <c r="D92" s="146">
        <f t="shared" ref="D92:D97" si="328">F92+H92+J92+L92+N92+P92+R92</f>
        <v>122.4</v>
      </c>
      <c r="E92" s="6">
        <v>125.8</v>
      </c>
      <c r="F92" s="6">
        <v>111</v>
      </c>
      <c r="G92" s="6">
        <f>G93+G94</f>
        <v>12.6</v>
      </c>
      <c r="H92" s="6">
        <f>H93+H94</f>
        <v>11.4</v>
      </c>
      <c r="I92" s="6"/>
      <c r="J92" s="6"/>
      <c r="K92" s="6"/>
      <c r="L92" s="6"/>
      <c r="M92" s="6">
        <v>0.3</v>
      </c>
      <c r="N92" s="6"/>
      <c r="O92" s="6"/>
      <c r="P92" s="6"/>
      <c r="Q92" s="196"/>
      <c r="R92" s="196"/>
      <c r="S92" s="145">
        <f t="shared" ref="S92:S97" si="329">U92+W92+Y92+AA92+AC92+AE92+AG92</f>
        <v>-4.8</v>
      </c>
      <c r="T92" s="146">
        <f t="shared" ref="T92:T97" si="330">V92+X92+Z92+AB92+AD92+AF92+AH92</f>
        <v>-0.60000000000000009</v>
      </c>
      <c r="U92" s="126">
        <v>-4.8</v>
      </c>
      <c r="V92" s="126">
        <v>-0.9</v>
      </c>
      <c r="W92" s="126">
        <f>W93+W94</f>
        <v>0</v>
      </c>
      <c r="X92" s="126">
        <f>X93+X94</f>
        <v>0.3</v>
      </c>
      <c r="Y92" s="126"/>
      <c r="Z92" s="126"/>
      <c r="AA92" s="126"/>
      <c r="AB92" s="126"/>
      <c r="AC92" s="126"/>
      <c r="AD92" s="126"/>
      <c r="AE92" s="126"/>
      <c r="AF92" s="126"/>
      <c r="AG92" s="206"/>
      <c r="AH92" s="206"/>
      <c r="AI92" s="102">
        <f t="shared" ref="AI92:AI97" si="331">AK92+AM92+AO92+AQ92+AS92+AU92+AW92</f>
        <v>133.9</v>
      </c>
      <c r="AJ92" s="103">
        <f t="shared" ref="AJ92:AJ97" si="332">AL92+AN92+AP92+AR92+AT92+AV92+AX92</f>
        <v>121.8</v>
      </c>
      <c r="AK92" s="5">
        <f t="shared" ref="AK92:AK97" si="333">E92+U92</f>
        <v>121</v>
      </c>
      <c r="AL92" s="5">
        <f t="shared" ref="AL92:AL97" si="334">F92+V92</f>
        <v>110.1</v>
      </c>
      <c r="AM92" s="5">
        <f t="shared" ref="AM92:AM97" si="335">G92+W92</f>
        <v>12.6</v>
      </c>
      <c r="AN92" s="5">
        <f t="shared" ref="AN92:AN97" si="336">H92+X92</f>
        <v>11.700000000000001</v>
      </c>
      <c r="AO92" s="5">
        <f t="shared" ref="AO92:AO97" si="337">I92+Y92</f>
        <v>0</v>
      </c>
      <c r="AP92" s="5">
        <f t="shared" ref="AP92:AP97" si="338">J92+Z92</f>
        <v>0</v>
      </c>
      <c r="AQ92" s="5">
        <f t="shared" ref="AQ92:AQ97" si="339">K92+AA92</f>
        <v>0</v>
      </c>
      <c r="AR92" s="5">
        <f t="shared" ref="AR92:AR97" si="340">L92+AB92</f>
        <v>0</v>
      </c>
      <c r="AS92" s="5">
        <f t="shared" ref="AS92:AS97" si="341">M92+AC92</f>
        <v>0.3</v>
      </c>
      <c r="AT92" s="5">
        <f t="shared" ref="AT92:AT97" si="342">N92+AD92</f>
        <v>0</v>
      </c>
      <c r="AU92" s="5">
        <f t="shared" ref="AU92:AU97" si="343">O92+AE92</f>
        <v>0</v>
      </c>
      <c r="AV92" s="5">
        <f t="shared" ref="AV92:AV97" si="344">P92+AF92</f>
        <v>0</v>
      </c>
      <c r="AW92" s="5">
        <f t="shared" ref="AW92:AW97" si="345">Q92+AG92</f>
        <v>0</v>
      </c>
      <c r="AX92" s="5">
        <f t="shared" ref="AX92:AX97" si="346">R92+AH92</f>
        <v>0</v>
      </c>
      <c r="AY92" s="153">
        <f t="shared" si="41"/>
        <v>4.8000000000000114</v>
      </c>
      <c r="AZ92" s="153">
        <f t="shared" si="42"/>
        <v>0.60000000000000853</v>
      </c>
      <c r="BA92" s="153">
        <f t="shared" si="43"/>
        <v>4.7999999999999972</v>
      </c>
      <c r="BB92" s="153">
        <f t="shared" si="44"/>
        <v>0.90000000000000568</v>
      </c>
      <c r="BC92" s="153">
        <f t="shared" si="45"/>
        <v>0</v>
      </c>
      <c r="BD92" s="153">
        <f t="shared" si="46"/>
        <v>-0.30000000000000071</v>
      </c>
      <c r="BE92" s="153">
        <f t="shared" si="47"/>
        <v>0</v>
      </c>
      <c r="BF92" s="153">
        <f t="shared" si="48"/>
        <v>0</v>
      </c>
      <c r="BG92" s="153">
        <f t="shared" si="49"/>
        <v>0</v>
      </c>
      <c r="BH92" s="153">
        <f t="shared" si="50"/>
        <v>0</v>
      </c>
      <c r="BI92" s="153">
        <f t="shared" si="51"/>
        <v>0</v>
      </c>
      <c r="BJ92" s="153">
        <f t="shared" si="52"/>
        <v>0</v>
      </c>
      <c r="BK92" s="153">
        <f t="shared" si="53"/>
        <v>0</v>
      </c>
      <c r="BL92" s="153">
        <f t="shared" si="54"/>
        <v>0</v>
      </c>
      <c r="BM92" s="153">
        <f t="shared" si="55"/>
        <v>0</v>
      </c>
      <c r="BN92" s="153">
        <f t="shared" si="56"/>
        <v>0</v>
      </c>
      <c r="BO92" s="188">
        <f t="shared" si="57"/>
        <v>1.1546319456101628E-14</v>
      </c>
    </row>
    <row r="93" spans="1:67" ht="15" customHeight="1" x14ac:dyDescent="0.25">
      <c r="A93" s="9"/>
      <c r="B93" s="31" t="s">
        <v>223</v>
      </c>
      <c r="C93" s="147">
        <f t="shared" si="327"/>
        <v>12.4</v>
      </c>
      <c r="D93" s="148">
        <f t="shared" si="328"/>
        <v>11.4</v>
      </c>
      <c r="E93" s="128"/>
      <c r="F93" s="128"/>
      <c r="G93" s="128">
        <v>12.4</v>
      </c>
      <c r="H93" s="128">
        <v>11.4</v>
      </c>
      <c r="I93" s="128"/>
      <c r="J93" s="128"/>
      <c r="K93" s="128"/>
      <c r="L93" s="128"/>
      <c r="M93" s="128"/>
      <c r="N93" s="128"/>
      <c r="O93" s="128"/>
      <c r="P93" s="128"/>
      <c r="Q93" s="197"/>
      <c r="R93" s="197"/>
      <c r="S93" s="147">
        <f t="shared" si="329"/>
        <v>0</v>
      </c>
      <c r="T93" s="148">
        <f t="shared" si="330"/>
        <v>0.3</v>
      </c>
      <c r="U93" s="129"/>
      <c r="V93" s="129"/>
      <c r="W93" s="129"/>
      <c r="X93" s="129">
        <v>0.3</v>
      </c>
      <c r="Y93" s="129"/>
      <c r="Z93" s="129"/>
      <c r="AA93" s="129"/>
      <c r="AB93" s="129"/>
      <c r="AC93" s="129"/>
      <c r="AD93" s="129"/>
      <c r="AE93" s="129"/>
      <c r="AF93" s="129"/>
      <c r="AG93" s="207"/>
      <c r="AH93" s="207"/>
      <c r="AI93" s="134">
        <f t="shared" si="331"/>
        <v>12.4</v>
      </c>
      <c r="AJ93" s="135">
        <f t="shared" si="332"/>
        <v>11.700000000000001</v>
      </c>
      <c r="AK93" s="104">
        <f t="shared" si="333"/>
        <v>0</v>
      </c>
      <c r="AL93" s="104">
        <f t="shared" si="334"/>
        <v>0</v>
      </c>
      <c r="AM93" s="104">
        <f t="shared" si="335"/>
        <v>12.4</v>
      </c>
      <c r="AN93" s="104">
        <f t="shared" si="336"/>
        <v>11.700000000000001</v>
      </c>
      <c r="AO93" s="104">
        <f t="shared" si="337"/>
        <v>0</v>
      </c>
      <c r="AP93" s="104">
        <f t="shared" si="338"/>
        <v>0</v>
      </c>
      <c r="AQ93" s="104">
        <f t="shared" si="339"/>
        <v>0</v>
      </c>
      <c r="AR93" s="104">
        <f t="shared" si="340"/>
        <v>0</v>
      </c>
      <c r="AS93" s="104">
        <f t="shared" si="341"/>
        <v>0</v>
      </c>
      <c r="AT93" s="104">
        <f t="shared" si="342"/>
        <v>0</v>
      </c>
      <c r="AU93" s="104">
        <f t="shared" si="343"/>
        <v>0</v>
      </c>
      <c r="AV93" s="104">
        <f t="shared" si="344"/>
        <v>0</v>
      </c>
      <c r="AW93" s="104">
        <f t="shared" si="345"/>
        <v>0</v>
      </c>
      <c r="AX93" s="104">
        <f t="shared" si="346"/>
        <v>0</v>
      </c>
      <c r="AY93" s="153">
        <f t="shared" si="41"/>
        <v>0</v>
      </c>
      <c r="AZ93" s="153">
        <f t="shared" si="42"/>
        <v>-0.30000000000000071</v>
      </c>
      <c r="BA93" s="153">
        <f t="shared" si="43"/>
        <v>0</v>
      </c>
      <c r="BB93" s="153">
        <f t="shared" si="44"/>
        <v>0</v>
      </c>
      <c r="BC93" s="153">
        <f t="shared" si="45"/>
        <v>0</v>
      </c>
      <c r="BD93" s="153">
        <f t="shared" si="46"/>
        <v>-0.30000000000000071</v>
      </c>
      <c r="BE93" s="153">
        <f t="shared" si="47"/>
        <v>0</v>
      </c>
      <c r="BF93" s="153">
        <f t="shared" si="48"/>
        <v>0</v>
      </c>
      <c r="BG93" s="153">
        <f t="shared" si="49"/>
        <v>0</v>
      </c>
      <c r="BH93" s="153">
        <f t="shared" si="50"/>
        <v>0</v>
      </c>
      <c r="BI93" s="153">
        <f t="shared" si="51"/>
        <v>0</v>
      </c>
      <c r="BJ93" s="153">
        <f t="shared" si="52"/>
        <v>0</v>
      </c>
      <c r="BK93" s="153">
        <f t="shared" si="53"/>
        <v>0</v>
      </c>
      <c r="BL93" s="153">
        <f t="shared" si="54"/>
        <v>0</v>
      </c>
      <c r="BM93" s="153">
        <f t="shared" si="55"/>
        <v>0</v>
      </c>
      <c r="BN93" s="153">
        <f t="shared" si="56"/>
        <v>0</v>
      </c>
      <c r="BO93" s="188">
        <f t="shared" si="57"/>
        <v>0</v>
      </c>
    </row>
    <row r="94" spans="1:67" ht="15" customHeight="1" x14ac:dyDescent="0.25">
      <c r="A94" s="9"/>
      <c r="B94" s="33" t="s">
        <v>172</v>
      </c>
      <c r="C94" s="147">
        <f t="shared" si="327"/>
        <v>0.2</v>
      </c>
      <c r="D94" s="148">
        <f t="shared" si="328"/>
        <v>0</v>
      </c>
      <c r="E94" s="128"/>
      <c r="F94" s="128"/>
      <c r="G94" s="128">
        <v>0.2</v>
      </c>
      <c r="H94" s="128"/>
      <c r="I94" s="128"/>
      <c r="J94" s="128"/>
      <c r="K94" s="128"/>
      <c r="L94" s="128"/>
      <c r="M94" s="128"/>
      <c r="N94" s="128"/>
      <c r="O94" s="128"/>
      <c r="P94" s="128"/>
      <c r="Q94" s="197"/>
      <c r="R94" s="197"/>
      <c r="S94" s="147">
        <f t="shared" si="329"/>
        <v>0</v>
      </c>
      <c r="T94" s="148">
        <f t="shared" si="330"/>
        <v>0</v>
      </c>
      <c r="U94" s="129"/>
      <c r="V94" s="129"/>
      <c r="W94" s="129"/>
      <c r="X94" s="129"/>
      <c r="Y94" s="129"/>
      <c r="Z94" s="129"/>
      <c r="AA94" s="129"/>
      <c r="AB94" s="129"/>
      <c r="AC94" s="129"/>
      <c r="AD94" s="129"/>
      <c r="AE94" s="129"/>
      <c r="AF94" s="129"/>
      <c r="AG94" s="207"/>
      <c r="AH94" s="207"/>
      <c r="AI94" s="134">
        <f t="shared" si="331"/>
        <v>0.2</v>
      </c>
      <c r="AJ94" s="135">
        <f t="shared" si="332"/>
        <v>0</v>
      </c>
      <c r="AK94" s="104">
        <f t="shared" si="333"/>
        <v>0</v>
      </c>
      <c r="AL94" s="104">
        <f t="shared" si="334"/>
        <v>0</v>
      </c>
      <c r="AM94" s="104">
        <f t="shared" si="335"/>
        <v>0.2</v>
      </c>
      <c r="AN94" s="104">
        <f t="shared" si="336"/>
        <v>0</v>
      </c>
      <c r="AO94" s="104">
        <f t="shared" si="337"/>
        <v>0</v>
      </c>
      <c r="AP94" s="104">
        <f t="shared" si="338"/>
        <v>0</v>
      </c>
      <c r="AQ94" s="104">
        <f t="shared" si="339"/>
        <v>0</v>
      </c>
      <c r="AR94" s="104">
        <f t="shared" si="340"/>
        <v>0</v>
      </c>
      <c r="AS94" s="104">
        <f t="shared" si="341"/>
        <v>0</v>
      </c>
      <c r="AT94" s="104">
        <f t="shared" si="342"/>
        <v>0</v>
      </c>
      <c r="AU94" s="104">
        <f t="shared" si="343"/>
        <v>0</v>
      </c>
      <c r="AV94" s="104">
        <f t="shared" si="344"/>
        <v>0</v>
      </c>
      <c r="AW94" s="104">
        <f t="shared" si="345"/>
        <v>0</v>
      </c>
      <c r="AX94" s="104">
        <f t="shared" si="346"/>
        <v>0</v>
      </c>
      <c r="AY94" s="153">
        <f t="shared" si="41"/>
        <v>0</v>
      </c>
      <c r="AZ94" s="153">
        <f t="shared" si="42"/>
        <v>0</v>
      </c>
      <c r="BA94" s="153">
        <f t="shared" si="43"/>
        <v>0</v>
      </c>
      <c r="BB94" s="153">
        <f t="shared" si="44"/>
        <v>0</v>
      </c>
      <c r="BC94" s="153">
        <f t="shared" si="45"/>
        <v>0</v>
      </c>
      <c r="BD94" s="153">
        <f t="shared" si="46"/>
        <v>0</v>
      </c>
      <c r="BE94" s="153">
        <f t="shared" si="47"/>
        <v>0</v>
      </c>
      <c r="BF94" s="153">
        <f t="shared" si="48"/>
        <v>0</v>
      </c>
      <c r="BG94" s="153">
        <f t="shared" si="49"/>
        <v>0</v>
      </c>
      <c r="BH94" s="153">
        <f t="shared" si="50"/>
        <v>0</v>
      </c>
      <c r="BI94" s="153">
        <f t="shared" si="51"/>
        <v>0</v>
      </c>
      <c r="BJ94" s="153">
        <f t="shared" si="52"/>
        <v>0</v>
      </c>
      <c r="BK94" s="153">
        <f t="shared" si="53"/>
        <v>0</v>
      </c>
      <c r="BL94" s="153">
        <f t="shared" si="54"/>
        <v>0</v>
      </c>
      <c r="BM94" s="153">
        <f t="shared" si="55"/>
        <v>0</v>
      </c>
      <c r="BN94" s="153">
        <f t="shared" si="56"/>
        <v>0</v>
      </c>
      <c r="BO94" s="188">
        <f t="shared" si="57"/>
        <v>0</v>
      </c>
    </row>
    <row r="95" spans="1:67" ht="15" customHeight="1" x14ac:dyDescent="0.25">
      <c r="A95" s="9"/>
      <c r="B95" s="5" t="s">
        <v>5</v>
      </c>
      <c r="C95" s="146">
        <f t="shared" si="327"/>
        <v>29.2</v>
      </c>
      <c r="D95" s="146">
        <f t="shared" si="328"/>
        <v>0</v>
      </c>
      <c r="E95" s="6">
        <v>28.2</v>
      </c>
      <c r="F95" s="6"/>
      <c r="G95" s="6"/>
      <c r="H95" s="6"/>
      <c r="I95" s="6"/>
      <c r="J95" s="6"/>
      <c r="K95" s="6"/>
      <c r="L95" s="6"/>
      <c r="M95" s="6">
        <v>0.7</v>
      </c>
      <c r="N95" s="6"/>
      <c r="O95" s="6"/>
      <c r="P95" s="6"/>
      <c r="Q95" s="196">
        <f>'4 priedas_ nepanaudotos lėšos'!C32</f>
        <v>0.3</v>
      </c>
      <c r="R95" s="196">
        <f>'4 priedas_ nepanaudotos lėšos'!D32</f>
        <v>0</v>
      </c>
      <c r="S95" s="146">
        <f t="shared" si="329"/>
        <v>0.3</v>
      </c>
      <c r="T95" s="146">
        <f t="shared" si="330"/>
        <v>0</v>
      </c>
      <c r="U95" s="126">
        <v>0.3</v>
      </c>
      <c r="V95" s="126"/>
      <c r="W95" s="126"/>
      <c r="X95" s="126"/>
      <c r="Y95" s="126"/>
      <c r="Z95" s="126"/>
      <c r="AA95" s="126"/>
      <c r="AB95" s="126"/>
      <c r="AC95" s="126"/>
      <c r="AD95" s="126"/>
      <c r="AE95" s="126"/>
      <c r="AF95" s="126"/>
      <c r="AG95" s="206">
        <f>'4 priedas_ nepanaudotos lėšos'!O32</f>
        <v>0</v>
      </c>
      <c r="AH95" s="206">
        <f>'4 priedas_ nepanaudotos lėšos'!P32</f>
        <v>0</v>
      </c>
      <c r="AI95" s="103">
        <f t="shared" si="331"/>
        <v>29.5</v>
      </c>
      <c r="AJ95" s="103">
        <f t="shared" si="332"/>
        <v>0</v>
      </c>
      <c r="AK95" s="5">
        <f t="shared" si="333"/>
        <v>28.5</v>
      </c>
      <c r="AL95" s="5">
        <f t="shared" si="334"/>
        <v>0</v>
      </c>
      <c r="AM95" s="5">
        <f t="shared" si="335"/>
        <v>0</v>
      </c>
      <c r="AN95" s="5">
        <f t="shared" si="336"/>
        <v>0</v>
      </c>
      <c r="AO95" s="5">
        <f t="shared" si="337"/>
        <v>0</v>
      </c>
      <c r="AP95" s="5">
        <f t="shared" si="338"/>
        <v>0</v>
      </c>
      <c r="AQ95" s="5">
        <f t="shared" si="339"/>
        <v>0</v>
      </c>
      <c r="AR95" s="5">
        <f t="shared" si="340"/>
        <v>0</v>
      </c>
      <c r="AS95" s="5">
        <f t="shared" si="341"/>
        <v>0.7</v>
      </c>
      <c r="AT95" s="5">
        <f t="shared" si="342"/>
        <v>0</v>
      </c>
      <c r="AU95" s="5">
        <f t="shared" si="343"/>
        <v>0</v>
      </c>
      <c r="AV95" s="5">
        <f t="shared" si="344"/>
        <v>0</v>
      </c>
      <c r="AW95" s="5">
        <f t="shared" si="345"/>
        <v>0.3</v>
      </c>
      <c r="AX95" s="5">
        <f t="shared" si="346"/>
        <v>0</v>
      </c>
      <c r="AY95" s="153">
        <f t="shared" si="41"/>
        <v>-0.30000000000000071</v>
      </c>
      <c r="AZ95" s="153">
        <f t="shared" si="42"/>
        <v>0</v>
      </c>
      <c r="BA95" s="153">
        <f t="shared" si="43"/>
        <v>-0.30000000000000071</v>
      </c>
      <c r="BB95" s="153">
        <f t="shared" si="44"/>
        <v>0</v>
      </c>
      <c r="BC95" s="153">
        <f t="shared" si="45"/>
        <v>0</v>
      </c>
      <c r="BD95" s="153">
        <f t="shared" si="46"/>
        <v>0</v>
      </c>
      <c r="BE95" s="153">
        <f t="shared" si="47"/>
        <v>0</v>
      </c>
      <c r="BF95" s="153">
        <f t="shared" si="48"/>
        <v>0</v>
      </c>
      <c r="BG95" s="153">
        <f t="shared" si="49"/>
        <v>0</v>
      </c>
      <c r="BH95" s="153">
        <f t="shared" si="50"/>
        <v>0</v>
      </c>
      <c r="BI95" s="153">
        <f t="shared" si="51"/>
        <v>0</v>
      </c>
      <c r="BJ95" s="153">
        <f t="shared" si="52"/>
        <v>0</v>
      </c>
      <c r="BK95" s="153">
        <f t="shared" si="53"/>
        <v>0</v>
      </c>
      <c r="BL95" s="153">
        <f t="shared" si="54"/>
        <v>0</v>
      </c>
      <c r="BM95" s="153">
        <f t="shared" si="55"/>
        <v>0</v>
      </c>
      <c r="BN95" s="153">
        <f t="shared" si="56"/>
        <v>0</v>
      </c>
      <c r="BO95" s="188">
        <f t="shared" si="57"/>
        <v>-7.2164496600635175E-16</v>
      </c>
    </row>
    <row r="96" spans="1:67" ht="15" customHeight="1" x14ac:dyDescent="0.25">
      <c r="A96" s="9"/>
      <c r="B96" s="7" t="s">
        <v>293</v>
      </c>
      <c r="C96" s="146">
        <f t="shared" si="327"/>
        <v>5.0999999999999996</v>
      </c>
      <c r="D96" s="146">
        <f t="shared" si="328"/>
        <v>4.9000000000000004</v>
      </c>
      <c r="E96" s="6"/>
      <c r="F96" s="6"/>
      <c r="G96" s="6">
        <f t="shared" ref="G96:H96" si="347">G97</f>
        <v>5.0999999999999996</v>
      </c>
      <c r="H96" s="6">
        <f t="shared" si="347"/>
        <v>4.9000000000000004</v>
      </c>
      <c r="I96" s="6"/>
      <c r="J96" s="6"/>
      <c r="K96" s="6"/>
      <c r="L96" s="6"/>
      <c r="M96" s="6"/>
      <c r="N96" s="6"/>
      <c r="O96" s="6"/>
      <c r="P96" s="6"/>
      <c r="Q96" s="196"/>
      <c r="R96" s="196"/>
      <c r="S96" s="146">
        <f t="shared" si="329"/>
        <v>0</v>
      </c>
      <c r="T96" s="146">
        <f t="shared" si="330"/>
        <v>0.1</v>
      </c>
      <c r="U96" s="126"/>
      <c r="V96" s="126"/>
      <c r="W96" s="126">
        <f t="shared" ref="W96:X96" si="348">W97</f>
        <v>0</v>
      </c>
      <c r="X96" s="126">
        <f t="shared" si="348"/>
        <v>0.1</v>
      </c>
      <c r="Y96" s="126"/>
      <c r="Z96" s="126"/>
      <c r="AA96" s="126"/>
      <c r="AB96" s="126"/>
      <c r="AC96" s="126"/>
      <c r="AD96" s="126"/>
      <c r="AE96" s="126"/>
      <c r="AF96" s="126"/>
      <c r="AG96" s="206"/>
      <c r="AH96" s="206"/>
      <c r="AI96" s="103">
        <f t="shared" si="331"/>
        <v>5.0999999999999996</v>
      </c>
      <c r="AJ96" s="103">
        <f t="shared" si="332"/>
        <v>5</v>
      </c>
      <c r="AK96" s="5">
        <f t="shared" si="333"/>
        <v>0</v>
      </c>
      <c r="AL96" s="5">
        <f t="shared" si="334"/>
        <v>0</v>
      </c>
      <c r="AM96" s="5">
        <f t="shared" si="335"/>
        <v>5.0999999999999996</v>
      </c>
      <c r="AN96" s="5">
        <f t="shared" si="336"/>
        <v>5</v>
      </c>
      <c r="AO96" s="5">
        <f t="shared" si="337"/>
        <v>0</v>
      </c>
      <c r="AP96" s="5">
        <f t="shared" si="338"/>
        <v>0</v>
      </c>
      <c r="AQ96" s="5">
        <f t="shared" si="339"/>
        <v>0</v>
      </c>
      <c r="AR96" s="5">
        <f t="shared" si="340"/>
        <v>0</v>
      </c>
      <c r="AS96" s="5">
        <f t="shared" si="341"/>
        <v>0</v>
      </c>
      <c r="AT96" s="5">
        <f t="shared" si="342"/>
        <v>0</v>
      </c>
      <c r="AU96" s="5">
        <f t="shared" si="343"/>
        <v>0</v>
      </c>
      <c r="AV96" s="5">
        <f t="shared" si="344"/>
        <v>0</v>
      </c>
      <c r="AW96" s="5">
        <f t="shared" si="345"/>
        <v>0</v>
      </c>
      <c r="AX96" s="5">
        <f t="shared" si="346"/>
        <v>0</v>
      </c>
      <c r="AY96" s="153">
        <f t="shared" ref="AY96:AY159" si="349">C96-AI96</f>
        <v>0</v>
      </c>
      <c r="AZ96" s="153">
        <f t="shared" ref="AZ96:AZ159" si="350">D96-AJ96</f>
        <v>-9.9999999999999645E-2</v>
      </c>
      <c r="BA96" s="153">
        <f t="shared" ref="BA96:BA159" si="351">E96-AK96</f>
        <v>0</v>
      </c>
      <c r="BB96" s="153">
        <f t="shared" ref="BB96:BB159" si="352">F96-AL96</f>
        <v>0</v>
      </c>
      <c r="BC96" s="153">
        <f t="shared" ref="BC96:BC159" si="353">G96-AM96</f>
        <v>0</v>
      </c>
      <c r="BD96" s="153">
        <f t="shared" ref="BD96:BD159" si="354">H96-AN96</f>
        <v>-9.9999999999999645E-2</v>
      </c>
      <c r="BE96" s="153">
        <f t="shared" ref="BE96:BE159" si="355">I96-AO96</f>
        <v>0</v>
      </c>
      <c r="BF96" s="153">
        <f t="shared" ref="BF96:BF159" si="356">J96-AP96</f>
        <v>0</v>
      </c>
      <c r="BG96" s="153">
        <f t="shared" ref="BG96:BG159" si="357">K96-AQ96</f>
        <v>0</v>
      </c>
      <c r="BH96" s="153">
        <f t="shared" ref="BH96:BH159" si="358">L96-AR96</f>
        <v>0</v>
      </c>
      <c r="BI96" s="153">
        <f t="shared" ref="BI96:BI159" si="359">M96-AS96</f>
        <v>0</v>
      </c>
      <c r="BJ96" s="153">
        <f t="shared" ref="BJ96:BJ159" si="360">N96-AT96</f>
        <v>0</v>
      </c>
      <c r="BK96" s="153">
        <f t="shared" ref="BK96:BK159" si="361">O96-AU96</f>
        <v>0</v>
      </c>
      <c r="BL96" s="153">
        <f t="shared" ref="BL96:BL159" si="362">P96-AV96</f>
        <v>0</v>
      </c>
      <c r="BM96" s="153">
        <f t="shared" ref="BM96:BM159" si="363">Q96-AW96</f>
        <v>0</v>
      </c>
      <c r="BN96" s="153">
        <f t="shared" ref="BN96:BN159" si="364">R96-AX96</f>
        <v>0</v>
      </c>
      <c r="BO96" s="188">
        <f t="shared" ref="BO96:BO159" si="365">S96+AY96</f>
        <v>0</v>
      </c>
    </row>
    <row r="97" spans="1:67" ht="15" customHeight="1" x14ac:dyDescent="0.25">
      <c r="A97" s="26"/>
      <c r="B97" s="34" t="s">
        <v>171</v>
      </c>
      <c r="C97" s="148">
        <f t="shared" si="327"/>
        <v>5.0999999999999996</v>
      </c>
      <c r="D97" s="148">
        <f t="shared" si="328"/>
        <v>4.9000000000000004</v>
      </c>
      <c r="E97" s="128"/>
      <c r="F97" s="128"/>
      <c r="G97" s="128">
        <v>5.0999999999999996</v>
      </c>
      <c r="H97" s="128">
        <v>4.9000000000000004</v>
      </c>
      <c r="I97" s="128"/>
      <c r="J97" s="128"/>
      <c r="K97" s="128"/>
      <c r="L97" s="128"/>
      <c r="M97" s="128"/>
      <c r="N97" s="128"/>
      <c r="O97" s="128"/>
      <c r="P97" s="128"/>
      <c r="Q97" s="197"/>
      <c r="R97" s="197"/>
      <c r="S97" s="148">
        <f t="shared" si="329"/>
        <v>0</v>
      </c>
      <c r="T97" s="148">
        <f t="shared" si="330"/>
        <v>0.1</v>
      </c>
      <c r="U97" s="129"/>
      <c r="V97" s="129"/>
      <c r="W97" s="129"/>
      <c r="X97" s="129">
        <v>0.1</v>
      </c>
      <c r="Y97" s="129"/>
      <c r="Z97" s="129"/>
      <c r="AA97" s="129"/>
      <c r="AB97" s="129"/>
      <c r="AC97" s="129"/>
      <c r="AD97" s="129"/>
      <c r="AE97" s="129"/>
      <c r="AF97" s="129"/>
      <c r="AG97" s="207"/>
      <c r="AH97" s="207"/>
      <c r="AI97" s="135">
        <f t="shared" si="331"/>
        <v>5.0999999999999996</v>
      </c>
      <c r="AJ97" s="135">
        <f t="shared" si="332"/>
        <v>5</v>
      </c>
      <c r="AK97" s="104">
        <f t="shared" si="333"/>
        <v>0</v>
      </c>
      <c r="AL97" s="104">
        <f t="shared" si="334"/>
        <v>0</v>
      </c>
      <c r="AM97" s="104">
        <f t="shared" si="335"/>
        <v>5.0999999999999996</v>
      </c>
      <c r="AN97" s="104">
        <f t="shared" si="336"/>
        <v>5</v>
      </c>
      <c r="AO97" s="104">
        <f t="shared" si="337"/>
        <v>0</v>
      </c>
      <c r="AP97" s="104">
        <f t="shared" si="338"/>
        <v>0</v>
      </c>
      <c r="AQ97" s="104">
        <f t="shared" si="339"/>
        <v>0</v>
      </c>
      <c r="AR97" s="104">
        <f t="shared" si="340"/>
        <v>0</v>
      </c>
      <c r="AS97" s="104">
        <f t="shared" si="341"/>
        <v>0</v>
      </c>
      <c r="AT97" s="104">
        <f t="shared" si="342"/>
        <v>0</v>
      </c>
      <c r="AU97" s="104">
        <f t="shared" si="343"/>
        <v>0</v>
      </c>
      <c r="AV97" s="104">
        <f t="shared" si="344"/>
        <v>0</v>
      </c>
      <c r="AW97" s="104">
        <f t="shared" si="345"/>
        <v>0</v>
      </c>
      <c r="AX97" s="104">
        <f t="shared" si="346"/>
        <v>0</v>
      </c>
      <c r="AY97" s="153">
        <f t="shared" si="349"/>
        <v>0</v>
      </c>
      <c r="AZ97" s="153">
        <f t="shared" si="350"/>
        <v>-9.9999999999999645E-2</v>
      </c>
      <c r="BA97" s="153">
        <f t="shared" si="351"/>
        <v>0</v>
      </c>
      <c r="BB97" s="153">
        <f t="shared" si="352"/>
        <v>0</v>
      </c>
      <c r="BC97" s="153">
        <f t="shared" si="353"/>
        <v>0</v>
      </c>
      <c r="BD97" s="153">
        <f t="shared" si="354"/>
        <v>-9.9999999999999645E-2</v>
      </c>
      <c r="BE97" s="153">
        <f t="shared" si="355"/>
        <v>0</v>
      </c>
      <c r="BF97" s="153">
        <f t="shared" si="356"/>
        <v>0</v>
      </c>
      <c r="BG97" s="153">
        <f t="shared" si="357"/>
        <v>0</v>
      </c>
      <c r="BH97" s="153">
        <f t="shared" si="358"/>
        <v>0</v>
      </c>
      <c r="BI97" s="153">
        <f t="shared" si="359"/>
        <v>0</v>
      </c>
      <c r="BJ97" s="153">
        <f t="shared" si="360"/>
        <v>0</v>
      </c>
      <c r="BK97" s="153">
        <f t="shared" si="361"/>
        <v>0</v>
      </c>
      <c r="BL97" s="153">
        <f t="shared" si="362"/>
        <v>0</v>
      </c>
      <c r="BM97" s="153">
        <f t="shared" si="363"/>
        <v>0</v>
      </c>
      <c r="BN97" s="153">
        <f t="shared" si="364"/>
        <v>0</v>
      </c>
      <c r="BO97" s="188">
        <f t="shared" si="365"/>
        <v>0</v>
      </c>
    </row>
    <row r="98" spans="1:67" ht="15" customHeight="1" x14ac:dyDescent="0.25">
      <c r="A98" s="3" t="s">
        <v>12</v>
      </c>
      <c r="B98" s="106" t="s">
        <v>296</v>
      </c>
      <c r="C98" s="143">
        <f t="shared" ref="C98:F98" si="366">C99+C102+C103</f>
        <v>298.70000000000005</v>
      </c>
      <c r="D98" s="144">
        <f t="shared" si="366"/>
        <v>203.7</v>
      </c>
      <c r="E98" s="121">
        <f t="shared" si="366"/>
        <v>252.1</v>
      </c>
      <c r="F98" s="121">
        <f t="shared" si="366"/>
        <v>187.6</v>
      </c>
      <c r="G98" s="121">
        <f>G99+G102+G103</f>
        <v>17.899999999999999</v>
      </c>
      <c r="H98" s="121">
        <f t="shared" ref="H98:R98" si="367">H99+H102+H103</f>
        <v>16.100000000000001</v>
      </c>
      <c r="I98" s="121">
        <f t="shared" si="367"/>
        <v>0</v>
      </c>
      <c r="J98" s="121">
        <f t="shared" si="367"/>
        <v>0</v>
      </c>
      <c r="K98" s="121">
        <f t="shared" si="367"/>
        <v>0</v>
      </c>
      <c r="L98" s="121">
        <f t="shared" si="367"/>
        <v>0</v>
      </c>
      <c r="M98" s="121">
        <f t="shared" si="367"/>
        <v>19.5</v>
      </c>
      <c r="N98" s="121">
        <f t="shared" si="367"/>
        <v>0</v>
      </c>
      <c r="O98" s="121">
        <f t="shared" si="367"/>
        <v>0</v>
      </c>
      <c r="P98" s="121">
        <f t="shared" si="367"/>
        <v>0</v>
      </c>
      <c r="Q98" s="195">
        <f t="shared" si="367"/>
        <v>9.1999999999999993</v>
      </c>
      <c r="R98" s="195">
        <f t="shared" si="367"/>
        <v>0</v>
      </c>
      <c r="S98" s="143">
        <f t="shared" ref="S98:V98" si="368">S99+S102+S103</f>
        <v>-1.2</v>
      </c>
      <c r="T98" s="144">
        <f t="shared" si="368"/>
        <v>2.4</v>
      </c>
      <c r="U98" s="125">
        <f t="shared" si="368"/>
        <v>-1.2</v>
      </c>
      <c r="V98" s="125">
        <f t="shared" si="368"/>
        <v>1.3</v>
      </c>
      <c r="W98" s="125">
        <f>W99+W102+W103</f>
        <v>0</v>
      </c>
      <c r="X98" s="125">
        <f t="shared" ref="X98:AH98" si="369">X99+X102+X103</f>
        <v>1.1000000000000001</v>
      </c>
      <c r="Y98" s="125">
        <f t="shared" si="369"/>
        <v>0</v>
      </c>
      <c r="Z98" s="125">
        <f t="shared" si="369"/>
        <v>0</v>
      </c>
      <c r="AA98" s="125">
        <f t="shared" si="369"/>
        <v>0</v>
      </c>
      <c r="AB98" s="125">
        <f t="shared" si="369"/>
        <v>0</v>
      </c>
      <c r="AC98" s="125">
        <f t="shared" si="369"/>
        <v>0</v>
      </c>
      <c r="AD98" s="125">
        <f t="shared" si="369"/>
        <v>0</v>
      </c>
      <c r="AE98" s="125">
        <f t="shared" si="369"/>
        <v>0</v>
      </c>
      <c r="AF98" s="125">
        <f t="shared" si="369"/>
        <v>0</v>
      </c>
      <c r="AG98" s="205">
        <f t="shared" si="369"/>
        <v>0</v>
      </c>
      <c r="AH98" s="205">
        <f t="shared" si="369"/>
        <v>0</v>
      </c>
      <c r="AI98" s="13">
        <f t="shared" ref="AI98:AL98" si="370">AI99+AI102+AI103</f>
        <v>297.50000000000006</v>
      </c>
      <c r="AJ98" s="11">
        <f t="shared" si="370"/>
        <v>206.1</v>
      </c>
      <c r="AK98" s="96">
        <f t="shared" si="370"/>
        <v>250.9</v>
      </c>
      <c r="AL98" s="96">
        <f t="shared" si="370"/>
        <v>188.9</v>
      </c>
      <c r="AM98" s="96">
        <f>AM99+AM102+AM103</f>
        <v>17.899999999999999</v>
      </c>
      <c r="AN98" s="96">
        <f t="shared" ref="AN98:AX98" si="371">AN99+AN102+AN103</f>
        <v>17.2</v>
      </c>
      <c r="AO98" s="96">
        <f t="shared" si="371"/>
        <v>0</v>
      </c>
      <c r="AP98" s="96">
        <f t="shared" si="371"/>
        <v>0</v>
      </c>
      <c r="AQ98" s="96">
        <f t="shared" si="371"/>
        <v>0</v>
      </c>
      <c r="AR98" s="96">
        <f t="shared" si="371"/>
        <v>0</v>
      </c>
      <c r="AS98" s="96">
        <f t="shared" si="371"/>
        <v>19.5</v>
      </c>
      <c r="AT98" s="96">
        <f t="shared" si="371"/>
        <v>0</v>
      </c>
      <c r="AU98" s="96">
        <f t="shared" si="371"/>
        <v>0</v>
      </c>
      <c r="AV98" s="96">
        <f t="shared" si="371"/>
        <v>0</v>
      </c>
      <c r="AW98" s="96">
        <f t="shared" si="371"/>
        <v>9.1999999999999993</v>
      </c>
      <c r="AX98" s="96">
        <f t="shared" si="371"/>
        <v>0</v>
      </c>
      <c r="AY98" s="153">
        <f t="shared" si="349"/>
        <v>1.1999999999999886</v>
      </c>
      <c r="AZ98" s="153">
        <f t="shared" si="350"/>
        <v>-2.4000000000000057</v>
      </c>
      <c r="BA98" s="153">
        <f t="shared" si="351"/>
        <v>1.1999999999999886</v>
      </c>
      <c r="BB98" s="153">
        <f t="shared" si="352"/>
        <v>-1.3000000000000114</v>
      </c>
      <c r="BC98" s="153">
        <f t="shared" si="353"/>
        <v>0</v>
      </c>
      <c r="BD98" s="153">
        <f t="shared" si="354"/>
        <v>-1.0999999999999979</v>
      </c>
      <c r="BE98" s="153">
        <f t="shared" si="355"/>
        <v>0</v>
      </c>
      <c r="BF98" s="153">
        <f t="shared" si="356"/>
        <v>0</v>
      </c>
      <c r="BG98" s="153">
        <f t="shared" si="357"/>
        <v>0</v>
      </c>
      <c r="BH98" s="153">
        <f t="shared" si="358"/>
        <v>0</v>
      </c>
      <c r="BI98" s="153">
        <f t="shared" si="359"/>
        <v>0</v>
      </c>
      <c r="BJ98" s="153">
        <f t="shared" si="360"/>
        <v>0</v>
      </c>
      <c r="BK98" s="153">
        <f t="shared" si="361"/>
        <v>0</v>
      </c>
      <c r="BL98" s="153">
        <f t="shared" si="362"/>
        <v>0</v>
      </c>
      <c r="BM98" s="153">
        <f t="shared" si="363"/>
        <v>0</v>
      </c>
      <c r="BN98" s="153">
        <f t="shared" si="364"/>
        <v>0</v>
      </c>
      <c r="BO98" s="188">
        <f t="shared" si="365"/>
        <v>-1.1324274851176597E-14</v>
      </c>
    </row>
    <row r="99" spans="1:67" ht="15" customHeight="1" x14ac:dyDescent="0.25">
      <c r="A99" s="9"/>
      <c r="B99" s="19" t="s">
        <v>289</v>
      </c>
      <c r="C99" s="145">
        <f t="shared" ref="C99:C104" si="372">E99+G99+I99+K99+M99+O99+Q99</f>
        <v>245</v>
      </c>
      <c r="D99" s="146">
        <f t="shared" ref="D99:D104" si="373">F99+H99+J99+L99+N99+P99+R99</f>
        <v>198.79999999999998</v>
      </c>
      <c r="E99" s="6">
        <v>226.2</v>
      </c>
      <c r="F99" s="6">
        <v>187.6</v>
      </c>
      <c r="G99" s="6">
        <f>G100+G101</f>
        <v>12.799999999999999</v>
      </c>
      <c r="H99" s="6">
        <f>H100+H101</f>
        <v>11.2</v>
      </c>
      <c r="I99" s="6"/>
      <c r="J99" s="6"/>
      <c r="K99" s="6"/>
      <c r="L99" s="6"/>
      <c r="M99" s="6">
        <v>1.2</v>
      </c>
      <c r="N99" s="6"/>
      <c r="O99" s="6"/>
      <c r="P99" s="6"/>
      <c r="Q99" s="196">
        <f>'4 priedas_ nepanaudotos lėšos'!C34</f>
        <v>4.8</v>
      </c>
      <c r="R99" s="196">
        <f>'4 priedas_ nepanaudotos lėšos'!D34</f>
        <v>0</v>
      </c>
      <c r="S99" s="145">
        <f t="shared" ref="S99:S104" si="374">U99+W99+Y99+AA99+AC99+AE99+AG99</f>
        <v>-0.7</v>
      </c>
      <c r="T99" s="146">
        <f t="shared" ref="T99:T104" si="375">V99+X99+Z99+AB99+AD99+AF99+AH99</f>
        <v>2.2999999999999998</v>
      </c>
      <c r="U99" s="126">
        <v>-0.7</v>
      </c>
      <c r="V99" s="126">
        <v>1.3</v>
      </c>
      <c r="W99" s="126">
        <f>W100+W101</f>
        <v>0</v>
      </c>
      <c r="X99" s="126">
        <f>X100+X101</f>
        <v>1</v>
      </c>
      <c r="Y99" s="126"/>
      <c r="Z99" s="126"/>
      <c r="AA99" s="126"/>
      <c r="AB99" s="126"/>
      <c r="AC99" s="126"/>
      <c r="AD99" s="126"/>
      <c r="AE99" s="126"/>
      <c r="AF99" s="126"/>
      <c r="AG99" s="206">
        <f>'4 priedas_ nepanaudotos lėšos'!O34</f>
        <v>0</v>
      </c>
      <c r="AH99" s="206">
        <f>'4 priedas_ nepanaudotos lėšos'!P34</f>
        <v>0</v>
      </c>
      <c r="AI99" s="102">
        <f t="shared" ref="AI99:AI104" si="376">AK99+AM99+AO99+AQ99+AS99+AU99+AW99</f>
        <v>244.3</v>
      </c>
      <c r="AJ99" s="103">
        <f t="shared" ref="AJ99:AJ104" si="377">AL99+AN99+AP99+AR99+AT99+AV99+AX99</f>
        <v>201.1</v>
      </c>
      <c r="AK99" s="5">
        <f t="shared" ref="AK99:AK104" si="378">E99+U99</f>
        <v>225.5</v>
      </c>
      <c r="AL99" s="5">
        <f t="shared" ref="AL99:AL104" si="379">F99+V99</f>
        <v>188.9</v>
      </c>
      <c r="AM99" s="5">
        <f t="shared" ref="AM99:AM104" si="380">G99+W99</f>
        <v>12.799999999999999</v>
      </c>
      <c r="AN99" s="5">
        <f t="shared" ref="AN99:AN104" si="381">H99+X99</f>
        <v>12.2</v>
      </c>
      <c r="AO99" s="5">
        <f t="shared" ref="AO99:AO104" si="382">I99+Y99</f>
        <v>0</v>
      </c>
      <c r="AP99" s="5">
        <f t="shared" ref="AP99:AP104" si="383">J99+Z99</f>
        <v>0</v>
      </c>
      <c r="AQ99" s="5">
        <f t="shared" ref="AQ99:AQ104" si="384">K99+AA99</f>
        <v>0</v>
      </c>
      <c r="AR99" s="5">
        <f t="shared" ref="AR99:AR104" si="385">L99+AB99</f>
        <v>0</v>
      </c>
      <c r="AS99" s="5">
        <f t="shared" ref="AS99:AS104" si="386">M99+AC99</f>
        <v>1.2</v>
      </c>
      <c r="AT99" s="5">
        <f t="shared" ref="AT99:AT104" si="387">N99+AD99</f>
        <v>0</v>
      </c>
      <c r="AU99" s="5">
        <f t="shared" ref="AU99:AU104" si="388">O99+AE99</f>
        <v>0</v>
      </c>
      <c r="AV99" s="5">
        <f t="shared" ref="AV99:AV104" si="389">P99+AF99</f>
        <v>0</v>
      </c>
      <c r="AW99" s="5">
        <f t="shared" ref="AW99:AW104" si="390">Q99+AG99</f>
        <v>4.8</v>
      </c>
      <c r="AX99" s="5">
        <f t="shared" ref="AX99:AX104" si="391">R99+AH99</f>
        <v>0</v>
      </c>
      <c r="AY99" s="153">
        <f t="shared" si="349"/>
        <v>0.69999999999998863</v>
      </c>
      <c r="AZ99" s="153">
        <f t="shared" si="350"/>
        <v>-2.3000000000000114</v>
      </c>
      <c r="BA99" s="153">
        <f t="shared" si="351"/>
        <v>0.69999999999998863</v>
      </c>
      <c r="BB99" s="153">
        <f t="shared" si="352"/>
        <v>-1.3000000000000114</v>
      </c>
      <c r="BC99" s="153">
        <f t="shared" si="353"/>
        <v>0</v>
      </c>
      <c r="BD99" s="153">
        <f t="shared" si="354"/>
        <v>-1</v>
      </c>
      <c r="BE99" s="153">
        <f t="shared" si="355"/>
        <v>0</v>
      </c>
      <c r="BF99" s="153">
        <f t="shared" si="356"/>
        <v>0</v>
      </c>
      <c r="BG99" s="153">
        <f t="shared" si="357"/>
        <v>0</v>
      </c>
      <c r="BH99" s="153">
        <f t="shared" si="358"/>
        <v>0</v>
      </c>
      <c r="BI99" s="153">
        <f t="shared" si="359"/>
        <v>0</v>
      </c>
      <c r="BJ99" s="153">
        <f t="shared" si="360"/>
        <v>0</v>
      </c>
      <c r="BK99" s="153">
        <f t="shared" si="361"/>
        <v>0</v>
      </c>
      <c r="BL99" s="153">
        <f t="shared" si="362"/>
        <v>0</v>
      </c>
      <c r="BM99" s="153">
        <f t="shared" si="363"/>
        <v>0</v>
      </c>
      <c r="BN99" s="153">
        <f t="shared" si="364"/>
        <v>0</v>
      </c>
      <c r="BO99" s="188">
        <f t="shared" si="365"/>
        <v>-1.1324274851176597E-14</v>
      </c>
    </row>
    <row r="100" spans="1:67" ht="15" customHeight="1" x14ac:dyDescent="0.25">
      <c r="A100" s="9"/>
      <c r="B100" s="31" t="s">
        <v>223</v>
      </c>
      <c r="C100" s="147">
        <f t="shared" si="372"/>
        <v>12.6</v>
      </c>
      <c r="D100" s="148">
        <f t="shared" si="373"/>
        <v>11.2</v>
      </c>
      <c r="E100" s="128"/>
      <c r="F100" s="128"/>
      <c r="G100" s="128">
        <v>12.6</v>
      </c>
      <c r="H100" s="128">
        <v>11.2</v>
      </c>
      <c r="I100" s="128"/>
      <c r="J100" s="128"/>
      <c r="K100" s="128"/>
      <c r="L100" s="128"/>
      <c r="M100" s="128"/>
      <c r="N100" s="128"/>
      <c r="O100" s="128"/>
      <c r="P100" s="128"/>
      <c r="Q100" s="197"/>
      <c r="R100" s="197"/>
      <c r="S100" s="147">
        <f t="shared" si="374"/>
        <v>0</v>
      </c>
      <c r="T100" s="148">
        <f t="shared" si="375"/>
        <v>1</v>
      </c>
      <c r="U100" s="129"/>
      <c r="V100" s="129"/>
      <c r="W100" s="129"/>
      <c r="X100" s="129">
        <v>1</v>
      </c>
      <c r="Y100" s="129"/>
      <c r="Z100" s="129"/>
      <c r="AA100" s="129"/>
      <c r="AB100" s="129"/>
      <c r="AC100" s="129"/>
      <c r="AD100" s="129"/>
      <c r="AE100" s="129"/>
      <c r="AF100" s="129"/>
      <c r="AG100" s="207"/>
      <c r="AH100" s="207"/>
      <c r="AI100" s="134">
        <f t="shared" si="376"/>
        <v>12.6</v>
      </c>
      <c r="AJ100" s="135">
        <f t="shared" si="377"/>
        <v>12.2</v>
      </c>
      <c r="AK100" s="104">
        <f t="shared" si="378"/>
        <v>0</v>
      </c>
      <c r="AL100" s="104">
        <f t="shared" si="379"/>
        <v>0</v>
      </c>
      <c r="AM100" s="104">
        <f t="shared" si="380"/>
        <v>12.6</v>
      </c>
      <c r="AN100" s="104">
        <f t="shared" si="381"/>
        <v>12.2</v>
      </c>
      <c r="AO100" s="104">
        <f t="shared" si="382"/>
        <v>0</v>
      </c>
      <c r="AP100" s="104">
        <f t="shared" si="383"/>
        <v>0</v>
      </c>
      <c r="AQ100" s="104">
        <f t="shared" si="384"/>
        <v>0</v>
      </c>
      <c r="AR100" s="104">
        <f t="shared" si="385"/>
        <v>0</v>
      </c>
      <c r="AS100" s="104">
        <f t="shared" si="386"/>
        <v>0</v>
      </c>
      <c r="AT100" s="104">
        <f t="shared" si="387"/>
        <v>0</v>
      </c>
      <c r="AU100" s="104">
        <f t="shared" si="388"/>
        <v>0</v>
      </c>
      <c r="AV100" s="104">
        <f t="shared" si="389"/>
        <v>0</v>
      </c>
      <c r="AW100" s="104">
        <f t="shared" si="390"/>
        <v>0</v>
      </c>
      <c r="AX100" s="104">
        <f t="shared" si="391"/>
        <v>0</v>
      </c>
      <c r="AY100" s="153">
        <f t="shared" si="349"/>
        <v>0</v>
      </c>
      <c r="AZ100" s="153">
        <f t="shared" si="350"/>
        <v>-1</v>
      </c>
      <c r="BA100" s="153">
        <f t="shared" si="351"/>
        <v>0</v>
      </c>
      <c r="BB100" s="153">
        <f t="shared" si="352"/>
        <v>0</v>
      </c>
      <c r="BC100" s="153">
        <f t="shared" si="353"/>
        <v>0</v>
      </c>
      <c r="BD100" s="153">
        <f t="shared" si="354"/>
        <v>-1</v>
      </c>
      <c r="BE100" s="153">
        <f t="shared" si="355"/>
        <v>0</v>
      </c>
      <c r="BF100" s="153">
        <f t="shared" si="356"/>
        <v>0</v>
      </c>
      <c r="BG100" s="153">
        <f t="shared" si="357"/>
        <v>0</v>
      </c>
      <c r="BH100" s="153">
        <f t="shared" si="358"/>
        <v>0</v>
      </c>
      <c r="BI100" s="153">
        <f t="shared" si="359"/>
        <v>0</v>
      </c>
      <c r="BJ100" s="153">
        <f t="shared" si="360"/>
        <v>0</v>
      </c>
      <c r="BK100" s="153">
        <f t="shared" si="361"/>
        <v>0</v>
      </c>
      <c r="BL100" s="153">
        <f t="shared" si="362"/>
        <v>0</v>
      </c>
      <c r="BM100" s="153">
        <f t="shared" si="363"/>
        <v>0</v>
      </c>
      <c r="BN100" s="153">
        <f t="shared" si="364"/>
        <v>0</v>
      </c>
      <c r="BO100" s="188">
        <f t="shared" si="365"/>
        <v>0</v>
      </c>
    </row>
    <row r="101" spans="1:67" ht="15" customHeight="1" x14ac:dyDescent="0.25">
      <c r="A101" s="9"/>
      <c r="B101" s="33" t="s">
        <v>172</v>
      </c>
      <c r="C101" s="147">
        <f t="shared" si="372"/>
        <v>0.2</v>
      </c>
      <c r="D101" s="148">
        <f t="shared" si="373"/>
        <v>0</v>
      </c>
      <c r="E101" s="128"/>
      <c r="F101" s="128"/>
      <c r="G101" s="128">
        <v>0.2</v>
      </c>
      <c r="H101" s="128"/>
      <c r="I101" s="128"/>
      <c r="J101" s="128"/>
      <c r="K101" s="128"/>
      <c r="L101" s="128"/>
      <c r="M101" s="128"/>
      <c r="N101" s="128"/>
      <c r="O101" s="128"/>
      <c r="P101" s="128"/>
      <c r="Q101" s="197"/>
      <c r="R101" s="197"/>
      <c r="S101" s="147">
        <f t="shared" si="374"/>
        <v>0</v>
      </c>
      <c r="T101" s="148">
        <f t="shared" si="375"/>
        <v>0</v>
      </c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207"/>
      <c r="AH101" s="207"/>
      <c r="AI101" s="134">
        <f t="shared" si="376"/>
        <v>0.2</v>
      </c>
      <c r="AJ101" s="135">
        <f t="shared" si="377"/>
        <v>0</v>
      </c>
      <c r="AK101" s="104">
        <f t="shared" si="378"/>
        <v>0</v>
      </c>
      <c r="AL101" s="104">
        <f t="shared" si="379"/>
        <v>0</v>
      </c>
      <c r="AM101" s="104">
        <f t="shared" si="380"/>
        <v>0.2</v>
      </c>
      <c r="AN101" s="104">
        <f t="shared" si="381"/>
        <v>0</v>
      </c>
      <c r="AO101" s="104">
        <f t="shared" si="382"/>
        <v>0</v>
      </c>
      <c r="AP101" s="104">
        <f t="shared" si="383"/>
        <v>0</v>
      </c>
      <c r="AQ101" s="104">
        <f t="shared" si="384"/>
        <v>0</v>
      </c>
      <c r="AR101" s="104">
        <f t="shared" si="385"/>
        <v>0</v>
      </c>
      <c r="AS101" s="104">
        <f t="shared" si="386"/>
        <v>0</v>
      </c>
      <c r="AT101" s="104">
        <f t="shared" si="387"/>
        <v>0</v>
      </c>
      <c r="AU101" s="104">
        <f t="shared" si="388"/>
        <v>0</v>
      </c>
      <c r="AV101" s="104">
        <f t="shared" si="389"/>
        <v>0</v>
      </c>
      <c r="AW101" s="104">
        <f t="shared" si="390"/>
        <v>0</v>
      </c>
      <c r="AX101" s="104">
        <f t="shared" si="391"/>
        <v>0</v>
      </c>
      <c r="AY101" s="153">
        <f t="shared" si="349"/>
        <v>0</v>
      </c>
      <c r="AZ101" s="153">
        <f t="shared" si="350"/>
        <v>0</v>
      </c>
      <c r="BA101" s="153">
        <f t="shared" si="351"/>
        <v>0</v>
      </c>
      <c r="BB101" s="153">
        <f t="shared" si="352"/>
        <v>0</v>
      </c>
      <c r="BC101" s="153">
        <f t="shared" si="353"/>
        <v>0</v>
      </c>
      <c r="BD101" s="153">
        <f t="shared" si="354"/>
        <v>0</v>
      </c>
      <c r="BE101" s="153">
        <f t="shared" si="355"/>
        <v>0</v>
      </c>
      <c r="BF101" s="153">
        <f t="shared" si="356"/>
        <v>0</v>
      </c>
      <c r="BG101" s="153">
        <f t="shared" si="357"/>
        <v>0</v>
      </c>
      <c r="BH101" s="153">
        <f t="shared" si="358"/>
        <v>0</v>
      </c>
      <c r="BI101" s="153">
        <f t="shared" si="359"/>
        <v>0</v>
      </c>
      <c r="BJ101" s="153">
        <f t="shared" si="360"/>
        <v>0</v>
      </c>
      <c r="BK101" s="153">
        <f t="shared" si="361"/>
        <v>0</v>
      </c>
      <c r="BL101" s="153">
        <f t="shared" si="362"/>
        <v>0</v>
      </c>
      <c r="BM101" s="153">
        <f t="shared" si="363"/>
        <v>0</v>
      </c>
      <c r="BN101" s="153">
        <f t="shared" si="364"/>
        <v>0</v>
      </c>
      <c r="BO101" s="188">
        <f t="shared" si="365"/>
        <v>0</v>
      </c>
    </row>
    <row r="102" spans="1:67" ht="15" customHeight="1" x14ac:dyDescent="0.25">
      <c r="A102" s="9"/>
      <c r="B102" s="8" t="s">
        <v>5</v>
      </c>
      <c r="C102" s="146">
        <f t="shared" si="372"/>
        <v>48.6</v>
      </c>
      <c r="D102" s="146">
        <f t="shared" si="373"/>
        <v>0</v>
      </c>
      <c r="E102" s="6">
        <v>25.9</v>
      </c>
      <c r="F102" s="6"/>
      <c r="G102" s="6"/>
      <c r="H102" s="6"/>
      <c r="I102" s="6"/>
      <c r="J102" s="6"/>
      <c r="K102" s="6"/>
      <c r="L102" s="6"/>
      <c r="M102" s="6">
        <v>18.3</v>
      </c>
      <c r="N102" s="6"/>
      <c r="O102" s="6"/>
      <c r="P102" s="6"/>
      <c r="Q102" s="196">
        <f>'4 priedas_ nepanaudotos lėšos'!C35</f>
        <v>4.4000000000000004</v>
      </c>
      <c r="R102" s="196">
        <f>'4 priedas_ nepanaudotos lėšos'!D35</f>
        <v>0</v>
      </c>
      <c r="S102" s="146">
        <f t="shared" si="374"/>
        <v>-0.5</v>
      </c>
      <c r="T102" s="146">
        <f t="shared" si="375"/>
        <v>0</v>
      </c>
      <c r="U102" s="126">
        <v>-0.5</v>
      </c>
      <c r="V102" s="126"/>
      <c r="W102" s="126"/>
      <c r="X102" s="126"/>
      <c r="Y102" s="126"/>
      <c r="Z102" s="126"/>
      <c r="AA102" s="126"/>
      <c r="AB102" s="126"/>
      <c r="AC102" s="126"/>
      <c r="AD102" s="126"/>
      <c r="AE102" s="126"/>
      <c r="AF102" s="126"/>
      <c r="AG102" s="206">
        <f>'4 priedas_ nepanaudotos lėšos'!O35</f>
        <v>0</v>
      </c>
      <c r="AH102" s="206">
        <f>'4 priedas_ nepanaudotos lėšos'!P35</f>
        <v>0</v>
      </c>
      <c r="AI102" s="103">
        <f t="shared" si="376"/>
        <v>48.1</v>
      </c>
      <c r="AJ102" s="103">
        <f t="shared" si="377"/>
        <v>0</v>
      </c>
      <c r="AK102" s="5">
        <f t="shared" si="378"/>
        <v>25.4</v>
      </c>
      <c r="AL102" s="5">
        <f t="shared" si="379"/>
        <v>0</v>
      </c>
      <c r="AM102" s="5">
        <f t="shared" si="380"/>
        <v>0</v>
      </c>
      <c r="AN102" s="5">
        <f t="shared" si="381"/>
        <v>0</v>
      </c>
      <c r="AO102" s="5">
        <f t="shared" si="382"/>
        <v>0</v>
      </c>
      <c r="AP102" s="5">
        <f t="shared" si="383"/>
        <v>0</v>
      </c>
      <c r="AQ102" s="5">
        <f t="shared" si="384"/>
        <v>0</v>
      </c>
      <c r="AR102" s="5">
        <f t="shared" si="385"/>
        <v>0</v>
      </c>
      <c r="AS102" s="5">
        <f t="shared" si="386"/>
        <v>18.3</v>
      </c>
      <c r="AT102" s="5">
        <f t="shared" si="387"/>
        <v>0</v>
      </c>
      <c r="AU102" s="5">
        <f t="shared" si="388"/>
        <v>0</v>
      </c>
      <c r="AV102" s="5">
        <f t="shared" si="389"/>
        <v>0</v>
      </c>
      <c r="AW102" s="5">
        <f t="shared" si="390"/>
        <v>4.4000000000000004</v>
      </c>
      <c r="AX102" s="5">
        <f t="shared" si="391"/>
        <v>0</v>
      </c>
      <c r="AY102" s="153">
        <f t="shared" si="349"/>
        <v>0.5</v>
      </c>
      <c r="AZ102" s="153">
        <f t="shared" si="350"/>
        <v>0</v>
      </c>
      <c r="BA102" s="153">
        <f t="shared" si="351"/>
        <v>0.5</v>
      </c>
      <c r="BB102" s="153">
        <f t="shared" si="352"/>
        <v>0</v>
      </c>
      <c r="BC102" s="153">
        <f t="shared" si="353"/>
        <v>0</v>
      </c>
      <c r="BD102" s="153">
        <f t="shared" si="354"/>
        <v>0</v>
      </c>
      <c r="BE102" s="153">
        <f t="shared" si="355"/>
        <v>0</v>
      </c>
      <c r="BF102" s="153">
        <f t="shared" si="356"/>
        <v>0</v>
      </c>
      <c r="BG102" s="153">
        <f t="shared" si="357"/>
        <v>0</v>
      </c>
      <c r="BH102" s="153">
        <f t="shared" si="358"/>
        <v>0</v>
      </c>
      <c r="BI102" s="153">
        <f t="shared" si="359"/>
        <v>0</v>
      </c>
      <c r="BJ102" s="153">
        <f t="shared" si="360"/>
        <v>0</v>
      </c>
      <c r="BK102" s="153">
        <f t="shared" si="361"/>
        <v>0</v>
      </c>
      <c r="BL102" s="153">
        <f t="shared" si="362"/>
        <v>0</v>
      </c>
      <c r="BM102" s="153">
        <f t="shared" si="363"/>
        <v>0</v>
      </c>
      <c r="BN102" s="153">
        <f t="shared" si="364"/>
        <v>0</v>
      </c>
      <c r="BO102" s="188">
        <f t="shared" si="365"/>
        <v>0</v>
      </c>
    </row>
    <row r="103" spans="1:67" ht="15" customHeight="1" x14ac:dyDescent="0.25">
      <c r="A103" s="9"/>
      <c r="B103" s="7" t="s">
        <v>293</v>
      </c>
      <c r="C103" s="146">
        <f t="shared" si="372"/>
        <v>5.0999999999999996</v>
      </c>
      <c r="D103" s="146">
        <f t="shared" si="373"/>
        <v>4.9000000000000004</v>
      </c>
      <c r="E103" s="6"/>
      <c r="F103" s="6"/>
      <c r="G103" s="6">
        <f t="shared" ref="G103:H103" si="392">G104</f>
        <v>5.0999999999999996</v>
      </c>
      <c r="H103" s="6">
        <f t="shared" si="392"/>
        <v>4.9000000000000004</v>
      </c>
      <c r="I103" s="6"/>
      <c r="J103" s="6"/>
      <c r="K103" s="6"/>
      <c r="L103" s="6"/>
      <c r="M103" s="6"/>
      <c r="N103" s="6"/>
      <c r="O103" s="6"/>
      <c r="P103" s="6"/>
      <c r="Q103" s="196"/>
      <c r="R103" s="196"/>
      <c r="S103" s="146">
        <f t="shared" si="374"/>
        <v>0</v>
      </c>
      <c r="T103" s="146">
        <f t="shared" si="375"/>
        <v>0.1</v>
      </c>
      <c r="U103" s="126"/>
      <c r="V103" s="126"/>
      <c r="W103" s="126">
        <f t="shared" ref="W103:X103" si="393">W104</f>
        <v>0</v>
      </c>
      <c r="X103" s="126">
        <f t="shared" si="393"/>
        <v>0.1</v>
      </c>
      <c r="Y103" s="126"/>
      <c r="Z103" s="126"/>
      <c r="AA103" s="126"/>
      <c r="AB103" s="126"/>
      <c r="AC103" s="126"/>
      <c r="AD103" s="126"/>
      <c r="AE103" s="126"/>
      <c r="AF103" s="126"/>
      <c r="AG103" s="206"/>
      <c r="AH103" s="206"/>
      <c r="AI103" s="103">
        <f t="shared" si="376"/>
        <v>5.0999999999999996</v>
      </c>
      <c r="AJ103" s="103">
        <f t="shared" si="377"/>
        <v>5</v>
      </c>
      <c r="AK103" s="5">
        <f t="shared" si="378"/>
        <v>0</v>
      </c>
      <c r="AL103" s="5">
        <f t="shared" si="379"/>
        <v>0</v>
      </c>
      <c r="AM103" s="5">
        <f t="shared" si="380"/>
        <v>5.0999999999999996</v>
      </c>
      <c r="AN103" s="5">
        <f t="shared" si="381"/>
        <v>5</v>
      </c>
      <c r="AO103" s="5">
        <f t="shared" si="382"/>
        <v>0</v>
      </c>
      <c r="AP103" s="5">
        <f t="shared" si="383"/>
        <v>0</v>
      </c>
      <c r="AQ103" s="5">
        <f t="shared" si="384"/>
        <v>0</v>
      </c>
      <c r="AR103" s="5">
        <f t="shared" si="385"/>
        <v>0</v>
      </c>
      <c r="AS103" s="5">
        <f t="shared" si="386"/>
        <v>0</v>
      </c>
      <c r="AT103" s="5">
        <f t="shared" si="387"/>
        <v>0</v>
      </c>
      <c r="AU103" s="5">
        <f t="shared" si="388"/>
        <v>0</v>
      </c>
      <c r="AV103" s="5">
        <f t="shared" si="389"/>
        <v>0</v>
      </c>
      <c r="AW103" s="5">
        <f t="shared" si="390"/>
        <v>0</v>
      </c>
      <c r="AX103" s="5">
        <f t="shared" si="391"/>
        <v>0</v>
      </c>
      <c r="AY103" s="153">
        <f t="shared" si="349"/>
        <v>0</v>
      </c>
      <c r="AZ103" s="153">
        <f t="shared" si="350"/>
        <v>-9.9999999999999645E-2</v>
      </c>
      <c r="BA103" s="153">
        <f t="shared" si="351"/>
        <v>0</v>
      </c>
      <c r="BB103" s="153">
        <f t="shared" si="352"/>
        <v>0</v>
      </c>
      <c r="BC103" s="153">
        <f t="shared" si="353"/>
        <v>0</v>
      </c>
      <c r="BD103" s="153">
        <f t="shared" si="354"/>
        <v>-9.9999999999999645E-2</v>
      </c>
      <c r="BE103" s="153">
        <f t="shared" si="355"/>
        <v>0</v>
      </c>
      <c r="BF103" s="153">
        <f t="shared" si="356"/>
        <v>0</v>
      </c>
      <c r="BG103" s="153">
        <f t="shared" si="357"/>
        <v>0</v>
      </c>
      <c r="BH103" s="153">
        <f t="shared" si="358"/>
        <v>0</v>
      </c>
      <c r="BI103" s="153">
        <f t="shared" si="359"/>
        <v>0</v>
      </c>
      <c r="BJ103" s="153">
        <f t="shared" si="360"/>
        <v>0</v>
      </c>
      <c r="BK103" s="153">
        <f t="shared" si="361"/>
        <v>0</v>
      </c>
      <c r="BL103" s="153">
        <f t="shared" si="362"/>
        <v>0</v>
      </c>
      <c r="BM103" s="153">
        <f t="shared" si="363"/>
        <v>0</v>
      </c>
      <c r="BN103" s="153">
        <f t="shared" si="364"/>
        <v>0</v>
      </c>
      <c r="BO103" s="188">
        <f t="shared" si="365"/>
        <v>0</v>
      </c>
    </row>
    <row r="104" spans="1:67" ht="15" customHeight="1" x14ac:dyDescent="0.25">
      <c r="A104" s="26"/>
      <c r="B104" s="34" t="s">
        <v>171</v>
      </c>
      <c r="C104" s="148">
        <f t="shared" si="372"/>
        <v>5.0999999999999996</v>
      </c>
      <c r="D104" s="148">
        <f t="shared" si="373"/>
        <v>4.9000000000000004</v>
      </c>
      <c r="E104" s="128"/>
      <c r="F104" s="128"/>
      <c r="G104" s="128">
        <v>5.0999999999999996</v>
      </c>
      <c r="H104" s="128">
        <v>4.9000000000000004</v>
      </c>
      <c r="I104" s="128"/>
      <c r="J104" s="128"/>
      <c r="K104" s="128"/>
      <c r="L104" s="128"/>
      <c r="M104" s="128"/>
      <c r="N104" s="128"/>
      <c r="O104" s="128"/>
      <c r="P104" s="128"/>
      <c r="Q104" s="197"/>
      <c r="R104" s="197"/>
      <c r="S104" s="148">
        <f t="shared" si="374"/>
        <v>0</v>
      </c>
      <c r="T104" s="148">
        <f t="shared" si="375"/>
        <v>0.1</v>
      </c>
      <c r="U104" s="129"/>
      <c r="V104" s="129"/>
      <c r="W104" s="129"/>
      <c r="X104" s="129">
        <v>0.1</v>
      </c>
      <c r="Y104" s="129"/>
      <c r="Z104" s="129"/>
      <c r="AA104" s="129"/>
      <c r="AB104" s="129"/>
      <c r="AC104" s="129"/>
      <c r="AD104" s="129"/>
      <c r="AE104" s="129"/>
      <c r="AF104" s="129"/>
      <c r="AG104" s="207"/>
      <c r="AH104" s="207"/>
      <c r="AI104" s="135">
        <f t="shared" si="376"/>
        <v>5.0999999999999996</v>
      </c>
      <c r="AJ104" s="135">
        <f t="shared" si="377"/>
        <v>5</v>
      </c>
      <c r="AK104" s="104">
        <f t="shared" si="378"/>
        <v>0</v>
      </c>
      <c r="AL104" s="104">
        <f t="shared" si="379"/>
        <v>0</v>
      </c>
      <c r="AM104" s="104">
        <f t="shared" si="380"/>
        <v>5.0999999999999996</v>
      </c>
      <c r="AN104" s="104">
        <f t="shared" si="381"/>
        <v>5</v>
      </c>
      <c r="AO104" s="104">
        <f t="shared" si="382"/>
        <v>0</v>
      </c>
      <c r="AP104" s="104">
        <f t="shared" si="383"/>
        <v>0</v>
      </c>
      <c r="AQ104" s="104">
        <f t="shared" si="384"/>
        <v>0</v>
      </c>
      <c r="AR104" s="104">
        <f t="shared" si="385"/>
        <v>0</v>
      </c>
      <c r="AS104" s="104">
        <f t="shared" si="386"/>
        <v>0</v>
      </c>
      <c r="AT104" s="104">
        <f t="shared" si="387"/>
        <v>0</v>
      </c>
      <c r="AU104" s="104">
        <f t="shared" si="388"/>
        <v>0</v>
      </c>
      <c r="AV104" s="104">
        <f t="shared" si="389"/>
        <v>0</v>
      </c>
      <c r="AW104" s="104">
        <f t="shared" si="390"/>
        <v>0</v>
      </c>
      <c r="AX104" s="104">
        <f t="shared" si="391"/>
        <v>0</v>
      </c>
      <c r="AY104" s="153">
        <f t="shared" si="349"/>
        <v>0</v>
      </c>
      <c r="AZ104" s="153">
        <f t="shared" si="350"/>
        <v>-9.9999999999999645E-2</v>
      </c>
      <c r="BA104" s="153">
        <f t="shared" si="351"/>
        <v>0</v>
      </c>
      <c r="BB104" s="153">
        <f t="shared" si="352"/>
        <v>0</v>
      </c>
      <c r="BC104" s="153">
        <f t="shared" si="353"/>
        <v>0</v>
      </c>
      <c r="BD104" s="153">
        <f t="shared" si="354"/>
        <v>-9.9999999999999645E-2</v>
      </c>
      <c r="BE104" s="153">
        <f t="shared" si="355"/>
        <v>0</v>
      </c>
      <c r="BF104" s="153">
        <f t="shared" si="356"/>
        <v>0</v>
      </c>
      <c r="BG104" s="153">
        <f t="shared" si="357"/>
        <v>0</v>
      </c>
      <c r="BH104" s="153">
        <f t="shared" si="358"/>
        <v>0</v>
      </c>
      <c r="BI104" s="153">
        <f t="shared" si="359"/>
        <v>0</v>
      </c>
      <c r="BJ104" s="153">
        <f t="shared" si="360"/>
        <v>0</v>
      </c>
      <c r="BK104" s="153">
        <f t="shared" si="361"/>
        <v>0</v>
      </c>
      <c r="BL104" s="153">
        <f t="shared" si="362"/>
        <v>0</v>
      </c>
      <c r="BM104" s="153">
        <f t="shared" si="363"/>
        <v>0</v>
      </c>
      <c r="BN104" s="153">
        <f t="shared" si="364"/>
        <v>0</v>
      </c>
      <c r="BO104" s="188">
        <f t="shared" si="365"/>
        <v>0</v>
      </c>
    </row>
    <row r="105" spans="1:67" ht="15" customHeight="1" x14ac:dyDescent="0.25">
      <c r="A105" s="3" t="s">
        <v>13</v>
      </c>
      <c r="B105" s="106" t="s">
        <v>297</v>
      </c>
      <c r="C105" s="143">
        <f t="shared" ref="C105:F105" si="394">C106+C109+C110</f>
        <v>221.59999999999997</v>
      </c>
      <c r="D105" s="144">
        <f t="shared" si="394"/>
        <v>165.6</v>
      </c>
      <c r="E105" s="121">
        <f t="shared" si="394"/>
        <v>202.6</v>
      </c>
      <c r="F105" s="121">
        <f t="shared" si="394"/>
        <v>151.19999999999999</v>
      </c>
      <c r="G105" s="121">
        <f>G106+G109+G110</f>
        <v>15.899999999999999</v>
      </c>
      <c r="H105" s="121">
        <f t="shared" ref="H105:R105" si="395">H106+H109+H110</f>
        <v>14.4</v>
      </c>
      <c r="I105" s="121">
        <f t="shared" si="395"/>
        <v>0</v>
      </c>
      <c r="J105" s="121">
        <f t="shared" si="395"/>
        <v>0</v>
      </c>
      <c r="K105" s="121">
        <f t="shared" si="395"/>
        <v>0</v>
      </c>
      <c r="L105" s="121">
        <f t="shared" si="395"/>
        <v>0</v>
      </c>
      <c r="M105" s="121">
        <f t="shared" si="395"/>
        <v>2.7</v>
      </c>
      <c r="N105" s="121">
        <f t="shared" si="395"/>
        <v>0</v>
      </c>
      <c r="O105" s="121">
        <f t="shared" si="395"/>
        <v>0</v>
      </c>
      <c r="P105" s="121">
        <f t="shared" si="395"/>
        <v>0</v>
      </c>
      <c r="Q105" s="195">
        <f t="shared" si="395"/>
        <v>0.4</v>
      </c>
      <c r="R105" s="195">
        <f t="shared" si="395"/>
        <v>0</v>
      </c>
      <c r="S105" s="143">
        <f t="shared" ref="S105:V105" si="396">S106+S109+S110</f>
        <v>1.6999999999999997</v>
      </c>
      <c r="T105" s="144">
        <f t="shared" si="396"/>
        <v>4</v>
      </c>
      <c r="U105" s="125">
        <f t="shared" si="396"/>
        <v>2.1999999999999997</v>
      </c>
      <c r="V105" s="125">
        <f t="shared" si="396"/>
        <v>4.4000000000000004</v>
      </c>
      <c r="W105" s="125">
        <f>W106+W109+W110</f>
        <v>-0.5</v>
      </c>
      <c r="X105" s="125">
        <f t="shared" ref="X105:AH105" si="397">X106+X109+X110</f>
        <v>-0.4</v>
      </c>
      <c r="Y105" s="125">
        <f t="shared" si="397"/>
        <v>0</v>
      </c>
      <c r="Z105" s="125">
        <f t="shared" si="397"/>
        <v>0</v>
      </c>
      <c r="AA105" s="125">
        <f t="shared" si="397"/>
        <v>0</v>
      </c>
      <c r="AB105" s="125">
        <f t="shared" si="397"/>
        <v>0</v>
      </c>
      <c r="AC105" s="125">
        <f t="shared" si="397"/>
        <v>0</v>
      </c>
      <c r="AD105" s="125">
        <f t="shared" si="397"/>
        <v>0</v>
      </c>
      <c r="AE105" s="125">
        <f t="shared" si="397"/>
        <v>0</v>
      </c>
      <c r="AF105" s="125">
        <f t="shared" si="397"/>
        <v>0</v>
      </c>
      <c r="AG105" s="205">
        <f t="shared" si="397"/>
        <v>0</v>
      </c>
      <c r="AH105" s="205">
        <f t="shared" si="397"/>
        <v>0</v>
      </c>
      <c r="AI105" s="13">
        <f t="shared" ref="AI105:AL105" si="398">AI106+AI109+AI110</f>
        <v>223.29999999999998</v>
      </c>
      <c r="AJ105" s="11">
        <f t="shared" si="398"/>
        <v>169.6</v>
      </c>
      <c r="AK105" s="96">
        <f t="shared" si="398"/>
        <v>204.8</v>
      </c>
      <c r="AL105" s="96">
        <f t="shared" si="398"/>
        <v>155.6</v>
      </c>
      <c r="AM105" s="96">
        <f>AM106+AM109+AM110</f>
        <v>15.399999999999999</v>
      </c>
      <c r="AN105" s="96">
        <f t="shared" ref="AN105:AX105" si="399">AN106+AN109+AN110</f>
        <v>14</v>
      </c>
      <c r="AO105" s="96">
        <f t="shared" si="399"/>
        <v>0</v>
      </c>
      <c r="AP105" s="96">
        <f t="shared" si="399"/>
        <v>0</v>
      </c>
      <c r="AQ105" s="96">
        <f t="shared" si="399"/>
        <v>0</v>
      </c>
      <c r="AR105" s="96">
        <f t="shared" si="399"/>
        <v>0</v>
      </c>
      <c r="AS105" s="96">
        <f t="shared" si="399"/>
        <v>2.7</v>
      </c>
      <c r="AT105" s="96">
        <f t="shared" si="399"/>
        <v>0</v>
      </c>
      <c r="AU105" s="96">
        <f t="shared" si="399"/>
        <v>0</v>
      </c>
      <c r="AV105" s="96">
        <f t="shared" si="399"/>
        <v>0</v>
      </c>
      <c r="AW105" s="96">
        <f t="shared" si="399"/>
        <v>0.4</v>
      </c>
      <c r="AX105" s="96">
        <f t="shared" si="399"/>
        <v>0</v>
      </c>
      <c r="AY105" s="153">
        <f t="shared" si="349"/>
        <v>-1.7000000000000171</v>
      </c>
      <c r="AZ105" s="153">
        <f t="shared" si="350"/>
        <v>-4</v>
      </c>
      <c r="BA105" s="153">
        <f t="shared" si="351"/>
        <v>-2.2000000000000171</v>
      </c>
      <c r="BB105" s="153">
        <f t="shared" si="352"/>
        <v>-4.4000000000000057</v>
      </c>
      <c r="BC105" s="153">
        <f t="shared" si="353"/>
        <v>0.5</v>
      </c>
      <c r="BD105" s="153">
        <f t="shared" si="354"/>
        <v>0.40000000000000036</v>
      </c>
      <c r="BE105" s="153">
        <f t="shared" si="355"/>
        <v>0</v>
      </c>
      <c r="BF105" s="153">
        <f t="shared" si="356"/>
        <v>0</v>
      </c>
      <c r="BG105" s="153">
        <f t="shared" si="357"/>
        <v>0</v>
      </c>
      <c r="BH105" s="153">
        <f t="shared" si="358"/>
        <v>0</v>
      </c>
      <c r="BI105" s="153">
        <f t="shared" si="359"/>
        <v>0</v>
      </c>
      <c r="BJ105" s="153">
        <f t="shared" si="360"/>
        <v>0</v>
      </c>
      <c r="BK105" s="153">
        <f t="shared" si="361"/>
        <v>0</v>
      </c>
      <c r="BL105" s="153">
        <f t="shared" si="362"/>
        <v>0</v>
      </c>
      <c r="BM105" s="153">
        <f t="shared" si="363"/>
        <v>0</v>
      </c>
      <c r="BN105" s="153">
        <f t="shared" si="364"/>
        <v>0</v>
      </c>
      <c r="BO105" s="188">
        <f t="shared" si="365"/>
        <v>-1.7319479184152442E-14</v>
      </c>
    </row>
    <row r="106" spans="1:67" ht="15" customHeight="1" x14ac:dyDescent="0.25">
      <c r="A106" s="9"/>
      <c r="B106" s="19" t="s">
        <v>289</v>
      </c>
      <c r="C106" s="145">
        <f t="shared" ref="C106:C111" si="400">E106+G106+I106+K106+M106+O106+Q106</f>
        <v>186.29999999999998</v>
      </c>
      <c r="D106" s="146">
        <f t="shared" ref="D106:D111" si="401">F106+H106+J106+L106+N106+P106+R106</f>
        <v>160.69999999999999</v>
      </c>
      <c r="E106" s="6">
        <v>173.1</v>
      </c>
      <c r="F106" s="6">
        <v>151.19999999999999</v>
      </c>
      <c r="G106" s="6">
        <f>G107+G108</f>
        <v>10.799999999999999</v>
      </c>
      <c r="H106" s="6">
        <f>H107+H108</f>
        <v>9.5</v>
      </c>
      <c r="I106" s="6"/>
      <c r="J106" s="6"/>
      <c r="K106" s="6"/>
      <c r="L106" s="6"/>
      <c r="M106" s="6">
        <v>2.2000000000000002</v>
      </c>
      <c r="N106" s="6"/>
      <c r="O106" s="6"/>
      <c r="P106" s="6"/>
      <c r="Q106" s="196">
        <f>'4 priedas_ nepanaudotos lėšos'!C37</f>
        <v>0.2</v>
      </c>
      <c r="R106" s="196">
        <f>'4 priedas_ nepanaudotos lėšos'!D37</f>
        <v>0</v>
      </c>
      <c r="S106" s="145">
        <f t="shared" ref="S106:S111" si="402">U106+W106+Y106+AA106+AC106+AE106+AG106</f>
        <v>1.7999999999999998</v>
      </c>
      <c r="T106" s="146">
        <f t="shared" ref="T106:T111" si="403">V106+X106+Z106+AB106+AD106+AF106+AH106</f>
        <v>3.9000000000000004</v>
      </c>
      <c r="U106" s="126">
        <v>2.2999999999999998</v>
      </c>
      <c r="V106" s="126">
        <v>4.4000000000000004</v>
      </c>
      <c r="W106" s="126">
        <f>W107+W108</f>
        <v>-0.5</v>
      </c>
      <c r="X106" s="126">
        <f>X107+X108</f>
        <v>-0.5</v>
      </c>
      <c r="Y106" s="126"/>
      <c r="Z106" s="126"/>
      <c r="AA106" s="126"/>
      <c r="AB106" s="126"/>
      <c r="AC106" s="126"/>
      <c r="AD106" s="126"/>
      <c r="AE106" s="126"/>
      <c r="AF106" s="126"/>
      <c r="AG106" s="206">
        <f>'4 priedas_ nepanaudotos lėšos'!O37</f>
        <v>0</v>
      </c>
      <c r="AH106" s="206">
        <f>'4 priedas_ nepanaudotos lėšos'!P37</f>
        <v>0</v>
      </c>
      <c r="AI106" s="102">
        <f t="shared" ref="AI106:AI111" si="404">AK106+AM106+AO106+AQ106+AS106+AU106+AW106</f>
        <v>188.1</v>
      </c>
      <c r="AJ106" s="103">
        <f t="shared" ref="AJ106:AJ111" si="405">AL106+AN106+AP106+AR106+AT106+AV106+AX106</f>
        <v>164.6</v>
      </c>
      <c r="AK106" s="5">
        <f t="shared" ref="AK106:AK111" si="406">E106+U106</f>
        <v>175.4</v>
      </c>
      <c r="AL106" s="5">
        <f t="shared" ref="AL106:AL111" si="407">F106+V106</f>
        <v>155.6</v>
      </c>
      <c r="AM106" s="5">
        <f t="shared" ref="AM106:AM111" si="408">G106+W106</f>
        <v>10.299999999999999</v>
      </c>
      <c r="AN106" s="5">
        <f t="shared" ref="AN106:AN111" si="409">H106+X106</f>
        <v>9</v>
      </c>
      <c r="AO106" s="5">
        <f t="shared" ref="AO106:AO111" si="410">I106+Y106</f>
        <v>0</v>
      </c>
      <c r="AP106" s="5">
        <f t="shared" ref="AP106:AP111" si="411">J106+Z106</f>
        <v>0</v>
      </c>
      <c r="AQ106" s="5">
        <f t="shared" ref="AQ106:AQ111" si="412">K106+AA106</f>
        <v>0</v>
      </c>
      <c r="AR106" s="5">
        <f t="shared" ref="AR106:AR111" si="413">L106+AB106</f>
        <v>0</v>
      </c>
      <c r="AS106" s="5">
        <f t="shared" ref="AS106:AS111" si="414">M106+AC106</f>
        <v>2.2000000000000002</v>
      </c>
      <c r="AT106" s="5">
        <f t="shared" ref="AT106:AT111" si="415">N106+AD106</f>
        <v>0</v>
      </c>
      <c r="AU106" s="5">
        <f t="shared" ref="AU106:AU111" si="416">O106+AE106</f>
        <v>0</v>
      </c>
      <c r="AV106" s="5">
        <f t="shared" ref="AV106:AV111" si="417">P106+AF106</f>
        <v>0</v>
      </c>
      <c r="AW106" s="5">
        <f t="shared" ref="AW106:AW111" si="418">Q106+AG106</f>
        <v>0.2</v>
      </c>
      <c r="AX106" s="5">
        <f t="shared" ref="AX106:AX111" si="419">R106+AH106</f>
        <v>0</v>
      </c>
      <c r="AY106" s="153">
        <f t="shared" si="349"/>
        <v>-1.8000000000000114</v>
      </c>
      <c r="AZ106" s="153">
        <f t="shared" si="350"/>
        <v>-3.9000000000000057</v>
      </c>
      <c r="BA106" s="153">
        <f t="shared" si="351"/>
        <v>-2.3000000000000114</v>
      </c>
      <c r="BB106" s="153">
        <f t="shared" si="352"/>
        <v>-4.4000000000000057</v>
      </c>
      <c r="BC106" s="153">
        <f t="shared" si="353"/>
        <v>0.5</v>
      </c>
      <c r="BD106" s="153">
        <f t="shared" si="354"/>
        <v>0.5</v>
      </c>
      <c r="BE106" s="153">
        <f t="shared" si="355"/>
        <v>0</v>
      </c>
      <c r="BF106" s="153">
        <f t="shared" si="356"/>
        <v>0</v>
      </c>
      <c r="BG106" s="153">
        <f t="shared" si="357"/>
        <v>0</v>
      </c>
      <c r="BH106" s="153">
        <f t="shared" si="358"/>
        <v>0</v>
      </c>
      <c r="BI106" s="153">
        <f t="shared" si="359"/>
        <v>0</v>
      </c>
      <c r="BJ106" s="153">
        <f t="shared" si="360"/>
        <v>0</v>
      </c>
      <c r="BK106" s="153">
        <f t="shared" si="361"/>
        <v>0</v>
      </c>
      <c r="BL106" s="153">
        <f t="shared" si="362"/>
        <v>0</v>
      </c>
      <c r="BM106" s="153">
        <f t="shared" si="363"/>
        <v>0</v>
      </c>
      <c r="BN106" s="153">
        <f t="shared" si="364"/>
        <v>0</v>
      </c>
      <c r="BO106" s="188">
        <f t="shared" si="365"/>
        <v>-1.1546319456101628E-14</v>
      </c>
    </row>
    <row r="107" spans="1:67" ht="15" customHeight="1" x14ac:dyDescent="0.25">
      <c r="A107" s="9"/>
      <c r="B107" s="31" t="s">
        <v>223</v>
      </c>
      <c r="C107" s="147">
        <f t="shared" si="400"/>
        <v>10.6</v>
      </c>
      <c r="D107" s="148">
        <f t="shared" si="401"/>
        <v>9.5</v>
      </c>
      <c r="E107" s="128"/>
      <c r="F107" s="128"/>
      <c r="G107" s="128">
        <v>10.6</v>
      </c>
      <c r="H107" s="128">
        <v>9.5</v>
      </c>
      <c r="I107" s="128"/>
      <c r="J107" s="128"/>
      <c r="K107" s="128"/>
      <c r="L107" s="128"/>
      <c r="M107" s="128"/>
      <c r="N107" s="128"/>
      <c r="O107" s="128"/>
      <c r="P107" s="128"/>
      <c r="Q107" s="197"/>
      <c r="R107" s="197"/>
      <c r="S107" s="147">
        <f t="shared" si="402"/>
        <v>-0.5</v>
      </c>
      <c r="T107" s="148">
        <f t="shared" si="403"/>
        <v>-0.5</v>
      </c>
      <c r="U107" s="129"/>
      <c r="V107" s="129"/>
      <c r="W107" s="129">
        <v>-0.5</v>
      </c>
      <c r="X107" s="129">
        <v>-0.5</v>
      </c>
      <c r="Y107" s="129"/>
      <c r="Z107" s="129"/>
      <c r="AA107" s="129"/>
      <c r="AB107" s="129"/>
      <c r="AC107" s="129"/>
      <c r="AD107" s="129"/>
      <c r="AE107" s="129"/>
      <c r="AF107" s="129"/>
      <c r="AG107" s="207"/>
      <c r="AH107" s="207"/>
      <c r="AI107" s="134">
        <f t="shared" si="404"/>
        <v>10.1</v>
      </c>
      <c r="AJ107" s="135">
        <f t="shared" si="405"/>
        <v>9</v>
      </c>
      <c r="AK107" s="104">
        <f t="shared" si="406"/>
        <v>0</v>
      </c>
      <c r="AL107" s="104">
        <f t="shared" si="407"/>
        <v>0</v>
      </c>
      <c r="AM107" s="104">
        <f t="shared" si="408"/>
        <v>10.1</v>
      </c>
      <c r="AN107" s="104">
        <f t="shared" si="409"/>
        <v>9</v>
      </c>
      <c r="AO107" s="104">
        <f t="shared" si="410"/>
        <v>0</v>
      </c>
      <c r="AP107" s="104">
        <f t="shared" si="411"/>
        <v>0</v>
      </c>
      <c r="AQ107" s="104">
        <f t="shared" si="412"/>
        <v>0</v>
      </c>
      <c r="AR107" s="104">
        <f t="shared" si="413"/>
        <v>0</v>
      </c>
      <c r="AS107" s="104">
        <f t="shared" si="414"/>
        <v>0</v>
      </c>
      <c r="AT107" s="104">
        <f t="shared" si="415"/>
        <v>0</v>
      </c>
      <c r="AU107" s="104">
        <f t="shared" si="416"/>
        <v>0</v>
      </c>
      <c r="AV107" s="104">
        <f t="shared" si="417"/>
        <v>0</v>
      </c>
      <c r="AW107" s="104">
        <f t="shared" si="418"/>
        <v>0</v>
      </c>
      <c r="AX107" s="104">
        <f t="shared" si="419"/>
        <v>0</v>
      </c>
      <c r="AY107" s="153">
        <f t="shared" si="349"/>
        <v>0.5</v>
      </c>
      <c r="AZ107" s="153">
        <f t="shared" si="350"/>
        <v>0.5</v>
      </c>
      <c r="BA107" s="153">
        <f t="shared" si="351"/>
        <v>0</v>
      </c>
      <c r="BB107" s="153">
        <f t="shared" si="352"/>
        <v>0</v>
      </c>
      <c r="BC107" s="153">
        <f t="shared" si="353"/>
        <v>0.5</v>
      </c>
      <c r="BD107" s="153">
        <f t="shared" si="354"/>
        <v>0.5</v>
      </c>
      <c r="BE107" s="153">
        <f t="shared" si="355"/>
        <v>0</v>
      </c>
      <c r="BF107" s="153">
        <f t="shared" si="356"/>
        <v>0</v>
      </c>
      <c r="BG107" s="153">
        <f t="shared" si="357"/>
        <v>0</v>
      </c>
      <c r="BH107" s="153">
        <f t="shared" si="358"/>
        <v>0</v>
      </c>
      <c r="BI107" s="153">
        <f t="shared" si="359"/>
        <v>0</v>
      </c>
      <c r="BJ107" s="153">
        <f t="shared" si="360"/>
        <v>0</v>
      </c>
      <c r="BK107" s="153">
        <f t="shared" si="361"/>
        <v>0</v>
      </c>
      <c r="BL107" s="153">
        <f t="shared" si="362"/>
        <v>0</v>
      </c>
      <c r="BM107" s="153">
        <f t="shared" si="363"/>
        <v>0</v>
      </c>
      <c r="BN107" s="153">
        <f t="shared" si="364"/>
        <v>0</v>
      </c>
      <c r="BO107" s="188">
        <f t="shared" si="365"/>
        <v>0</v>
      </c>
    </row>
    <row r="108" spans="1:67" ht="15" customHeight="1" x14ac:dyDescent="0.25">
      <c r="A108" s="9"/>
      <c r="B108" s="33" t="s">
        <v>172</v>
      </c>
      <c r="C108" s="147">
        <f t="shared" si="400"/>
        <v>0.2</v>
      </c>
      <c r="D108" s="148">
        <f t="shared" si="401"/>
        <v>0</v>
      </c>
      <c r="E108" s="128"/>
      <c r="F108" s="128"/>
      <c r="G108" s="128">
        <v>0.2</v>
      </c>
      <c r="H108" s="128"/>
      <c r="I108" s="128"/>
      <c r="J108" s="128"/>
      <c r="K108" s="128"/>
      <c r="L108" s="128"/>
      <c r="M108" s="128"/>
      <c r="N108" s="128"/>
      <c r="O108" s="128"/>
      <c r="P108" s="128"/>
      <c r="Q108" s="197"/>
      <c r="R108" s="197"/>
      <c r="S108" s="147">
        <f t="shared" si="402"/>
        <v>0</v>
      </c>
      <c r="T108" s="148">
        <f t="shared" si="403"/>
        <v>0</v>
      </c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29"/>
      <c r="AG108" s="207"/>
      <c r="AH108" s="207"/>
      <c r="AI108" s="134">
        <f t="shared" si="404"/>
        <v>0.2</v>
      </c>
      <c r="AJ108" s="135">
        <f t="shared" si="405"/>
        <v>0</v>
      </c>
      <c r="AK108" s="104">
        <f t="shared" si="406"/>
        <v>0</v>
      </c>
      <c r="AL108" s="104">
        <f t="shared" si="407"/>
        <v>0</v>
      </c>
      <c r="AM108" s="104">
        <f t="shared" si="408"/>
        <v>0.2</v>
      </c>
      <c r="AN108" s="104">
        <f t="shared" si="409"/>
        <v>0</v>
      </c>
      <c r="AO108" s="104">
        <f t="shared" si="410"/>
        <v>0</v>
      </c>
      <c r="AP108" s="104">
        <f t="shared" si="411"/>
        <v>0</v>
      </c>
      <c r="AQ108" s="104">
        <f t="shared" si="412"/>
        <v>0</v>
      </c>
      <c r="AR108" s="104">
        <f t="shared" si="413"/>
        <v>0</v>
      </c>
      <c r="AS108" s="104">
        <f t="shared" si="414"/>
        <v>0</v>
      </c>
      <c r="AT108" s="104">
        <f t="shared" si="415"/>
        <v>0</v>
      </c>
      <c r="AU108" s="104">
        <f t="shared" si="416"/>
        <v>0</v>
      </c>
      <c r="AV108" s="104">
        <f t="shared" si="417"/>
        <v>0</v>
      </c>
      <c r="AW108" s="104">
        <f t="shared" si="418"/>
        <v>0</v>
      </c>
      <c r="AX108" s="104">
        <f t="shared" si="419"/>
        <v>0</v>
      </c>
      <c r="AY108" s="153">
        <f t="shared" si="349"/>
        <v>0</v>
      </c>
      <c r="AZ108" s="153">
        <f t="shared" si="350"/>
        <v>0</v>
      </c>
      <c r="BA108" s="153">
        <f t="shared" si="351"/>
        <v>0</v>
      </c>
      <c r="BB108" s="153">
        <f t="shared" si="352"/>
        <v>0</v>
      </c>
      <c r="BC108" s="153">
        <f t="shared" si="353"/>
        <v>0</v>
      </c>
      <c r="BD108" s="153">
        <f t="shared" si="354"/>
        <v>0</v>
      </c>
      <c r="BE108" s="153">
        <f t="shared" si="355"/>
        <v>0</v>
      </c>
      <c r="BF108" s="153">
        <f t="shared" si="356"/>
        <v>0</v>
      </c>
      <c r="BG108" s="153">
        <f t="shared" si="357"/>
        <v>0</v>
      </c>
      <c r="BH108" s="153">
        <f t="shared" si="358"/>
        <v>0</v>
      </c>
      <c r="BI108" s="153">
        <f t="shared" si="359"/>
        <v>0</v>
      </c>
      <c r="BJ108" s="153">
        <f t="shared" si="360"/>
        <v>0</v>
      </c>
      <c r="BK108" s="153">
        <f t="shared" si="361"/>
        <v>0</v>
      </c>
      <c r="BL108" s="153">
        <f t="shared" si="362"/>
        <v>0</v>
      </c>
      <c r="BM108" s="153">
        <f t="shared" si="363"/>
        <v>0</v>
      </c>
      <c r="BN108" s="153">
        <f t="shared" si="364"/>
        <v>0</v>
      </c>
      <c r="BO108" s="188">
        <f t="shared" si="365"/>
        <v>0</v>
      </c>
    </row>
    <row r="109" spans="1:67" ht="15" customHeight="1" x14ac:dyDescent="0.25">
      <c r="A109" s="9"/>
      <c r="B109" s="8" t="s">
        <v>5</v>
      </c>
      <c r="C109" s="146">
        <f t="shared" si="400"/>
        <v>30.2</v>
      </c>
      <c r="D109" s="146">
        <f t="shared" si="401"/>
        <v>0</v>
      </c>
      <c r="E109" s="6">
        <v>29.5</v>
      </c>
      <c r="F109" s="6"/>
      <c r="G109" s="6"/>
      <c r="H109" s="6"/>
      <c r="I109" s="6"/>
      <c r="J109" s="6"/>
      <c r="K109" s="6"/>
      <c r="L109" s="6"/>
      <c r="M109" s="6">
        <v>0.5</v>
      </c>
      <c r="N109" s="6"/>
      <c r="O109" s="6"/>
      <c r="P109" s="6"/>
      <c r="Q109" s="196">
        <f>'4 priedas_ nepanaudotos lėšos'!C38</f>
        <v>0.2</v>
      </c>
      <c r="R109" s="196">
        <f>'4 priedas_ nepanaudotos lėšos'!D38</f>
        <v>0</v>
      </c>
      <c r="S109" s="146">
        <f t="shared" si="402"/>
        <v>-0.1</v>
      </c>
      <c r="T109" s="146">
        <f t="shared" si="403"/>
        <v>0</v>
      </c>
      <c r="U109" s="126">
        <v>-0.1</v>
      </c>
      <c r="V109" s="126"/>
      <c r="W109" s="126"/>
      <c r="X109" s="126"/>
      <c r="Y109" s="126"/>
      <c r="Z109" s="126"/>
      <c r="AA109" s="126"/>
      <c r="AB109" s="126"/>
      <c r="AC109" s="126"/>
      <c r="AD109" s="126"/>
      <c r="AE109" s="126"/>
      <c r="AF109" s="126"/>
      <c r="AG109" s="206">
        <f>'4 priedas_ nepanaudotos lėšos'!O38</f>
        <v>0</v>
      </c>
      <c r="AH109" s="206"/>
      <c r="AI109" s="103">
        <f t="shared" si="404"/>
        <v>30.099999999999998</v>
      </c>
      <c r="AJ109" s="103">
        <f t="shared" si="405"/>
        <v>0</v>
      </c>
      <c r="AK109" s="5">
        <f t="shared" si="406"/>
        <v>29.4</v>
      </c>
      <c r="AL109" s="5">
        <f t="shared" si="407"/>
        <v>0</v>
      </c>
      <c r="AM109" s="5">
        <f t="shared" si="408"/>
        <v>0</v>
      </c>
      <c r="AN109" s="5">
        <f t="shared" si="409"/>
        <v>0</v>
      </c>
      <c r="AO109" s="5">
        <f t="shared" si="410"/>
        <v>0</v>
      </c>
      <c r="AP109" s="5">
        <f t="shared" si="411"/>
        <v>0</v>
      </c>
      <c r="AQ109" s="5">
        <f t="shared" si="412"/>
        <v>0</v>
      </c>
      <c r="AR109" s="5">
        <f t="shared" si="413"/>
        <v>0</v>
      </c>
      <c r="AS109" s="5">
        <f t="shared" si="414"/>
        <v>0.5</v>
      </c>
      <c r="AT109" s="5">
        <f t="shared" si="415"/>
        <v>0</v>
      </c>
      <c r="AU109" s="5">
        <f t="shared" si="416"/>
        <v>0</v>
      </c>
      <c r="AV109" s="5">
        <f t="shared" si="417"/>
        <v>0</v>
      </c>
      <c r="AW109" s="5">
        <f t="shared" si="418"/>
        <v>0.2</v>
      </c>
      <c r="AX109" s="5">
        <f t="shared" si="419"/>
        <v>0</v>
      </c>
      <c r="AY109" s="153">
        <f t="shared" si="349"/>
        <v>0.10000000000000142</v>
      </c>
      <c r="AZ109" s="153">
        <f t="shared" si="350"/>
        <v>0</v>
      </c>
      <c r="BA109" s="153">
        <f t="shared" si="351"/>
        <v>0.10000000000000142</v>
      </c>
      <c r="BB109" s="153">
        <f t="shared" si="352"/>
        <v>0</v>
      </c>
      <c r="BC109" s="153">
        <f t="shared" si="353"/>
        <v>0</v>
      </c>
      <c r="BD109" s="153">
        <f t="shared" si="354"/>
        <v>0</v>
      </c>
      <c r="BE109" s="153">
        <f t="shared" si="355"/>
        <v>0</v>
      </c>
      <c r="BF109" s="153">
        <f t="shared" si="356"/>
        <v>0</v>
      </c>
      <c r="BG109" s="153">
        <f t="shared" si="357"/>
        <v>0</v>
      </c>
      <c r="BH109" s="153">
        <f t="shared" si="358"/>
        <v>0</v>
      </c>
      <c r="BI109" s="153">
        <f t="shared" si="359"/>
        <v>0</v>
      </c>
      <c r="BJ109" s="153">
        <f t="shared" si="360"/>
        <v>0</v>
      </c>
      <c r="BK109" s="153">
        <f t="shared" si="361"/>
        <v>0</v>
      </c>
      <c r="BL109" s="153">
        <f t="shared" si="362"/>
        <v>0</v>
      </c>
      <c r="BM109" s="153">
        <f t="shared" si="363"/>
        <v>0</v>
      </c>
      <c r="BN109" s="153">
        <f t="shared" si="364"/>
        <v>0</v>
      </c>
      <c r="BO109" s="188">
        <f t="shared" si="365"/>
        <v>1.4155343563970746E-15</v>
      </c>
    </row>
    <row r="110" spans="1:67" ht="15" customHeight="1" x14ac:dyDescent="0.25">
      <c r="A110" s="9"/>
      <c r="B110" s="7" t="s">
        <v>293</v>
      </c>
      <c r="C110" s="146">
        <f t="shared" si="400"/>
        <v>5.0999999999999996</v>
      </c>
      <c r="D110" s="146">
        <f t="shared" si="401"/>
        <v>4.9000000000000004</v>
      </c>
      <c r="E110" s="6"/>
      <c r="F110" s="6"/>
      <c r="G110" s="6">
        <f t="shared" ref="G110:H110" si="420">G111</f>
        <v>5.0999999999999996</v>
      </c>
      <c r="H110" s="6">
        <f t="shared" si="420"/>
        <v>4.9000000000000004</v>
      </c>
      <c r="I110" s="6"/>
      <c r="J110" s="6"/>
      <c r="K110" s="6"/>
      <c r="L110" s="6"/>
      <c r="M110" s="6"/>
      <c r="N110" s="6"/>
      <c r="O110" s="6"/>
      <c r="P110" s="6"/>
      <c r="Q110" s="196"/>
      <c r="R110" s="196"/>
      <c r="S110" s="146">
        <f t="shared" si="402"/>
        <v>0</v>
      </c>
      <c r="T110" s="146">
        <f t="shared" si="403"/>
        <v>0.1</v>
      </c>
      <c r="U110" s="126"/>
      <c r="V110" s="126"/>
      <c r="W110" s="126">
        <f t="shared" ref="W110:X110" si="421">W111</f>
        <v>0</v>
      </c>
      <c r="X110" s="126">
        <f t="shared" si="421"/>
        <v>0.1</v>
      </c>
      <c r="Y110" s="126"/>
      <c r="Z110" s="126"/>
      <c r="AA110" s="126"/>
      <c r="AB110" s="126"/>
      <c r="AC110" s="126"/>
      <c r="AD110" s="126"/>
      <c r="AE110" s="126"/>
      <c r="AF110" s="126"/>
      <c r="AG110" s="206"/>
      <c r="AH110" s="206"/>
      <c r="AI110" s="103">
        <f t="shared" si="404"/>
        <v>5.0999999999999996</v>
      </c>
      <c r="AJ110" s="103">
        <f t="shared" si="405"/>
        <v>5</v>
      </c>
      <c r="AK110" s="5">
        <f t="shared" si="406"/>
        <v>0</v>
      </c>
      <c r="AL110" s="5">
        <f t="shared" si="407"/>
        <v>0</v>
      </c>
      <c r="AM110" s="5">
        <f t="shared" si="408"/>
        <v>5.0999999999999996</v>
      </c>
      <c r="AN110" s="5">
        <f t="shared" si="409"/>
        <v>5</v>
      </c>
      <c r="AO110" s="5">
        <f t="shared" si="410"/>
        <v>0</v>
      </c>
      <c r="AP110" s="5">
        <f t="shared" si="411"/>
        <v>0</v>
      </c>
      <c r="AQ110" s="5">
        <f t="shared" si="412"/>
        <v>0</v>
      </c>
      <c r="AR110" s="5">
        <f t="shared" si="413"/>
        <v>0</v>
      </c>
      <c r="AS110" s="5">
        <f t="shared" si="414"/>
        <v>0</v>
      </c>
      <c r="AT110" s="5">
        <f t="shared" si="415"/>
        <v>0</v>
      </c>
      <c r="AU110" s="5">
        <f t="shared" si="416"/>
        <v>0</v>
      </c>
      <c r="AV110" s="5">
        <f t="shared" si="417"/>
        <v>0</v>
      </c>
      <c r="AW110" s="5">
        <f t="shared" si="418"/>
        <v>0</v>
      </c>
      <c r="AX110" s="5">
        <f t="shared" si="419"/>
        <v>0</v>
      </c>
      <c r="AY110" s="153">
        <f t="shared" si="349"/>
        <v>0</v>
      </c>
      <c r="AZ110" s="153">
        <f t="shared" si="350"/>
        <v>-9.9999999999999645E-2</v>
      </c>
      <c r="BA110" s="153">
        <f t="shared" si="351"/>
        <v>0</v>
      </c>
      <c r="BB110" s="153">
        <f t="shared" si="352"/>
        <v>0</v>
      </c>
      <c r="BC110" s="153">
        <f t="shared" si="353"/>
        <v>0</v>
      </c>
      <c r="BD110" s="153">
        <f t="shared" si="354"/>
        <v>-9.9999999999999645E-2</v>
      </c>
      <c r="BE110" s="153">
        <f t="shared" si="355"/>
        <v>0</v>
      </c>
      <c r="BF110" s="153">
        <f t="shared" si="356"/>
        <v>0</v>
      </c>
      <c r="BG110" s="153">
        <f t="shared" si="357"/>
        <v>0</v>
      </c>
      <c r="BH110" s="153">
        <f t="shared" si="358"/>
        <v>0</v>
      </c>
      <c r="BI110" s="153">
        <f t="shared" si="359"/>
        <v>0</v>
      </c>
      <c r="BJ110" s="153">
        <f t="shared" si="360"/>
        <v>0</v>
      </c>
      <c r="BK110" s="153">
        <f t="shared" si="361"/>
        <v>0</v>
      </c>
      <c r="BL110" s="153">
        <f t="shared" si="362"/>
        <v>0</v>
      </c>
      <c r="BM110" s="153">
        <f t="shared" si="363"/>
        <v>0</v>
      </c>
      <c r="BN110" s="153">
        <f t="shared" si="364"/>
        <v>0</v>
      </c>
      <c r="BO110" s="188">
        <f t="shared" si="365"/>
        <v>0</v>
      </c>
    </row>
    <row r="111" spans="1:67" ht="15" customHeight="1" x14ac:dyDescent="0.25">
      <c r="A111" s="26"/>
      <c r="B111" s="34" t="s">
        <v>171</v>
      </c>
      <c r="C111" s="148">
        <f t="shared" si="400"/>
        <v>5.0999999999999996</v>
      </c>
      <c r="D111" s="148">
        <f t="shared" si="401"/>
        <v>4.9000000000000004</v>
      </c>
      <c r="E111" s="128"/>
      <c r="F111" s="128"/>
      <c r="G111" s="128">
        <v>5.0999999999999996</v>
      </c>
      <c r="H111" s="128">
        <v>4.9000000000000004</v>
      </c>
      <c r="I111" s="128"/>
      <c r="J111" s="128"/>
      <c r="K111" s="128"/>
      <c r="L111" s="128"/>
      <c r="M111" s="128"/>
      <c r="N111" s="128"/>
      <c r="O111" s="128"/>
      <c r="P111" s="128"/>
      <c r="Q111" s="197"/>
      <c r="R111" s="197"/>
      <c r="S111" s="148">
        <f t="shared" si="402"/>
        <v>0</v>
      </c>
      <c r="T111" s="148">
        <f t="shared" si="403"/>
        <v>0.1</v>
      </c>
      <c r="U111" s="129"/>
      <c r="V111" s="129"/>
      <c r="W111" s="129"/>
      <c r="X111" s="129">
        <v>0.1</v>
      </c>
      <c r="Y111" s="129"/>
      <c r="Z111" s="129"/>
      <c r="AA111" s="129"/>
      <c r="AB111" s="129"/>
      <c r="AC111" s="129"/>
      <c r="AD111" s="129"/>
      <c r="AE111" s="129"/>
      <c r="AF111" s="129"/>
      <c r="AG111" s="207"/>
      <c r="AH111" s="207"/>
      <c r="AI111" s="135">
        <f t="shared" si="404"/>
        <v>5.0999999999999996</v>
      </c>
      <c r="AJ111" s="135">
        <f t="shared" si="405"/>
        <v>5</v>
      </c>
      <c r="AK111" s="104">
        <f t="shared" si="406"/>
        <v>0</v>
      </c>
      <c r="AL111" s="104">
        <f t="shared" si="407"/>
        <v>0</v>
      </c>
      <c r="AM111" s="104">
        <f t="shared" si="408"/>
        <v>5.0999999999999996</v>
      </c>
      <c r="AN111" s="104">
        <f t="shared" si="409"/>
        <v>5</v>
      </c>
      <c r="AO111" s="104">
        <f t="shared" si="410"/>
        <v>0</v>
      </c>
      <c r="AP111" s="104">
        <f t="shared" si="411"/>
        <v>0</v>
      </c>
      <c r="AQ111" s="104">
        <f t="shared" si="412"/>
        <v>0</v>
      </c>
      <c r="AR111" s="104">
        <f t="shared" si="413"/>
        <v>0</v>
      </c>
      <c r="AS111" s="104">
        <f t="shared" si="414"/>
        <v>0</v>
      </c>
      <c r="AT111" s="104">
        <f t="shared" si="415"/>
        <v>0</v>
      </c>
      <c r="AU111" s="104">
        <f t="shared" si="416"/>
        <v>0</v>
      </c>
      <c r="AV111" s="104">
        <f t="shared" si="417"/>
        <v>0</v>
      </c>
      <c r="AW111" s="104">
        <f t="shared" si="418"/>
        <v>0</v>
      </c>
      <c r="AX111" s="104">
        <f t="shared" si="419"/>
        <v>0</v>
      </c>
      <c r="AY111" s="153">
        <f t="shared" si="349"/>
        <v>0</v>
      </c>
      <c r="AZ111" s="153">
        <f t="shared" si="350"/>
        <v>-9.9999999999999645E-2</v>
      </c>
      <c r="BA111" s="153">
        <f t="shared" si="351"/>
        <v>0</v>
      </c>
      <c r="BB111" s="153">
        <f t="shared" si="352"/>
        <v>0</v>
      </c>
      <c r="BC111" s="153">
        <f t="shared" si="353"/>
        <v>0</v>
      </c>
      <c r="BD111" s="153">
        <f t="shared" si="354"/>
        <v>-9.9999999999999645E-2</v>
      </c>
      <c r="BE111" s="153">
        <f t="shared" si="355"/>
        <v>0</v>
      </c>
      <c r="BF111" s="153">
        <f t="shared" si="356"/>
        <v>0</v>
      </c>
      <c r="BG111" s="153">
        <f t="shared" si="357"/>
        <v>0</v>
      </c>
      <c r="BH111" s="153">
        <f t="shared" si="358"/>
        <v>0</v>
      </c>
      <c r="BI111" s="153">
        <f t="shared" si="359"/>
        <v>0</v>
      </c>
      <c r="BJ111" s="153">
        <f t="shared" si="360"/>
        <v>0</v>
      </c>
      <c r="BK111" s="153">
        <f t="shared" si="361"/>
        <v>0</v>
      </c>
      <c r="BL111" s="153">
        <f t="shared" si="362"/>
        <v>0</v>
      </c>
      <c r="BM111" s="153">
        <f t="shared" si="363"/>
        <v>0</v>
      </c>
      <c r="BN111" s="153">
        <f t="shared" si="364"/>
        <v>0</v>
      </c>
      <c r="BO111" s="188">
        <f t="shared" si="365"/>
        <v>0</v>
      </c>
    </row>
    <row r="112" spans="1:67" ht="15" customHeight="1" x14ac:dyDescent="0.25">
      <c r="A112" s="3" t="s">
        <v>14</v>
      </c>
      <c r="B112" s="106" t="s">
        <v>298</v>
      </c>
      <c r="C112" s="143">
        <f t="shared" ref="C112:F112" si="422">C113+C116+C117</f>
        <v>157.89999999999998</v>
      </c>
      <c r="D112" s="144">
        <f t="shared" si="422"/>
        <v>107.80000000000001</v>
      </c>
      <c r="E112" s="121">
        <f t="shared" si="422"/>
        <v>139.9</v>
      </c>
      <c r="F112" s="121">
        <f t="shared" si="422"/>
        <v>92.5</v>
      </c>
      <c r="G112" s="121">
        <f>G113+G116+G117</f>
        <v>16.799999999999997</v>
      </c>
      <c r="H112" s="121">
        <f t="shared" ref="H112:R112" si="423">H113+H116+H117</f>
        <v>15.3</v>
      </c>
      <c r="I112" s="121">
        <f t="shared" si="423"/>
        <v>0</v>
      </c>
      <c r="J112" s="121">
        <f t="shared" si="423"/>
        <v>0</v>
      </c>
      <c r="K112" s="121">
        <f t="shared" si="423"/>
        <v>0</v>
      </c>
      <c r="L112" s="121">
        <f t="shared" si="423"/>
        <v>0</v>
      </c>
      <c r="M112" s="121">
        <f t="shared" si="423"/>
        <v>0.5</v>
      </c>
      <c r="N112" s="121">
        <f t="shared" si="423"/>
        <v>0</v>
      </c>
      <c r="O112" s="121">
        <f t="shared" si="423"/>
        <v>0</v>
      </c>
      <c r="P112" s="121">
        <f t="shared" si="423"/>
        <v>0</v>
      </c>
      <c r="Q112" s="195">
        <f t="shared" si="423"/>
        <v>0.7</v>
      </c>
      <c r="R112" s="195">
        <f t="shared" si="423"/>
        <v>0</v>
      </c>
      <c r="S112" s="143">
        <f t="shared" ref="S112:V112" si="424">S113+S116+S117</f>
        <v>0</v>
      </c>
      <c r="T112" s="144">
        <f t="shared" si="424"/>
        <v>2.9</v>
      </c>
      <c r="U112" s="125">
        <f t="shared" si="424"/>
        <v>0</v>
      </c>
      <c r="V112" s="125">
        <f t="shared" si="424"/>
        <v>2.1</v>
      </c>
      <c r="W112" s="125">
        <f>W113+W116+W117</f>
        <v>0</v>
      </c>
      <c r="X112" s="125">
        <f t="shared" ref="X112:AH112" si="425">X113+X116+X117</f>
        <v>0.79999999999999993</v>
      </c>
      <c r="Y112" s="125">
        <f t="shared" si="425"/>
        <v>0</v>
      </c>
      <c r="Z112" s="125">
        <f t="shared" si="425"/>
        <v>0</v>
      </c>
      <c r="AA112" s="125">
        <f t="shared" si="425"/>
        <v>0</v>
      </c>
      <c r="AB112" s="125">
        <f t="shared" si="425"/>
        <v>0</v>
      </c>
      <c r="AC112" s="125">
        <f t="shared" si="425"/>
        <v>0</v>
      </c>
      <c r="AD112" s="125">
        <f t="shared" si="425"/>
        <v>0</v>
      </c>
      <c r="AE112" s="125">
        <f t="shared" si="425"/>
        <v>0</v>
      </c>
      <c r="AF112" s="125">
        <f t="shared" si="425"/>
        <v>0</v>
      </c>
      <c r="AG112" s="205">
        <f t="shared" si="425"/>
        <v>0</v>
      </c>
      <c r="AH112" s="205">
        <f t="shared" si="425"/>
        <v>0</v>
      </c>
      <c r="AI112" s="13">
        <f t="shared" ref="AI112:AL112" si="426">AI113+AI116+AI117</f>
        <v>157.9</v>
      </c>
      <c r="AJ112" s="11">
        <f t="shared" si="426"/>
        <v>110.69999999999999</v>
      </c>
      <c r="AK112" s="96">
        <f t="shared" si="426"/>
        <v>139.9</v>
      </c>
      <c r="AL112" s="96">
        <f t="shared" si="426"/>
        <v>94.6</v>
      </c>
      <c r="AM112" s="96">
        <f>AM113+AM116+AM117</f>
        <v>16.799999999999997</v>
      </c>
      <c r="AN112" s="96">
        <f t="shared" ref="AN112:AX112" si="427">AN113+AN116+AN117</f>
        <v>16.100000000000001</v>
      </c>
      <c r="AO112" s="96">
        <f t="shared" si="427"/>
        <v>0</v>
      </c>
      <c r="AP112" s="96">
        <f t="shared" si="427"/>
        <v>0</v>
      </c>
      <c r="AQ112" s="96">
        <f t="shared" si="427"/>
        <v>0</v>
      </c>
      <c r="AR112" s="96">
        <f t="shared" si="427"/>
        <v>0</v>
      </c>
      <c r="AS112" s="96">
        <f t="shared" si="427"/>
        <v>0.5</v>
      </c>
      <c r="AT112" s="96">
        <f t="shared" si="427"/>
        <v>0</v>
      </c>
      <c r="AU112" s="96">
        <f t="shared" si="427"/>
        <v>0</v>
      </c>
      <c r="AV112" s="96">
        <f t="shared" si="427"/>
        <v>0</v>
      </c>
      <c r="AW112" s="96">
        <f t="shared" si="427"/>
        <v>0.7</v>
      </c>
      <c r="AX112" s="96">
        <f t="shared" si="427"/>
        <v>0</v>
      </c>
      <c r="AY112" s="153">
        <f t="shared" si="349"/>
        <v>0</v>
      </c>
      <c r="AZ112" s="153">
        <f t="shared" si="350"/>
        <v>-2.8999999999999773</v>
      </c>
      <c r="BA112" s="153">
        <f t="shared" si="351"/>
        <v>0</v>
      </c>
      <c r="BB112" s="153">
        <f t="shared" si="352"/>
        <v>-2.0999999999999943</v>
      </c>
      <c r="BC112" s="153">
        <f t="shared" si="353"/>
        <v>0</v>
      </c>
      <c r="BD112" s="153">
        <f t="shared" si="354"/>
        <v>-0.80000000000000071</v>
      </c>
      <c r="BE112" s="153">
        <f t="shared" si="355"/>
        <v>0</v>
      </c>
      <c r="BF112" s="153">
        <f t="shared" si="356"/>
        <v>0</v>
      </c>
      <c r="BG112" s="153">
        <f t="shared" si="357"/>
        <v>0</v>
      </c>
      <c r="BH112" s="153">
        <f t="shared" si="358"/>
        <v>0</v>
      </c>
      <c r="BI112" s="153">
        <f t="shared" si="359"/>
        <v>0</v>
      </c>
      <c r="BJ112" s="153">
        <f t="shared" si="360"/>
        <v>0</v>
      </c>
      <c r="BK112" s="153">
        <f t="shared" si="361"/>
        <v>0</v>
      </c>
      <c r="BL112" s="153">
        <f t="shared" si="362"/>
        <v>0</v>
      </c>
      <c r="BM112" s="153">
        <f t="shared" si="363"/>
        <v>0</v>
      </c>
      <c r="BN112" s="153">
        <f t="shared" si="364"/>
        <v>0</v>
      </c>
      <c r="BO112" s="188">
        <f t="shared" si="365"/>
        <v>0</v>
      </c>
    </row>
    <row r="113" spans="1:67" ht="15" customHeight="1" x14ac:dyDescent="0.25">
      <c r="A113" s="9"/>
      <c r="B113" s="19" t="s">
        <v>289</v>
      </c>
      <c r="C113" s="145">
        <f t="shared" ref="C113:C118" si="428">E113+G113+I113+K113+M113+O113+Q113</f>
        <v>124.89999999999999</v>
      </c>
      <c r="D113" s="146">
        <f t="shared" ref="D113:D118" si="429">F113+H113+J113+L113+N113+P113+R113</f>
        <v>102.9</v>
      </c>
      <c r="E113" s="6">
        <v>112.6</v>
      </c>
      <c r="F113" s="6">
        <v>92.5</v>
      </c>
      <c r="G113" s="6">
        <f>G114+G115</f>
        <v>11.7</v>
      </c>
      <c r="H113" s="6">
        <f>H114+H115</f>
        <v>10.4</v>
      </c>
      <c r="I113" s="6"/>
      <c r="J113" s="6"/>
      <c r="K113" s="6"/>
      <c r="L113" s="6"/>
      <c r="M113" s="6"/>
      <c r="N113" s="6"/>
      <c r="O113" s="6"/>
      <c r="P113" s="6"/>
      <c r="Q113" s="196">
        <f>'4 priedas_ nepanaudotos lėšos'!C40</f>
        <v>0.6</v>
      </c>
      <c r="R113" s="196">
        <f>'4 priedas_ nepanaudotos lėšos'!D40</f>
        <v>0</v>
      </c>
      <c r="S113" s="145">
        <f t="shared" ref="S113:S118" si="430">U113+W113+Y113+AA113+AC113+AE113+AG113</f>
        <v>1.9</v>
      </c>
      <c r="T113" s="146">
        <f t="shared" ref="T113:T118" si="431">V113+X113+Z113+AB113+AD113+AF113+AH113</f>
        <v>2.8</v>
      </c>
      <c r="U113" s="126">
        <v>1.9</v>
      </c>
      <c r="V113" s="126">
        <v>2.1</v>
      </c>
      <c r="W113" s="126">
        <f>W114+W115</f>
        <v>0</v>
      </c>
      <c r="X113" s="126">
        <f>X114+X115</f>
        <v>0.7</v>
      </c>
      <c r="Y113" s="126"/>
      <c r="Z113" s="126"/>
      <c r="AA113" s="126"/>
      <c r="AB113" s="126"/>
      <c r="AC113" s="126"/>
      <c r="AD113" s="126"/>
      <c r="AE113" s="126"/>
      <c r="AF113" s="126"/>
      <c r="AG113" s="206">
        <f>'4 priedas_ nepanaudotos lėšos'!O40</f>
        <v>0</v>
      </c>
      <c r="AH113" s="206">
        <f>'4 priedas_ nepanaudotos lėšos'!P40</f>
        <v>0</v>
      </c>
      <c r="AI113" s="102">
        <f t="shared" ref="AI113:AI118" si="432">AK113+AM113+AO113+AQ113+AS113+AU113+AW113</f>
        <v>126.8</v>
      </c>
      <c r="AJ113" s="103">
        <f t="shared" ref="AJ113:AJ118" si="433">AL113+AN113+AP113+AR113+AT113+AV113+AX113</f>
        <v>105.69999999999999</v>
      </c>
      <c r="AK113" s="5">
        <f t="shared" ref="AK113:AK118" si="434">E113+U113</f>
        <v>114.5</v>
      </c>
      <c r="AL113" s="5">
        <f t="shared" ref="AL113:AL118" si="435">F113+V113</f>
        <v>94.6</v>
      </c>
      <c r="AM113" s="5">
        <f t="shared" ref="AM113:AM118" si="436">G113+W113</f>
        <v>11.7</v>
      </c>
      <c r="AN113" s="5">
        <f t="shared" ref="AN113:AN118" si="437">H113+X113</f>
        <v>11.1</v>
      </c>
      <c r="AO113" s="5">
        <f t="shared" ref="AO113:AO118" si="438">I113+Y113</f>
        <v>0</v>
      </c>
      <c r="AP113" s="5">
        <f t="shared" ref="AP113:AP118" si="439">J113+Z113</f>
        <v>0</v>
      </c>
      <c r="AQ113" s="5">
        <f t="shared" ref="AQ113:AQ118" si="440">K113+AA113</f>
        <v>0</v>
      </c>
      <c r="AR113" s="5">
        <f t="shared" ref="AR113:AR118" si="441">L113+AB113</f>
        <v>0</v>
      </c>
      <c r="AS113" s="5">
        <f t="shared" ref="AS113:AS118" si="442">M113+AC113</f>
        <v>0</v>
      </c>
      <c r="AT113" s="5">
        <f t="shared" ref="AT113:AT118" si="443">N113+AD113</f>
        <v>0</v>
      </c>
      <c r="AU113" s="5">
        <f t="shared" ref="AU113:AU118" si="444">O113+AE113</f>
        <v>0</v>
      </c>
      <c r="AV113" s="5">
        <f t="shared" ref="AV113:AV118" si="445">P113+AF113</f>
        <v>0</v>
      </c>
      <c r="AW113" s="5">
        <f t="shared" ref="AW113:AW118" si="446">Q113+AG113</f>
        <v>0.6</v>
      </c>
      <c r="AX113" s="5">
        <f t="shared" ref="AX113:AX118" si="447">R113+AH113</f>
        <v>0</v>
      </c>
      <c r="AY113" s="153">
        <f t="shared" si="349"/>
        <v>-1.9000000000000057</v>
      </c>
      <c r="AZ113" s="153">
        <f t="shared" si="350"/>
        <v>-2.7999999999999829</v>
      </c>
      <c r="BA113" s="153">
        <f t="shared" si="351"/>
        <v>-1.9000000000000057</v>
      </c>
      <c r="BB113" s="153">
        <f t="shared" si="352"/>
        <v>-2.0999999999999943</v>
      </c>
      <c r="BC113" s="153">
        <f t="shared" si="353"/>
        <v>0</v>
      </c>
      <c r="BD113" s="153">
        <f t="shared" si="354"/>
        <v>-0.69999999999999929</v>
      </c>
      <c r="BE113" s="153">
        <f t="shared" si="355"/>
        <v>0</v>
      </c>
      <c r="BF113" s="153">
        <f t="shared" si="356"/>
        <v>0</v>
      </c>
      <c r="BG113" s="153">
        <f t="shared" si="357"/>
        <v>0</v>
      </c>
      <c r="BH113" s="153">
        <f t="shared" si="358"/>
        <v>0</v>
      </c>
      <c r="BI113" s="153">
        <f t="shared" si="359"/>
        <v>0</v>
      </c>
      <c r="BJ113" s="153">
        <f t="shared" si="360"/>
        <v>0</v>
      </c>
      <c r="BK113" s="153">
        <f t="shared" si="361"/>
        <v>0</v>
      </c>
      <c r="BL113" s="153">
        <f t="shared" si="362"/>
        <v>0</v>
      </c>
      <c r="BM113" s="153">
        <f t="shared" si="363"/>
        <v>0</v>
      </c>
      <c r="BN113" s="153">
        <f t="shared" si="364"/>
        <v>0</v>
      </c>
      <c r="BO113" s="188">
        <f t="shared" si="365"/>
        <v>-5.773159728050814E-15</v>
      </c>
    </row>
    <row r="114" spans="1:67" ht="15" customHeight="1" x14ac:dyDescent="0.25">
      <c r="A114" s="9"/>
      <c r="B114" s="31" t="s">
        <v>223</v>
      </c>
      <c r="C114" s="147">
        <f t="shared" si="428"/>
        <v>11.5</v>
      </c>
      <c r="D114" s="148">
        <f t="shared" si="429"/>
        <v>10.4</v>
      </c>
      <c r="E114" s="128"/>
      <c r="F114" s="128"/>
      <c r="G114" s="128">
        <v>11.5</v>
      </c>
      <c r="H114" s="128">
        <v>10.4</v>
      </c>
      <c r="I114" s="128"/>
      <c r="J114" s="128"/>
      <c r="K114" s="128"/>
      <c r="L114" s="128"/>
      <c r="M114" s="128"/>
      <c r="N114" s="128"/>
      <c r="O114" s="128"/>
      <c r="P114" s="128"/>
      <c r="Q114" s="197"/>
      <c r="R114" s="197"/>
      <c r="S114" s="147">
        <f t="shared" si="430"/>
        <v>0</v>
      </c>
      <c r="T114" s="148">
        <f t="shared" si="431"/>
        <v>0.7</v>
      </c>
      <c r="U114" s="129"/>
      <c r="V114" s="129"/>
      <c r="W114" s="129"/>
      <c r="X114" s="129">
        <v>0.7</v>
      </c>
      <c r="Y114" s="129"/>
      <c r="Z114" s="129"/>
      <c r="AA114" s="129"/>
      <c r="AB114" s="129"/>
      <c r="AC114" s="129"/>
      <c r="AD114" s="129"/>
      <c r="AE114" s="129"/>
      <c r="AF114" s="129"/>
      <c r="AG114" s="207"/>
      <c r="AH114" s="207"/>
      <c r="AI114" s="134">
        <f t="shared" si="432"/>
        <v>11.5</v>
      </c>
      <c r="AJ114" s="135">
        <f t="shared" si="433"/>
        <v>11.1</v>
      </c>
      <c r="AK114" s="104">
        <f t="shared" si="434"/>
        <v>0</v>
      </c>
      <c r="AL114" s="104">
        <f t="shared" si="435"/>
        <v>0</v>
      </c>
      <c r="AM114" s="104">
        <f t="shared" si="436"/>
        <v>11.5</v>
      </c>
      <c r="AN114" s="104">
        <f t="shared" si="437"/>
        <v>11.1</v>
      </c>
      <c r="AO114" s="104">
        <f t="shared" si="438"/>
        <v>0</v>
      </c>
      <c r="AP114" s="104">
        <f t="shared" si="439"/>
        <v>0</v>
      </c>
      <c r="AQ114" s="104">
        <f t="shared" si="440"/>
        <v>0</v>
      </c>
      <c r="AR114" s="104">
        <f t="shared" si="441"/>
        <v>0</v>
      </c>
      <c r="AS114" s="104">
        <f t="shared" si="442"/>
        <v>0</v>
      </c>
      <c r="AT114" s="104">
        <f t="shared" si="443"/>
        <v>0</v>
      </c>
      <c r="AU114" s="104">
        <f t="shared" si="444"/>
        <v>0</v>
      </c>
      <c r="AV114" s="104">
        <f t="shared" si="445"/>
        <v>0</v>
      </c>
      <c r="AW114" s="104">
        <f t="shared" si="446"/>
        <v>0</v>
      </c>
      <c r="AX114" s="104">
        <f t="shared" si="447"/>
        <v>0</v>
      </c>
      <c r="AY114" s="153">
        <f t="shared" si="349"/>
        <v>0</v>
      </c>
      <c r="AZ114" s="153">
        <f t="shared" si="350"/>
        <v>-0.69999999999999929</v>
      </c>
      <c r="BA114" s="153">
        <f t="shared" si="351"/>
        <v>0</v>
      </c>
      <c r="BB114" s="153">
        <f t="shared" si="352"/>
        <v>0</v>
      </c>
      <c r="BC114" s="153">
        <f t="shared" si="353"/>
        <v>0</v>
      </c>
      <c r="BD114" s="153">
        <f t="shared" si="354"/>
        <v>-0.69999999999999929</v>
      </c>
      <c r="BE114" s="153">
        <f t="shared" si="355"/>
        <v>0</v>
      </c>
      <c r="BF114" s="153">
        <f t="shared" si="356"/>
        <v>0</v>
      </c>
      <c r="BG114" s="153">
        <f t="shared" si="357"/>
        <v>0</v>
      </c>
      <c r="BH114" s="153">
        <f t="shared" si="358"/>
        <v>0</v>
      </c>
      <c r="BI114" s="153">
        <f t="shared" si="359"/>
        <v>0</v>
      </c>
      <c r="BJ114" s="153">
        <f t="shared" si="360"/>
        <v>0</v>
      </c>
      <c r="BK114" s="153">
        <f t="shared" si="361"/>
        <v>0</v>
      </c>
      <c r="BL114" s="153">
        <f t="shared" si="362"/>
        <v>0</v>
      </c>
      <c r="BM114" s="153">
        <f t="shared" si="363"/>
        <v>0</v>
      </c>
      <c r="BN114" s="153">
        <f t="shared" si="364"/>
        <v>0</v>
      </c>
      <c r="BO114" s="188">
        <f t="shared" si="365"/>
        <v>0</v>
      </c>
    </row>
    <row r="115" spans="1:67" ht="15" customHeight="1" x14ac:dyDescent="0.25">
      <c r="A115" s="9"/>
      <c r="B115" s="33" t="s">
        <v>172</v>
      </c>
      <c r="C115" s="147">
        <f t="shared" si="428"/>
        <v>0.2</v>
      </c>
      <c r="D115" s="148">
        <f t="shared" si="429"/>
        <v>0</v>
      </c>
      <c r="E115" s="128"/>
      <c r="F115" s="128"/>
      <c r="G115" s="128">
        <v>0.2</v>
      </c>
      <c r="H115" s="128"/>
      <c r="I115" s="128"/>
      <c r="J115" s="128"/>
      <c r="K115" s="128"/>
      <c r="L115" s="128"/>
      <c r="M115" s="128"/>
      <c r="N115" s="128"/>
      <c r="O115" s="128"/>
      <c r="P115" s="128"/>
      <c r="Q115" s="197"/>
      <c r="R115" s="197"/>
      <c r="S115" s="147">
        <f t="shared" si="430"/>
        <v>0</v>
      </c>
      <c r="T115" s="148">
        <f t="shared" si="431"/>
        <v>0</v>
      </c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29"/>
      <c r="AG115" s="207"/>
      <c r="AH115" s="207"/>
      <c r="AI115" s="134">
        <f t="shared" si="432"/>
        <v>0.2</v>
      </c>
      <c r="AJ115" s="135">
        <f t="shared" si="433"/>
        <v>0</v>
      </c>
      <c r="AK115" s="104">
        <f t="shared" si="434"/>
        <v>0</v>
      </c>
      <c r="AL115" s="104">
        <f t="shared" si="435"/>
        <v>0</v>
      </c>
      <c r="AM115" s="104">
        <f t="shared" si="436"/>
        <v>0.2</v>
      </c>
      <c r="AN115" s="104">
        <f t="shared" si="437"/>
        <v>0</v>
      </c>
      <c r="AO115" s="104">
        <f t="shared" si="438"/>
        <v>0</v>
      </c>
      <c r="AP115" s="104">
        <f t="shared" si="439"/>
        <v>0</v>
      </c>
      <c r="AQ115" s="104">
        <f t="shared" si="440"/>
        <v>0</v>
      </c>
      <c r="AR115" s="104">
        <f t="shared" si="441"/>
        <v>0</v>
      </c>
      <c r="AS115" s="104">
        <f t="shared" si="442"/>
        <v>0</v>
      </c>
      <c r="AT115" s="104">
        <f t="shared" si="443"/>
        <v>0</v>
      </c>
      <c r="AU115" s="104">
        <f t="shared" si="444"/>
        <v>0</v>
      </c>
      <c r="AV115" s="104">
        <f t="shared" si="445"/>
        <v>0</v>
      </c>
      <c r="AW115" s="104">
        <f t="shared" si="446"/>
        <v>0</v>
      </c>
      <c r="AX115" s="104">
        <f t="shared" si="447"/>
        <v>0</v>
      </c>
      <c r="AY115" s="153">
        <f t="shared" si="349"/>
        <v>0</v>
      </c>
      <c r="AZ115" s="153">
        <f t="shared" si="350"/>
        <v>0</v>
      </c>
      <c r="BA115" s="153">
        <f t="shared" si="351"/>
        <v>0</v>
      </c>
      <c r="BB115" s="153">
        <f t="shared" si="352"/>
        <v>0</v>
      </c>
      <c r="BC115" s="153">
        <f t="shared" si="353"/>
        <v>0</v>
      </c>
      <c r="BD115" s="153">
        <f t="shared" si="354"/>
        <v>0</v>
      </c>
      <c r="BE115" s="153">
        <f t="shared" si="355"/>
        <v>0</v>
      </c>
      <c r="BF115" s="153">
        <f t="shared" si="356"/>
        <v>0</v>
      </c>
      <c r="BG115" s="153">
        <f t="shared" si="357"/>
        <v>0</v>
      </c>
      <c r="BH115" s="153">
        <f t="shared" si="358"/>
        <v>0</v>
      </c>
      <c r="BI115" s="153">
        <f t="shared" si="359"/>
        <v>0</v>
      </c>
      <c r="BJ115" s="153">
        <f t="shared" si="360"/>
        <v>0</v>
      </c>
      <c r="BK115" s="153">
        <f t="shared" si="361"/>
        <v>0</v>
      </c>
      <c r="BL115" s="153">
        <f t="shared" si="362"/>
        <v>0</v>
      </c>
      <c r="BM115" s="153">
        <f t="shared" si="363"/>
        <v>0</v>
      </c>
      <c r="BN115" s="153">
        <f t="shared" si="364"/>
        <v>0</v>
      </c>
      <c r="BO115" s="188">
        <f t="shared" si="365"/>
        <v>0</v>
      </c>
    </row>
    <row r="116" spans="1:67" ht="15" customHeight="1" x14ac:dyDescent="0.25">
      <c r="A116" s="9"/>
      <c r="B116" s="8" t="s">
        <v>5</v>
      </c>
      <c r="C116" s="146">
        <f t="shared" si="428"/>
        <v>27.900000000000002</v>
      </c>
      <c r="D116" s="146">
        <f t="shared" si="429"/>
        <v>0</v>
      </c>
      <c r="E116" s="6">
        <v>27.3</v>
      </c>
      <c r="F116" s="6"/>
      <c r="G116" s="6"/>
      <c r="H116" s="6"/>
      <c r="I116" s="6"/>
      <c r="J116" s="6"/>
      <c r="K116" s="6"/>
      <c r="L116" s="6"/>
      <c r="M116" s="6">
        <v>0.5</v>
      </c>
      <c r="N116" s="6"/>
      <c r="O116" s="6"/>
      <c r="P116" s="6"/>
      <c r="Q116" s="196">
        <f>'4 priedas_ nepanaudotos lėšos'!C41</f>
        <v>0.1</v>
      </c>
      <c r="R116" s="196">
        <f>'4 priedas_ nepanaudotos lėšos'!D41</f>
        <v>0</v>
      </c>
      <c r="S116" s="146">
        <f t="shared" si="430"/>
        <v>-1.9</v>
      </c>
      <c r="T116" s="146">
        <f t="shared" si="431"/>
        <v>0</v>
      </c>
      <c r="U116" s="126">
        <v>-1.9</v>
      </c>
      <c r="V116" s="126"/>
      <c r="W116" s="126"/>
      <c r="X116" s="126"/>
      <c r="Y116" s="126"/>
      <c r="Z116" s="126"/>
      <c r="AA116" s="126"/>
      <c r="AB116" s="126"/>
      <c r="AC116" s="126"/>
      <c r="AD116" s="126"/>
      <c r="AE116" s="126"/>
      <c r="AF116" s="126"/>
      <c r="AG116" s="206">
        <f>'4 priedas_ nepanaudotos lėšos'!O41</f>
        <v>0</v>
      </c>
      <c r="AH116" s="206">
        <f>'4 priedas_ nepanaudotos lėšos'!P41</f>
        <v>0</v>
      </c>
      <c r="AI116" s="103">
        <f t="shared" si="432"/>
        <v>26.000000000000004</v>
      </c>
      <c r="AJ116" s="103">
        <f t="shared" si="433"/>
        <v>0</v>
      </c>
      <c r="AK116" s="5">
        <f t="shared" si="434"/>
        <v>25.400000000000002</v>
      </c>
      <c r="AL116" s="5">
        <f t="shared" si="435"/>
        <v>0</v>
      </c>
      <c r="AM116" s="5">
        <f t="shared" si="436"/>
        <v>0</v>
      </c>
      <c r="AN116" s="5">
        <f t="shared" si="437"/>
        <v>0</v>
      </c>
      <c r="AO116" s="5">
        <f t="shared" si="438"/>
        <v>0</v>
      </c>
      <c r="AP116" s="5">
        <f t="shared" si="439"/>
        <v>0</v>
      </c>
      <c r="AQ116" s="5">
        <f t="shared" si="440"/>
        <v>0</v>
      </c>
      <c r="AR116" s="5">
        <f t="shared" si="441"/>
        <v>0</v>
      </c>
      <c r="AS116" s="5">
        <f t="shared" si="442"/>
        <v>0.5</v>
      </c>
      <c r="AT116" s="5">
        <f t="shared" si="443"/>
        <v>0</v>
      </c>
      <c r="AU116" s="5">
        <f t="shared" si="444"/>
        <v>0</v>
      </c>
      <c r="AV116" s="5">
        <f t="shared" si="445"/>
        <v>0</v>
      </c>
      <c r="AW116" s="5">
        <f t="shared" si="446"/>
        <v>0.1</v>
      </c>
      <c r="AX116" s="5">
        <f t="shared" si="447"/>
        <v>0</v>
      </c>
      <c r="AY116" s="153">
        <f t="shared" si="349"/>
        <v>1.8999999999999986</v>
      </c>
      <c r="AZ116" s="153">
        <f t="shared" si="350"/>
        <v>0</v>
      </c>
      <c r="BA116" s="153">
        <f t="shared" si="351"/>
        <v>1.8999999999999986</v>
      </c>
      <c r="BB116" s="153">
        <f t="shared" si="352"/>
        <v>0</v>
      </c>
      <c r="BC116" s="153">
        <f t="shared" si="353"/>
        <v>0</v>
      </c>
      <c r="BD116" s="153">
        <f t="shared" si="354"/>
        <v>0</v>
      </c>
      <c r="BE116" s="153">
        <f t="shared" si="355"/>
        <v>0</v>
      </c>
      <c r="BF116" s="153">
        <f t="shared" si="356"/>
        <v>0</v>
      </c>
      <c r="BG116" s="153">
        <f t="shared" si="357"/>
        <v>0</v>
      </c>
      <c r="BH116" s="153">
        <f t="shared" si="358"/>
        <v>0</v>
      </c>
      <c r="BI116" s="153">
        <f t="shared" si="359"/>
        <v>0</v>
      </c>
      <c r="BJ116" s="153">
        <f t="shared" si="360"/>
        <v>0</v>
      </c>
      <c r="BK116" s="153">
        <f t="shared" si="361"/>
        <v>0</v>
      </c>
      <c r="BL116" s="153">
        <f t="shared" si="362"/>
        <v>0</v>
      </c>
      <c r="BM116" s="153">
        <f t="shared" si="363"/>
        <v>0</v>
      </c>
      <c r="BN116" s="153">
        <f t="shared" si="364"/>
        <v>0</v>
      </c>
      <c r="BO116" s="188">
        <f t="shared" si="365"/>
        <v>0</v>
      </c>
    </row>
    <row r="117" spans="1:67" ht="15" customHeight="1" x14ac:dyDescent="0.25">
      <c r="A117" s="9"/>
      <c r="B117" s="7" t="s">
        <v>293</v>
      </c>
      <c r="C117" s="146">
        <f t="shared" si="428"/>
        <v>5.0999999999999996</v>
      </c>
      <c r="D117" s="146">
        <f t="shared" si="429"/>
        <v>4.9000000000000004</v>
      </c>
      <c r="E117" s="6"/>
      <c r="F117" s="6"/>
      <c r="G117" s="6">
        <f t="shared" ref="G117:H117" si="448">G118</f>
        <v>5.0999999999999996</v>
      </c>
      <c r="H117" s="6">
        <f t="shared" si="448"/>
        <v>4.9000000000000004</v>
      </c>
      <c r="I117" s="6"/>
      <c r="J117" s="6"/>
      <c r="K117" s="6"/>
      <c r="L117" s="6"/>
      <c r="M117" s="6"/>
      <c r="N117" s="6"/>
      <c r="O117" s="6"/>
      <c r="P117" s="6"/>
      <c r="Q117" s="196"/>
      <c r="R117" s="196"/>
      <c r="S117" s="146">
        <f t="shared" si="430"/>
        <v>0</v>
      </c>
      <c r="T117" s="146">
        <f t="shared" si="431"/>
        <v>0.1</v>
      </c>
      <c r="U117" s="126"/>
      <c r="V117" s="126"/>
      <c r="W117" s="126">
        <f t="shared" ref="W117:X117" si="449">W118</f>
        <v>0</v>
      </c>
      <c r="X117" s="126">
        <f t="shared" si="449"/>
        <v>0.1</v>
      </c>
      <c r="Y117" s="126"/>
      <c r="Z117" s="126"/>
      <c r="AA117" s="126"/>
      <c r="AB117" s="126"/>
      <c r="AC117" s="126"/>
      <c r="AD117" s="126"/>
      <c r="AE117" s="126"/>
      <c r="AF117" s="126"/>
      <c r="AG117" s="206"/>
      <c r="AH117" s="206"/>
      <c r="AI117" s="103">
        <f t="shared" si="432"/>
        <v>5.0999999999999996</v>
      </c>
      <c r="AJ117" s="103">
        <f t="shared" si="433"/>
        <v>5</v>
      </c>
      <c r="AK117" s="5">
        <f t="shared" si="434"/>
        <v>0</v>
      </c>
      <c r="AL117" s="5">
        <f t="shared" si="435"/>
        <v>0</v>
      </c>
      <c r="AM117" s="5">
        <f t="shared" si="436"/>
        <v>5.0999999999999996</v>
      </c>
      <c r="AN117" s="5">
        <f t="shared" si="437"/>
        <v>5</v>
      </c>
      <c r="AO117" s="5">
        <f t="shared" si="438"/>
        <v>0</v>
      </c>
      <c r="AP117" s="5">
        <f t="shared" si="439"/>
        <v>0</v>
      </c>
      <c r="AQ117" s="5">
        <f t="shared" si="440"/>
        <v>0</v>
      </c>
      <c r="AR117" s="5">
        <f t="shared" si="441"/>
        <v>0</v>
      </c>
      <c r="AS117" s="5">
        <f t="shared" si="442"/>
        <v>0</v>
      </c>
      <c r="AT117" s="5">
        <f t="shared" si="443"/>
        <v>0</v>
      </c>
      <c r="AU117" s="5">
        <f t="shared" si="444"/>
        <v>0</v>
      </c>
      <c r="AV117" s="5">
        <f t="shared" si="445"/>
        <v>0</v>
      </c>
      <c r="AW117" s="5">
        <f t="shared" si="446"/>
        <v>0</v>
      </c>
      <c r="AX117" s="5">
        <f t="shared" si="447"/>
        <v>0</v>
      </c>
      <c r="AY117" s="153">
        <f t="shared" si="349"/>
        <v>0</v>
      </c>
      <c r="AZ117" s="153">
        <f t="shared" si="350"/>
        <v>-9.9999999999999645E-2</v>
      </c>
      <c r="BA117" s="153">
        <f t="shared" si="351"/>
        <v>0</v>
      </c>
      <c r="BB117" s="153">
        <f t="shared" si="352"/>
        <v>0</v>
      </c>
      <c r="BC117" s="153">
        <f t="shared" si="353"/>
        <v>0</v>
      </c>
      <c r="BD117" s="153">
        <f t="shared" si="354"/>
        <v>-9.9999999999999645E-2</v>
      </c>
      <c r="BE117" s="153">
        <f t="shared" si="355"/>
        <v>0</v>
      </c>
      <c r="BF117" s="153">
        <f t="shared" si="356"/>
        <v>0</v>
      </c>
      <c r="BG117" s="153">
        <f t="shared" si="357"/>
        <v>0</v>
      </c>
      <c r="BH117" s="153">
        <f t="shared" si="358"/>
        <v>0</v>
      </c>
      <c r="BI117" s="153">
        <f t="shared" si="359"/>
        <v>0</v>
      </c>
      <c r="BJ117" s="153">
        <f t="shared" si="360"/>
        <v>0</v>
      </c>
      <c r="BK117" s="153">
        <f t="shared" si="361"/>
        <v>0</v>
      </c>
      <c r="BL117" s="153">
        <f t="shared" si="362"/>
        <v>0</v>
      </c>
      <c r="BM117" s="153">
        <f t="shared" si="363"/>
        <v>0</v>
      </c>
      <c r="BN117" s="153">
        <f t="shared" si="364"/>
        <v>0</v>
      </c>
      <c r="BO117" s="188">
        <f t="shared" si="365"/>
        <v>0</v>
      </c>
    </row>
    <row r="118" spans="1:67" ht="15" customHeight="1" x14ac:dyDescent="0.25">
      <c r="A118" s="26"/>
      <c r="B118" s="34" t="s">
        <v>171</v>
      </c>
      <c r="C118" s="148">
        <f t="shared" si="428"/>
        <v>5.0999999999999996</v>
      </c>
      <c r="D118" s="148">
        <f t="shared" si="429"/>
        <v>4.9000000000000004</v>
      </c>
      <c r="E118" s="128"/>
      <c r="F118" s="128"/>
      <c r="G118" s="128">
        <v>5.0999999999999996</v>
      </c>
      <c r="H118" s="128">
        <v>4.9000000000000004</v>
      </c>
      <c r="I118" s="128"/>
      <c r="J118" s="128"/>
      <c r="K118" s="128"/>
      <c r="L118" s="128"/>
      <c r="M118" s="128"/>
      <c r="N118" s="128"/>
      <c r="O118" s="128"/>
      <c r="P118" s="128"/>
      <c r="Q118" s="197"/>
      <c r="R118" s="197"/>
      <c r="S118" s="148">
        <f t="shared" si="430"/>
        <v>0</v>
      </c>
      <c r="T118" s="148">
        <f t="shared" si="431"/>
        <v>0.1</v>
      </c>
      <c r="U118" s="129"/>
      <c r="V118" s="129"/>
      <c r="W118" s="129"/>
      <c r="X118" s="129">
        <v>0.1</v>
      </c>
      <c r="Y118" s="129"/>
      <c r="Z118" s="129"/>
      <c r="AA118" s="129"/>
      <c r="AB118" s="129"/>
      <c r="AC118" s="129"/>
      <c r="AD118" s="129"/>
      <c r="AE118" s="129"/>
      <c r="AF118" s="129"/>
      <c r="AG118" s="207"/>
      <c r="AH118" s="207"/>
      <c r="AI118" s="135">
        <f t="shared" si="432"/>
        <v>5.0999999999999996</v>
      </c>
      <c r="AJ118" s="135">
        <f t="shared" si="433"/>
        <v>5</v>
      </c>
      <c r="AK118" s="104">
        <f t="shared" si="434"/>
        <v>0</v>
      </c>
      <c r="AL118" s="104">
        <f t="shared" si="435"/>
        <v>0</v>
      </c>
      <c r="AM118" s="104">
        <f t="shared" si="436"/>
        <v>5.0999999999999996</v>
      </c>
      <c r="AN118" s="104">
        <f t="shared" si="437"/>
        <v>5</v>
      </c>
      <c r="AO118" s="104">
        <f t="shared" si="438"/>
        <v>0</v>
      </c>
      <c r="AP118" s="104">
        <f t="shared" si="439"/>
        <v>0</v>
      </c>
      <c r="AQ118" s="104">
        <f t="shared" si="440"/>
        <v>0</v>
      </c>
      <c r="AR118" s="104">
        <f t="shared" si="441"/>
        <v>0</v>
      </c>
      <c r="AS118" s="104">
        <f t="shared" si="442"/>
        <v>0</v>
      </c>
      <c r="AT118" s="104">
        <f t="shared" si="443"/>
        <v>0</v>
      </c>
      <c r="AU118" s="104">
        <f t="shared" si="444"/>
        <v>0</v>
      </c>
      <c r="AV118" s="104">
        <f t="shared" si="445"/>
        <v>0</v>
      </c>
      <c r="AW118" s="104">
        <f t="shared" si="446"/>
        <v>0</v>
      </c>
      <c r="AX118" s="104">
        <f t="shared" si="447"/>
        <v>0</v>
      </c>
      <c r="AY118" s="153">
        <f t="shared" si="349"/>
        <v>0</v>
      </c>
      <c r="AZ118" s="153">
        <f t="shared" si="350"/>
        <v>-9.9999999999999645E-2</v>
      </c>
      <c r="BA118" s="153">
        <f t="shared" si="351"/>
        <v>0</v>
      </c>
      <c r="BB118" s="153">
        <f t="shared" si="352"/>
        <v>0</v>
      </c>
      <c r="BC118" s="153">
        <f t="shared" si="353"/>
        <v>0</v>
      </c>
      <c r="BD118" s="153">
        <f t="shared" si="354"/>
        <v>-9.9999999999999645E-2</v>
      </c>
      <c r="BE118" s="153">
        <f t="shared" si="355"/>
        <v>0</v>
      </c>
      <c r="BF118" s="153">
        <f t="shared" si="356"/>
        <v>0</v>
      </c>
      <c r="BG118" s="153">
        <f t="shared" si="357"/>
        <v>0</v>
      </c>
      <c r="BH118" s="153">
        <f t="shared" si="358"/>
        <v>0</v>
      </c>
      <c r="BI118" s="153">
        <f t="shared" si="359"/>
        <v>0</v>
      </c>
      <c r="BJ118" s="153">
        <f t="shared" si="360"/>
        <v>0</v>
      </c>
      <c r="BK118" s="153">
        <f t="shared" si="361"/>
        <v>0</v>
      </c>
      <c r="BL118" s="153">
        <f t="shared" si="362"/>
        <v>0</v>
      </c>
      <c r="BM118" s="153">
        <f t="shared" si="363"/>
        <v>0</v>
      </c>
      <c r="BN118" s="153">
        <f t="shared" si="364"/>
        <v>0</v>
      </c>
      <c r="BO118" s="188">
        <f t="shared" si="365"/>
        <v>0</v>
      </c>
    </row>
    <row r="119" spans="1:67" ht="15" customHeight="1" x14ac:dyDescent="0.25">
      <c r="A119" s="3" t="s">
        <v>15</v>
      </c>
      <c r="B119" s="106" t="s">
        <v>299</v>
      </c>
      <c r="C119" s="143">
        <f t="shared" ref="C119:F119" si="450">C120+C123+C124</f>
        <v>198.4</v>
      </c>
      <c r="D119" s="144">
        <f t="shared" si="450"/>
        <v>119.30000000000001</v>
      </c>
      <c r="E119" s="121">
        <f t="shared" si="450"/>
        <v>157</v>
      </c>
      <c r="F119" s="121">
        <f t="shared" si="450"/>
        <v>104.4</v>
      </c>
      <c r="G119" s="121">
        <f>G120+G123+G124</f>
        <v>16.399999999999999</v>
      </c>
      <c r="H119" s="121">
        <f t="shared" ref="H119:R119" si="451">H120+H123+H124</f>
        <v>14.9</v>
      </c>
      <c r="I119" s="121">
        <f t="shared" si="451"/>
        <v>0</v>
      </c>
      <c r="J119" s="121">
        <f t="shared" si="451"/>
        <v>0</v>
      </c>
      <c r="K119" s="121">
        <f t="shared" si="451"/>
        <v>0</v>
      </c>
      <c r="L119" s="121">
        <f t="shared" si="451"/>
        <v>0</v>
      </c>
      <c r="M119" s="121">
        <f t="shared" si="451"/>
        <v>17.7</v>
      </c>
      <c r="N119" s="121">
        <f t="shared" si="451"/>
        <v>0</v>
      </c>
      <c r="O119" s="121">
        <f t="shared" si="451"/>
        <v>0</v>
      </c>
      <c r="P119" s="121">
        <f t="shared" si="451"/>
        <v>0</v>
      </c>
      <c r="Q119" s="195">
        <f t="shared" si="451"/>
        <v>7.3</v>
      </c>
      <c r="R119" s="195">
        <f t="shared" si="451"/>
        <v>0</v>
      </c>
      <c r="S119" s="143">
        <f t="shared" ref="S119:V119" si="452">S120+S123+S124</f>
        <v>2.5</v>
      </c>
      <c r="T119" s="144">
        <f t="shared" si="452"/>
        <v>5.4</v>
      </c>
      <c r="U119" s="125">
        <f t="shared" si="452"/>
        <v>2.5</v>
      </c>
      <c r="V119" s="125">
        <f t="shared" si="452"/>
        <v>4.9000000000000004</v>
      </c>
      <c r="W119" s="125">
        <f>W120+W123+W124</f>
        <v>0</v>
      </c>
      <c r="X119" s="125">
        <f t="shared" ref="X119:AH119" si="453">X120+X123+X124</f>
        <v>0.5</v>
      </c>
      <c r="Y119" s="125">
        <f t="shared" si="453"/>
        <v>0</v>
      </c>
      <c r="Z119" s="125">
        <f t="shared" si="453"/>
        <v>0</v>
      </c>
      <c r="AA119" s="125">
        <f t="shared" si="453"/>
        <v>0</v>
      </c>
      <c r="AB119" s="125">
        <f t="shared" si="453"/>
        <v>0</v>
      </c>
      <c r="AC119" s="125">
        <f t="shared" si="453"/>
        <v>0</v>
      </c>
      <c r="AD119" s="125">
        <f t="shared" si="453"/>
        <v>0</v>
      </c>
      <c r="AE119" s="125">
        <f t="shared" si="453"/>
        <v>0</v>
      </c>
      <c r="AF119" s="125">
        <f t="shared" si="453"/>
        <v>0</v>
      </c>
      <c r="AG119" s="205">
        <f t="shared" si="453"/>
        <v>0</v>
      </c>
      <c r="AH119" s="205">
        <f t="shared" si="453"/>
        <v>0</v>
      </c>
      <c r="AI119" s="13">
        <f t="shared" ref="AI119:AL119" si="454">AI120+AI123+AI124</f>
        <v>200.9</v>
      </c>
      <c r="AJ119" s="11">
        <f t="shared" si="454"/>
        <v>124.70000000000002</v>
      </c>
      <c r="AK119" s="96">
        <f t="shared" si="454"/>
        <v>159.5</v>
      </c>
      <c r="AL119" s="96">
        <f t="shared" si="454"/>
        <v>109.30000000000001</v>
      </c>
      <c r="AM119" s="96">
        <f>AM120+AM123+AM124</f>
        <v>16.399999999999999</v>
      </c>
      <c r="AN119" s="96">
        <f t="shared" ref="AN119:AX119" si="455">AN120+AN123+AN124</f>
        <v>15.4</v>
      </c>
      <c r="AO119" s="96">
        <f t="shared" si="455"/>
        <v>0</v>
      </c>
      <c r="AP119" s="96">
        <f t="shared" si="455"/>
        <v>0</v>
      </c>
      <c r="AQ119" s="96">
        <f t="shared" si="455"/>
        <v>0</v>
      </c>
      <c r="AR119" s="96">
        <f t="shared" si="455"/>
        <v>0</v>
      </c>
      <c r="AS119" s="96">
        <f t="shared" si="455"/>
        <v>17.7</v>
      </c>
      <c r="AT119" s="96">
        <f t="shared" si="455"/>
        <v>0</v>
      </c>
      <c r="AU119" s="96">
        <f t="shared" si="455"/>
        <v>0</v>
      </c>
      <c r="AV119" s="96">
        <f t="shared" si="455"/>
        <v>0</v>
      </c>
      <c r="AW119" s="96">
        <f t="shared" si="455"/>
        <v>7.3</v>
      </c>
      <c r="AX119" s="96">
        <f t="shared" si="455"/>
        <v>0</v>
      </c>
      <c r="AY119" s="153">
        <f t="shared" si="349"/>
        <v>-2.5</v>
      </c>
      <c r="AZ119" s="153">
        <f t="shared" si="350"/>
        <v>-5.4000000000000057</v>
      </c>
      <c r="BA119" s="153">
        <f t="shared" si="351"/>
        <v>-2.5</v>
      </c>
      <c r="BB119" s="153">
        <f t="shared" si="352"/>
        <v>-4.9000000000000057</v>
      </c>
      <c r="BC119" s="153">
        <f t="shared" si="353"/>
        <v>0</v>
      </c>
      <c r="BD119" s="153">
        <f t="shared" si="354"/>
        <v>-0.5</v>
      </c>
      <c r="BE119" s="153">
        <f t="shared" si="355"/>
        <v>0</v>
      </c>
      <c r="BF119" s="153">
        <f t="shared" si="356"/>
        <v>0</v>
      </c>
      <c r="BG119" s="153">
        <f t="shared" si="357"/>
        <v>0</v>
      </c>
      <c r="BH119" s="153">
        <f t="shared" si="358"/>
        <v>0</v>
      </c>
      <c r="BI119" s="153">
        <f t="shared" si="359"/>
        <v>0</v>
      </c>
      <c r="BJ119" s="153">
        <f t="shared" si="360"/>
        <v>0</v>
      </c>
      <c r="BK119" s="153">
        <f t="shared" si="361"/>
        <v>0</v>
      </c>
      <c r="BL119" s="153">
        <f t="shared" si="362"/>
        <v>0</v>
      </c>
      <c r="BM119" s="153">
        <f t="shared" si="363"/>
        <v>0</v>
      </c>
      <c r="BN119" s="153">
        <f t="shared" si="364"/>
        <v>0</v>
      </c>
      <c r="BO119" s="188">
        <f t="shared" si="365"/>
        <v>0</v>
      </c>
    </row>
    <row r="120" spans="1:67" ht="15" customHeight="1" x14ac:dyDescent="0.25">
      <c r="A120" s="9"/>
      <c r="B120" s="19" t="s">
        <v>289</v>
      </c>
      <c r="C120" s="145">
        <f t="shared" ref="C120:C125" si="456">E120+G120+I120+K120+M120+O120+Q120</f>
        <v>129.1</v>
      </c>
      <c r="D120" s="146">
        <f t="shared" ref="D120:D125" si="457">F120+H120+J120+L120+N120+P120+R120</f>
        <v>114.4</v>
      </c>
      <c r="E120" s="6">
        <v>116.8</v>
      </c>
      <c r="F120" s="6">
        <v>104.4</v>
      </c>
      <c r="G120" s="6">
        <f>G121+G122</f>
        <v>11.299999999999999</v>
      </c>
      <c r="H120" s="6">
        <f>H121+H122</f>
        <v>10</v>
      </c>
      <c r="I120" s="6"/>
      <c r="J120" s="6"/>
      <c r="K120" s="6"/>
      <c r="L120" s="6"/>
      <c r="M120" s="6">
        <v>1</v>
      </c>
      <c r="N120" s="6"/>
      <c r="O120" s="6"/>
      <c r="P120" s="6"/>
      <c r="Q120" s="196"/>
      <c r="R120" s="196"/>
      <c r="S120" s="145">
        <f t="shared" ref="S120:S125" si="458">U120+W120+Y120+AA120+AC120+AE120+AG120</f>
        <v>2.5</v>
      </c>
      <c r="T120" s="146">
        <f t="shared" ref="T120:T125" si="459">V120+X120+Z120+AB120+AD120+AF120+AH120</f>
        <v>5.3000000000000007</v>
      </c>
      <c r="U120" s="126">
        <v>2.5</v>
      </c>
      <c r="V120" s="126">
        <v>4.9000000000000004</v>
      </c>
      <c r="W120" s="126">
        <f>W121+W122</f>
        <v>0</v>
      </c>
      <c r="X120" s="126">
        <f>X121+X122</f>
        <v>0.4</v>
      </c>
      <c r="Y120" s="126"/>
      <c r="Z120" s="126"/>
      <c r="AA120" s="126"/>
      <c r="AB120" s="126"/>
      <c r="AC120" s="126"/>
      <c r="AD120" s="126"/>
      <c r="AE120" s="126"/>
      <c r="AF120" s="126"/>
      <c r="AG120" s="206"/>
      <c r="AH120" s="206"/>
      <c r="AI120" s="102">
        <f t="shared" ref="AI120:AI125" si="460">AK120+AM120+AO120+AQ120+AS120+AU120+AW120</f>
        <v>131.6</v>
      </c>
      <c r="AJ120" s="103">
        <f t="shared" ref="AJ120:AJ125" si="461">AL120+AN120+AP120+AR120+AT120+AV120+AX120</f>
        <v>119.70000000000002</v>
      </c>
      <c r="AK120" s="5">
        <f t="shared" ref="AK120:AK125" si="462">E120+U120</f>
        <v>119.3</v>
      </c>
      <c r="AL120" s="5">
        <f t="shared" ref="AL120:AL125" si="463">F120+V120</f>
        <v>109.30000000000001</v>
      </c>
      <c r="AM120" s="5">
        <f t="shared" ref="AM120:AM125" si="464">G120+W120</f>
        <v>11.299999999999999</v>
      </c>
      <c r="AN120" s="5">
        <f t="shared" ref="AN120:AN125" si="465">H120+X120</f>
        <v>10.4</v>
      </c>
      <c r="AO120" s="5">
        <f t="shared" ref="AO120:AO125" si="466">I120+Y120</f>
        <v>0</v>
      </c>
      <c r="AP120" s="5">
        <f t="shared" ref="AP120:AP125" si="467">J120+Z120</f>
        <v>0</v>
      </c>
      <c r="AQ120" s="5">
        <f t="shared" ref="AQ120:AQ125" si="468">K120+AA120</f>
        <v>0</v>
      </c>
      <c r="AR120" s="5">
        <f t="shared" ref="AR120:AR125" si="469">L120+AB120</f>
        <v>0</v>
      </c>
      <c r="AS120" s="5">
        <f t="shared" ref="AS120:AS125" si="470">M120+AC120</f>
        <v>1</v>
      </c>
      <c r="AT120" s="5">
        <f t="shared" ref="AT120:AT125" si="471">N120+AD120</f>
        <v>0</v>
      </c>
      <c r="AU120" s="5">
        <f t="shared" ref="AU120:AU125" si="472">O120+AE120</f>
        <v>0</v>
      </c>
      <c r="AV120" s="5">
        <f t="shared" ref="AV120:AV125" si="473">P120+AF120</f>
        <v>0</v>
      </c>
      <c r="AW120" s="5">
        <f t="shared" ref="AW120:AW125" si="474">Q120+AG120</f>
        <v>0</v>
      </c>
      <c r="AX120" s="5">
        <f t="shared" ref="AX120:AX125" si="475">R120+AH120</f>
        <v>0</v>
      </c>
      <c r="AY120" s="153">
        <f t="shared" si="349"/>
        <v>-2.5</v>
      </c>
      <c r="AZ120" s="153">
        <f t="shared" si="350"/>
        <v>-5.3000000000000114</v>
      </c>
      <c r="BA120" s="153">
        <f t="shared" si="351"/>
        <v>-2.5</v>
      </c>
      <c r="BB120" s="153">
        <f t="shared" si="352"/>
        <v>-4.9000000000000057</v>
      </c>
      <c r="BC120" s="153">
        <f t="shared" si="353"/>
        <v>0</v>
      </c>
      <c r="BD120" s="153">
        <f t="shared" si="354"/>
        <v>-0.40000000000000036</v>
      </c>
      <c r="BE120" s="153">
        <f t="shared" si="355"/>
        <v>0</v>
      </c>
      <c r="BF120" s="153">
        <f t="shared" si="356"/>
        <v>0</v>
      </c>
      <c r="BG120" s="153">
        <f t="shared" si="357"/>
        <v>0</v>
      </c>
      <c r="BH120" s="153">
        <f t="shared" si="358"/>
        <v>0</v>
      </c>
      <c r="BI120" s="153">
        <f t="shared" si="359"/>
        <v>0</v>
      </c>
      <c r="BJ120" s="153">
        <f t="shared" si="360"/>
        <v>0</v>
      </c>
      <c r="BK120" s="153">
        <f t="shared" si="361"/>
        <v>0</v>
      </c>
      <c r="BL120" s="153">
        <f t="shared" si="362"/>
        <v>0</v>
      </c>
      <c r="BM120" s="153">
        <f t="shared" si="363"/>
        <v>0</v>
      </c>
      <c r="BN120" s="153">
        <f t="shared" si="364"/>
        <v>0</v>
      </c>
      <c r="BO120" s="188">
        <f t="shared" si="365"/>
        <v>0</v>
      </c>
    </row>
    <row r="121" spans="1:67" ht="15" customHeight="1" x14ac:dyDescent="0.25">
      <c r="A121" s="9"/>
      <c r="B121" s="31" t="s">
        <v>223</v>
      </c>
      <c r="C121" s="147">
        <f t="shared" si="456"/>
        <v>11.1</v>
      </c>
      <c r="D121" s="148">
        <f t="shared" si="457"/>
        <v>10</v>
      </c>
      <c r="E121" s="128"/>
      <c r="F121" s="128"/>
      <c r="G121" s="128">
        <v>11.1</v>
      </c>
      <c r="H121" s="128">
        <v>10</v>
      </c>
      <c r="I121" s="128"/>
      <c r="J121" s="128"/>
      <c r="K121" s="128"/>
      <c r="L121" s="128"/>
      <c r="M121" s="128"/>
      <c r="N121" s="128"/>
      <c r="O121" s="128"/>
      <c r="P121" s="128"/>
      <c r="Q121" s="197"/>
      <c r="R121" s="197"/>
      <c r="S121" s="147">
        <f t="shared" si="458"/>
        <v>0</v>
      </c>
      <c r="T121" s="148">
        <f t="shared" si="459"/>
        <v>0.4</v>
      </c>
      <c r="U121" s="129"/>
      <c r="V121" s="129"/>
      <c r="W121" s="129"/>
      <c r="X121" s="129">
        <v>0.4</v>
      </c>
      <c r="Y121" s="129"/>
      <c r="Z121" s="129"/>
      <c r="AA121" s="129"/>
      <c r="AB121" s="129"/>
      <c r="AC121" s="129"/>
      <c r="AD121" s="129"/>
      <c r="AE121" s="129"/>
      <c r="AF121" s="129"/>
      <c r="AG121" s="207"/>
      <c r="AH121" s="207"/>
      <c r="AI121" s="134">
        <f t="shared" si="460"/>
        <v>11.1</v>
      </c>
      <c r="AJ121" s="135">
        <f t="shared" si="461"/>
        <v>10.4</v>
      </c>
      <c r="AK121" s="104">
        <f t="shared" si="462"/>
        <v>0</v>
      </c>
      <c r="AL121" s="104">
        <f t="shared" si="463"/>
        <v>0</v>
      </c>
      <c r="AM121" s="104">
        <f t="shared" si="464"/>
        <v>11.1</v>
      </c>
      <c r="AN121" s="104">
        <f t="shared" si="465"/>
        <v>10.4</v>
      </c>
      <c r="AO121" s="104">
        <f t="shared" si="466"/>
        <v>0</v>
      </c>
      <c r="AP121" s="104">
        <f t="shared" si="467"/>
        <v>0</v>
      </c>
      <c r="AQ121" s="104">
        <f t="shared" si="468"/>
        <v>0</v>
      </c>
      <c r="AR121" s="104">
        <f t="shared" si="469"/>
        <v>0</v>
      </c>
      <c r="AS121" s="104">
        <f t="shared" si="470"/>
        <v>0</v>
      </c>
      <c r="AT121" s="104">
        <f t="shared" si="471"/>
        <v>0</v>
      </c>
      <c r="AU121" s="104">
        <f t="shared" si="472"/>
        <v>0</v>
      </c>
      <c r="AV121" s="104">
        <f t="shared" si="473"/>
        <v>0</v>
      </c>
      <c r="AW121" s="104">
        <f t="shared" si="474"/>
        <v>0</v>
      </c>
      <c r="AX121" s="104">
        <f t="shared" si="475"/>
        <v>0</v>
      </c>
      <c r="AY121" s="153">
        <f t="shared" si="349"/>
        <v>0</v>
      </c>
      <c r="AZ121" s="153">
        <f t="shared" si="350"/>
        <v>-0.40000000000000036</v>
      </c>
      <c r="BA121" s="153">
        <f t="shared" si="351"/>
        <v>0</v>
      </c>
      <c r="BB121" s="153">
        <f t="shared" si="352"/>
        <v>0</v>
      </c>
      <c r="BC121" s="153">
        <f t="shared" si="353"/>
        <v>0</v>
      </c>
      <c r="BD121" s="153">
        <f t="shared" si="354"/>
        <v>-0.40000000000000036</v>
      </c>
      <c r="BE121" s="153">
        <f t="shared" si="355"/>
        <v>0</v>
      </c>
      <c r="BF121" s="153">
        <f t="shared" si="356"/>
        <v>0</v>
      </c>
      <c r="BG121" s="153">
        <f t="shared" si="357"/>
        <v>0</v>
      </c>
      <c r="BH121" s="153">
        <f t="shared" si="358"/>
        <v>0</v>
      </c>
      <c r="BI121" s="153">
        <f t="shared" si="359"/>
        <v>0</v>
      </c>
      <c r="BJ121" s="153">
        <f t="shared" si="360"/>
        <v>0</v>
      </c>
      <c r="BK121" s="153">
        <f t="shared" si="361"/>
        <v>0</v>
      </c>
      <c r="BL121" s="153">
        <f t="shared" si="362"/>
        <v>0</v>
      </c>
      <c r="BM121" s="153">
        <f t="shared" si="363"/>
        <v>0</v>
      </c>
      <c r="BN121" s="153">
        <f t="shared" si="364"/>
        <v>0</v>
      </c>
      <c r="BO121" s="188">
        <f t="shared" si="365"/>
        <v>0</v>
      </c>
    </row>
    <row r="122" spans="1:67" ht="15" customHeight="1" x14ac:dyDescent="0.25">
      <c r="A122" s="9"/>
      <c r="B122" s="33" t="s">
        <v>172</v>
      </c>
      <c r="C122" s="147">
        <f t="shared" si="456"/>
        <v>0.2</v>
      </c>
      <c r="D122" s="148">
        <f t="shared" si="457"/>
        <v>0</v>
      </c>
      <c r="E122" s="128"/>
      <c r="F122" s="128"/>
      <c r="G122" s="128">
        <v>0.2</v>
      </c>
      <c r="H122" s="128"/>
      <c r="I122" s="128"/>
      <c r="J122" s="128"/>
      <c r="K122" s="128"/>
      <c r="L122" s="128"/>
      <c r="M122" s="128"/>
      <c r="N122" s="128"/>
      <c r="O122" s="128"/>
      <c r="P122" s="128"/>
      <c r="Q122" s="197"/>
      <c r="R122" s="197"/>
      <c r="S122" s="147">
        <f t="shared" si="458"/>
        <v>0</v>
      </c>
      <c r="T122" s="148">
        <f t="shared" si="459"/>
        <v>0</v>
      </c>
      <c r="U122" s="129"/>
      <c r="V122" s="129"/>
      <c r="W122" s="129"/>
      <c r="X122" s="129"/>
      <c r="Y122" s="129"/>
      <c r="Z122" s="129"/>
      <c r="AA122" s="129"/>
      <c r="AB122" s="129"/>
      <c r="AC122" s="129"/>
      <c r="AD122" s="129"/>
      <c r="AE122" s="129"/>
      <c r="AF122" s="129"/>
      <c r="AG122" s="207"/>
      <c r="AH122" s="207"/>
      <c r="AI122" s="134">
        <f t="shared" si="460"/>
        <v>0.2</v>
      </c>
      <c r="AJ122" s="135">
        <f t="shared" si="461"/>
        <v>0</v>
      </c>
      <c r="AK122" s="104">
        <f t="shared" si="462"/>
        <v>0</v>
      </c>
      <c r="AL122" s="104">
        <f t="shared" si="463"/>
        <v>0</v>
      </c>
      <c r="AM122" s="104">
        <f t="shared" si="464"/>
        <v>0.2</v>
      </c>
      <c r="AN122" s="104">
        <f t="shared" si="465"/>
        <v>0</v>
      </c>
      <c r="AO122" s="104">
        <f t="shared" si="466"/>
        <v>0</v>
      </c>
      <c r="AP122" s="104">
        <f t="shared" si="467"/>
        <v>0</v>
      </c>
      <c r="AQ122" s="104">
        <f t="shared" si="468"/>
        <v>0</v>
      </c>
      <c r="AR122" s="104">
        <f t="shared" si="469"/>
        <v>0</v>
      </c>
      <c r="AS122" s="104">
        <f t="shared" si="470"/>
        <v>0</v>
      </c>
      <c r="AT122" s="104">
        <f t="shared" si="471"/>
        <v>0</v>
      </c>
      <c r="AU122" s="104">
        <f t="shared" si="472"/>
        <v>0</v>
      </c>
      <c r="AV122" s="104">
        <f t="shared" si="473"/>
        <v>0</v>
      </c>
      <c r="AW122" s="104">
        <f t="shared" si="474"/>
        <v>0</v>
      </c>
      <c r="AX122" s="104">
        <f t="shared" si="475"/>
        <v>0</v>
      </c>
      <c r="AY122" s="153">
        <f t="shared" si="349"/>
        <v>0</v>
      </c>
      <c r="AZ122" s="153">
        <f t="shared" si="350"/>
        <v>0</v>
      </c>
      <c r="BA122" s="153">
        <f t="shared" si="351"/>
        <v>0</v>
      </c>
      <c r="BB122" s="153">
        <f t="shared" si="352"/>
        <v>0</v>
      </c>
      <c r="BC122" s="153">
        <f t="shared" si="353"/>
        <v>0</v>
      </c>
      <c r="BD122" s="153">
        <f t="shared" si="354"/>
        <v>0</v>
      </c>
      <c r="BE122" s="153">
        <f t="shared" si="355"/>
        <v>0</v>
      </c>
      <c r="BF122" s="153">
        <f t="shared" si="356"/>
        <v>0</v>
      </c>
      <c r="BG122" s="153">
        <f t="shared" si="357"/>
        <v>0</v>
      </c>
      <c r="BH122" s="153">
        <f t="shared" si="358"/>
        <v>0</v>
      </c>
      <c r="BI122" s="153">
        <f t="shared" si="359"/>
        <v>0</v>
      </c>
      <c r="BJ122" s="153">
        <f t="shared" si="360"/>
        <v>0</v>
      </c>
      <c r="BK122" s="153">
        <f t="shared" si="361"/>
        <v>0</v>
      </c>
      <c r="BL122" s="153">
        <f t="shared" si="362"/>
        <v>0</v>
      </c>
      <c r="BM122" s="153">
        <f t="shared" si="363"/>
        <v>0</v>
      </c>
      <c r="BN122" s="153">
        <f t="shared" si="364"/>
        <v>0</v>
      </c>
      <c r="BO122" s="188">
        <f t="shared" si="365"/>
        <v>0</v>
      </c>
    </row>
    <row r="123" spans="1:67" ht="15" customHeight="1" x14ac:dyDescent="0.25">
      <c r="A123" s="9"/>
      <c r="B123" s="8" t="s">
        <v>5</v>
      </c>
      <c r="C123" s="146">
        <f t="shared" si="456"/>
        <v>64.2</v>
      </c>
      <c r="D123" s="146">
        <f t="shared" si="457"/>
        <v>0</v>
      </c>
      <c r="E123" s="6">
        <v>40.200000000000003</v>
      </c>
      <c r="F123" s="6"/>
      <c r="G123" s="6"/>
      <c r="H123" s="6"/>
      <c r="I123" s="6"/>
      <c r="J123" s="6"/>
      <c r="K123" s="6"/>
      <c r="L123" s="6"/>
      <c r="M123" s="6">
        <v>16.7</v>
      </c>
      <c r="N123" s="6"/>
      <c r="O123" s="6"/>
      <c r="P123" s="6"/>
      <c r="Q123" s="196">
        <f>'4 priedas_ nepanaudotos lėšos'!C43</f>
        <v>7.3</v>
      </c>
      <c r="R123" s="196">
        <f>'4 priedas_ nepanaudotos lėšos'!D43</f>
        <v>0</v>
      </c>
      <c r="S123" s="146">
        <f t="shared" si="458"/>
        <v>0</v>
      </c>
      <c r="T123" s="146">
        <f t="shared" si="459"/>
        <v>0</v>
      </c>
      <c r="U123" s="126"/>
      <c r="V123" s="126"/>
      <c r="W123" s="126"/>
      <c r="X123" s="126"/>
      <c r="Y123" s="126"/>
      <c r="Z123" s="126"/>
      <c r="AA123" s="126"/>
      <c r="AB123" s="126"/>
      <c r="AC123" s="126"/>
      <c r="AD123" s="126"/>
      <c r="AE123" s="126"/>
      <c r="AF123" s="126"/>
      <c r="AG123" s="206">
        <f>'4 priedas_ nepanaudotos lėšos'!O43</f>
        <v>0</v>
      </c>
      <c r="AH123" s="206">
        <f>'4 priedas_ nepanaudotos lėšos'!P43</f>
        <v>0</v>
      </c>
      <c r="AI123" s="103">
        <f t="shared" si="460"/>
        <v>64.2</v>
      </c>
      <c r="AJ123" s="103">
        <f t="shared" si="461"/>
        <v>0</v>
      </c>
      <c r="AK123" s="5">
        <f t="shared" si="462"/>
        <v>40.200000000000003</v>
      </c>
      <c r="AL123" s="5">
        <f t="shared" si="463"/>
        <v>0</v>
      </c>
      <c r="AM123" s="5">
        <f t="shared" si="464"/>
        <v>0</v>
      </c>
      <c r="AN123" s="5">
        <f t="shared" si="465"/>
        <v>0</v>
      </c>
      <c r="AO123" s="5">
        <f t="shared" si="466"/>
        <v>0</v>
      </c>
      <c r="AP123" s="5">
        <f t="shared" si="467"/>
        <v>0</v>
      </c>
      <c r="AQ123" s="5">
        <f t="shared" si="468"/>
        <v>0</v>
      </c>
      <c r="AR123" s="5">
        <f t="shared" si="469"/>
        <v>0</v>
      </c>
      <c r="AS123" s="5">
        <f t="shared" si="470"/>
        <v>16.7</v>
      </c>
      <c r="AT123" s="5">
        <f t="shared" si="471"/>
        <v>0</v>
      </c>
      <c r="AU123" s="5">
        <f t="shared" si="472"/>
        <v>0</v>
      </c>
      <c r="AV123" s="5">
        <f t="shared" si="473"/>
        <v>0</v>
      </c>
      <c r="AW123" s="5">
        <f t="shared" si="474"/>
        <v>7.3</v>
      </c>
      <c r="AX123" s="5">
        <f t="shared" si="475"/>
        <v>0</v>
      </c>
      <c r="AY123" s="153">
        <f t="shared" si="349"/>
        <v>0</v>
      </c>
      <c r="AZ123" s="153">
        <f t="shared" si="350"/>
        <v>0</v>
      </c>
      <c r="BA123" s="153">
        <f t="shared" si="351"/>
        <v>0</v>
      </c>
      <c r="BB123" s="153">
        <f t="shared" si="352"/>
        <v>0</v>
      </c>
      <c r="BC123" s="153">
        <f t="shared" si="353"/>
        <v>0</v>
      </c>
      <c r="BD123" s="153">
        <f t="shared" si="354"/>
        <v>0</v>
      </c>
      <c r="BE123" s="153">
        <f t="shared" si="355"/>
        <v>0</v>
      </c>
      <c r="BF123" s="153">
        <f t="shared" si="356"/>
        <v>0</v>
      </c>
      <c r="BG123" s="153">
        <f t="shared" si="357"/>
        <v>0</v>
      </c>
      <c r="BH123" s="153">
        <f t="shared" si="358"/>
        <v>0</v>
      </c>
      <c r="BI123" s="153">
        <f t="shared" si="359"/>
        <v>0</v>
      </c>
      <c r="BJ123" s="153">
        <f t="shared" si="360"/>
        <v>0</v>
      </c>
      <c r="BK123" s="153">
        <f t="shared" si="361"/>
        <v>0</v>
      </c>
      <c r="BL123" s="153">
        <f t="shared" si="362"/>
        <v>0</v>
      </c>
      <c r="BM123" s="153">
        <f t="shared" si="363"/>
        <v>0</v>
      </c>
      <c r="BN123" s="153">
        <f t="shared" si="364"/>
        <v>0</v>
      </c>
      <c r="BO123" s="188">
        <f t="shared" si="365"/>
        <v>0</v>
      </c>
    </row>
    <row r="124" spans="1:67" ht="15" customHeight="1" x14ac:dyDescent="0.25">
      <c r="A124" s="9"/>
      <c r="B124" s="7" t="s">
        <v>293</v>
      </c>
      <c r="C124" s="146">
        <f t="shared" si="456"/>
        <v>5.0999999999999996</v>
      </c>
      <c r="D124" s="146">
        <f t="shared" si="457"/>
        <v>4.9000000000000004</v>
      </c>
      <c r="E124" s="6"/>
      <c r="F124" s="6"/>
      <c r="G124" s="6">
        <f t="shared" ref="G124:H124" si="476">G125</f>
        <v>5.0999999999999996</v>
      </c>
      <c r="H124" s="6">
        <f t="shared" si="476"/>
        <v>4.9000000000000004</v>
      </c>
      <c r="I124" s="6"/>
      <c r="J124" s="6"/>
      <c r="K124" s="6"/>
      <c r="L124" s="6"/>
      <c r="M124" s="6"/>
      <c r="N124" s="6"/>
      <c r="O124" s="6"/>
      <c r="P124" s="6"/>
      <c r="Q124" s="196"/>
      <c r="R124" s="196"/>
      <c r="S124" s="146">
        <f t="shared" si="458"/>
        <v>0</v>
      </c>
      <c r="T124" s="146">
        <f t="shared" si="459"/>
        <v>0.1</v>
      </c>
      <c r="U124" s="126"/>
      <c r="V124" s="126"/>
      <c r="W124" s="126">
        <f t="shared" ref="W124:X124" si="477">W125</f>
        <v>0</v>
      </c>
      <c r="X124" s="126">
        <f t="shared" si="477"/>
        <v>0.1</v>
      </c>
      <c r="Y124" s="126"/>
      <c r="Z124" s="126"/>
      <c r="AA124" s="126"/>
      <c r="AB124" s="126"/>
      <c r="AC124" s="126"/>
      <c r="AD124" s="126"/>
      <c r="AE124" s="126"/>
      <c r="AF124" s="126"/>
      <c r="AG124" s="206"/>
      <c r="AH124" s="206"/>
      <c r="AI124" s="103">
        <f t="shared" si="460"/>
        <v>5.0999999999999996</v>
      </c>
      <c r="AJ124" s="103">
        <f t="shared" si="461"/>
        <v>5</v>
      </c>
      <c r="AK124" s="5">
        <f t="shared" si="462"/>
        <v>0</v>
      </c>
      <c r="AL124" s="5">
        <f t="shared" si="463"/>
        <v>0</v>
      </c>
      <c r="AM124" s="5">
        <f t="shared" si="464"/>
        <v>5.0999999999999996</v>
      </c>
      <c r="AN124" s="5">
        <f t="shared" si="465"/>
        <v>5</v>
      </c>
      <c r="AO124" s="5">
        <f t="shared" si="466"/>
        <v>0</v>
      </c>
      <c r="AP124" s="5">
        <f t="shared" si="467"/>
        <v>0</v>
      </c>
      <c r="AQ124" s="5">
        <f t="shared" si="468"/>
        <v>0</v>
      </c>
      <c r="AR124" s="5">
        <f t="shared" si="469"/>
        <v>0</v>
      </c>
      <c r="AS124" s="5">
        <f t="shared" si="470"/>
        <v>0</v>
      </c>
      <c r="AT124" s="5">
        <f t="shared" si="471"/>
        <v>0</v>
      </c>
      <c r="AU124" s="5">
        <f t="shared" si="472"/>
        <v>0</v>
      </c>
      <c r="AV124" s="5">
        <f t="shared" si="473"/>
        <v>0</v>
      </c>
      <c r="AW124" s="5">
        <f t="shared" si="474"/>
        <v>0</v>
      </c>
      <c r="AX124" s="5">
        <f t="shared" si="475"/>
        <v>0</v>
      </c>
      <c r="AY124" s="153">
        <f t="shared" si="349"/>
        <v>0</v>
      </c>
      <c r="AZ124" s="153">
        <f t="shared" si="350"/>
        <v>-9.9999999999999645E-2</v>
      </c>
      <c r="BA124" s="153">
        <f t="shared" si="351"/>
        <v>0</v>
      </c>
      <c r="BB124" s="153">
        <f t="shared" si="352"/>
        <v>0</v>
      </c>
      <c r="BC124" s="153">
        <f t="shared" si="353"/>
        <v>0</v>
      </c>
      <c r="BD124" s="153">
        <f t="shared" si="354"/>
        <v>-9.9999999999999645E-2</v>
      </c>
      <c r="BE124" s="153">
        <f t="shared" si="355"/>
        <v>0</v>
      </c>
      <c r="BF124" s="153">
        <f t="shared" si="356"/>
        <v>0</v>
      </c>
      <c r="BG124" s="153">
        <f t="shared" si="357"/>
        <v>0</v>
      </c>
      <c r="BH124" s="153">
        <f t="shared" si="358"/>
        <v>0</v>
      </c>
      <c r="BI124" s="153">
        <f t="shared" si="359"/>
        <v>0</v>
      </c>
      <c r="BJ124" s="153">
        <f t="shared" si="360"/>
        <v>0</v>
      </c>
      <c r="BK124" s="153">
        <f t="shared" si="361"/>
        <v>0</v>
      </c>
      <c r="BL124" s="153">
        <f t="shared" si="362"/>
        <v>0</v>
      </c>
      <c r="BM124" s="153">
        <f t="shared" si="363"/>
        <v>0</v>
      </c>
      <c r="BN124" s="153">
        <f t="shared" si="364"/>
        <v>0</v>
      </c>
      <c r="BO124" s="188">
        <f t="shared" si="365"/>
        <v>0</v>
      </c>
    </row>
    <row r="125" spans="1:67" ht="15" customHeight="1" x14ac:dyDescent="0.25">
      <c r="A125" s="26"/>
      <c r="B125" s="34" t="s">
        <v>171</v>
      </c>
      <c r="C125" s="148">
        <f t="shared" si="456"/>
        <v>5.0999999999999996</v>
      </c>
      <c r="D125" s="148">
        <f t="shared" si="457"/>
        <v>4.9000000000000004</v>
      </c>
      <c r="E125" s="128"/>
      <c r="F125" s="128"/>
      <c r="G125" s="128">
        <v>5.0999999999999996</v>
      </c>
      <c r="H125" s="128">
        <v>4.9000000000000004</v>
      </c>
      <c r="I125" s="128"/>
      <c r="J125" s="128"/>
      <c r="K125" s="128"/>
      <c r="L125" s="128"/>
      <c r="M125" s="128"/>
      <c r="N125" s="128"/>
      <c r="O125" s="128"/>
      <c r="P125" s="128"/>
      <c r="Q125" s="197"/>
      <c r="R125" s="197"/>
      <c r="S125" s="148">
        <f t="shared" si="458"/>
        <v>0</v>
      </c>
      <c r="T125" s="148">
        <f t="shared" si="459"/>
        <v>0.1</v>
      </c>
      <c r="U125" s="129"/>
      <c r="V125" s="129"/>
      <c r="W125" s="129"/>
      <c r="X125" s="129">
        <v>0.1</v>
      </c>
      <c r="Y125" s="129"/>
      <c r="Z125" s="129"/>
      <c r="AA125" s="129"/>
      <c r="AB125" s="129"/>
      <c r="AC125" s="129"/>
      <c r="AD125" s="129"/>
      <c r="AE125" s="129"/>
      <c r="AF125" s="129"/>
      <c r="AG125" s="207"/>
      <c r="AH125" s="207"/>
      <c r="AI125" s="135">
        <f t="shared" si="460"/>
        <v>5.0999999999999996</v>
      </c>
      <c r="AJ125" s="135">
        <f t="shared" si="461"/>
        <v>5</v>
      </c>
      <c r="AK125" s="104">
        <f t="shared" si="462"/>
        <v>0</v>
      </c>
      <c r="AL125" s="104">
        <f t="shared" si="463"/>
        <v>0</v>
      </c>
      <c r="AM125" s="104">
        <f t="shared" si="464"/>
        <v>5.0999999999999996</v>
      </c>
      <c r="AN125" s="104">
        <f t="shared" si="465"/>
        <v>5</v>
      </c>
      <c r="AO125" s="104">
        <f t="shared" si="466"/>
        <v>0</v>
      </c>
      <c r="AP125" s="104">
        <f t="shared" si="467"/>
        <v>0</v>
      </c>
      <c r="AQ125" s="104">
        <f t="shared" si="468"/>
        <v>0</v>
      </c>
      <c r="AR125" s="104">
        <f t="shared" si="469"/>
        <v>0</v>
      </c>
      <c r="AS125" s="104">
        <f t="shared" si="470"/>
        <v>0</v>
      </c>
      <c r="AT125" s="104">
        <f t="shared" si="471"/>
        <v>0</v>
      </c>
      <c r="AU125" s="104">
        <f t="shared" si="472"/>
        <v>0</v>
      </c>
      <c r="AV125" s="104">
        <f t="shared" si="473"/>
        <v>0</v>
      </c>
      <c r="AW125" s="104">
        <f t="shared" si="474"/>
        <v>0</v>
      </c>
      <c r="AX125" s="104">
        <f t="shared" si="475"/>
        <v>0</v>
      </c>
      <c r="AY125" s="153">
        <f t="shared" si="349"/>
        <v>0</v>
      </c>
      <c r="AZ125" s="153">
        <f t="shared" si="350"/>
        <v>-9.9999999999999645E-2</v>
      </c>
      <c r="BA125" s="153">
        <f t="shared" si="351"/>
        <v>0</v>
      </c>
      <c r="BB125" s="153">
        <f t="shared" si="352"/>
        <v>0</v>
      </c>
      <c r="BC125" s="153">
        <f t="shared" si="353"/>
        <v>0</v>
      </c>
      <c r="BD125" s="153">
        <f t="shared" si="354"/>
        <v>-9.9999999999999645E-2</v>
      </c>
      <c r="BE125" s="153">
        <f t="shared" si="355"/>
        <v>0</v>
      </c>
      <c r="BF125" s="153">
        <f t="shared" si="356"/>
        <v>0</v>
      </c>
      <c r="BG125" s="153">
        <f t="shared" si="357"/>
        <v>0</v>
      </c>
      <c r="BH125" s="153">
        <f t="shared" si="358"/>
        <v>0</v>
      </c>
      <c r="BI125" s="153">
        <f t="shared" si="359"/>
        <v>0</v>
      </c>
      <c r="BJ125" s="153">
        <f t="shared" si="360"/>
        <v>0</v>
      </c>
      <c r="BK125" s="153">
        <f t="shared" si="361"/>
        <v>0</v>
      </c>
      <c r="BL125" s="153">
        <f t="shared" si="362"/>
        <v>0</v>
      </c>
      <c r="BM125" s="153">
        <f t="shared" si="363"/>
        <v>0</v>
      </c>
      <c r="BN125" s="153">
        <f t="shared" si="364"/>
        <v>0</v>
      </c>
      <c r="BO125" s="188">
        <f t="shared" si="365"/>
        <v>0</v>
      </c>
    </row>
    <row r="126" spans="1:67" ht="15" customHeight="1" x14ac:dyDescent="0.25">
      <c r="A126" s="3" t="s">
        <v>16</v>
      </c>
      <c r="B126" s="106" t="s">
        <v>300</v>
      </c>
      <c r="C126" s="143">
        <f t="shared" ref="C126:F126" si="478">C127+C130+C131</f>
        <v>204.3</v>
      </c>
      <c r="D126" s="144">
        <f t="shared" si="478"/>
        <v>133.10000000000002</v>
      </c>
      <c r="E126" s="121">
        <f t="shared" si="478"/>
        <v>180.1</v>
      </c>
      <c r="F126" s="121">
        <f t="shared" si="478"/>
        <v>119.4</v>
      </c>
      <c r="G126" s="121">
        <f>G127+G130+G131</f>
        <v>14.999999999999998</v>
      </c>
      <c r="H126" s="121">
        <f t="shared" ref="H126:R126" si="479">H127+H130+H131</f>
        <v>13.700000000000001</v>
      </c>
      <c r="I126" s="121">
        <f t="shared" si="479"/>
        <v>0</v>
      </c>
      <c r="J126" s="121">
        <f t="shared" si="479"/>
        <v>0</v>
      </c>
      <c r="K126" s="121">
        <f t="shared" si="479"/>
        <v>0</v>
      </c>
      <c r="L126" s="121">
        <f t="shared" si="479"/>
        <v>0</v>
      </c>
      <c r="M126" s="121">
        <f t="shared" si="479"/>
        <v>2.2999999999999998</v>
      </c>
      <c r="N126" s="121">
        <f t="shared" si="479"/>
        <v>0</v>
      </c>
      <c r="O126" s="121">
        <f t="shared" si="479"/>
        <v>0</v>
      </c>
      <c r="P126" s="121">
        <f t="shared" si="479"/>
        <v>0</v>
      </c>
      <c r="Q126" s="195">
        <f t="shared" si="479"/>
        <v>6.9</v>
      </c>
      <c r="R126" s="195">
        <f t="shared" si="479"/>
        <v>0</v>
      </c>
      <c r="S126" s="143">
        <f t="shared" ref="S126:V126" si="480">S127+S130+S131</f>
        <v>8.5</v>
      </c>
      <c r="T126" s="144">
        <f t="shared" si="480"/>
        <v>7.6</v>
      </c>
      <c r="U126" s="125">
        <f t="shared" si="480"/>
        <v>8</v>
      </c>
      <c r="V126" s="125">
        <f t="shared" si="480"/>
        <v>6.6</v>
      </c>
      <c r="W126" s="125">
        <f>W127+W130+W131</f>
        <v>0.5</v>
      </c>
      <c r="X126" s="125">
        <f t="shared" ref="X126:AH126" si="481">X127+X130+X131</f>
        <v>1</v>
      </c>
      <c r="Y126" s="125">
        <f t="shared" si="481"/>
        <v>0</v>
      </c>
      <c r="Z126" s="125">
        <f t="shared" si="481"/>
        <v>0</v>
      </c>
      <c r="AA126" s="125">
        <f t="shared" si="481"/>
        <v>0</v>
      </c>
      <c r="AB126" s="125">
        <f t="shared" si="481"/>
        <v>0</v>
      </c>
      <c r="AC126" s="125">
        <f t="shared" si="481"/>
        <v>0</v>
      </c>
      <c r="AD126" s="125">
        <f t="shared" si="481"/>
        <v>0</v>
      </c>
      <c r="AE126" s="125">
        <f t="shared" si="481"/>
        <v>0</v>
      </c>
      <c r="AF126" s="125">
        <f t="shared" si="481"/>
        <v>0</v>
      </c>
      <c r="AG126" s="205">
        <f t="shared" si="481"/>
        <v>0</v>
      </c>
      <c r="AH126" s="205">
        <f t="shared" si="481"/>
        <v>0</v>
      </c>
      <c r="AI126" s="13">
        <f t="shared" ref="AI126:AL126" si="482">AI127+AI130+AI131</f>
        <v>212.8</v>
      </c>
      <c r="AJ126" s="11">
        <f t="shared" si="482"/>
        <v>140.69999999999999</v>
      </c>
      <c r="AK126" s="96">
        <f t="shared" si="482"/>
        <v>188.1</v>
      </c>
      <c r="AL126" s="96">
        <f t="shared" si="482"/>
        <v>126</v>
      </c>
      <c r="AM126" s="96">
        <f>AM127+AM130+AM131</f>
        <v>15.499999999999998</v>
      </c>
      <c r="AN126" s="96">
        <f t="shared" ref="AN126:AX126" si="483">AN127+AN130+AN131</f>
        <v>14.700000000000001</v>
      </c>
      <c r="AO126" s="96">
        <f t="shared" si="483"/>
        <v>0</v>
      </c>
      <c r="AP126" s="96">
        <f t="shared" si="483"/>
        <v>0</v>
      </c>
      <c r="AQ126" s="96">
        <f t="shared" si="483"/>
        <v>0</v>
      </c>
      <c r="AR126" s="96">
        <f t="shared" si="483"/>
        <v>0</v>
      </c>
      <c r="AS126" s="96">
        <f t="shared" si="483"/>
        <v>2.2999999999999998</v>
      </c>
      <c r="AT126" s="96">
        <f t="shared" si="483"/>
        <v>0</v>
      </c>
      <c r="AU126" s="96">
        <f t="shared" si="483"/>
        <v>0</v>
      </c>
      <c r="AV126" s="96">
        <f t="shared" si="483"/>
        <v>0</v>
      </c>
      <c r="AW126" s="96">
        <f t="shared" si="483"/>
        <v>6.9</v>
      </c>
      <c r="AX126" s="96">
        <f t="shared" si="483"/>
        <v>0</v>
      </c>
      <c r="AY126" s="153">
        <f t="shared" si="349"/>
        <v>-8.5</v>
      </c>
      <c r="AZ126" s="153">
        <f t="shared" si="350"/>
        <v>-7.5999999999999659</v>
      </c>
      <c r="BA126" s="153">
        <f t="shared" si="351"/>
        <v>-8</v>
      </c>
      <c r="BB126" s="153">
        <f t="shared" si="352"/>
        <v>-6.5999999999999943</v>
      </c>
      <c r="BC126" s="153">
        <f t="shared" si="353"/>
        <v>-0.5</v>
      </c>
      <c r="BD126" s="153">
        <f t="shared" si="354"/>
        <v>-1</v>
      </c>
      <c r="BE126" s="153">
        <f t="shared" si="355"/>
        <v>0</v>
      </c>
      <c r="BF126" s="153">
        <f t="shared" si="356"/>
        <v>0</v>
      </c>
      <c r="BG126" s="153">
        <f t="shared" si="357"/>
        <v>0</v>
      </c>
      <c r="BH126" s="153">
        <f t="shared" si="358"/>
        <v>0</v>
      </c>
      <c r="BI126" s="153">
        <f t="shared" si="359"/>
        <v>0</v>
      </c>
      <c r="BJ126" s="153">
        <f t="shared" si="360"/>
        <v>0</v>
      </c>
      <c r="BK126" s="153">
        <f t="shared" si="361"/>
        <v>0</v>
      </c>
      <c r="BL126" s="153">
        <f t="shared" si="362"/>
        <v>0</v>
      </c>
      <c r="BM126" s="153">
        <f t="shared" si="363"/>
        <v>0</v>
      </c>
      <c r="BN126" s="153">
        <f t="shared" si="364"/>
        <v>0</v>
      </c>
      <c r="BO126" s="188">
        <f t="shared" si="365"/>
        <v>0</v>
      </c>
    </row>
    <row r="127" spans="1:67" ht="15" customHeight="1" x14ac:dyDescent="0.25">
      <c r="A127" s="9"/>
      <c r="B127" s="19" t="s">
        <v>289</v>
      </c>
      <c r="C127" s="145">
        <f t="shared" ref="C127:C132" si="484">E127+G127+I127+K127+M127+O127+Q127</f>
        <v>168.20000000000002</v>
      </c>
      <c r="D127" s="146">
        <f t="shared" ref="D127:D132" si="485">F127+H127+J127+L127+N127+P127+R127</f>
        <v>128.20000000000002</v>
      </c>
      <c r="E127" s="6">
        <v>153.4</v>
      </c>
      <c r="F127" s="6">
        <v>119.4</v>
      </c>
      <c r="G127" s="6">
        <f>G128+G129</f>
        <v>9.8999999999999986</v>
      </c>
      <c r="H127" s="6">
        <f>H128+H129</f>
        <v>8.8000000000000007</v>
      </c>
      <c r="I127" s="6"/>
      <c r="J127" s="6"/>
      <c r="K127" s="6"/>
      <c r="L127" s="6"/>
      <c r="M127" s="6"/>
      <c r="N127" s="6"/>
      <c r="O127" s="6"/>
      <c r="P127" s="6"/>
      <c r="Q127" s="196">
        <f>'4 priedas_ nepanaudotos lėšos'!C45</f>
        <v>4.9000000000000004</v>
      </c>
      <c r="R127" s="196"/>
      <c r="S127" s="145">
        <f t="shared" ref="S127:S132" si="486">U127+W127+Y127+AA127+AC127+AE127+AG127</f>
        <v>8.5</v>
      </c>
      <c r="T127" s="146">
        <f t="shared" ref="T127:T132" si="487">V127+X127+Z127+AB127+AD127+AF127+AH127</f>
        <v>7.5</v>
      </c>
      <c r="U127" s="126">
        <v>8</v>
      </c>
      <c r="V127" s="126">
        <v>6.6</v>
      </c>
      <c r="W127" s="126">
        <f>W128+W129</f>
        <v>0.5</v>
      </c>
      <c r="X127" s="126">
        <f>X128+X129</f>
        <v>0.9</v>
      </c>
      <c r="Y127" s="126"/>
      <c r="Z127" s="126"/>
      <c r="AA127" s="126"/>
      <c r="AB127" s="126"/>
      <c r="AC127" s="126"/>
      <c r="AD127" s="126"/>
      <c r="AE127" s="126"/>
      <c r="AF127" s="126"/>
      <c r="AG127" s="206">
        <f>'4 priedas_ nepanaudotos lėšos'!O45</f>
        <v>0</v>
      </c>
      <c r="AH127" s="206">
        <f>'4 priedas_ nepanaudotos lėšos'!P45</f>
        <v>0</v>
      </c>
      <c r="AI127" s="102">
        <f t="shared" ref="AI127:AI132" si="488">AK127+AM127+AO127+AQ127+AS127+AU127+AW127</f>
        <v>176.70000000000002</v>
      </c>
      <c r="AJ127" s="103">
        <f t="shared" ref="AJ127:AJ132" si="489">AL127+AN127+AP127+AR127+AT127+AV127+AX127</f>
        <v>135.69999999999999</v>
      </c>
      <c r="AK127" s="5">
        <f t="shared" ref="AK127:AK132" si="490">E127+U127</f>
        <v>161.4</v>
      </c>
      <c r="AL127" s="5">
        <f t="shared" ref="AL127:AL132" si="491">F127+V127</f>
        <v>126</v>
      </c>
      <c r="AM127" s="5">
        <f t="shared" ref="AM127:AM132" si="492">G127+W127</f>
        <v>10.399999999999999</v>
      </c>
      <c r="AN127" s="5">
        <f t="shared" ref="AN127:AN132" si="493">H127+X127</f>
        <v>9.7000000000000011</v>
      </c>
      <c r="AO127" s="5">
        <f t="shared" ref="AO127:AO132" si="494">I127+Y127</f>
        <v>0</v>
      </c>
      <c r="AP127" s="5">
        <f t="shared" ref="AP127:AP132" si="495">J127+Z127</f>
        <v>0</v>
      </c>
      <c r="AQ127" s="5">
        <f t="shared" ref="AQ127:AQ132" si="496">K127+AA127</f>
        <v>0</v>
      </c>
      <c r="AR127" s="5">
        <f t="shared" ref="AR127:AR132" si="497">L127+AB127</f>
        <v>0</v>
      </c>
      <c r="AS127" s="5">
        <f t="shared" ref="AS127:AS132" si="498">M127+AC127</f>
        <v>0</v>
      </c>
      <c r="AT127" s="5">
        <f t="shared" ref="AT127:AT132" si="499">N127+AD127</f>
        <v>0</v>
      </c>
      <c r="AU127" s="5">
        <f t="shared" ref="AU127:AU132" si="500">O127+AE127</f>
        <v>0</v>
      </c>
      <c r="AV127" s="5">
        <f t="shared" ref="AV127:AV132" si="501">P127+AF127</f>
        <v>0</v>
      </c>
      <c r="AW127" s="5">
        <f t="shared" ref="AW127:AW132" si="502">Q127+AG127</f>
        <v>4.9000000000000004</v>
      </c>
      <c r="AX127" s="5">
        <f t="shared" ref="AX127:AX132" si="503">R127+AH127</f>
        <v>0</v>
      </c>
      <c r="AY127" s="153">
        <f t="shared" si="349"/>
        <v>-8.5</v>
      </c>
      <c r="AZ127" s="153">
        <f t="shared" si="350"/>
        <v>-7.4999999999999716</v>
      </c>
      <c r="BA127" s="153">
        <f t="shared" si="351"/>
        <v>-8</v>
      </c>
      <c r="BB127" s="153">
        <f t="shared" si="352"/>
        <v>-6.5999999999999943</v>
      </c>
      <c r="BC127" s="153">
        <f t="shared" si="353"/>
        <v>-0.5</v>
      </c>
      <c r="BD127" s="153">
        <f t="shared" si="354"/>
        <v>-0.90000000000000036</v>
      </c>
      <c r="BE127" s="153">
        <f t="shared" si="355"/>
        <v>0</v>
      </c>
      <c r="BF127" s="153">
        <f t="shared" si="356"/>
        <v>0</v>
      </c>
      <c r="BG127" s="153">
        <f t="shared" si="357"/>
        <v>0</v>
      </c>
      <c r="BH127" s="153">
        <f t="shared" si="358"/>
        <v>0</v>
      </c>
      <c r="BI127" s="153">
        <f t="shared" si="359"/>
        <v>0</v>
      </c>
      <c r="BJ127" s="153">
        <f t="shared" si="360"/>
        <v>0</v>
      </c>
      <c r="BK127" s="153">
        <f t="shared" si="361"/>
        <v>0</v>
      </c>
      <c r="BL127" s="153">
        <f t="shared" si="362"/>
        <v>0</v>
      </c>
      <c r="BM127" s="153">
        <f t="shared" si="363"/>
        <v>0</v>
      </c>
      <c r="BN127" s="153">
        <f t="shared" si="364"/>
        <v>0</v>
      </c>
      <c r="BO127" s="188">
        <f t="shared" si="365"/>
        <v>0</v>
      </c>
    </row>
    <row r="128" spans="1:67" ht="15" customHeight="1" x14ac:dyDescent="0.25">
      <c r="A128" s="9"/>
      <c r="B128" s="31" t="s">
        <v>223</v>
      </c>
      <c r="C128" s="147">
        <f t="shared" si="484"/>
        <v>9.6999999999999993</v>
      </c>
      <c r="D128" s="148">
        <f t="shared" si="485"/>
        <v>8.8000000000000007</v>
      </c>
      <c r="E128" s="128"/>
      <c r="F128" s="128"/>
      <c r="G128" s="128">
        <v>9.6999999999999993</v>
      </c>
      <c r="H128" s="128">
        <v>8.8000000000000007</v>
      </c>
      <c r="I128" s="128"/>
      <c r="J128" s="128"/>
      <c r="K128" s="128"/>
      <c r="L128" s="128"/>
      <c r="M128" s="128"/>
      <c r="N128" s="128"/>
      <c r="O128" s="128"/>
      <c r="P128" s="128"/>
      <c r="Q128" s="197"/>
      <c r="R128" s="197"/>
      <c r="S128" s="147">
        <f t="shared" si="486"/>
        <v>0.5</v>
      </c>
      <c r="T128" s="148">
        <f t="shared" si="487"/>
        <v>0.9</v>
      </c>
      <c r="U128" s="129"/>
      <c r="V128" s="129"/>
      <c r="W128" s="129">
        <v>0.5</v>
      </c>
      <c r="X128" s="129">
        <v>0.9</v>
      </c>
      <c r="Y128" s="129"/>
      <c r="Z128" s="129"/>
      <c r="AA128" s="129"/>
      <c r="AB128" s="129"/>
      <c r="AC128" s="129"/>
      <c r="AD128" s="129"/>
      <c r="AE128" s="129"/>
      <c r="AF128" s="129"/>
      <c r="AG128" s="207"/>
      <c r="AH128" s="207"/>
      <c r="AI128" s="134">
        <f t="shared" si="488"/>
        <v>10.199999999999999</v>
      </c>
      <c r="AJ128" s="135">
        <f t="shared" si="489"/>
        <v>9.7000000000000011</v>
      </c>
      <c r="AK128" s="104">
        <f t="shared" si="490"/>
        <v>0</v>
      </c>
      <c r="AL128" s="104">
        <f t="shared" si="491"/>
        <v>0</v>
      </c>
      <c r="AM128" s="104">
        <f t="shared" si="492"/>
        <v>10.199999999999999</v>
      </c>
      <c r="AN128" s="104">
        <f t="shared" si="493"/>
        <v>9.7000000000000011</v>
      </c>
      <c r="AO128" s="104">
        <f t="shared" si="494"/>
        <v>0</v>
      </c>
      <c r="AP128" s="104">
        <f t="shared" si="495"/>
        <v>0</v>
      </c>
      <c r="AQ128" s="104">
        <f t="shared" si="496"/>
        <v>0</v>
      </c>
      <c r="AR128" s="104">
        <f t="shared" si="497"/>
        <v>0</v>
      </c>
      <c r="AS128" s="104">
        <f t="shared" si="498"/>
        <v>0</v>
      </c>
      <c r="AT128" s="104">
        <f t="shared" si="499"/>
        <v>0</v>
      </c>
      <c r="AU128" s="104">
        <f t="shared" si="500"/>
        <v>0</v>
      </c>
      <c r="AV128" s="104">
        <f t="shared" si="501"/>
        <v>0</v>
      </c>
      <c r="AW128" s="104">
        <f t="shared" si="502"/>
        <v>0</v>
      </c>
      <c r="AX128" s="104">
        <f t="shared" si="503"/>
        <v>0</v>
      </c>
      <c r="AY128" s="153">
        <f t="shared" si="349"/>
        <v>-0.5</v>
      </c>
      <c r="AZ128" s="153">
        <f t="shared" si="350"/>
        <v>-0.90000000000000036</v>
      </c>
      <c r="BA128" s="153">
        <f t="shared" si="351"/>
        <v>0</v>
      </c>
      <c r="BB128" s="153">
        <f t="shared" si="352"/>
        <v>0</v>
      </c>
      <c r="BC128" s="153">
        <f t="shared" si="353"/>
        <v>-0.5</v>
      </c>
      <c r="BD128" s="153">
        <f t="shared" si="354"/>
        <v>-0.90000000000000036</v>
      </c>
      <c r="BE128" s="153">
        <f t="shared" si="355"/>
        <v>0</v>
      </c>
      <c r="BF128" s="153">
        <f t="shared" si="356"/>
        <v>0</v>
      </c>
      <c r="BG128" s="153">
        <f t="shared" si="357"/>
        <v>0</v>
      </c>
      <c r="BH128" s="153">
        <f t="shared" si="358"/>
        <v>0</v>
      </c>
      <c r="BI128" s="153">
        <f t="shared" si="359"/>
        <v>0</v>
      </c>
      <c r="BJ128" s="153">
        <f t="shared" si="360"/>
        <v>0</v>
      </c>
      <c r="BK128" s="153">
        <f t="shared" si="361"/>
        <v>0</v>
      </c>
      <c r="BL128" s="153">
        <f t="shared" si="362"/>
        <v>0</v>
      </c>
      <c r="BM128" s="153">
        <f t="shared" si="363"/>
        <v>0</v>
      </c>
      <c r="BN128" s="153">
        <f t="shared" si="364"/>
        <v>0</v>
      </c>
      <c r="BO128" s="188">
        <f t="shared" si="365"/>
        <v>0</v>
      </c>
    </row>
    <row r="129" spans="1:67" ht="15" customHeight="1" x14ac:dyDescent="0.25">
      <c r="A129" s="9"/>
      <c r="B129" s="33" t="s">
        <v>172</v>
      </c>
      <c r="C129" s="147">
        <f t="shared" si="484"/>
        <v>0.2</v>
      </c>
      <c r="D129" s="148">
        <f t="shared" si="485"/>
        <v>0</v>
      </c>
      <c r="E129" s="128"/>
      <c r="F129" s="128"/>
      <c r="G129" s="128">
        <v>0.2</v>
      </c>
      <c r="H129" s="128"/>
      <c r="I129" s="128"/>
      <c r="J129" s="128"/>
      <c r="K129" s="128"/>
      <c r="L129" s="128"/>
      <c r="M129" s="128"/>
      <c r="N129" s="128"/>
      <c r="O129" s="128"/>
      <c r="P129" s="128"/>
      <c r="Q129" s="197"/>
      <c r="R129" s="197"/>
      <c r="S129" s="147">
        <f t="shared" si="486"/>
        <v>0</v>
      </c>
      <c r="T129" s="148">
        <f t="shared" si="487"/>
        <v>0</v>
      </c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9"/>
      <c r="AF129" s="129"/>
      <c r="AG129" s="207"/>
      <c r="AH129" s="207"/>
      <c r="AI129" s="134">
        <f t="shared" si="488"/>
        <v>0.2</v>
      </c>
      <c r="AJ129" s="135">
        <f t="shared" si="489"/>
        <v>0</v>
      </c>
      <c r="AK129" s="104">
        <f t="shared" si="490"/>
        <v>0</v>
      </c>
      <c r="AL129" s="104">
        <f t="shared" si="491"/>
        <v>0</v>
      </c>
      <c r="AM129" s="104">
        <f t="shared" si="492"/>
        <v>0.2</v>
      </c>
      <c r="AN129" s="104">
        <f t="shared" si="493"/>
        <v>0</v>
      </c>
      <c r="AO129" s="104">
        <f t="shared" si="494"/>
        <v>0</v>
      </c>
      <c r="AP129" s="104">
        <f t="shared" si="495"/>
        <v>0</v>
      </c>
      <c r="AQ129" s="104">
        <f t="shared" si="496"/>
        <v>0</v>
      </c>
      <c r="AR129" s="104">
        <f t="shared" si="497"/>
        <v>0</v>
      </c>
      <c r="AS129" s="104">
        <f t="shared" si="498"/>
        <v>0</v>
      </c>
      <c r="AT129" s="104">
        <f t="shared" si="499"/>
        <v>0</v>
      </c>
      <c r="AU129" s="104">
        <f t="shared" si="500"/>
        <v>0</v>
      </c>
      <c r="AV129" s="104">
        <f t="shared" si="501"/>
        <v>0</v>
      </c>
      <c r="AW129" s="104">
        <f t="shared" si="502"/>
        <v>0</v>
      </c>
      <c r="AX129" s="104">
        <f t="shared" si="503"/>
        <v>0</v>
      </c>
      <c r="AY129" s="153">
        <f t="shared" si="349"/>
        <v>0</v>
      </c>
      <c r="AZ129" s="153">
        <f t="shared" si="350"/>
        <v>0</v>
      </c>
      <c r="BA129" s="153">
        <f t="shared" si="351"/>
        <v>0</v>
      </c>
      <c r="BB129" s="153">
        <f t="shared" si="352"/>
        <v>0</v>
      </c>
      <c r="BC129" s="153">
        <f t="shared" si="353"/>
        <v>0</v>
      </c>
      <c r="BD129" s="153">
        <f t="shared" si="354"/>
        <v>0</v>
      </c>
      <c r="BE129" s="153">
        <f t="shared" si="355"/>
        <v>0</v>
      </c>
      <c r="BF129" s="153">
        <f t="shared" si="356"/>
        <v>0</v>
      </c>
      <c r="BG129" s="153">
        <f t="shared" si="357"/>
        <v>0</v>
      </c>
      <c r="BH129" s="153">
        <f t="shared" si="358"/>
        <v>0</v>
      </c>
      <c r="BI129" s="153">
        <f t="shared" si="359"/>
        <v>0</v>
      </c>
      <c r="BJ129" s="153">
        <f t="shared" si="360"/>
        <v>0</v>
      </c>
      <c r="BK129" s="153">
        <f t="shared" si="361"/>
        <v>0</v>
      </c>
      <c r="BL129" s="153">
        <f t="shared" si="362"/>
        <v>0</v>
      </c>
      <c r="BM129" s="153">
        <f t="shared" si="363"/>
        <v>0</v>
      </c>
      <c r="BN129" s="153">
        <f t="shared" si="364"/>
        <v>0</v>
      </c>
      <c r="BO129" s="188">
        <f t="shared" si="365"/>
        <v>0</v>
      </c>
    </row>
    <row r="130" spans="1:67" ht="15" customHeight="1" x14ac:dyDescent="0.25">
      <c r="A130" s="9"/>
      <c r="B130" s="8" t="s">
        <v>5</v>
      </c>
      <c r="C130" s="146">
        <f t="shared" si="484"/>
        <v>31</v>
      </c>
      <c r="D130" s="146">
        <f t="shared" si="485"/>
        <v>0</v>
      </c>
      <c r="E130" s="6">
        <v>26.7</v>
      </c>
      <c r="F130" s="6"/>
      <c r="G130" s="6"/>
      <c r="H130" s="6"/>
      <c r="I130" s="6"/>
      <c r="J130" s="6"/>
      <c r="K130" s="6"/>
      <c r="L130" s="6"/>
      <c r="M130" s="6">
        <v>2.2999999999999998</v>
      </c>
      <c r="N130" s="6"/>
      <c r="O130" s="6"/>
      <c r="P130" s="6"/>
      <c r="Q130" s="196">
        <f>'4 priedas_ nepanaudotos lėšos'!C46</f>
        <v>2</v>
      </c>
      <c r="R130" s="196">
        <f>'4 priedas_ nepanaudotos lėšos'!D46</f>
        <v>0</v>
      </c>
      <c r="S130" s="146">
        <f t="shared" si="486"/>
        <v>0</v>
      </c>
      <c r="T130" s="146">
        <f t="shared" si="487"/>
        <v>0</v>
      </c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  <c r="AF130" s="126"/>
      <c r="AG130" s="206">
        <f>'4 priedas_ nepanaudotos lėšos'!O46</f>
        <v>0</v>
      </c>
      <c r="AH130" s="206">
        <f>'4 priedas_ nepanaudotos lėšos'!P46</f>
        <v>0</v>
      </c>
      <c r="AI130" s="103">
        <f t="shared" si="488"/>
        <v>31</v>
      </c>
      <c r="AJ130" s="103">
        <f t="shared" si="489"/>
        <v>0</v>
      </c>
      <c r="AK130" s="5">
        <f t="shared" si="490"/>
        <v>26.7</v>
      </c>
      <c r="AL130" s="5">
        <f t="shared" si="491"/>
        <v>0</v>
      </c>
      <c r="AM130" s="5">
        <f t="shared" si="492"/>
        <v>0</v>
      </c>
      <c r="AN130" s="5">
        <f t="shared" si="493"/>
        <v>0</v>
      </c>
      <c r="AO130" s="5">
        <f t="shared" si="494"/>
        <v>0</v>
      </c>
      <c r="AP130" s="5">
        <f t="shared" si="495"/>
        <v>0</v>
      </c>
      <c r="AQ130" s="5">
        <f t="shared" si="496"/>
        <v>0</v>
      </c>
      <c r="AR130" s="5">
        <f t="shared" si="497"/>
        <v>0</v>
      </c>
      <c r="AS130" s="5">
        <f t="shared" si="498"/>
        <v>2.2999999999999998</v>
      </c>
      <c r="AT130" s="5">
        <f t="shared" si="499"/>
        <v>0</v>
      </c>
      <c r="AU130" s="5">
        <f t="shared" si="500"/>
        <v>0</v>
      </c>
      <c r="AV130" s="5">
        <f t="shared" si="501"/>
        <v>0</v>
      </c>
      <c r="AW130" s="5">
        <f t="shared" si="502"/>
        <v>2</v>
      </c>
      <c r="AX130" s="5">
        <f t="shared" si="503"/>
        <v>0</v>
      </c>
      <c r="AY130" s="153">
        <f t="shared" si="349"/>
        <v>0</v>
      </c>
      <c r="AZ130" s="153">
        <f t="shared" si="350"/>
        <v>0</v>
      </c>
      <c r="BA130" s="153">
        <f t="shared" si="351"/>
        <v>0</v>
      </c>
      <c r="BB130" s="153">
        <f t="shared" si="352"/>
        <v>0</v>
      </c>
      <c r="BC130" s="153">
        <f t="shared" si="353"/>
        <v>0</v>
      </c>
      <c r="BD130" s="153">
        <f t="shared" si="354"/>
        <v>0</v>
      </c>
      <c r="BE130" s="153">
        <f t="shared" si="355"/>
        <v>0</v>
      </c>
      <c r="BF130" s="153">
        <f t="shared" si="356"/>
        <v>0</v>
      </c>
      <c r="BG130" s="153">
        <f t="shared" si="357"/>
        <v>0</v>
      </c>
      <c r="BH130" s="153">
        <f t="shared" si="358"/>
        <v>0</v>
      </c>
      <c r="BI130" s="153">
        <f t="shared" si="359"/>
        <v>0</v>
      </c>
      <c r="BJ130" s="153">
        <f t="shared" si="360"/>
        <v>0</v>
      </c>
      <c r="BK130" s="153">
        <f t="shared" si="361"/>
        <v>0</v>
      </c>
      <c r="BL130" s="153">
        <f t="shared" si="362"/>
        <v>0</v>
      </c>
      <c r="BM130" s="153">
        <f t="shared" si="363"/>
        <v>0</v>
      </c>
      <c r="BN130" s="153">
        <f t="shared" si="364"/>
        <v>0</v>
      </c>
      <c r="BO130" s="188">
        <f t="shared" si="365"/>
        <v>0</v>
      </c>
    </row>
    <row r="131" spans="1:67" ht="15" customHeight="1" x14ac:dyDescent="0.25">
      <c r="A131" s="9"/>
      <c r="B131" s="7" t="s">
        <v>293</v>
      </c>
      <c r="C131" s="146">
        <f t="shared" si="484"/>
        <v>5.0999999999999996</v>
      </c>
      <c r="D131" s="146">
        <f t="shared" si="485"/>
        <v>4.9000000000000004</v>
      </c>
      <c r="E131" s="6"/>
      <c r="F131" s="6"/>
      <c r="G131" s="6">
        <f t="shared" ref="G131:H131" si="504">G132</f>
        <v>5.0999999999999996</v>
      </c>
      <c r="H131" s="6">
        <f t="shared" si="504"/>
        <v>4.9000000000000004</v>
      </c>
      <c r="I131" s="6"/>
      <c r="J131" s="6"/>
      <c r="K131" s="6"/>
      <c r="L131" s="6"/>
      <c r="M131" s="6"/>
      <c r="N131" s="6"/>
      <c r="O131" s="6"/>
      <c r="P131" s="6"/>
      <c r="Q131" s="196"/>
      <c r="R131" s="196"/>
      <c r="S131" s="146">
        <f t="shared" si="486"/>
        <v>0</v>
      </c>
      <c r="T131" s="146">
        <f t="shared" si="487"/>
        <v>0.1</v>
      </c>
      <c r="U131" s="126"/>
      <c r="V131" s="126"/>
      <c r="W131" s="126">
        <f t="shared" ref="W131:X131" si="505">W132</f>
        <v>0</v>
      </c>
      <c r="X131" s="126">
        <f t="shared" si="505"/>
        <v>0.1</v>
      </c>
      <c r="Y131" s="126"/>
      <c r="Z131" s="126"/>
      <c r="AA131" s="126"/>
      <c r="AB131" s="126"/>
      <c r="AC131" s="126"/>
      <c r="AD131" s="126"/>
      <c r="AE131" s="126"/>
      <c r="AF131" s="126"/>
      <c r="AG131" s="206"/>
      <c r="AH131" s="206"/>
      <c r="AI131" s="103">
        <f t="shared" si="488"/>
        <v>5.0999999999999996</v>
      </c>
      <c r="AJ131" s="103">
        <f t="shared" si="489"/>
        <v>5</v>
      </c>
      <c r="AK131" s="5">
        <f t="shared" si="490"/>
        <v>0</v>
      </c>
      <c r="AL131" s="5">
        <f t="shared" si="491"/>
        <v>0</v>
      </c>
      <c r="AM131" s="5">
        <f t="shared" si="492"/>
        <v>5.0999999999999996</v>
      </c>
      <c r="AN131" s="5">
        <f t="shared" si="493"/>
        <v>5</v>
      </c>
      <c r="AO131" s="5">
        <f t="shared" si="494"/>
        <v>0</v>
      </c>
      <c r="AP131" s="5">
        <f t="shared" si="495"/>
        <v>0</v>
      </c>
      <c r="AQ131" s="5">
        <f t="shared" si="496"/>
        <v>0</v>
      </c>
      <c r="AR131" s="5">
        <f t="shared" si="497"/>
        <v>0</v>
      </c>
      <c r="AS131" s="5">
        <f t="shared" si="498"/>
        <v>0</v>
      </c>
      <c r="AT131" s="5">
        <f t="shared" si="499"/>
        <v>0</v>
      </c>
      <c r="AU131" s="5">
        <f t="shared" si="500"/>
        <v>0</v>
      </c>
      <c r="AV131" s="5">
        <f t="shared" si="501"/>
        <v>0</v>
      </c>
      <c r="AW131" s="5">
        <f t="shared" si="502"/>
        <v>0</v>
      </c>
      <c r="AX131" s="5">
        <f t="shared" si="503"/>
        <v>0</v>
      </c>
      <c r="AY131" s="153">
        <f t="shared" si="349"/>
        <v>0</v>
      </c>
      <c r="AZ131" s="153">
        <f t="shared" si="350"/>
        <v>-9.9999999999999645E-2</v>
      </c>
      <c r="BA131" s="153">
        <f t="shared" si="351"/>
        <v>0</v>
      </c>
      <c r="BB131" s="153">
        <f t="shared" si="352"/>
        <v>0</v>
      </c>
      <c r="BC131" s="153">
        <f t="shared" si="353"/>
        <v>0</v>
      </c>
      <c r="BD131" s="153">
        <f t="shared" si="354"/>
        <v>-9.9999999999999645E-2</v>
      </c>
      <c r="BE131" s="153">
        <f t="shared" si="355"/>
        <v>0</v>
      </c>
      <c r="BF131" s="153">
        <f t="shared" si="356"/>
        <v>0</v>
      </c>
      <c r="BG131" s="153">
        <f t="shared" si="357"/>
        <v>0</v>
      </c>
      <c r="BH131" s="153">
        <f t="shared" si="358"/>
        <v>0</v>
      </c>
      <c r="BI131" s="153">
        <f t="shared" si="359"/>
        <v>0</v>
      </c>
      <c r="BJ131" s="153">
        <f t="shared" si="360"/>
        <v>0</v>
      </c>
      <c r="BK131" s="153">
        <f t="shared" si="361"/>
        <v>0</v>
      </c>
      <c r="BL131" s="153">
        <f t="shared" si="362"/>
        <v>0</v>
      </c>
      <c r="BM131" s="153">
        <f t="shared" si="363"/>
        <v>0</v>
      </c>
      <c r="BN131" s="153">
        <f t="shared" si="364"/>
        <v>0</v>
      </c>
      <c r="BO131" s="188">
        <f t="shared" si="365"/>
        <v>0</v>
      </c>
    </row>
    <row r="132" spans="1:67" ht="15" customHeight="1" x14ac:dyDescent="0.25">
      <c r="A132" s="26"/>
      <c r="B132" s="34" t="s">
        <v>171</v>
      </c>
      <c r="C132" s="148">
        <f t="shared" si="484"/>
        <v>5.0999999999999996</v>
      </c>
      <c r="D132" s="148">
        <f t="shared" si="485"/>
        <v>4.9000000000000004</v>
      </c>
      <c r="E132" s="128"/>
      <c r="F132" s="128"/>
      <c r="G132" s="128">
        <v>5.0999999999999996</v>
      </c>
      <c r="H132" s="128">
        <v>4.9000000000000004</v>
      </c>
      <c r="I132" s="128"/>
      <c r="J132" s="128"/>
      <c r="K132" s="128"/>
      <c r="L132" s="128"/>
      <c r="M132" s="128"/>
      <c r="N132" s="128"/>
      <c r="O132" s="128"/>
      <c r="P132" s="128"/>
      <c r="Q132" s="197"/>
      <c r="R132" s="197"/>
      <c r="S132" s="148">
        <f t="shared" si="486"/>
        <v>0</v>
      </c>
      <c r="T132" s="148">
        <f t="shared" si="487"/>
        <v>0.1</v>
      </c>
      <c r="U132" s="129"/>
      <c r="V132" s="129"/>
      <c r="W132" s="129"/>
      <c r="X132" s="129">
        <v>0.1</v>
      </c>
      <c r="Y132" s="129"/>
      <c r="Z132" s="129"/>
      <c r="AA132" s="129"/>
      <c r="AB132" s="129"/>
      <c r="AC132" s="129"/>
      <c r="AD132" s="129"/>
      <c r="AE132" s="129"/>
      <c r="AF132" s="129"/>
      <c r="AG132" s="207"/>
      <c r="AH132" s="207"/>
      <c r="AI132" s="135">
        <f t="shared" si="488"/>
        <v>5.0999999999999996</v>
      </c>
      <c r="AJ132" s="135">
        <f t="shared" si="489"/>
        <v>5</v>
      </c>
      <c r="AK132" s="104">
        <f t="shared" si="490"/>
        <v>0</v>
      </c>
      <c r="AL132" s="104">
        <f t="shared" si="491"/>
        <v>0</v>
      </c>
      <c r="AM132" s="104">
        <f t="shared" si="492"/>
        <v>5.0999999999999996</v>
      </c>
      <c r="AN132" s="104">
        <f t="shared" si="493"/>
        <v>5</v>
      </c>
      <c r="AO132" s="104">
        <f t="shared" si="494"/>
        <v>0</v>
      </c>
      <c r="AP132" s="104">
        <f t="shared" si="495"/>
        <v>0</v>
      </c>
      <c r="AQ132" s="104">
        <f t="shared" si="496"/>
        <v>0</v>
      </c>
      <c r="AR132" s="104">
        <f t="shared" si="497"/>
        <v>0</v>
      </c>
      <c r="AS132" s="104">
        <f t="shared" si="498"/>
        <v>0</v>
      </c>
      <c r="AT132" s="104">
        <f t="shared" si="499"/>
        <v>0</v>
      </c>
      <c r="AU132" s="104">
        <f t="shared" si="500"/>
        <v>0</v>
      </c>
      <c r="AV132" s="104">
        <f t="shared" si="501"/>
        <v>0</v>
      </c>
      <c r="AW132" s="104">
        <f t="shared" si="502"/>
        <v>0</v>
      </c>
      <c r="AX132" s="104">
        <f t="shared" si="503"/>
        <v>0</v>
      </c>
      <c r="AY132" s="153">
        <f t="shared" si="349"/>
        <v>0</v>
      </c>
      <c r="AZ132" s="153">
        <f t="shared" si="350"/>
        <v>-9.9999999999999645E-2</v>
      </c>
      <c r="BA132" s="153">
        <f t="shared" si="351"/>
        <v>0</v>
      </c>
      <c r="BB132" s="153">
        <f t="shared" si="352"/>
        <v>0</v>
      </c>
      <c r="BC132" s="153">
        <f t="shared" si="353"/>
        <v>0</v>
      </c>
      <c r="BD132" s="153">
        <f t="shared" si="354"/>
        <v>-9.9999999999999645E-2</v>
      </c>
      <c r="BE132" s="153">
        <f t="shared" si="355"/>
        <v>0</v>
      </c>
      <c r="BF132" s="153">
        <f t="shared" si="356"/>
        <v>0</v>
      </c>
      <c r="BG132" s="153">
        <f t="shared" si="357"/>
        <v>0</v>
      </c>
      <c r="BH132" s="153">
        <f t="shared" si="358"/>
        <v>0</v>
      </c>
      <c r="BI132" s="153">
        <f t="shared" si="359"/>
        <v>0</v>
      </c>
      <c r="BJ132" s="153">
        <f t="shared" si="360"/>
        <v>0</v>
      </c>
      <c r="BK132" s="153">
        <f t="shared" si="361"/>
        <v>0</v>
      </c>
      <c r="BL132" s="153">
        <f t="shared" si="362"/>
        <v>0</v>
      </c>
      <c r="BM132" s="153">
        <f t="shared" si="363"/>
        <v>0</v>
      </c>
      <c r="BN132" s="153">
        <f t="shared" si="364"/>
        <v>0</v>
      </c>
      <c r="BO132" s="188">
        <f t="shared" si="365"/>
        <v>0</v>
      </c>
    </row>
    <row r="133" spans="1:67" ht="15" customHeight="1" x14ac:dyDescent="0.25">
      <c r="A133" s="3" t="s">
        <v>17</v>
      </c>
      <c r="B133" s="106" t="s">
        <v>301</v>
      </c>
      <c r="C133" s="143">
        <f t="shared" ref="C133:F133" si="506">C134+C137+C138</f>
        <v>392.70000000000005</v>
      </c>
      <c r="D133" s="144">
        <f t="shared" si="506"/>
        <v>272.5</v>
      </c>
      <c r="E133" s="121">
        <f t="shared" si="506"/>
        <v>337.3</v>
      </c>
      <c r="F133" s="121">
        <f t="shared" si="506"/>
        <v>246.5</v>
      </c>
      <c r="G133" s="121">
        <f>G134+G137+G138</f>
        <v>29.6</v>
      </c>
      <c r="H133" s="121">
        <f t="shared" ref="H133:R133" si="507">H134+H137+H138</f>
        <v>26</v>
      </c>
      <c r="I133" s="121">
        <f t="shared" si="507"/>
        <v>0</v>
      </c>
      <c r="J133" s="121">
        <f t="shared" si="507"/>
        <v>0</v>
      </c>
      <c r="K133" s="121">
        <f t="shared" si="507"/>
        <v>0</v>
      </c>
      <c r="L133" s="121">
        <f t="shared" si="507"/>
        <v>0</v>
      </c>
      <c r="M133" s="121">
        <f t="shared" si="507"/>
        <v>17.700000000000003</v>
      </c>
      <c r="N133" s="121">
        <f t="shared" si="507"/>
        <v>0</v>
      </c>
      <c r="O133" s="121">
        <f t="shared" si="507"/>
        <v>0</v>
      </c>
      <c r="P133" s="121">
        <f t="shared" si="507"/>
        <v>0</v>
      </c>
      <c r="Q133" s="195">
        <f t="shared" si="507"/>
        <v>8.1</v>
      </c>
      <c r="R133" s="195">
        <f t="shared" si="507"/>
        <v>0</v>
      </c>
      <c r="S133" s="143">
        <f t="shared" ref="S133:V133" si="508">S134+S137+S138</f>
        <v>2.2000000000000002</v>
      </c>
      <c r="T133" s="144">
        <f t="shared" si="508"/>
        <v>3.7</v>
      </c>
      <c r="U133" s="125">
        <f t="shared" si="508"/>
        <v>2.2000000000000002</v>
      </c>
      <c r="V133" s="125">
        <f t="shared" si="508"/>
        <v>2.9</v>
      </c>
      <c r="W133" s="125">
        <f>W134+W137+W138</f>
        <v>0</v>
      </c>
      <c r="X133" s="125">
        <f t="shared" ref="X133:AH133" si="509">X134+X137+X138</f>
        <v>0.8</v>
      </c>
      <c r="Y133" s="125">
        <f t="shared" si="509"/>
        <v>0</v>
      </c>
      <c r="Z133" s="125">
        <f t="shared" si="509"/>
        <v>0</v>
      </c>
      <c r="AA133" s="125">
        <f t="shared" si="509"/>
        <v>0</v>
      </c>
      <c r="AB133" s="125">
        <f t="shared" si="509"/>
        <v>0</v>
      </c>
      <c r="AC133" s="125">
        <f t="shared" si="509"/>
        <v>0</v>
      </c>
      <c r="AD133" s="125">
        <f t="shared" si="509"/>
        <v>0</v>
      </c>
      <c r="AE133" s="125">
        <f t="shared" si="509"/>
        <v>0</v>
      </c>
      <c r="AF133" s="125">
        <f t="shared" si="509"/>
        <v>0</v>
      </c>
      <c r="AG133" s="205">
        <f t="shared" si="509"/>
        <v>0</v>
      </c>
      <c r="AH133" s="205">
        <f t="shared" si="509"/>
        <v>0</v>
      </c>
      <c r="AI133" s="13">
        <f t="shared" ref="AI133:AL133" si="510">AI134+AI137+AI138</f>
        <v>394.90000000000003</v>
      </c>
      <c r="AJ133" s="11">
        <f t="shared" si="510"/>
        <v>276.2</v>
      </c>
      <c r="AK133" s="96">
        <f t="shared" si="510"/>
        <v>339.50000000000006</v>
      </c>
      <c r="AL133" s="96">
        <f t="shared" si="510"/>
        <v>249.4</v>
      </c>
      <c r="AM133" s="96">
        <f>AM134+AM137+AM138</f>
        <v>29.6</v>
      </c>
      <c r="AN133" s="96">
        <f t="shared" ref="AN133:AX133" si="511">AN134+AN137+AN138</f>
        <v>26.8</v>
      </c>
      <c r="AO133" s="96">
        <f t="shared" si="511"/>
        <v>0</v>
      </c>
      <c r="AP133" s="96">
        <f t="shared" si="511"/>
        <v>0</v>
      </c>
      <c r="AQ133" s="96">
        <f t="shared" si="511"/>
        <v>0</v>
      </c>
      <c r="AR133" s="96">
        <f t="shared" si="511"/>
        <v>0</v>
      </c>
      <c r="AS133" s="96">
        <f t="shared" si="511"/>
        <v>17.700000000000003</v>
      </c>
      <c r="AT133" s="96">
        <f t="shared" si="511"/>
        <v>0</v>
      </c>
      <c r="AU133" s="96">
        <f t="shared" si="511"/>
        <v>0</v>
      </c>
      <c r="AV133" s="96">
        <f t="shared" si="511"/>
        <v>0</v>
      </c>
      <c r="AW133" s="96">
        <f t="shared" si="511"/>
        <v>8.1</v>
      </c>
      <c r="AX133" s="96">
        <f t="shared" si="511"/>
        <v>0</v>
      </c>
      <c r="AY133" s="153">
        <f t="shared" si="349"/>
        <v>-2.1999999999999886</v>
      </c>
      <c r="AZ133" s="153">
        <f t="shared" si="350"/>
        <v>-3.6999999999999886</v>
      </c>
      <c r="BA133" s="153">
        <f t="shared" si="351"/>
        <v>-2.2000000000000455</v>
      </c>
      <c r="BB133" s="153">
        <f t="shared" si="352"/>
        <v>-2.9000000000000057</v>
      </c>
      <c r="BC133" s="153">
        <f t="shared" si="353"/>
        <v>0</v>
      </c>
      <c r="BD133" s="153">
        <f t="shared" si="354"/>
        <v>-0.80000000000000071</v>
      </c>
      <c r="BE133" s="153">
        <f t="shared" si="355"/>
        <v>0</v>
      </c>
      <c r="BF133" s="153">
        <f t="shared" si="356"/>
        <v>0</v>
      </c>
      <c r="BG133" s="153">
        <f t="shared" si="357"/>
        <v>0</v>
      </c>
      <c r="BH133" s="153">
        <f t="shared" si="358"/>
        <v>0</v>
      </c>
      <c r="BI133" s="153">
        <f t="shared" si="359"/>
        <v>0</v>
      </c>
      <c r="BJ133" s="153">
        <f t="shared" si="360"/>
        <v>0</v>
      </c>
      <c r="BK133" s="153">
        <f t="shared" si="361"/>
        <v>0</v>
      </c>
      <c r="BL133" s="153">
        <f t="shared" si="362"/>
        <v>0</v>
      </c>
      <c r="BM133" s="153">
        <f t="shared" si="363"/>
        <v>0</v>
      </c>
      <c r="BN133" s="153">
        <f t="shared" si="364"/>
        <v>0</v>
      </c>
      <c r="BO133" s="188">
        <f t="shared" si="365"/>
        <v>1.1546319456101628E-14</v>
      </c>
    </row>
    <row r="134" spans="1:67" ht="15" customHeight="1" x14ac:dyDescent="0.25">
      <c r="A134" s="9"/>
      <c r="B134" s="19" t="s">
        <v>289</v>
      </c>
      <c r="C134" s="145">
        <f t="shared" ref="C134:C139" si="512">E134+G134+I134+K134+M134+O134+Q134</f>
        <v>298</v>
      </c>
      <c r="D134" s="146">
        <f t="shared" ref="D134:D139" si="513">F134+H134+J134+L134+N134+P134+R134</f>
        <v>257.3</v>
      </c>
      <c r="E134" s="6">
        <v>278.10000000000002</v>
      </c>
      <c r="F134" s="6">
        <v>246.5</v>
      </c>
      <c r="G134" s="6">
        <f>G135+G136</f>
        <v>14</v>
      </c>
      <c r="H134" s="6">
        <f>H135+H136</f>
        <v>10.8</v>
      </c>
      <c r="I134" s="6"/>
      <c r="J134" s="6"/>
      <c r="K134" s="6"/>
      <c r="L134" s="6"/>
      <c r="M134" s="6">
        <v>5.9</v>
      </c>
      <c r="N134" s="6"/>
      <c r="O134" s="6"/>
      <c r="P134" s="6"/>
      <c r="Q134" s="196"/>
      <c r="R134" s="196"/>
      <c r="S134" s="145">
        <f t="shared" ref="S134:S139" si="514">U134+W134+Y134+AA134+AC134+AE134+AG134</f>
        <v>3.6</v>
      </c>
      <c r="T134" s="146">
        <f t="shared" ref="T134:T139" si="515">V134+X134+Z134+AB134+AD134+AF134+AH134</f>
        <v>3.7</v>
      </c>
      <c r="U134" s="126">
        <v>3.6</v>
      </c>
      <c r="V134" s="126">
        <v>2.9</v>
      </c>
      <c r="W134" s="126">
        <f>W135+W136</f>
        <v>0</v>
      </c>
      <c r="X134" s="126">
        <f>X135+X136</f>
        <v>0.8</v>
      </c>
      <c r="Y134" s="126"/>
      <c r="Z134" s="126"/>
      <c r="AA134" s="126"/>
      <c r="AB134" s="126"/>
      <c r="AC134" s="126"/>
      <c r="AD134" s="126"/>
      <c r="AE134" s="126"/>
      <c r="AF134" s="126"/>
      <c r="AG134" s="206"/>
      <c r="AH134" s="206"/>
      <c r="AI134" s="102">
        <f t="shared" ref="AI134:AI139" si="516">AK134+AM134+AO134+AQ134+AS134+AU134+AW134</f>
        <v>301.60000000000002</v>
      </c>
      <c r="AJ134" s="103">
        <f t="shared" ref="AJ134:AJ139" si="517">AL134+AN134+AP134+AR134+AT134+AV134+AX134</f>
        <v>261</v>
      </c>
      <c r="AK134" s="5">
        <f t="shared" ref="AK134:AK139" si="518">E134+U134</f>
        <v>281.70000000000005</v>
      </c>
      <c r="AL134" s="5">
        <f t="shared" ref="AL134:AL139" si="519">F134+V134</f>
        <v>249.4</v>
      </c>
      <c r="AM134" s="5">
        <f t="shared" ref="AM134:AM139" si="520">G134+W134</f>
        <v>14</v>
      </c>
      <c r="AN134" s="5">
        <f t="shared" ref="AN134:AN139" si="521">H134+X134</f>
        <v>11.600000000000001</v>
      </c>
      <c r="AO134" s="5">
        <f t="shared" ref="AO134:AO139" si="522">I134+Y134</f>
        <v>0</v>
      </c>
      <c r="AP134" s="5">
        <f t="shared" ref="AP134:AP139" si="523">J134+Z134</f>
        <v>0</v>
      </c>
      <c r="AQ134" s="5">
        <f t="shared" ref="AQ134:AQ139" si="524">K134+AA134</f>
        <v>0</v>
      </c>
      <c r="AR134" s="5">
        <f t="shared" ref="AR134:AR139" si="525">L134+AB134</f>
        <v>0</v>
      </c>
      <c r="AS134" s="5">
        <f t="shared" ref="AS134:AS139" si="526">M134+AC134</f>
        <v>5.9</v>
      </c>
      <c r="AT134" s="5">
        <f t="shared" ref="AT134:AT139" si="527">N134+AD134</f>
        <v>0</v>
      </c>
      <c r="AU134" s="5">
        <f t="shared" ref="AU134:AU139" si="528">O134+AE134</f>
        <v>0</v>
      </c>
      <c r="AV134" s="5">
        <f t="shared" ref="AV134:AV139" si="529">P134+AF134</f>
        <v>0</v>
      </c>
      <c r="AW134" s="5">
        <f t="shared" ref="AW134:AW139" si="530">Q134+AG134</f>
        <v>0</v>
      </c>
      <c r="AX134" s="5">
        <f t="shared" ref="AX134:AX139" si="531">R134+AH134</f>
        <v>0</v>
      </c>
      <c r="AY134" s="153">
        <f t="shared" si="349"/>
        <v>-3.6000000000000227</v>
      </c>
      <c r="AZ134" s="153">
        <f t="shared" si="350"/>
        <v>-3.6999999999999886</v>
      </c>
      <c r="BA134" s="153">
        <f t="shared" si="351"/>
        <v>-3.6000000000000227</v>
      </c>
      <c r="BB134" s="153">
        <f t="shared" si="352"/>
        <v>-2.9000000000000057</v>
      </c>
      <c r="BC134" s="153">
        <f t="shared" si="353"/>
        <v>0</v>
      </c>
      <c r="BD134" s="153">
        <f t="shared" si="354"/>
        <v>-0.80000000000000071</v>
      </c>
      <c r="BE134" s="153">
        <f t="shared" si="355"/>
        <v>0</v>
      </c>
      <c r="BF134" s="153">
        <f t="shared" si="356"/>
        <v>0</v>
      </c>
      <c r="BG134" s="153">
        <f t="shared" si="357"/>
        <v>0</v>
      </c>
      <c r="BH134" s="153">
        <f t="shared" si="358"/>
        <v>0</v>
      </c>
      <c r="BI134" s="153">
        <f t="shared" si="359"/>
        <v>0</v>
      </c>
      <c r="BJ134" s="153">
        <f t="shared" si="360"/>
        <v>0</v>
      </c>
      <c r="BK134" s="153">
        <f t="shared" si="361"/>
        <v>0</v>
      </c>
      <c r="BL134" s="153">
        <f t="shared" si="362"/>
        <v>0</v>
      </c>
      <c r="BM134" s="153">
        <f t="shared" si="363"/>
        <v>0</v>
      </c>
      <c r="BN134" s="153">
        <f t="shared" si="364"/>
        <v>0</v>
      </c>
      <c r="BO134" s="188">
        <f t="shared" si="365"/>
        <v>-2.2648549702353193E-14</v>
      </c>
    </row>
    <row r="135" spans="1:67" ht="15" customHeight="1" x14ac:dyDescent="0.25">
      <c r="A135" s="9"/>
      <c r="B135" s="31" t="s">
        <v>223</v>
      </c>
      <c r="C135" s="147">
        <f t="shared" si="512"/>
        <v>13.3</v>
      </c>
      <c r="D135" s="148">
        <f t="shared" si="513"/>
        <v>10.8</v>
      </c>
      <c r="E135" s="128"/>
      <c r="F135" s="128"/>
      <c r="G135" s="128">
        <v>13.3</v>
      </c>
      <c r="H135" s="128">
        <v>10.8</v>
      </c>
      <c r="I135" s="128"/>
      <c r="J135" s="128"/>
      <c r="K135" s="128"/>
      <c r="L135" s="128"/>
      <c r="M135" s="128"/>
      <c r="N135" s="128"/>
      <c r="O135" s="128"/>
      <c r="P135" s="128"/>
      <c r="Q135" s="197"/>
      <c r="R135" s="197"/>
      <c r="S135" s="147">
        <f t="shared" si="514"/>
        <v>0</v>
      </c>
      <c r="T135" s="148">
        <f t="shared" si="515"/>
        <v>0.8</v>
      </c>
      <c r="U135" s="129"/>
      <c r="V135" s="129"/>
      <c r="W135" s="129"/>
      <c r="X135" s="129">
        <v>0.8</v>
      </c>
      <c r="Y135" s="129"/>
      <c r="Z135" s="129"/>
      <c r="AA135" s="129"/>
      <c r="AB135" s="129"/>
      <c r="AC135" s="129"/>
      <c r="AD135" s="129"/>
      <c r="AE135" s="129"/>
      <c r="AF135" s="129"/>
      <c r="AG135" s="207"/>
      <c r="AH135" s="207"/>
      <c r="AI135" s="134">
        <f t="shared" si="516"/>
        <v>13.3</v>
      </c>
      <c r="AJ135" s="135">
        <f t="shared" si="517"/>
        <v>11.600000000000001</v>
      </c>
      <c r="AK135" s="104">
        <f t="shared" si="518"/>
        <v>0</v>
      </c>
      <c r="AL135" s="104">
        <f t="shared" si="519"/>
        <v>0</v>
      </c>
      <c r="AM135" s="104">
        <f t="shared" si="520"/>
        <v>13.3</v>
      </c>
      <c r="AN135" s="104">
        <f t="shared" si="521"/>
        <v>11.600000000000001</v>
      </c>
      <c r="AO135" s="104">
        <f t="shared" si="522"/>
        <v>0</v>
      </c>
      <c r="AP135" s="104">
        <f t="shared" si="523"/>
        <v>0</v>
      </c>
      <c r="AQ135" s="104">
        <f t="shared" si="524"/>
        <v>0</v>
      </c>
      <c r="AR135" s="104">
        <f t="shared" si="525"/>
        <v>0</v>
      </c>
      <c r="AS135" s="104">
        <f t="shared" si="526"/>
        <v>0</v>
      </c>
      <c r="AT135" s="104">
        <f t="shared" si="527"/>
        <v>0</v>
      </c>
      <c r="AU135" s="104">
        <f t="shared" si="528"/>
        <v>0</v>
      </c>
      <c r="AV135" s="104">
        <f t="shared" si="529"/>
        <v>0</v>
      </c>
      <c r="AW135" s="104">
        <f t="shared" si="530"/>
        <v>0</v>
      </c>
      <c r="AX135" s="104">
        <f t="shared" si="531"/>
        <v>0</v>
      </c>
      <c r="AY135" s="153">
        <f t="shared" si="349"/>
        <v>0</v>
      </c>
      <c r="AZ135" s="153">
        <f t="shared" si="350"/>
        <v>-0.80000000000000071</v>
      </c>
      <c r="BA135" s="153">
        <f t="shared" si="351"/>
        <v>0</v>
      </c>
      <c r="BB135" s="153">
        <f t="shared" si="352"/>
        <v>0</v>
      </c>
      <c r="BC135" s="153">
        <f t="shared" si="353"/>
        <v>0</v>
      </c>
      <c r="BD135" s="153">
        <f t="shared" si="354"/>
        <v>-0.80000000000000071</v>
      </c>
      <c r="BE135" s="153">
        <f t="shared" si="355"/>
        <v>0</v>
      </c>
      <c r="BF135" s="153">
        <f t="shared" si="356"/>
        <v>0</v>
      </c>
      <c r="BG135" s="153">
        <f t="shared" si="357"/>
        <v>0</v>
      </c>
      <c r="BH135" s="153">
        <f t="shared" si="358"/>
        <v>0</v>
      </c>
      <c r="BI135" s="153">
        <f t="shared" si="359"/>
        <v>0</v>
      </c>
      <c r="BJ135" s="153">
        <f t="shared" si="360"/>
        <v>0</v>
      </c>
      <c r="BK135" s="153">
        <f t="shared" si="361"/>
        <v>0</v>
      </c>
      <c r="BL135" s="153">
        <f t="shared" si="362"/>
        <v>0</v>
      </c>
      <c r="BM135" s="153">
        <f t="shared" si="363"/>
        <v>0</v>
      </c>
      <c r="BN135" s="153">
        <f t="shared" si="364"/>
        <v>0</v>
      </c>
      <c r="BO135" s="188">
        <f t="shared" si="365"/>
        <v>0</v>
      </c>
    </row>
    <row r="136" spans="1:67" ht="15" customHeight="1" x14ac:dyDescent="0.25">
      <c r="A136" s="9"/>
      <c r="B136" s="33" t="s">
        <v>172</v>
      </c>
      <c r="C136" s="147">
        <f t="shared" si="512"/>
        <v>0.7</v>
      </c>
      <c r="D136" s="148">
        <f t="shared" si="513"/>
        <v>0</v>
      </c>
      <c r="E136" s="128"/>
      <c r="F136" s="128"/>
      <c r="G136" s="128">
        <v>0.7</v>
      </c>
      <c r="H136" s="128"/>
      <c r="I136" s="128"/>
      <c r="J136" s="128"/>
      <c r="K136" s="128"/>
      <c r="L136" s="128"/>
      <c r="M136" s="128"/>
      <c r="N136" s="128"/>
      <c r="O136" s="128"/>
      <c r="P136" s="128"/>
      <c r="Q136" s="197"/>
      <c r="R136" s="197"/>
      <c r="S136" s="147">
        <f t="shared" si="514"/>
        <v>0</v>
      </c>
      <c r="T136" s="148">
        <f t="shared" si="515"/>
        <v>0</v>
      </c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207"/>
      <c r="AH136" s="207"/>
      <c r="AI136" s="134">
        <f t="shared" si="516"/>
        <v>0.7</v>
      </c>
      <c r="AJ136" s="135">
        <f t="shared" si="517"/>
        <v>0</v>
      </c>
      <c r="AK136" s="104">
        <f t="shared" si="518"/>
        <v>0</v>
      </c>
      <c r="AL136" s="104">
        <f t="shared" si="519"/>
        <v>0</v>
      </c>
      <c r="AM136" s="104">
        <f t="shared" si="520"/>
        <v>0.7</v>
      </c>
      <c r="AN136" s="104">
        <f t="shared" si="521"/>
        <v>0</v>
      </c>
      <c r="AO136" s="104">
        <f t="shared" si="522"/>
        <v>0</v>
      </c>
      <c r="AP136" s="104">
        <f t="shared" si="523"/>
        <v>0</v>
      </c>
      <c r="AQ136" s="104">
        <f t="shared" si="524"/>
        <v>0</v>
      </c>
      <c r="AR136" s="104">
        <f t="shared" si="525"/>
        <v>0</v>
      </c>
      <c r="AS136" s="104">
        <f t="shared" si="526"/>
        <v>0</v>
      </c>
      <c r="AT136" s="104">
        <f t="shared" si="527"/>
        <v>0</v>
      </c>
      <c r="AU136" s="104">
        <f t="shared" si="528"/>
        <v>0</v>
      </c>
      <c r="AV136" s="104">
        <f t="shared" si="529"/>
        <v>0</v>
      </c>
      <c r="AW136" s="104">
        <f t="shared" si="530"/>
        <v>0</v>
      </c>
      <c r="AX136" s="104">
        <f t="shared" si="531"/>
        <v>0</v>
      </c>
      <c r="AY136" s="153">
        <f t="shared" si="349"/>
        <v>0</v>
      </c>
      <c r="AZ136" s="153">
        <f t="shared" si="350"/>
        <v>0</v>
      </c>
      <c r="BA136" s="153">
        <f t="shared" si="351"/>
        <v>0</v>
      </c>
      <c r="BB136" s="153">
        <f t="shared" si="352"/>
        <v>0</v>
      </c>
      <c r="BC136" s="153">
        <f t="shared" si="353"/>
        <v>0</v>
      </c>
      <c r="BD136" s="153">
        <f t="shared" si="354"/>
        <v>0</v>
      </c>
      <c r="BE136" s="153">
        <f t="shared" si="355"/>
        <v>0</v>
      </c>
      <c r="BF136" s="153">
        <f t="shared" si="356"/>
        <v>0</v>
      </c>
      <c r="BG136" s="153">
        <f t="shared" si="357"/>
        <v>0</v>
      </c>
      <c r="BH136" s="153">
        <f t="shared" si="358"/>
        <v>0</v>
      </c>
      <c r="BI136" s="153">
        <f t="shared" si="359"/>
        <v>0</v>
      </c>
      <c r="BJ136" s="153">
        <f t="shared" si="360"/>
        <v>0</v>
      </c>
      <c r="BK136" s="153">
        <f t="shared" si="361"/>
        <v>0</v>
      </c>
      <c r="BL136" s="153">
        <f t="shared" si="362"/>
        <v>0</v>
      </c>
      <c r="BM136" s="153">
        <f t="shared" si="363"/>
        <v>0</v>
      </c>
      <c r="BN136" s="153">
        <f t="shared" si="364"/>
        <v>0</v>
      </c>
      <c r="BO136" s="188">
        <f t="shared" si="365"/>
        <v>0</v>
      </c>
    </row>
    <row r="137" spans="1:67" ht="15" customHeight="1" x14ac:dyDescent="0.25">
      <c r="A137" s="9"/>
      <c r="B137" s="8" t="s">
        <v>5</v>
      </c>
      <c r="C137" s="146">
        <f t="shared" si="512"/>
        <v>79.099999999999994</v>
      </c>
      <c r="D137" s="146">
        <f t="shared" si="513"/>
        <v>0</v>
      </c>
      <c r="E137" s="6">
        <v>59.2</v>
      </c>
      <c r="F137" s="6"/>
      <c r="G137" s="6"/>
      <c r="H137" s="6"/>
      <c r="I137" s="6"/>
      <c r="J137" s="6"/>
      <c r="K137" s="6"/>
      <c r="L137" s="6"/>
      <c r="M137" s="6">
        <v>11.8</v>
      </c>
      <c r="N137" s="6"/>
      <c r="O137" s="6"/>
      <c r="P137" s="6"/>
      <c r="Q137" s="196">
        <f>'4 priedas_ nepanaudotos lėšos'!C48</f>
        <v>8.1</v>
      </c>
      <c r="R137" s="196">
        <f>'4 priedas_ nepanaudotos lėšos'!D48</f>
        <v>0</v>
      </c>
      <c r="S137" s="146">
        <f t="shared" si="514"/>
        <v>-1.4</v>
      </c>
      <c r="T137" s="146">
        <f t="shared" si="515"/>
        <v>0</v>
      </c>
      <c r="U137" s="126">
        <v>-1.4</v>
      </c>
      <c r="V137" s="126"/>
      <c r="W137" s="126"/>
      <c r="X137" s="126"/>
      <c r="Y137" s="126"/>
      <c r="Z137" s="126"/>
      <c r="AA137" s="126"/>
      <c r="AB137" s="126"/>
      <c r="AC137" s="126"/>
      <c r="AD137" s="126"/>
      <c r="AE137" s="126"/>
      <c r="AF137" s="126"/>
      <c r="AG137" s="206">
        <f>'4 priedas_ nepanaudotos lėšos'!O48</f>
        <v>0</v>
      </c>
      <c r="AH137" s="206">
        <f>'4 priedas_ nepanaudotos lėšos'!P48</f>
        <v>0</v>
      </c>
      <c r="AI137" s="103">
        <f t="shared" si="516"/>
        <v>77.7</v>
      </c>
      <c r="AJ137" s="103">
        <f t="shared" si="517"/>
        <v>0</v>
      </c>
      <c r="AK137" s="5">
        <f t="shared" si="518"/>
        <v>57.800000000000004</v>
      </c>
      <c r="AL137" s="5">
        <f t="shared" si="519"/>
        <v>0</v>
      </c>
      <c r="AM137" s="5">
        <f t="shared" si="520"/>
        <v>0</v>
      </c>
      <c r="AN137" s="5">
        <f t="shared" si="521"/>
        <v>0</v>
      </c>
      <c r="AO137" s="5">
        <f t="shared" si="522"/>
        <v>0</v>
      </c>
      <c r="AP137" s="5">
        <f t="shared" si="523"/>
        <v>0</v>
      </c>
      <c r="AQ137" s="5">
        <f t="shared" si="524"/>
        <v>0</v>
      </c>
      <c r="AR137" s="5">
        <f t="shared" si="525"/>
        <v>0</v>
      </c>
      <c r="AS137" s="5">
        <f t="shared" si="526"/>
        <v>11.8</v>
      </c>
      <c r="AT137" s="5">
        <f t="shared" si="527"/>
        <v>0</v>
      </c>
      <c r="AU137" s="5">
        <f t="shared" si="528"/>
        <v>0</v>
      </c>
      <c r="AV137" s="5">
        <f t="shared" si="529"/>
        <v>0</v>
      </c>
      <c r="AW137" s="5">
        <f t="shared" si="530"/>
        <v>8.1</v>
      </c>
      <c r="AX137" s="5">
        <f t="shared" si="531"/>
        <v>0</v>
      </c>
      <c r="AY137" s="153">
        <f t="shared" si="349"/>
        <v>1.3999999999999915</v>
      </c>
      <c r="AZ137" s="153">
        <f t="shared" si="350"/>
        <v>0</v>
      </c>
      <c r="BA137" s="153">
        <f t="shared" si="351"/>
        <v>1.3999999999999986</v>
      </c>
      <c r="BB137" s="153">
        <f t="shared" si="352"/>
        <v>0</v>
      </c>
      <c r="BC137" s="153">
        <f t="shared" si="353"/>
        <v>0</v>
      </c>
      <c r="BD137" s="153">
        <f t="shared" si="354"/>
        <v>0</v>
      </c>
      <c r="BE137" s="153">
        <f t="shared" si="355"/>
        <v>0</v>
      </c>
      <c r="BF137" s="153">
        <f t="shared" si="356"/>
        <v>0</v>
      </c>
      <c r="BG137" s="153">
        <f t="shared" si="357"/>
        <v>0</v>
      </c>
      <c r="BH137" s="153">
        <f t="shared" si="358"/>
        <v>0</v>
      </c>
      <c r="BI137" s="153">
        <f t="shared" si="359"/>
        <v>0</v>
      </c>
      <c r="BJ137" s="153">
        <f t="shared" si="360"/>
        <v>0</v>
      </c>
      <c r="BK137" s="153">
        <f t="shared" si="361"/>
        <v>0</v>
      </c>
      <c r="BL137" s="153">
        <f t="shared" si="362"/>
        <v>0</v>
      </c>
      <c r="BM137" s="153">
        <f t="shared" si="363"/>
        <v>0</v>
      </c>
      <c r="BN137" s="153">
        <f t="shared" si="364"/>
        <v>0</v>
      </c>
      <c r="BO137" s="188">
        <f t="shared" si="365"/>
        <v>-8.4376949871511897E-15</v>
      </c>
    </row>
    <row r="138" spans="1:67" ht="15" customHeight="1" x14ac:dyDescent="0.25">
      <c r="A138" s="9"/>
      <c r="B138" s="7" t="s">
        <v>293</v>
      </c>
      <c r="C138" s="146">
        <f t="shared" si="512"/>
        <v>15.6</v>
      </c>
      <c r="D138" s="146">
        <f t="shared" si="513"/>
        <v>15.2</v>
      </c>
      <c r="E138" s="6"/>
      <c r="F138" s="6"/>
      <c r="G138" s="6">
        <f t="shared" ref="G138:H138" si="532">G139</f>
        <v>15.6</v>
      </c>
      <c r="H138" s="6">
        <f t="shared" si="532"/>
        <v>15.2</v>
      </c>
      <c r="I138" s="6"/>
      <c r="J138" s="6"/>
      <c r="K138" s="6"/>
      <c r="L138" s="6"/>
      <c r="M138" s="6"/>
      <c r="N138" s="6"/>
      <c r="O138" s="6"/>
      <c r="P138" s="6"/>
      <c r="Q138" s="196"/>
      <c r="R138" s="196"/>
      <c r="S138" s="146">
        <f t="shared" si="514"/>
        <v>0</v>
      </c>
      <c r="T138" s="146">
        <f t="shared" si="515"/>
        <v>0</v>
      </c>
      <c r="U138" s="126"/>
      <c r="V138" s="126"/>
      <c r="W138" s="126">
        <f t="shared" ref="W138:X138" si="533">W139</f>
        <v>0</v>
      </c>
      <c r="X138" s="126">
        <f t="shared" si="533"/>
        <v>0</v>
      </c>
      <c r="Y138" s="126"/>
      <c r="Z138" s="126"/>
      <c r="AA138" s="126"/>
      <c r="AB138" s="126"/>
      <c r="AC138" s="126"/>
      <c r="AD138" s="126"/>
      <c r="AE138" s="126"/>
      <c r="AF138" s="126"/>
      <c r="AG138" s="206"/>
      <c r="AH138" s="206"/>
      <c r="AI138" s="103">
        <f t="shared" si="516"/>
        <v>15.6</v>
      </c>
      <c r="AJ138" s="103">
        <f t="shared" si="517"/>
        <v>15.2</v>
      </c>
      <c r="AK138" s="5">
        <f t="shared" si="518"/>
        <v>0</v>
      </c>
      <c r="AL138" s="5">
        <f t="shared" si="519"/>
        <v>0</v>
      </c>
      <c r="AM138" s="5">
        <f t="shared" si="520"/>
        <v>15.6</v>
      </c>
      <c r="AN138" s="5">
        <f t="shared" si="521"/>
        <v>15.2</v>
      </c>
      <c r="AO138" s="5">
        <f t="shared" si="522"/>
        <v>0</v>
      </c>
      <c r="AP138" s="5">
        <f t="shared" si="523"/>
        <v>0</v>
      </c>
      <c r="AQ138" s="5">
        <f t="shared" si="524"/>
        <v>0</v>
      </c>
      <c r="AR138" s="5">
        <f t="shared" si="525"/>
        <v>0</v>
      </c>
      <c r="AS138" s="5">
        <f t="shared" si="526"/>
        <v>0</v>
      </c>
      <c r="AT138" s="5">
        <f t="shared" si="527"/>
        <v>0</v>
      </c>
      <c r="AU138" s="5">
        <f t="shared" si="528"/>
        <v>0</v>
      </c>
      <c r="AV138" s="5">
        <f t="shared" si="529"/>
        <v>0</v>
      </c>
      <c r="AW138" s="5">
        <f t="shared" si="530"/>
        <v>0</v>
      </c>
      <c r="AX138" s="5">
        <f t="shared" si="531"/>
        <v>0</v>
      </c>
      <c r="AY138" s="153">
        <f t="shared" si="349"/>
        <v>0</v>
      </c>
      <c r="AZ138" s="153">
        <f t="shared" si="350"/>
        <v>0</v>
      </c>
      <c r="BA138" s="153">
        <f t="shared" si="351"/>
        <v>0</v>
      </c>
      <c r="BB138" s="153">
        <f t="shared" si="352"/>
        <v>0</v>
      </c>
      <c r="BC138" s="153">
        <f t="shared" si="353"/>
        <v>0</v>
      </c>
      <c r="BD138" s="153">
        <f t="shared" si="354"/>
        <v>0</v>
      </c>
      <c r="BE138" s="153">
        <f t="shared" si="355"/>
        <v>0</v>
      </c>
      <c r="BF138" s="153">
        <f t="shared" si="356"/>
        <v>0</v>
      </c>
      <c r="BG138" s="153">
        <f t="shared" si="357"/>
        <v>0</v>
      </c>
      <c r="BH138" s="153">
        <f t="shared" si="358"/>
        <v>0</v>
      </c>
      <c r="BI138" s="153">
        <f t="shared" si="359"/>
        <v>0</v>
      </c>
      <c r="BJ138" s="153">
        <f t="shared" si="360"/>
        <v>0</v>
      </c>
      <c r="BK138" s="153">
        <f t="shared" si="361"/>
        <v>0</v>
      </c>
      <c r="BL138" s="153">
        <f t="shared" si="362"/>
        <v>0</v>
      </c>
      <c r="BM138" s="153">
        <f t="shared" si="363"/>
        <v>0</v>
      </c>
      <c r="BN138" s="153">
        <f t="shared" si="364"/>
        <v>0</v>
      </c>
      <c r="BO138" s="188">
        <f t="shared" si="365"/>
        <v>0</v>
      </c>
    </row>
    <row r="139" spans="1:67" ht="15" customHeight="1" x14ac:dyDescent="0.25">
      <c r="A139" s="26"/>
      <c r="B139" s="34" t="s">
        <v>171</v>
      </c>
      <c r="C139" s="148">
        <f t="shared" si="512"/>
        <v>15.6</v>
      </c>
      <c r="D139" s="148">
        <f t="shared" si="513"/>
        <v>15.2</v>
      </c>
      <c r="E139" s="128"/>
      <c r="F139" s="128"/>
      <c r="G139" s="128">
        <v>15.6</v>
      </c>
      <c r="H139" s="128">
        <v>15.2</v>
      </c>
      <c r="I139" s="128"/>
      <c r="J139" s="128"/>
      <c r="K139" s="128"/>
      <c r="L139" s="128"/>
      <c r="M139" s="128"/>
      <c r="N139" s="128"/>
      <c r="O139" s="128"/>
      <c r="P139" s="128"/>
      <c r="Q139" s="197"/>
      <c r="R139" s="197"/>
      <c r="S139" s="148">
        <f t="shared" si="514"/>
        <v>0</v>
      </c>
      <c r="T139" s="148">
        <f t="shared" si="515"/>
        <v>0</v>
      </c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9"/>
      <c r="AF139" s="129"/>
      <c r="AG139" s="207"/>
      <c r="AH139" s="207"/>
      <c r="AI139" s="135">
        <f t="shared" si="516"/>
        <v>15.6</v>
      </c>
      <c r="AJ139" s="135">
        <f t="shared" si="517"/>
        <v>15.2</v>
      </c>
      <c r="AK139" s="104">
        <f t="shared" si="518"/>
        <v>0</v>
      </c>
      <c r="AL139" s="104">
        <f t="shared" si="519"/>
        <v>0</v>
      </c>
      <c r="AM139" s="104">
        <f t="shared" si="520"/>
        <v>15.6</v>
      </c>
      <c r="AN139" s="104">
        <f t="shared" si="521"/>
        <v>15.2</v>
      </c>
      <c r="AO139" s="104">
        <f t="shared" si="522"/>
        <v>0</v>
      </c>
      <c r="AP139" s="104">
        <f t="shared" si="523"/>
        <v>0</v>
      </c>
      <c r="AQ139" s="104">
        <f t="shared" si="524"/>
        <v>0</v>
      </c>
      <c r="AR139" s="104">
        <f t="shared" si="525"/>
        <v>0</v>
      </c>
      <c r="AS139" s="104">
        <f t="shared" si="526"/>
        <v>0</v>
      </c>
      <c r="AT139" s="104">
        <f t="shared" si="527"/>
        <v>0</v>
      </c>
      <c r="AU139" s="104">
        <f t="shared" si="528"/>
        <v>0</v>
      </c>
      <c r="AV139" s="104">
        <f t="shared" si="529"/>
        <v>0</v>
      </c>
      <c r="AW139" s="104">
        <f t="shared" si="530"/>
        <v>0</v>
      </c>
      <c r="AX139" s="104">
        <f t="shared" si="531"/>
        <v>0</v>
      </c>
      <c r="AY139" s="153">
        <f t="shared" si="349"/>
        <v>0</v>
      </c>
      <c r="AZ139" s="153">
        <f t="shared" si="350"/>
        <v>0</v>
      </c>
      <c r="BA139" s="153">
        <f t="shared" si="351"/>
        <v>0</v>
      </c>
      <c r="BB139" s="153">
        <f t="shared" si="352"/>
        <v>0</v>
      </c>
      <c r="BC139" s="153">
        <f t="shared" si="353"/>
        <v>0</v>
      </c>
      <c r="BD139" s="153">
        <f t="shared" si="354"/>
        <v>0</v>
      </c>
      <c r="BE139" s="153">
        <f t="shared" si="355"/>
        <v>0</v>
      </c>
      <c r="BF139" s="153">
        <f t="shared" si="356"/>
        <v>0</v>
      </c>
      <c r="BG139" s="153">
        <f t="shared" si="357"/>
        <v>0</v>
      </c>
      <c r="BH139" s="153">
        <f t="shared" si="358"/>
        <v>0</v>
      </c>
      <c r="BI139" s="153">
        <f t="shared" si="359"/>
        <v>0</v>
      </c>
      <c r="BJ139" s="153">
        <f t="shared" si="360"/>
        <v>0</v>
      </c>
      <c r="BK139" s="153">
        <f t="shared" si="361"/>
        <v>0</v>
      </c>
      <c r="BL139" s="153">
        <f t="shared" si="362"/>
        <v>0</v>
      </c>
      <c r="BM139" s="153">
        <f t="shared" si="363"/>
        <v>0</v>
      </c>
      <c r="BN139" s="153">
        <f t="shared" si="364"/>
        <v>0</v>
      </c>
      <c r="BO139" s="188">
        <f t="shared" si="365"/>
        <v>0</v>
      </c>
    </row>
    <row r="140" spans="1:67" ht="15" customHeight="1" x14ac:dyDescent="0.25">
      <c r="A140" s="3" t="s">
        <v>18</v>
      </c>
      <c r="B140" s="106" t="s">
        <v>302</v>
      </c>
      <c r="C140" s="143">
        <f>C141+C144+C145</f>
        <v>168.2</v>
      </c>
      <c r="D140" s="144">
        <f t="shared" ref="D140:F140" si="534">D141+D144+D145</f>
        <v>104.5</v>
      </c>
      <c r="E140" s="121">
        <f t="shared" si="534"/>
        <v>153.39999999999998</v>
      </c>
      <c r="F140" s="121">
        <f t="shared" si="534"/>
        <v>91.8</v>
      </c>
      <c r="G140" s="121">
        <f>G141+G144+G145</f>
        <v>14.1</v>
      </c>
      <c r="H140" s="121">
        <f t="shared" ref="H140:R140" si="535">H141+H144+H145</f>
        <v>12.7</v>
      </c>
      <c r="I140" s="121">
        <f t="shared" si="535"/>
        <v>0</v>
      </c>
      <c r="J140" s="121">
        <f t="shared" si="535"/>
        <v>0</v>
      </c>
      <c r="K140" s="121">
        <f t="shared" si="535"/>
        <v>0</v>
      </c>
      <c r="L140" s="121">
        <f t="shared" si="535"/>
        <v>0</v>
      </c>
      <c r="M140" s="121">
        <f t="shared" si="535"/>
        <v>0.7</v>
      </c>
      <c r="N140" s="121">
        <f t="shared" si="535"/>
        <v>0</v>
      </c>
      <c r="O140" s="121">
        <f t="shared" si="535"/>
        <v>0</v>
      </c>
      <c r="P140" s="121">
        <f t="shared" si="535"/>
        <v>0</v>
      </c>
      <c r="Q140" s="195">
        <f t="shared" si="535"/>
        <v>0</v>
      </c>
      <c r="R140" s="195">
        <f t="shared" si="535"/>
        <v>0</v>
      </c>
      <c r="S140" s="143">
        <f t="shared" ref="S140:V140" si="536">S141+S144+S145</f>
        <v>7.2</v>
      </c>
      <c r="T140" s="144">
        <f t="shared" si="536"/>
        <v>7.6999999999999993</v>
      </c>
      <c r="U140" s="125">
        <f t="shared" si="536"/>
        <v>7.2</v>
      </c>
      <c r="V140" s="125">
        <f t="shared" si="536"/>
        <v>7.6</v>
      </c>
      <c r="W140" s="125">
        <f>W141+W144+W145</f>
        <v>0</v>
      </c>
      <c r="X140" s="125">
        <f t="shared" ref="X140:AH140" si="537">X141+X144+X145</f>
        <v>0.1</v>
      </c>
      <c r="Y140" s="125">
        <f t="shared" si="537"/>
        <v>0</v>
      </c>
      <c r="Z140" s="125">
        <f t="shared" si="537"/>
        <v>0</v>
      </c>
      <c r="AA140" s="125">
        <f t="shared" si="537"/>
        <v>0</v>
      </c>
      <c r="AB140" s="125">
        <f t="shared" si="537"/>
        <v>0</v>
      </c>
      <c r="AC140" s="125">
        <f t="shared" si="537"/>
        <v>0</v>
      </c>
      <c r="AD140" s="125">
        <f t="shared" si="537"/>
        <v>0</v>
      </c>
      <c r="AE140" s="125">
        <f t="shared" si="537"/>
        <v>0</v>
      </c>
      <c r="AF140" s="125">
        <f t="shared" si="537"/>
        <v>0</v>
      </c>
      <c r="AG140" s="205">
        <f t="shared" si="537"/>
        <v>0</v>
      </c>
      <c r="AH140" s="205">
        <f t="shared" si="537"/>
        <v>0</v>
      </c>
      <c r="AI140" s="13">
        <f t="shared" ref="AI140:AL140" si="538">AI141+AI144+AI145</f>
        <v>175.4</v>
      </c>
      <c r="AJ140" s="11">
        <f t="shared" si="538"/>
        <v>112.19999999999999</v>
      </c>
      <c r="AK140" s="96">
        <f t="shared" si="538"/>
        <v>160.6</v>
      </c>
      <c r="AL140" s="96">
        <f t="shared" si="538"/>
        <v>99.399999999999991</v>
      </c>
      <c r="AM140" s="96">
        <f>AM141+AM144+AM145</f>
        <v>14.1</v>
      </c>
      <c r="AN140" s="96">
        <f t="shared" ref="AN140:AX140" si="539">AN141+AN144+AN145</f>
        <v>12.8</v>
      </c>
      <c r="AO140" s="96">
        <f t="shared" si="539"/>
        <v>0</v>
      </c>
      <c r="AP140" s="96">
        <f t="shared" si="539"/>
        <v>0</v>
      </c>
      <c r="AQ140" s="96">
        <f t="shared" si="539"/>
        <v>0</v>
      </c>
      <c r="AR140" s="96">
        <f t="shared" si="539"/>
        <v>0</v>
      </c>
      <c r="AS140" s="96">
        <f t="shared" si="539"/>
        <v>0.7</v>
      </c>
      <c r="AT140" s="96">
        <f t="shared" si="539"/>
        <v>0</v>
      </c>
      <c r="AU140" s="96">
        <f t="shared" si="539"/>
        <v>0</v>
      </c>
      <c r="AV140" s="96">
        <f t="shared" si="539"/>
        <v>0</v>
      </c>
      <c r="AW140" s="96">
        <f t="shared" si="539"/>
        <v>0</v>
      </c>
      <c r="AX140" s="96">
        <f t="shared" si="539"/>
        <v>0</v>
      </c>
      <c r="AY140" s="153">
        <f t="shared" si="349"/>
        <v>-7.2000000000000171</v>
      </c>
      <c r="AZ140" s="153">
        <f t="shared" si="350"/>
        <v>-7.6999999999999886</v>
      </c>
      <c r="BA140" s="153">
        <f t="shared" si="351"/>
        <v>-7.2000000000000171</v>
      </c>
      <c r="BB140" s="153">
        <f t="shared" si="352"/>
        <v>-7.5999999999999943</v>
      </c>
      <c r="BC140" s="153">
        <f t="shared" si="353"/>
        <v>0</v>
      </c>
      <c r="BD140" s="153">
        <f t="shared" si="354"/>
        <v>-0.10000000000000142</v>
      </c>
      <c r="BE140" s="153">
        <f t="shared" si="355"/>
        <v>0</v>
      </c>
      <c r="BF140" s="153">
        <f t="shared" si="356"/>
        <v>0</v>
      </c>
      <c r="BG140" s="153">
        <f t="shared" si="357"/>
        <v>0</v>
      </c>
      <c r="BH140" s="153">
        <f t="shared" si="358"/>
        <v>0</v>
      </c>
      <c r="BI140" s="153">
        <f t="shared" si="359"/>
        <v>0</v>
      </c>
      <c r="BJ140" s="153">
        <f t="shared" si="360"/>
        <v>0</v>
      </c>
      <c r="BK140" s="153">
        <f t="shared" si="361"/>
        <v>0</v>
      </c>
      <c r="BL140" s="153">
        <f t="shared" si="362"/>
        <v>0</v>
      </c>
      <c r="BM140" s="153">
        <f t="shared" si="363"/>
        <v>0</v>
      </c>
      <c r="BN140" s="153">
        <f t="shared" si="364"/>
        <v>0</v>
      </c>
      <c r="BO140" s="188">
        <f t="shared" si="365"/>
        <v>-1.6875389974302379E-14</v>
      </c>
    </row>
    <row r="141" spans="1:67" ht="15" customHeight="1" x14ac:dyDescent="0.25">
      <c r="A141" s="9"/>
      <c r="B141" s="19" t="s">
        <v>289</v>
      </c>
      <c r="C141" s="145">
        <f t="shared" ref="C141:C146" si="540">E141+G141+I141+K141+M141+O141+Q141</f>
        <v>116.1</v>
      </c>
      <c r="D141" s="146">
        <f t="shared" ref="D141:D146" si="541">F141+H141+J141+L141+N141+P141+R141</f>
        <v>99.6</v>
      </c>
      <c r="E141" s="6">
        <v>106.6</v>
      </c>
      <c r="F141" s="6">
        <v>91.8</v>
      </c>
      <c r="G141" s="6">
        <f>G142+G143</f>
        <v>9</v>
      </c>
      <c r="H141" s="6">
        <f>H142+H143</f>
        <v>7.8</v>
      </c>
      <c r="I141" s="6"/>
      <c r="J141" s="6"/>
      <c r="K141" s="6"/>
      <c r="L141" s="6"/>
      <c r="M141" s="6">
        <v>0.5</v>
      </c>
      <c r="N141" s="6"/>
      <c r="O141" s="6"/>
      <c r="P141" s="6"/>
      <c r="Q141" s="196"/>
      <c r="R141" s="196"/>
      <c r="S141" s="145">
        <f t="shared" ref="S141:S146" si="542">U141+W141+Y141+AA141+AC141+AE141+AG141</f>
        <v>7</v>
      </c>
      <c r="T141" s="146">
        <f t="shared" ref="T141:T146" si="543">V141+X141+Z141+AB141+AD141+AF141+AH141</f>
        <v>7.6</v>
      </c>
      <c r="U141" s="126">
        <v>7</v>
      </c>
      <c r="V141" s="126">
        <v>7.6</v>
      </c>
      <c r="W141" s="126">
        <f>W142+W143</f>
        <v>0</v>
      </c>
      <c r="X141" s="126">
        <f>X142+X143</f>
        <v>0</v>
      </c>
      <c r="Y141" s="126"/>
      <c r="Z141" s="126"/>
      <c r="AA141" s="126"/>
      <c r="AB141" s="126"/>
      <c r="AC141" s="126"/>
      <c r="AD141" s="126"/>
      <c r="AE141" s="126"/>
      <c r="AF141" s="126"/>
      <c r="AG141" s="206"/>
      <c r="AH141" s="206"/>
      <c r="AI141" s="102">
        <f t="shared" ref="AI141:AI146" si="544">AK141+AM141+AO141+AQ141+AS141+AU141+AW141</f>
        <v>123.1</v>
      </c>
      <c r="AJ141" s="103">
        <f t="shared" ref="AJ141:AJ146" si="545">AL141+AN141+AP141+AR141+AT141+AV141+AX141</f>
        <v>107.19999999999999</v>
      </c>
      <c r="AK141" s="5">
        <f t="shared" ref="AK141:AK146" si="546">E141+U141</f>
        <v>113.6</v>
      </c>
      <c r="AL141" s="5">
        <f t="shared" ref="AL141:AL146" si="547">F141+V141</f>
        <v>99.399999999999991</v>
      </c>
      <c r="AM141" s="5">
        <f t="shared" ref="AM141:AM146" si="548">G141+W141</f>
        <v>9</v>
      </c>
      <c r="AN141" s="5">
        <f t="shared" ref="AN141:AN146" si="549">H141+X141</f>
        <v>7.8</v>
      </c>
      <c r="AO141" s="5">
        <f t="shared" ref="AO141:AO146" si="550">I141+Y141</f>
        <v>0</v>
      </c>
      <c r="AP141" s="5">
        <f t="shared" ref="AP141:AP146" si="551">J141+Z141</f>
        <v>0</v>
      </c>
      <c r="AQ141" s="5">
        <f t="shared" ref="AQ141:AQ146" si="552">K141+AA141</f>
        <v>0</v>
      </c>
      <c r="AR141" s="5">
        <f t="shared" ref="AR141:AR146" si="553">L141+AB141</f>
        <v>0</v>
      </c>
      <c r="AS141" s="5">
        <f t="shared" ref="AS141:AS146" si="554">M141+AC141</f>
        <v>0.5</v>
      </c>
      <c r="AT141" s="5">
        <f t="shared" ref="AT141:AT146" si="555">N141+AD141</f>
        <v>0</v>
      </c>
      <c r="AU141" s="5">
        <f t="shared" ref="AU141:AU146" si="556">O141+AE141</f>
        <v>0</v>
      </c>
      <c r="AV141" s="5">
        <f t="shared" ref="AV141:AV146" si="557">P141+AF141</f>
        <v>0</v>
      </c>
      <c r="AW141" s="5">
        <f t="shared" ref="AW141:AW146" si="558">Q141+AG141</f>
        <v>0</v>
      </c>
      <c r="AX141" s="5">
        <f t="shared" ref="AX141:AX146" si="559">R141+AH141</f>
        <v>0</v>
      </c>
      <c r="AY141" s="153">
        <f t="shared" si="349"/>
        <v>-7</v>
      </c>
      <c r="AZ141" s="153">
        <f t="shared" si="350"/>
        <v>-7.5999999999999943</v>
      </c>
      <c r="BA141" s="153">
        <f t="shared" si="351"/>
        <v>-7</v>
      </c>
      <c r="BB141" s="153">
        <f t="shared" si="352"/>
        <v>-7.5999999999999943</v>
      </c>
      <c r="BC141" s="153">
        <f t="shared" si="353"/>
        <v>0</v>
      </c>
      <c r="BD141" s="153">
        <f t="shared" si="354"/>
        <v>0</v>
      </c>
      <c r="BE141" s="153">
        <f t="shared" si="355"/>
        <v>0</v>
      </c>
      <c r="BF141" s="153">
        <f t="shared" si="356"/>
        <v>0</v>
      </c>
      <c r="BG141" s="153">
        <f t="shared" si="357"/>
        <v>0</v>
      </c>
      <c r="BH141" s="153">
        <f t="shared" si="358"/>
        <v>0</v>
      </c>
      <c r="BI141" s="153">
        <f t="shared" si="359"/>
        <v>0</v>
      </c>
      <c r="BJ141" s="153">
        <f t="shared" si="360"/>
        <v>0</v>
      </c>
      <c r="BK141" s="153">
        <f t="shared" si="361"/>
        <v>0</v>
      </c>
      <c r="BL141" s="153">
        <f t="shared" si="362"/>
        <v>0</v>
      </c>
      <c r="BM141" s="153">
        <f t="shared" si="363"/>
        <v>0</v>
      </c>
      <c r="BN141" s="153">
        <f t="shared" si="364"/>
        <v>0</v>
      </c>
      <c r="BO141" s="188">
        <f t="shared" si="365"/>
        <v>0</v>
      </c>
    </row>
    <row r="142" spans="1:67" ht="15" customHeight="1" x14ac:dyDescent="0.25">
      <c r="A142" s="9"/>
      <c r="B142" s="31" t="s">
        <v>223</v>
      </c>
      <c r="C142" s="147">
        <f t="shared" si="540"/>
        <v>8.8000000000000007</v>
      </c>
      <c r="D142" s="148">
        <f t="shared" si="541"/>
        <v>7.8</v>
      </c>
      <c r="E142" s="128"/>
      <c r="F142" s="128"/>
      <c r="G142" s="128">
        <v>8.8000000000000007</v>
      </c>
      <c r="H142" s="128">
        <v>7.8</v>
      </c>
      <c r="I142" s="128"/>
      <c r="J142" s="128"/>
      <c r="K142" s="128"/>
      <c r="L142" s="128"/>
      <c r="M142" s="128"/>
      <c r="N142" s="128"/>
      <c r="O142" s="128"/>
      <c r="P142" s="128"/>
      <c r="Q142" s="197"/>
      <c r="R142" s="197"/>
      <c r="S142" s="147">
        <f t="shared" si="542"/>
        <v>0</v>
      </c>
      <c r="T142" s="148">
        <f t="shared" si="543"/>
        <v>0</v>
      </c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9"/>
      <c r="AF142" s="129"/>
      <c r="AG142" s="207"/>
      <c r="AH142" s="207"/>
      <c r="AI142" s="134">
        <f t="shared" si="544"/>
        <v>8.8000000000000007</v>
      </c>
      <c r="AJ142" s="135">
        <f t="shared" si="545"/>
        <v>7.8</v>
      </c>
      <c r="AK142" s="104">
        <f t="shared" si="546"/>
        <v>0</v>
      </c>
      <c r="AL142" s="104">
        <f t="shared" si="547"/>
        <v>0</v>
      </c>
      <c r="AM142" s="104">
        <f t="shared" si="548"/>
        <v>8.8000000000000007</v>
      </c>
      <c r="AN142" s="104">
        <f t="shared" si="549"/>
        <v>7.8</v>
      </c>
      <c r="AO142" s="104">
        <f t="shared" si="550"/>
        <v>0</v>
      </c>
      <c r="AP142" s="104">
        <f t="shared" si="551"/>
        <v>0</v>
      </c>
      <c r="AQ142" s="104">
        <f t="shared" si="552"/>
        <v>0</v>
      </c>
      <c r="AR142" s="104">
        <f t="shared" si="553"/>
        <v>0</v>
      </c>
      <c r="AS142" s="104">
        <f t="shared" si="554"/>
        <v>0</v>
      </c>
      <c r="AT142" s="104">
        <f t="shared" si="555"/>
        <v>0</v>
      </c>
      <c r="AU142" s="104">
        <f t="shared" si="556"/>
        <v>0</v>
      </c>
      <c r="AV142" s="104">
        <f t="shared" si="557"/>
        <v>0</v>
      </c>
      <c r="AW142" s="104">
        <f t="shared" si="558"/>
        <v>0</v>
      </c>
      <c r="AX142" s="104">
        <f t="shared" si="559"/>
        <v>0</v>
      </c>
      <c r="AY142" s="153">
        <f t="shared" si="349"/>
        <v>0</v>
      </c>
      <c r="AZ142" s="153">
        <f t="shared" si="350"/>
        <v>0</v>
      </c>
      <c r="BA142" s="153">
        <f t="shared" si="351"/>
        <v>0</v>
      </c>
      <c r="BB142" s="153">
        <f t="shared" si="352"/>
        <v>0</v>
      </c>
      <c r="BC142" s="153">
        <f t="shared" si="353"/>
        <v>0</v>
      </c>
      <c r="BD142" s="153">
        <f t="shared" si="354"/>
        <v>0</v>
      </c>
      <c r="BE142" s="153">
        <f t="shared" si="355"/>
        <v>0</v>
      </c>
      <c r="BF142" s="153">
        <f t="shared" si="356"/>
        <v>0</v>
      </c>
      <c r="BG142" s="153">
        <f t="shared" si="357"/>
        <v>0</v>
      </c>
      <c r="BH142" s="153">
        <f t="shared" si="358"/>
        <v>0</v>
      </c>
      <c r="BI142" s="153">
        <f t="shared" si="359"/>
        <v>0</v>
      </c>
      <c r="BJ142" s="153">
        <f t="shared" si="360"/>
        <v>0</v>
      </c>
      <c r="BK142" s="153">
        <f t="shared" si="361"/>
        <v>0</v>
      </c>
      <c r="BL142" s="153">
        <f t="shared" si="362"/>
        <v>0</v>
      </c>
      <c r="BM142" s="153">
        <f t="shared" si="363"/>
        <v>0</v>
      </c>
      <c r="BN142" s="153">
        <f t="shared" si="364"/>
        <v>0</v>
      </c>
      <c r="BO142" s="188">
        <f t="shared" si="365"/>
        <v>0</v>
      </c>
    </row>
    <row r="143" spans="1:67" ht="15" customHeight="1" x14ac:dyDescent="0.25">
      <c r="A143" s="9"/>
      <c r="B143" s="33" t="s">
        <v>172</v>
      </c>
      <c r="C143" s="147">
        <f t="shared" si="540"/>
        <v>0.2</v>
      </c>
      <c r="D143" s="148">
        <f t="shared" si="541"/>
        <v>0</v>
      </c>
      <c r="E143" s="128"/>
      <c r="F143" s="128"/>
      <c r="G143" s="128">
        <v>0.2</v>
      </c>
      <c r="H143" s="128"/>
      <c r="I143" s="128"/>
      <c r="J143" s="128"/>
      <c r="K143" s="128"/>
      <c r="L143" s="128"/>
      <c r="M143" s="128"/>
      <c r="N143" s="128"/>
      <c r="O143" s="128"/>
      <c r="P143" s="128"/>
      <c r="Q143" s="197"/>
      <c r="R143" s="197"/>
      <c r="S143" s="147">
        <f t="shared" si="542"/>
        <v>0</v>
      </c>
      <c r="T143" s="148">
        <f t="shared" si="543"/>
        <v>0</v>
      </c>
      <c r="U143" s="129"/>
      <c r="V143" s="129"/>
      <c r="W143" s="129"/>
      <c r="X143" s="129"/>
      <c r="Y143" s="129"/>
      <c r="Z143" s="129"/>
      <c r="AA143" s="129"/>
      <c r="AB143" s="129"/>
      <c r="AC143" s="129"/>
      <c r="AD143" s="129"/>
      <c r="AE143" s="129"/>
      <c r="AF143" s="129"/>
      <c r="AG143" s="207"/>
      <c r="AH143" s="207"/>
      <c r="AI143" s="134">
        <f t="shared" si="544"/>
        <v>0.2</v>
      </c>
      <c r="AJ143" s="135">
        <f t="shared" si="545"/>
        <v>0</v>
      </c>
      <c r="AK143" s="104">
        <f t="shared" si="546"/>
        <v>0</v>
      </c>
      <c r="AL143" s="104">
        <f t="shared" si="547"/>
        <v>0</v>
      </c>
      <c r="AM143" s="104">
        <f t="shared" si="548"/>
        <v>0.2</v>
      </c>
      <c r="AN143" s="104">
        <f t="shared" si="549"/>
        <v>0</v>
      </c>
      <c r="AO143" s="104">
        <f t="shared" si="550"/>
        <v>0</v>
      </c>
      <c r="AP143" s="104">
        <f t="shared" si="551"/>
        <v>0</v>
      </c>
      <c r="AQ143" s="104">
        <f t="shared" si="552"/>
        <v>0</v>
      </c>
      <c r="AR143" s="104">
        <f t="shared" si="553"/>
        <v>0</v>
      </c>
      <c r="AS143" s="104">
        <f t="shared" si="554"/>
        <v>0</v>
      </c>
      <c r="AT143" s="104">
        <f t="shared" si="555"/>
        <v>0</v>
      </c>
      <c r="AU143" s="104">
        <f t="shared" si="556"/>
        <v>0</v>
      </c>
      <c r="AV143" s="104">
        <f t="shared" si="557"/>
        <v>0</v>
      </c>
      <c r="AW143" s="104">
        <f t="shared" si="558"/>
        <v>0</v>
      </c>
      <c r="AX143" s="104">
        <f t="shared" si="559"/>
        <v>0</v>
      </c>
      <c r="AY143" s="153">
        <f t="shared" si="349"/>
        <v>0</v>
      </c>
      <c r="AZ143" s="153">
        <f t="shared" si="350"/>
        <v>0</v>
      </c>
      <c r="BA143" s="153">
        <f t="shared" si="351"/>
        <v>0</v>
      </c>
      <c r="BB143" s="153">
        <f t="shared" si="352"/>
        <v>0</v>
      </c>
      <c r="BC143" s="153">
        <f t="shared" si="353"/>
        <v>0</v>
      </c>
      <c r="BD143" s="153">
        <f t="shared" si="354"/>
        <v>0</v>
      </c>
      <c r="BE143" s="153">
        <f t="shared" si="355"/>
        <v>0</v>
      </c>
      <c r="BF143" s="153">
        <f t="shared" si="356"/>
        <v>0</v>
      </c>
      <c r="BG143" s="153">
        <f t="shared" si="357"/>
        <v>0</v>
      </c>
      <c r="BH143" s="153">
        <f t="shared" si="358"/>
        <v>0</v>
      </c>
      <c r="BI143" s="153">
        <f t="shared" si="359"/>
        <v>0</v>
      </c>
      <c r="BJ143" s="153">
        <f t="shared" si="360"/>
        <v>0</v>
      </c>
      <c r="BK143" s="153">
        <f t="shared" si="361"/>
        <v>0</v>
      </c>
      <c r="BL143" s="153">
        <f t="shared" si="362"/>
        <v>0</v>
      </c>
      <c r="BM143" s="153">
        <f t="shared" si="363"/>
        <v>0</v>
      </c>
      <c r="BN143" s="153">
        <f t="shared" si="364"/>
        <v>0</v>
      </c>
      <c r="BO143" s="188">
        <f t="shared" si="365"/>
        <v>0</v>
      </c>
    </row>
    <row r="144" spans="1:67" ht="15" customHeight="1" x14ac:dyDescent="0.25">
      <c r="A144" s="9"/>
      <c r="B144" s="8" t="s">
        <v>5</v>
      </c>
      <c r="C144" s="146">
        <f t="shared" si="540"/>
        <v>47</v>
      </c>
      <c r="D144" s="146">
        <f t="shared" si="541"/>
        <v>0</v>
      </c>
      <c r="E144" s="6">
        <v>46.8</v>
      </c>
      <c r="F144" s="6"/>
      <c r="G144" s="6"/>
      <c r="H144" s="6"/>
      <c r="I144" s="6"/>
      <c r="J144" s="6"/>
      <c r="K144" s="6"/>
      <c r="L144" s="6"/>
      <c r="M144" s="6">
        <v>0.2</v>
      </c>
      <c r="N144" s="6"/>
      <c r="O144" s="6"/>
      <c r="P144" s="6"/>
      <c r="Q144" s="196"/>
      <c r="R144" s="196"/>
      <c r="S144" s="146">
        <f t="shared" si="542"/>
        <v>0.2</v>
      </c>
      <c r="T144" s="146">
        <f t="shared" si="543"/>
        <v>0</v>
      </c>
      <c r="U144" s="126">
        <v>0.2</v>
      </c>
      <c r="V144" s="126"/>
      <c r="W144" s="126"/>
      <c r="X144" s="126"/>
      <c r="Y144" s="126"/>
      <c r="Z144" s="126"/>
      <c r="AA144" s="126"/>
      <c r="AB144" s="126"/>
      <c r="AC144" s="126"/>
      <c r="AD144" s="126"/>
      <c r="AE144" s="126"/>
      <c r="AF144" s="126"/>
      <c r="AG144" s="206"/>
      <c r="AH144" s="206"/>
      <c r="AI144" s="103">
        <f t="shared" si="544"/>
        <v>47.2</v>
      </c>
      <c r="AJ144" s="103">
        <f t="shared" si="545"/>
        <v>0</v>
      </c>
      <c r="AK144" s="5">
        <f t="shared" si="546"/>
        <v>47</v>
      </c>
      <c r="AL144" s="5">
        <f t="shared" si="547"/>
        <v>0</v>
      </c>
      <c r="AM144" s="5">
        <f t="shared" si="548"/>
        <v>0</v>
      </c>
      <c r="AN144" s="5">
        <f t="shared" si="549"/>
        <v>0</v>
      </c>
      <c r="AO144" s="5">
        <f t="shared" si="550"/>
        <v>0</v>
      </c>
      <c r="AP144" s="5">
        <f t="shared" si="551"/>
        <v>0</v>
      </c>
      <c r="AQ144" s="5">
        <f t="shared" si="552"/>
        <v>0</v>
      </c>
      <c r="AR144" s="5">
        <f t="shared" si="553"/>
        <v>0</v>
      </c>
      <c r="AS144" s="5">
        <f t="shared" si="554"/>
        <v>0.2</v>
      </c>
      <c r="AT144" s="5">
        <f t="shared" si="555"/>
        <v>0</v>
      </c>
      <c r="AU144" s="5">
        <f t="shared" si="556"/>
        <v>0</v>
      </c>
      <c r="AV144" s="5">
        <f t="shared" si="557"/>
        <v>0</v>
      </c>
      <c r="AW144" s="5">
        <f t="shared" si="558"/>
        <v>0</v>
      </c>
      <c r="AX144" s="5">
        <f t="shared" si="559"/>
        <v>0</v>
      </c>
      <c r="AY144" s="153">
        <f t="shared" si="349"/>
        <v>-0.20000000000000284</v>
      </c>
      <c r="AZ144" s="153">
        <f t="shared" si="350"/>
        <v>0</v>
      </c>
      <c r="BA144" s="153">
        <f t="shared" si="351"/>
        <v>-0.20000000000000284</v>
      </c>
      <c r="BB144" s="153">
        <f t="shared" si="352"/>
        <v>0</v>
      </c>
      <c r="BC144" s="153">
        <f t="shared" si="353"/>
        <v>0</v>
      </c>
      <c r="BD144" s="153">
        <f t="shared" si="354"/>
        <v>0</v>
      </c>
      <c r="BE144" s="153">
        <f t="shared" si="355"/>
        <v>0</v>
      </c>
      <c r="BF144" s="153">
        <f t="shared" si="356"/>
        <v>0</v>
      </c>
      <c r="BG144" s="153">
        <f t="shared" si="357"/>
        <v>0</v>
      </c>
      <c r="BH144" s="153">
        <f t="shared" si="358"/>
        <v>0</v>
      </c>
      <c r="BI144" s="153">
        <f t="shared" si="359"/>
        <v>0</v>
      </c>
      <c r="BJ144" s="153">
        <f t="shared" si="360"/>
        <v>0</v>
      </c>
      <c r="BK144" s="153">
        <f t="shared" si="361"/>
        <v>0</v>
      </c>
      <c r="BL144" s="153">
        <f t="shared" si="362"/>
        <v>0</v>
      </c>
      <c r="BM144" s="153">
        <f t="shared" si="363"/>
        <v>0</v>
      </c>
      <c r="BN144" s="153">
        <f t="shared" si="364"/>
        <v>0</v>
      </c>
      <c r="BO144" s="188">
        <f t="shared" si="365"/>
        <v>-2.8310687127941492E-15</v>
      </c>
    </row>
    <row r="145" spans="1:67" ht="15" customHeight="1" x14ac:dyDescent="0.25">
      <c r="A145" s="9"/>
      <c r="B145" s="7" t="s">
        <v>293</v>
      </c>
      <c r="C145" s="146">
        <f t="shared" si="540"/>
        <v>5.0999999999999996</v>
      </c>
      <c r="D145" s="146">
        <f t="shared" si="541"/>
        <v>4.9000000000000004</v>
      </c>
      <c r="E145" s="6"/>
      <c r="F145" s="6"/>
      <c r="G145" s="6">
        <f t="shared" ref="G145:H145" si="560">G146</f>
        <v>5.0999999999999996</v>
      </c>
      <c r="H145" s="6">
        <f t="shared" si="560"/>
        <v>4.9000000000000004</v>
      </c>
      <c r="I145" s="6"/>
      <c r="J145" s="6"/>
      <c r="K145" s="6"/>
      <c r="L145" s="6"/>
      <c r="M145" s="6"/>
      <c r="N145" s="6"/>
      <c r="O145" s="6"/>
      <c r="P145" s="6"/>
      <c r="Q145" s="196"/>
      <c r="R145" s="196"/>
      <c r="S145" s="146">
        <f t="shared" si="542"/>
        <v>0</v>
      </c>
      <c r="T145" s="146">
        <f t="shared" si="543"/>
        <v>0.1</v>
      </c>
      <c r="U145" s="126"/>
      <c r="V145" s="126"/>
      <c r="W145" s="126">
        <f t="shared" ref="W145:X145" si="561">W146</f>
        <v>0</v>
      </c>
      <c r="X145" s="126">
        <f t="shared" si="561"/>
        <v>0.1</v>
      </c>
      <c r="Y145" s="126"/>
      <c r="Z145" s="126"/>
      <c r="AA145" s="126"/>
      <c r="AB145" s="126"/>
      <c r="AC145" s="126"/>
      <c r="AD145" s="126"/>
      <c r="AE145" s="126"/>
      <c r="AF145" s="126"/>
      <c r="AG145" s="206"/>
      <c r="AH145" s="206"/>
      <c r="AI145" s="103">
        <f t="shared" si="544"/>
        <v>5.0999999999999996</v>
      </c>
      <c r="AJ145" s="103">
        <f t="shared" si="545"/>
        <v>5</v>
      </c>
      <c r="AK145" s="5">
        <f t="shared" si="546"/>
        <v>0</v>
      </c>
      <c r="AL145" s="5">
        <f t="shared" si="547"/>
        <v>0</v>
      </c>
      <c r="AM145" s="5">
        <f t="shared" si="548"/>
        <v>5.0999999999999996</v>
      </c>
      <c r="AN145" s="5">
        <f t="shared" si="549"/>
        <v>5</v>
      </c>
      <c r="AO145" s="5">
        <f t="shared" si="550"/>
        <v>0</v>
      </c>
      <c r="AP145" s="5">
        <f t="shared" si="551"/>
        <v>0</v>
      </c>
      <c r="AQ145" s="5">
        <f t="shared" si="552"/>
        <v>0</v>
      </c>
      <c r="AR145" s="5">
        <f t="shared" si="553"/>
        <v>0</v>
      </c>
      <c r="AS145" s="5">
        <f t="shared" si="554"/>
        <v>0</v>
      </c>
      <c r="AT145" s="5">
        <f t="shared" si="555"/>
        <v>0</v>
      </c>
      <c r="AU145" s="5">
        <f t="shared" si="556"/>
        <v>0</v>
      </c>
      <c r="AV145" s="5">
        <f t="shared" si="557"/>
        <v>0</v>
      </c>
      <c r="AW145" s="5">
        <f t="shared" si="558"/>
        <v>0</v>
      </c>
      <c r="AX145" s="5">
        <f t="shared" si="559"/>
        <v>0</v>
      </c>
      <c r="AY145" s="153">
        <f t="shared" si="349"/>
        <v>0</v>
      </c>
      <c r="AZ145" s="153">
        <f t="shared" si="350"/>
        <v>-9.9999999999999645E-2</v>
      </c>
      <c r="BA145" s="153">
        <f t="shared" si="351"/>
        <v>0</v>
      </c>
      <c r="BB145" s="153">
        <f t="shared" si="352"/>
        <v>0</v>
      </c>
      <c r="BC145" s="153">
        <f t="shared" si="353"/>
        <v>0</v>
      </c>
      <c r="BD145" s="153">
        <f t="shared" si="354"/>
        <v>-9.9999999999999645E-2</v>
      </c>
      <c r="BE145" s="153">
        <f t="shared" si="355"/>
        <v>0</v>
      </c>
      <c r="BF145" s="153">
        <f t="shared" si="356"/>
        <v>0</v>
      </c>
      <c r="BG145" s="153">
        <f t="shared" si="357"/>
        <v>0</v>
      </c>
      <c r="BH145" s="153">
        <f t="shared" si="358"/>
        <v>0</v>
      </c>
      <c r="BI145" s="153">
        <f t="shared" si="359"/>
        <v>0</v>
      </c>
      <c r="BJ145" s="153">
        <f t="shared" si="360"/>
        <v>0</v>
      </c>
      <c r="BK145" s="153">
        <f t="shared" si="361"/>
        <v>0</v>
      </c>
      <c r="BL145" s="153">
        <f t="shared" si="362"/>
        <v>0</v>
      </c>
      <c r="BM145" s="153">
        <f t="shared" si="363"/>
        <v>0</v>
      </c>
      <c r="BN145" s="153">
        <f t="shared" si="364"/>
        <v>0</v>
      </c>
      <c r="BO145" s="188">
        <f t="shared" si="365"/>
        <v>0</v>
      </c>
    </row>
    <row r="146" spans="1:67" ht="15" customHeight="1" x14ac:dyDescent="0.25">
      <c r="A146" s="26"/>
      <c r="B146" s="34" t="s">
        <v>171</v>
      </c>
      <c r="C146" s="148">
        <f t="shared" si="540"/>
        <v>5.0999999999999996</v>
      </c>
      <c r="D146" s="148">
        <f t="shared" si="541"/>
        <v>4.9000000000000004</v>
      </c>
      <c r="E146" s="128"/>
      <c r="F146" s="128"/>
      <c r="G146" s="128">
        <v>5.0999999999999996</v>
      </c>
      <c r="H146" s="128">
        <v>4.9000000000000004</v>
      </c>
      <c r="I146" s="128"/>
      <c r="J146" s="128"/>
      <c r="K146" s="128"/>
      <c r="L146" s="128"/>
      <c r="M146" s="128"/>
      <c r="N146" s="128"/>
      <c r="O146" s="128"/>
      <c r="P146" s="128"/>
      <c r="Q146" s="197"/>
      <c r="R146" s="197"/>
      <c r="S146" s="148">
        <f t="shared" si="542"/>
        <v>0</v>
      </c>
      <c r="T146" s="148">
        <f t="shared" si="543"/>
        <v>0.1</v>
      </c>
      <c r="U146" s="129"/>
      <c r="V146" s="129"/>
      <c r="W146" s="129"/>
      <c r="X146" s="129">
        <v>0.1</v>
      </c>
      <c r="Y146" s="129"/>
      <c r="Z146" s="129"/>
      <c r="AA146" s="129"/>
      <c r="AB146" s="129"/>
      <c r="AC146" s="129"/>
      <c r="AD146" s="129"/>
      <c r="AE146" s="129"/>
      <c r="AF146" s="129"/>
      <c r="AG146" s="207"/>
      <c r="AH146" s="207"/>
      <c r="AI146" s="135">
        <f t="shared" si="544"/>
        <v>5.0999999999999996</v>
      </c>
      <c r="AJ146" s="135">
        <f t="shared" si="545"/>
        <v>5</v>
      </c>
      <c r="AK146" s="104">
        <f t="shared" si="546"/>
        <v>0</v>
      </c>
      <c r="AL146" s="104">
        <f t="shared" si="547"/>
        <v>0</v>
      </c>
      <c r="AM146" s="104">
        <f t="shared" si="548"/>
        <v>5.0999999999999996</v>
      </c>
      <c r="AN146" s="104">
        <f t="shared" si="549"/>
        <v>5</v>
      </c>
      <c r="AO146" s="104">
        <f t="shared" si="550"/>
        <v>0</v>
      </c>
      <c r="AP146" s="104">
        <f t="shared" si="551"/>
        <v>0</v>
      </c>
      <c r="AQ146" s="104">
        <f t="shared" si="552"/>
        <v>0</v>
      </c>
      <c r="AR146" s="104">
        <f t="shared" si="553"/>
        <v>0</v>
      </c>
      <c r="AS146" s="104">
        <f t="shared" si="554"/>
        <v>0</v>
      </c>
      <c r="AT146" s="104">
        <f t="shared" si="555"/>
        <v>0</v>
      </c>
      <c r="AU146" s="104">
        <f t="shared" si="556"/>
        <v>0</v>
      </c>
      <c r="AV146" s="104">
        <f t="shared" si="557"/>
        <v>0</v>
      </c>
      <c r="AW146" s="104">
        <f t="shared" si="558"/>
        <v>0</v>
      </c>
      <c r="AX146" s="104">
        <f t="shared" si="559"/>
        <v>0</v>
      </c>
      <c r="AY146" s="153">
        <f t="shared" si="349"/>
        <v>0</v>
      </c>
      <c r="AZ146" s="153">
        <f t="shared" si="350"/>
        <v>-9.9999999999999645E-2</v>
      </c>
      <c r="BA146" s="153">
        <f t="shared" si="351"/>
        <v>0</v>
      </c>
      <c r="BB146" s="153">
        <f t="shared" si="352"/>
        <v>0</v>
      </c>
      <c r="BC146" s="153">
        <f t="shared" si="353"/>
        <v>0</v>
      </c>
      <c r="BD146" s="153">
        <f t="shared" si="354"/>
        <v>-9.9999999999999645E-2</v>
      </c>
      <c r="BE146" s="153">
        <f t="shared" si="355"/>
        <v>0</v>
      </c>
      <c r="BF146" s="153">
        <f t="shared" si="356"/>
        <v>0</v>
      </c>
      <c r="BG146" s="153">
        <f t="shared" si="357"/>
        <v>0</v>
      </c>
      <c r="BH146" s="153">
        <f t="shared" si="358"/>
        <v>0</v>
      </c>
      <c r="BI146" s="153">
        <f t="shared" si="359"/>
        <v>0</v>
      </c>
      <c r="BJ146" s="153">
        <f t="shared" si="360"/>
        <v>0</v>
      </c>
      <c r="BK146" s="153">
        <f t="shared" si="361"/>
        <v>0</v>
      </c>
      <c r="BL146" s="153">
        <f t="shared" si="362"/>
        <v>0</v>
      </c>
      <c r="BM146" s="153">
        <f t="shared" si="363"/>
        <v>0</v>
      </c>
      <c r="BN146" s="153">
        <f t="shared" si="364"/>
        <v>0</v>
      </c>
      <c r="BO146" s="188">
        <f t="shared" si="365"/>
        <v>0</v>
      </c>
    </row>
    <row r="147" spans="1:67" ht="15" customHeight="1" x14ac:dyDescent="0.25">
      <c r="A147" s="3" t="s">
        <v>19</v>
      </c>
      <c r="B147" s="106" t="s">
        <v>303</v>
      </c>
      <c r="C147" s="143">
        <f>C148+C151+C152</f>
        <v>138.59999999999997</v>
      </c>
      <c r="D147" s="144">
        <f t="shared" ref="D147:F147" si="562">D148+D151+D152</f>
        <v>104.9</v>
      </c>
      <c r="E147" s="121">
        <f t="shared" si="562"/>
        <v>119</v>
      </c>
      <c r="F147" s="121">
        <f t="shared" si="562"/>
        <v>89.8</v>
      </c>
      <c r="G147" s="121">
        <f>G148+G151+G152</f>
        <v>16.5</v>
      </c>
      <c r="H147" s="121">
        <f t="shared" ref="H147:R147" si="563">H148+H151+H152</f>
        <v>15.1</v>
      </c>
      <c r="I147" s="121">
        <f t="shared" si="563"/>
        <v>0</v>
      </c>
      <c r="J147" s="121">
        <f t="shared" si="563"/>
        <v>0</v>
      </c>
      <c r="K147" s="121">
        <f t="shared" si="563"/>
        <v>0</v>
      </c>
      <c r="L147" s="121">
        <f t="shared" si="563"/>
        <v>0</v>
      </c>
      <c r="M147" s="121">
        <f t="shared" si="563"/>
        <v>1.6</v>
      </c>
      <c r="N147" s="121">
        <f t="shared" si="563"/>
        <v>0</v>
      </c>
      <c r="O147" s="121">
        <f t="shared" si="563"/>
        <v>0</v>
      </c>
      <c r="P147" s="121">
        <f t="shared" si="563"/>
        <v>0</v>
      </c>
      <c r="Q147" s="195">
        <f t="shared" si="563"/>
        <v>1.5</v>
      </c>
      <c r="R147" s="195">
        <f t="shared" si="563"/>
        <v>0</v>
      </c>
      <c r="S147" s="143">
        <f t="shared" ref="S147:V147" si="564">S148+S151+S152</f>
        <v>1.9</v>
      </c>
      <c r="T147" s="144">
        <f t="shared" si="564"/>
        <v>5.3</v>
      </c>
      <c r="U147" s="125">
        <f t="shared" si="564"/>
        <v>1.9</v>
      </c>
      <c r="V147" s="125">
        <f t="shared" si="564"/>
        <v>4.5999999999999996</v>
      </c>
      <c r="W147" s="125">
        <f>W148+W151+W152</f>
        <v>0</v>
      </c>
      <c r="X147" s="125">
        <f t="shared" ref="X147:AH147" si="565">X148+X151+X152</f>
        <v>0.7</v>
      </c>
      <c r="Y147" s="125">
        <f t="shared" si="565"/>
        <v>0</v>
      </c>
      <c r="Z147" s="125">
        <f t="shared" si="565"/>
        <v>0</v>
      </c>
      <c r="AA147" s="125">
        <f t="shared" si="565"/>
        <v>0</v>
      </c>
      <c r="AB147" s="125">
        <f t="shared" si="565"/>
        <v>0</v>
      </c>
      <c r="AC147" s="125">
        <f t="shared" si="565"/>
        <v>0</v>
      </c>
      <c r="AD147" s="125">
        <f t="shared" si="565"/>
        <v>0</v>
      </c>
      <c r="AE147" s="125">
        <f t="shared" si="565"/>
        <v>0</v>
      </c>
      <c r="AF147" s="125">
        <f t="shared" si="565"/>
        <v>0</v>
      </c>
      <c r="AG147" s="205">
        <f t="shared" si="565"/>
        <v>0</v>
      </c>
      <c r="AH147" s="205">
        <f t="shared" si="565"/>
        <v>0</v>
      </c>
      <c r="AI147" s="13">
        <f t="shared" ref="AI147:AL147" si="566">AI148+AI151+AI152</f>
        <v>140.49999999999997</v>
      </c>
      <c r="AJ147" s="11">
        <f t="shared" si="566"/>
        <v>110.19999999999999</v>
      </c>
      <c r="AK147" s="96">
        <f t="shared" si="566"/>
        <v>120.9</v>
      </c>
      <c r="AL147" s="96">
        <f t="shared" si="566"/>
        <v>94.399999999999991</v>
      </c>
      <c r="AM147" s="96">
        <f>AM148+AM151+AM152</f>
        <v>16.5</v>
      </c>
      <c r="AN147" s="96">
        <f t="shared" ref="AN147:AX147" si="567">AN148+AN151+AN152</f>
        <v>15.799999999999999</v>
      </c>
      <c r="AO147" s="96">
        <f t="shared" si="567"/>
        <v>0</v>
      </c>
      <c r="AP147" s="96">
        <f t="shared" si="567"/>
        <v>0</v>
      </c>
      <c r="AQ147" s="96">
        <f t="shared" si="567"/>
        <v>0</v>
      </c>
      <c r="AR147" s="96">
        <f t="shared" si="567"/>
        <v>0</v>
      </c>
      <c r="AS147" s="96">
        <f t="shared" si="567"/>
        <v>1.6</v>
      </c>
      <c r="AT147" s="96">
        <f t="shared" si="567"/>
        <v>0</v>
      </c>
      <c r="AU147" s="96">
        <f t="shared" si="567"/>
        <v>0</v>
      </c>
      <c r="AV147" s="96">
        <f t="shared" si="567"/>
        <v>0</v>
      </c>
      <c r="AW147" s="96">
        <f t="shared" si="567"/>
        <v>1.5</v>
      </c>
      <c r="AX147" s="96">
        <f t="shared" si="567"/>
        <v>0</v>
      </c>
      <c r="AY147" s="153">
        <f t="shared" si="349"/>
        <v>-1.9000000000000057</v>
      </c>
      <c r="AZ147" s="153">
        <f t="shared" si="350"/>
        <v>-5.2999999999999829</v>
      </c>
      <c r="BA147" s="153">
        <f t="shared" si="351"/>
        <v>-1.9000000000000057</v>
      </c>
      <c r="BB147" s="153">
        <f t="shared" si="352"/>
        <v>-4.5999999999999943</v>
      </c>
      <c r="BC147" s="153">
        <f t="shared" si="353"/>
        <v>0</v>
      </c>
      <c r="BD147" s="153">
        <f t="shared" si="354"/>
        <v>-0.69999999999999929</v>
      </c>
      <c r="BE147" s="153">
        <f t="shared" si="355"/>
        <v>0</v>
      </c>
      <c r="BF147" s="153">
        <f t="shared" si="356"/>
        <v>0</v>
      </c>
      <c r="BG147" s="153">
        <f t="shared" si="357"/>
        <v>0</v>
      </c>
      <c r="BH147" s="153">
        <f t="shared" si="358"/>
        <v>0</v>
      </c>
      <c r="BI147" s="153">
        <f t="shared" si="359"/>
        <v>0</v>
      </c>
      <c r="BJ147" s="153">
        <f t="shared" si="360"/>
        <v>0</v>
      </c>
      <c r="BK147" s="153">
        <f t="shared" si="361"/>
        <v>0</v>
      </c>
      <c r="BL147" s="153">
        <f t="shared" si="362"/>
        <v>0</v>
      </c>
      <c r="BM147" s="153">
        <f t="shared" si="363"/>
        <v>0</v>
      </c>
      <c r="BN147" s="153">
        <f t="shared" si="364"/>
        <v>0</v>
      </c>
      <c r="BO147" s="188">
        <f t="shared" si="365"/>
        <v>-5.773159728050814E-15</v>
      </c>
    </row>
    <row r="148" spans="1:67" ht="15" customHeight="1" x14ac:dyDescent="0.25">
      <c r="A148" s="9"/>
      <c r="B148" s="19" t="s">
        <v>289</v>
      </c>
      <c r="C148" s="145">
        <f t="shared" ref="C148:C153" si="568">E148+G148+I148+K148+M148+O148+Q148</f>
        <v>112.79999999999998</v>
      </c>
      <c r="D148" s="146">
        <f t="shared" ref="D148:D153" si="569">F148+H148+J148+L148+N148+P148+R148</f>
        <v>100</v>
      </c>
      <c r="E148" s="6">
        <v>101.3</v>
      </c>
      <c r="F148" s="6">
        <v>89.8</v>
      </c>
      <c r="G148" s="6">
        <f>G149+G150</f>
        <v>11.399999999999999</v>
      </c>
      <c r="H148" s="6">
        <f>H149+H150</f>
        <v>10.199999999999999</v>
      </c>
      <c r="I148" s="6"/>
      <c r="J148" s="6"/>
      <c r="K148" s="6"/>
      <c r="L148" s="6"/>
      <c r="M148" s="6">
        <v>0.1</v>
      </c>
      <c r="N148" s="6"/>
      <c r="O148" s="6"/>
      <c r="P148" s="6"/>
      <c r="Q148" s="196"/>
      <c r="R148" s="196"/>
      <c r="S148" s="145">
        <f t="shared" ref="S148:S153" si="570">U148+W148+Y148+AA148+AC148+AE148+AG148</f>
        <v>1.9</v>
      </c>
      <c r="T148" s="146">
        <f t="shared" ref="T148:T153" si="571">V148+X148+Z148+AB148+AD148+AF148+AH148</f>
        <v>5.3</v>
      </c>
      <c r="U148" s="126">
        <v>1.9</v>
      </c>
      <c r="V148" s="126">
        <v>4.5999999999999996</v>
      </c>
      <c r="W148" s="126">
        <f>W149+W150</f>
        <v>0</v>
      </c>
      <c r="X148" s="126">
        <f>X149+X150</f>
        <v>0.7</v>
      </c>
      <c r="Y148" s="126"/>
      <c r="Z148" s="126"/>
      <c r="AA148" s="126"/>
      <c r="AB148" s="126"/>
      <c r="AC148" s="126"/>
      <c r="AD148" s="126"/>
      <c r="AE148" s="126"/>
      <c r="AF148" s="126"/>
      <c r="AG148" s="206"/>
      <c r="AH148" s="206"/>
      <c r="AI148" s="102">
        <f t="shared" ref="AI148:AI153" si="572">AK148+AM148+AO148+AQ148+AS148+AU148+AW148</f>
        <v>114.69999999999999</v>
      </c>
      <c r="AJ148" s="103">
        <f t="shared" ref="AJ148:AJ153" si="573">AL148+AN148+AP148+AR148+AT148+AV148+AX148</f>
        <v>105.29999999999998</v>
      </c>
      <c r="AK148" s="5">
        <f t="shared" ref="AK148:AK153" si="574">E148+U148</f>
        <v>103.2</v>
      </c>
      <c r="AL148" s="5">
        <f t="shared" ref="AL148:AL153" si="575">F148+V148</f>
        <v>94.399999999999991</v>
      </c>
      <c r="AM148" s="5">
        <f t="shared" ref="AM148:AM153" si="576">G148+W148</f>
        <v>11.399999999999999</v>
      </c>
      <c r="AN148" s="5">
        <f t="shared" ref="AN148:AN153" si="577">H148+X148</f>
        <v>10.899999999999999</v>
      </c>
      <c r="AO148" s="5">
        <f t="shared" ref="AO148:AO153" si="578">I148+Y148</f>
        <v>0</v>
      </c>
      <c r="AP148" s="5">
        <f t="shared" ref="AP148:AP153" si="579">J148+Z148</f>
        <v>0</v>
      </c>
      <c r="AQ148" s="5">
        <f t="shared" ref="AQ148:AQ153" si="580">K148+AA148</f>
        <v>0</v>
      </c>
      <c r="AR148" s="5">
        <f t="shared" ref="AR148:AR153" si="581">L148+AB148</f>
        <v>0</v>
      </c>
      <c r="AS148" s="5">
        <f t="shared" ref="AS148:AS153" si="582">M148+AC148</f>
        <v>0.1</v>
      </c>
      <c r="AT148" s="5">
        <f t="shared" ref="AT148:AT153" si="583">N148+AD148</f>
        <v>0</v>
      </c>
      <c r="AU148" s="5">
        <f t="shared" ref="AU148:AU153" si="584">O148+AE148</f>
        <v>0</v>
      </c>
      <c r="AV148" s="5">
        <f t="shared" ref="AV148:AV153" si="585">P148+AF148</f>
        <v>0</v>
      </c>
      <c r="AW148" s="5">
        <f t="shared" ref="AW148:AW153" si="586">Q148+AG148</f>
        <v>0</v>
      </c>
      <c r="AX148" s="5">
        <f t="shared" ref="AX148:AX153" si="587">R148+AH148</f>
        <v>0</v>
      </c>
      <c r="AY148" s="153">
        <f t="shared" si="349"/>
        <v>-1.9000000000000057</v>
      </c>
      <c r="AZ148" s="153">
        <f t="shared" si="350"/>
        <v>-5.2999999999999829</v>
      </c>
      <c r="BA148" s="153">
        <f t="shared" si="351"/>
        <v>-1.9000000000000057</v>
      </c>
      <c r="BB148" s="153">
        <f t="shared" si="352"/>
        <v>-4.5999999999999943</v>
      </c>
      <c r="BC148" s="153">
        <f t="shared" si="353"/>
        <v>0</v>
      </c>
      <c r="BD148" s="153">
        <f t="shared" si="354"/>
        <v>-0.69999999999999929</v>
      </c>
      <c r="BE148" s="153">
        <f t="shared" si="355"/>
        <v>0</v>
      </c>
      <c r="BF148" s="153">
        <f t="shared" si="356"/>
        <v>0</v>
      </c>
      <c r="BG148" s="153">
        <f t="shared" si="357"/>
        <v>0</v>
      </c>
      <c r="BH148" s="153">
        <f t="shared" si="358"/>
        <v>0</v>
      </c>
      <c r="BI148" s="153">
        <f t="shared" si="359"/>
        <v>0</v>
      </c>
      <c r="BJ148" s="153">
        <f t="shared" si="360"/>
        <v>0</v>
      </c>
      <c r="BK148" s="153">
        <f t="shared" si="361"/>
        <v>0</v>
      </c>
      <c r="BL148" s="153">
        <f t="shared" si="362"/>
        <v>0</v>
      </c>
      <c r="BM148" s="153">
        <f t="shared" si="363"/>
        <v>0</v>
      </c>
      <c r="BN148" s="153">
        <f t="shared" si="364"/>
        <v>0</v>
      </c>
      <c r="BO148" s="188">
        <f t="shared" si="365"/>
        <v>-5.773159728050814E-15</v>
      </c>
    </row>
    <row r="149" spans="1:67" ht="15" customHeight="1" x14ac:dyDescent="0.25">
      <c r="A149" s="9"/>
      <c r="B149" s="31" t="s">
        <v>223</v>
      </c>
      <c r="C149" s="147">
        <f t="shared" si="568"/>
        <v>11.2</v>
      </c>
      <c r="D149" s="148">
        <f t="shared" si="569"/>
        <v>10.199999999999999</v>
      </c>
      <c r="E149" s="128"/>
      <c r="F149" s="128"/>
      <c r="G149" s="128">
        <v>11.2</v>
      </c>
      <c r="H149" s="128">
        <v>10.199999999999999</v>
      </c>
      <c r="I149" s="128"/>
      <c r="J149" s="128"/>
      <c r="K149" s="128"/>
      <c r="L149" s="128"/>
      <c r="M149" s="128"/>
      <c r="N149" s="128"/>
      <c r="O149" s="128"/>
      <c r="P149" s="128"/>
      <c r="Q149" s="197"/>
      <c r="R149" s="197"/>
      <c r="S149" s="147">
        <f t="shared" si="570"/>
        <v>0</v>
      </c>
      <c r="T149" s="148">
        <f t="shared" si="571"/>
        <v>0.7</v>
      </c>
      <c r="U149" s="129"/>
      <c r="V149" s="129"/>
      <c r="W149" s="129"/>
      <c r="X149" s="129">
        <v>0.7</v>
      </c>
      <c r="Y149" s="129"/>
      <c r="Z149" s="129"/>
      <c r="AA149" s="129"/>
      <c r="AB149" s="129"/>
      <c r="AC149" s="129"/>
      <c r="AD149" s="129"/>
      <c r="AE149" s="129"/>
      <c r="AF149" s="129"/>
      <c r="AG149" s="207"/>
      <c r="AH149" s="207"/>
      <c r="AI149" s="134">
        <f t="shared" si="572"/>
        <v>11.2</v>
      </c>
      <c r="AJ149" s="135">
        <f t="shared" si="573"/>
        <v>10.899999999999999</v>
      </c>
      <c r="AK149" s="104">
        <f t="shared" si="574"/>
        <v>0</v>
      </c>
      <c r="AL149" s="104">
        <f t="shared" si="575"/>
        <v>0</v>
      </c>
      <c r="AM149" s="104">
        <f t="shared" si="576"/>
        <v>11.2</v>
      </c>
      <c r="AN149" s="104">
        <f t="shared" si="577"/>
        <v>10.899999999999999</v>
      </c>
      <c r="AO149" s="104">
        <f t="shared" si="578"/>
        <v>0</v>
      </c>
      <c r="AP149" s="104">
        <f t="shared" si="579"/>
        <v>0</v>
      </c>
      <c r="AQ149" s="104">
        <f t="shared" si="580"/>
        <v>0</v>
      </c>
      <c r="AR149" s="104">
        <f t="shared" si="581"/>
        <v>0</v>
      </c>
      <c r="AS149" s="104">
        <f t="shared" si="582"/>
        <v>0</v>
      </c>
      <c r="AT149" s="104">
        <f t="shared" si="583"/>
        <v>0</v>
      </c>
      <c r="AU149" s="104">
        <f t="shared" si="584"/>
        <v>0</v>
      </c>
      <c r="AV149" s="104">
        <f t="shared" si="585"/>
        <v>0</v>
      </c>
      <c r="AW149" s="104">
        <f t="shared" si="586"/>
        <v>0</v>
      </c>
      <c r="AX149" s="104">
        <f t="shared" si="587"/>
        <v>0</v>
      </c>
      <c r="AY149" s="153">
        <f t="shared" si="349"/>
        <v>0</v>
      </c>
      <c r="AZ149" s="153">
        <f t="shared" si="350"/>
        <v>-0.69999999999999929</v>
      </c>
      <c r="BA149" s="153">
        <f t="shared" si="351"/>
        <v>0</v>
      </c>
      <c r="BB149" s="153">
        <f t="shared" si="352"/>
        <v>0</v>
      </c>
      <c r="BC149" s="153">
        <f t="shared" si="353"/>
        <v>0</v>
      </c>
      <c r="BD149" s="153">
        <f t="shared" si="354"/>
        <v>-0.69999999999999929</v>
      </c>
      <c r="BE149" s="153">
        <f t="shared" si="355"/>
        <v>0</v>
      </c>
      <c r="BF149" s="153">
        <f t="shared" si="356"/>
        <v>0</v>
      </c>
      <c r="BG149" s="153">
        <f t="shared" si="357"/>
        <v>0</v>
      </c>
      <c r="BH149" s="153">
        <f t="shared" si="358"/>
        <v>0</v>
      </c>
      <c r="BI149" s="153">
        <f t="shared" si="359"/>
        <v>0</v>
      </c>
      <c r="BJ149" s="153">
        <f t="shared" si="360"/>
        <v>0</v>
      </c>
      <c r="BK149" s="153">
        <f t="shared" si="361"/>
        <v>0</v>
      </c>
      <c r="BL149" s="153">
        <f t="shared" si="362"/>
        <v>0</v>
      </c>
      <c r="BM149" s="153">
        <f t="shared" si="363"/>
        <v>0</v>
      </c>
      <c r="BN149" s="153">
        <f t="shared" si="364"/>
        <v>0</v>
      </c>
      <c r="BO149" s="188">
        <f t="shared" si="365"/>
        <v>0</v>
      </c>
    </row>
    <row r="150" spans="1:67" ht="15" customHeight="1" x14ac:dyDescent="0.25">
      <c r="A150" s="9"/>
      <c r="B150" s="33" t="s">
        <v>172</v>
      </c>
      <c r="C150" s="147">
        <f t="shared" si="568"/>
        <v>0.2</v>
      </c>
      <c r="D150" s="148">
        <f t="shared" si="569"/>
        <v>0</v>
      </c>
      <c r="E150" s="128"/>
      <c r="F150" s="128"/>
      <c r="G150" s="128">
        <v>0.2</v>
      </c>
      <c r="H150" s="128"/>
      <c r="I150" s="128"/>
      <c r="J150" s="128"/>
      <c r="K150" s="128"/>
      <c r="L150" s="128"/>
      <c r="M150" s="128"/>
      <c r="N150" s="128"/>
      <c r="O150" s="128"/>
      <c r="P150" s="128"/>
      <c r="Q150" s="197"/>
      <c r="R150" s="197"/>
      <c r="S150" s="147">
        <f t="shared" si="570"/>
        <v>0</v>
      </c>
      <c r="T150" s="148">
        <f t="shared" si="571"/>
        <v>0</v>
      </c>
      <c r="U150" s="129"/>
      <c r="V150" s="129"/>
      <c r="W150" s="129"/>
      <c r="X150" s="129"/>
      <c r="Y150" s="129"/>
      <c r="Z150" s="129"/>
      <c r="AA150" s="129"/>
      <c r="AB150" s="129"/>
      <c r="AC150" s="129"/>
      <c r="AD150" s="129"/>
      <c r="AE150" s="129"/>
      <c r="AF150" s="129"/>
      <c r="AG150" s="207"/>
      <c r="AH150" s="207"/>
      <c r="AI150" s="134">
        <f t="shared" si="572"/>
        <v>0.2</v>
      </c>
      <c r="AJ150" s="135">
        <f t="shared" si="573"/>
        <v>0</v>
      </c>
      <c r="AK150" s="104">
        <f t="shared" si="574"/>
        <v>0</v>
      </c>
      <c r="AL150" s="104">
        <f t="shared" si="575"/>
        <v>0</v>
      </c>
      <c r="AM150" s="104">
        <f t="shared" si="576"/>
        <v>0.2</v>
      </c>
      <c r="AN150" s="104">
        <f t="shared" si="577"/>
        <v>0</v>
      </c>
      <c r="AO150" s="104">
        <f t="shared" si="578"/>
        <v>0</v>
      </c>
      <c r="AP150" s="104">
        <f t="shared" si="579"/>
        <v>0</v>
      </c>
      <c r="AQ150" s="104">
        <f t="shared" si="580"/>
        <v>0</v>
      </c>
      <c r="AR150" s="104">
        <f t="shared" si="581"/>
        <v>0</v>
      </c>
      <c r="AS150" s="104">
        <f t="shared" si="582"/>
        <v>0</v>
      </c>
      <c r="AT150" s="104">
        <f t="shared" si="583"/>
        <v>0</v>
      </c>
      <c r="AU150" s="104">
        <f t="shared" si="584"/>
        <v>0</v>
      </c>
      <c r="AV150" s="104">
        <f t="shared" si="585"/>
        <v>0</v>
      </c>
      <c r="AW150" s="104">
        <f t="shared" si="586"/>
        <v>0</v>
      </c>
      <c r="AX150" s="104">
        <f t="shared" si="587"/>
        <v>0</v>
      </c>
      <c r="AY150" s="153">
        <f t="shared" si="349"/>
        <v>0</v>
      </c>
      <c r="AZ150" s="153">
        <f t="shared" si="350"/>
        <v>0</v>
      </c>
      <c r="BA150" s="153">
        <f t="shared" si="351"/>
        <v>0</v>
      </c>
      <c r="BB150" s="153">
        <f t="shared" si="352"/>
        <v>0</v>
      </c>
      <c r="BC150" s="153">
        <f t="shared" si="353"/>
        <v>0</v>
      </c>
      <c r="BD150" s="153">
        <f t="shared" si="354"/>
        <v>0</v>
      </c>
      <c r="BE150" s="153">
        <f t="shared" si="355"/>
        <v>0</v>
      </c>
      <c r="BF150" s="153">
        <f t="shared" si="356"/>
        <v>0</v>
      </c>
      <c r="BG150" s="153">
        <f t="shared" si="357"/>
        <v>0</v>
      </c>
      <c r="BH150" s="153">
        <f t="shared" si="358"/>
        <v>0</v>
      </c>
      <c r="BI150" s="153">
        <f t="shared" si="359"/>
        <v>0</v>
      </c>
      <c r="BJ150" s="153">
        <f t="shared" si="360"/>
        <v>0</v>
      </c>
      <c r="BK150" s="153">
        <f t="shared" si="361"/>
        <v>0</v>
      </c>
      <c r="BL150" s="153">
        <f t="shared" si="362"/>
        <v>0</v>
      </c>
      <c r="BM150" s="153">
        <f t="shared" si="363"/>
        <v>0</v>
      </c>
      <c r="BN150" s="153">
        <f t="shared" si="364"/>
        <v>0</v>
      </c>
      <c r="BO150" s="188">
        <f t="shared" si="365"/>
        <v>0</v>
      </c>
    </row>
    <row r="151" spans="1:67" ht="15" customHeight="1" x14ac:dyDescent="0.25">
      <c r="A151" s="9"/>
      <c r="B151" s="8" t="s">
        <v>5</v>
      </c>
      <c r="C151" s="146">
        <f t="shared" si="568"/>
        <v>20.7</v>
      </c>
      <c r="D151" s="146">
        <f t="shared" si="569"/>
        <v>0</v>
      </c>
      <c r="E151" s="6">
        <v>17.7</v>
      </c>
      <c r="F151" s="6"/>
      <c r="G151" s="6"/>
      <c r="H151" s="6"/>
      <c r="I151" s="6"/>
      <c r="J151" s="6"/>
      <c r="K151" s="6"/>
      <c r="L151" s="6"/>
      <c r="M151" s="6">
        <v>1.5</v>
      </c>
      <c r="N151" s="6"/>
      <c r="O151" s="6"/>
      <c r="P151" s="6"/>
      <c r="Q151" s="196">
        <f>'4 priedas_ nepanaudotos lėšos'!C52</f>
        <v>1.5</v>
      </c>
      <c r="R151" s="196">
        <f>'4 priedas_ nepanaudotos lėšos'!D52</f>
        <v>0</v>
      </c>
      <c r="S151" s="146">
        <f t="shared" si="570"/>
        <v>0</v>
      </c>
      <c r="T151" s="146">
        <f t="shared" si="571"/>
        <v>0</v>
      </c>
      <c r="U151" s="126"/>
      <c r="V151" s="126"/>
      <c r="W151" s="126"/>
      <c r="X151" s="126"/>
      <c r="Y151" s="126"/>
      <c r="Z151" s="126"/>
      <c r="AA151" s="126"/>
      <c r="AB151" s="126"/>
      <c r="AC151" s="126"/>
      <c r="AD151" s="126"/>
      <c r="AE151" s="126"/>
      <c r="AF151" s="126"/>
      <c r="AG151" s="206">
        <f>'4 priedas_ nepanaudotos lėšos'!O52</f>
        <v>0</v>
      </c>
      <c r="AH151" s="206">
        <f>'4 priedas_ nepanaudotos lėšos'!P52</f>
        <v>0</v>
      </c>
      <c r="AI151" s="103">
        <f t="shared" si="572"/>
        <v>20.7</v>
      </c>
      <c r="AJ151" s="103">
        <f t="shared" si="573"/>
        <v>0</v>
      </c>
      <c r="AK151" s="5">
        <f t="shared" si="574"/>
        <v>17.7</v>
      </c>
      <c r="AL151" s="5">
        <f t="shared" si="575"/>
        <v>0</v>
      </c>
      <c r="AM151" s="5">
        <f t="shared" si="576"/>
        <v>0</v>
      </c>
      <c r="AN151" s="5">
        <f t="shared" si="577"/>
        <v>0</v>
      </c>
      <c r="AO151" s="5">
        <f t="shared" si="578"/>
        <v>0</v>
      </c>
      <c r="AP151" s="5">
        <f t="shared" si="579"/>
        <v>0</v>
      </c>
      <c r="AQ151" s="5">
        <f t="shared" si="580"/>
        <v>0</v>
      </c>
      <c r="AR151" s="5">
        <f t="shared" si="581"/>
        <v>0</v>
      </c>
      <c r="AS151" s="5">
        <f t="shared" si="582"/>
        <v>1.5</v>
      </c>
      <c r="AT151" s="5">
        <f t="shared" si="583"/>
        <v>0</v>
      </c>
      <c r="AU151" s="5">
        <f t="shared" si="584"/>
        <v>0</v>
      </c>
      <c r="AV151" s="5">
        <f t="shared" si="585"/>
        <v>0</v>
      </c>
      <c r="AW151" s="5">
        <f t="shared" si="586"/>
        <v>1.5</v>
      </c>
      <c r="AX151" s="5">
        <f t="shared" si="587"/>
        <v>0</v>
      </c>
      <c r="AY151" s="153">
        <f t="shared" si="349"/>
        <v>0</v>
      </c>
      <c r="AZ151" s="153">
        <f t="shared" si="350"/>
        <v>0</v>
      </c>
      <c r="BA151" s="153">
        <f t="shared" si="351"/>
        <v>0</v>
      </c>
      <c r="BB151" s="153">
        <f t="shared" si="352"/>
        <v>0</v>
      </c>
      <c r="BC151" s="153">
        <f t="shared" si="353"/>
        <v>0</v>
      </c>
      <c r="BD151" s="153">
        <f t="shared" si="354"/>
        <v>0</v>
      </c>
      <c r="BE151" s="153">
        <f t="shared" si="355"/>
        <v>0</v>
      </c>
      <c r="BF151" s="153">
        <f t="shared" si="356"/>
        <v>0</v>
      </c>
      <c r="BG151" s="153">
        <f t="shared" si="357"/>
        <v>0</v>
      </c>
      <c r="BH151" s="153">
        <f t="shared" si="358"/>
        <v>0</v>
      </c>
      <c r="BI151" s="153">
        <f t="shared" si="359"/>
        <v>0</v>
      </c>
      <c r="BJ151" s="153">
        <f t="shared" si="360"/>
        <v>0</v>
      </c>
      <c r="BK151" s="153">
        <f t="shared" si="361"/>
        <v>0</v>
      </c>
      <c r="BL151" s="153">
        <f t="shared" si="362"/>
        <v>0</v>
      </c>
      <c r="BM151" s="153">
        <f t="shared" si="363"/>
        <v>0</v>
      </c>
      <c r="BN151" s="153">
        <f t="shared" si="364"/>
        <v>0</v>
      </c>
      <c r="BO151" s="188">
        <f t="shared" si="365"/>
        <v>0</v>
      </c>
    </row>
    <row r="152" spans="1:67" ht="15" customHeight="1" x14ac:dyDescent="0.25">
      <c r="A152" s="9"/>
      <c r="B152" s="7" t="s">
        <v>293</v>
      </c>
      <c r="C152" s="146">
        <f t="shared" si="568"/>
        <v>5.0999999999999996</v>
      </c>
      <c r="D152" s="146">
        <f t="shared" si="569"/>
        <v>4.9000000000000004</v>
      </c>
      <c r="E152" s="6"/>
      <c r="F152" s="6"/>
      <c r="G152" s="6">
        <f t="shared" ref="G152:H152" si="588">G153</f>
        <v>5.0999999999999996</v>
      </c>
      <c r="H152" s="6">
        <f t="shared" si="588"/>
        <v>4.9000000000000004</v>
      </c>
      <c r="I152" s="6"/>
      <c r="J152" s="6"/>
      <c r="K152" s="6"/>
      <c r="L152" s="6"/>
      <c r="M152" s="6"/>
      <c r="N152" s="6"/>
      <c r="O152" s="6"/>
      <c r="P152" s="6"/>
      <c r="Q152" s="196"/>
      <c r="R152" s="196"/>
      <c r="S152" s="146">
        <f t="shared" si="570"/>
        <v>0</v>
      </c>
      <c r="T152" s="146">
        <f t="shared" si="571"/>
        <v>0</v>
      </c>
      <c r="U152" s="126"/>
      <c r="V152" s="126"/>
      <c r="W152" s="126">
        <f t="shared" ref="W152:X152" si="589">W153</f>
        <v>0</v>
      </c>
      <c r="X152" s="126">
        <f t="shared" si="589"/>
        <v>0</v>
      </c>
      <c r="Y152" s="126"/>
      <c r="Z152" s="126"/>
      <c r="AA152" s="126"/>
      <c r="AB152" s="126"/>
      <c r="AC152" s="126"/>
      <c r="AD152" s="126"/>
      <c r="AE152" s="126"/>
      <c r="AF152" s="126"/>
      <c r="AG152" s="206"/>
      <c r="AH152" s="206"/>
      <c r="AI152" s="103">
        <f t="shared" si="572"/>
        <v>5.0999999999999996</v>
      </c>
      <c r="AJ152" s="103">
        <f t="shared" si="573"/>
        <v>4.9000000000000004</v>
      </c>
      <c r="AK152" s="5">
        <f t="shared" si="574"/>
        <v>0</v>
      </c>
      <c r="AL152" s="5">
        <f t="shared" si="575"/>
        <v>0</v>
      </c>
      <c r="AM152" s="5">
        <f t="shared" si="576"/>
        <v>5.0999999999999996</v>
      </c>
      <c r="AN152" s="5">
        <f t="shared" si="577"/>
        <v>4.9000000000000004</v>
      </c>
      <c r="AO152" s="5">
        <f t="shared" si="578"/>
        <v>0</v>
      </c>
      <c r="AP152" s="5">
        <f t="shared" si="579"/>
        <v>0</v>
      </c>
      <c r="AQ152" s="5">
        <f t="shared" si="580"/>
        <v>0</v>
      </c>
      <c r="AR152" s="5">
        <f t="shared" si="581"/>
        <v>0</v>
      </c>
      <c r="AS152" s="5">
        <f t="shared" si="582"/>
        <v>0</v>
      </c>
      <c r="AT152" s="5">
        <f t="shared" si="583"/>
        <v>0</v>
      </c>
      <c r="AU152" s="5">
        <f t="shared" si="584"/>
        <v>0</v>
      </c>
      <c r="AV152" s="5">
        <f t="shared" si="585"/>
        <v>0</v>
      </c>
      <c r="AW152" s="5">
        <f t="shared" si="586"/>
        <v>0</v>
      </c>
      <c r="AX152" s="5">
        <f t="shared" si="587"/>
        <v>0</v>
      </c>
      <c r="AY152" s="153">
        <f t="shared" si="349"/>
        <v>0</v>
      </c>
      <c r="AZ152" s="153">
        <f t="shared" si="350"/>
        <v>0</v>
      </c>
      <c r="BA152" s="153">
        <f t="shared" si="351"/>
        <v>0</v>
      </c>
      <c r="BB152" s="153">
        <f t="shared" si="352"/>
        <v>0</v>
      </c>
      <c r="BC152" s="153">
        <f t="shared" si="353"/>
        <v>0</v>
      </c>
      <c r="BD152" s="153">
        <f t="shared" si="354"/>
        <v>0</v>
      </c>
      <c r="BE152" s="153">
        <f t="shared" si="355"/>
        <v>0</v>
      </c>
      <c r="BF152" s="153">
        <f t="shared" si="356"/>
        <v>0</v>
      </c>
      <c r="BG152" s="153">
        <f t="shared" si="357"/>
        <v>0</v>
      </c>
      <c r="BH152" s="153">
        <f t="shared" si="358"/>
        <v>0</v>
      </c>
      <c r="BI152" s="153">
        <f t="shared" si="359"/>
        <v>0</v>
      </c>
      <c r="BJ152" s="153">
        <f t="shared" si="360"/>
        <v>0</v>
      </c>
      <c r="BK152" s="153">
        <f t="shared" si="361"/>
        <v>0</v>
      </c>
      <c r="BL152" s="153">
        <f t="shared" si="362"/>
        <v>0</v>
      </c>
      <c r="BM152" s="153">
        <f t="shared" si="363"/>
        <v>0</v>
      </c>
      <c r="BN152" s="153">
        <f t="shared" si="364"/>
        <v>0</v>
      </c>
      <c r="BO152" s="188">
        <f t="shared" si="365"/>
        <v>0</v>
      </c>
    </row>
    <row r="153" spans="1:67" ht="15" customHeight="1" x14ac:dyDescent="0.25">
      <c r="A153" s="26"/>
      <c r="B153" s="34" t="s">
        <v>171</v>
      </c>
      <c r="C153" s="148">
        <f t="shared" si="568"/>
        <v>5.0999999999999996</v>
      </c>
      <c r="D153" s="148">
        <f t="shared" si="569"/>
        <v>4.9000000000000004</v>
      </c>
      <c r="E153" s="128"/>
      <c r="F153" s="128"/>
      <c r="G153" s="128">
        <v>5.0999999999999996</v>
      </c>
      <c r="H153" s="128">
        <v>4.9000000000000004</v>
      </c>
      <c r="I153" s="128"/>
      <c r="J153" s="128"/>
      <c r="K153" s="128"/>
      <c r="L153" s="128"/>
      <c r="M153" s="128"/>
      <c r="N153" s="128"/>
      <c r="O153" s="128"/>
      <c r="P153" s="128"/>
      <c r="Q153" s="197"/>
      <c r="R153" s="197"/>
      <c r="S153" s="143">
        <f t="shared" si="570"/>
        <v>0</v>
      </c>
      <c r="T153" s="144">
        <f t="shared" si="571"/>
        <v>0</v>
      </c>
      <c r="U153" s="125"/>
      <c r="V153" s="125"/>
      <c r="W153" s="125"/>
      <c r="X153" s="125"/>
      <c r="Y153" s="125"/>
      <c r="Z153" s="125"/>
      <c r="AA153" s="125"/>
      <c r="AB153" s="125"/>
      <c r="AC153" s="125"/>
      <c r="AD153" s="125"/>
      <c r="AE153" s="125"/>
      <c r="AF153" s="125"/>
      <c r="AG153" s="205"/>
      <c r="AH153" s="205"/>
      <c r="AI153" s="135">
        <f t="shared" si="572"/>
        <v>5.0999999999999996</v>
      </c>
      <c r="AJ153" s="135">
        <f t="shared" si="573"/>
        <v>4.9000000000000004</v>
      </c>
      <c r="AK153" s="104">
        <f t="shared" si="574"/>
        <v>0</v>
      </c>
      <c r="AL153" s="104">
        <f t="shared" si="575"/>
        <v>0</v>
      </c>
      <c r="AM153" s="104">
        <f t="shared" si="576"/>
        <v>5.0999999999999996</v>
      </c>
      <c r="AN153" s="104">
        <f t="shared" si="577"/>
        <v>4.9000000000000004</v>
      </c>
      <c r="AO153" s="104">
        <f t="shared" si="578"/>
        <v>0</v>
      </c>
      <c r="AP153" s="104">
        <f t="shared" si="579"/>
        <v>0</v>
      </c>
      <c r="AQ153" s="104">
        <f t="shared" si="580"/>
        <v>0</v>
      </c>
      <c r="AR153" s="104">
        <f t="shared" si="581"/>
        <v>0</v>
      </c>
      <c r="AS153" s="104">
        <f t="shared" si="582"/>
        <v>0</v>
      </c>
      <c r="AT153" s="104">
        <f t="shared" si="583"/>
        <v>0</v>
      </c>
      <c r="AU153" s="104">
        <f t="shared" si="584"/>
        <v>0</v>
      </c>
      <c r="AV153" s="104">
        <f t="shared" si="585"/>
        <v>0</v>
      </c>
      <c r="AW153" s="104">
        <f t="shared" si="586"/>
        <v>0</v>
      </c>
      <c r="AX153" s="104">
        <f t="shared" si="587"/>
        <v>0</v>
      </c>
      <c r="AY153" s="153">
        <f t="shared" si="349"/>
        <v>0</v>
      </c>
      <c r="AZ153" s="153">
        <f t="shared" si="350"/>
        <v>0</v>
      </c>
      <c r="BA153" s="153">
        <f t="shared" si="351"/>
        <v>0</v>
      </c>
      <c r="BB153" s="153">
        <f t="shared" si="352"/>
        <v>0</v>
      </c>
      <c r="BC153" s="153">
        <f t="shared" si="353"/>
        <v>0</v>
      </c>
      <c r="BD153" s="153">
        <f t="shared" si="354"/>
        <v>0</v>
      </c>
      <c r="BE153" s="153">
        <f t="shared" si="355"/>
        <v>0</v>
      </c>
      <c r="BF153" s="153">
        <f t="shared" si="356"/>
        <v>0</v>
      </c>
      <c r="BG153" s="153">
        <f t="shared" si="357"/>
        <v>0</v>
      </c>
      <c r="BH153" s="153">
        <f t="shared" si="358"/>
        <v>0</v>
      </c>
      <c r="BI153" s="153">
        <f t="shared" si="359"/>
        <v>0</v>
      </c>
      <c r="BJ153" s="153">
        <f t="shared" si="360"/>
        <v>0</v>
      </c>
      <c r="BK153" s="153">
        <f t="shared" si="361"/>
        <v>0</v>
      </c>
      <c r="BL153" s="153">
        <f t="shared" si="362"/>
        <v>0</v>
      </c>
      <c r="BM153" s="153">
        <f t="shared" si="363"/>
        <v>0</v>
      </c>
      <c r="BN153" s="153">
        <f t="shared" si="364"/>
        <v>0</v>
      </c>
      <c r="BO153" s="188">
        <f t="shared" si="365"/>
        <v>0</v>
      </c>
    </row>
    <row r="154" spans="1:67" ht="15" customHeight="1" x14ac:dyDescent="0.25">
      <c r="A154" s="3" t="s">
        <v>20</v>
      </c>
      <c r="B154" s="106" t="s">
        <v>304</v>
      </c>
      <c r="C154" s="143">
        <f>C155+C158+C159</f>
        <v>1234.0999999999999</v>
      </c>
      <c r="D154" s="144">
        <f>D155+D157+D158+D159</f>
        <v>240.1</v>
      </c>
      <c r="E154" s="121">
        <f>E155+E157+E158</f>
        <v>1171.7</v>
      </c>
      <c r="F154" s="121">
        <f>F155+F157+F158</f>
        <v>216.8</v>
      </c>
      <c r="G154" s="121">
        <f>G155+G158+G159</f>
        <v>50.9</v>
      </c>
      <c r="H154" s="121">
        <f>H155+H158+H159</f>
        <v>23.3</v>
      </c>
      <c r="I154" s="121">
        <f t="shared" ref="I154:AX154" si="590">I155+I157+I158</f>
        <v>0</v>
      </c>
      <c r="J154" s="121">
        <f t="shared" si="590"/>
        <v>0</v>
      </c>
      <c r="K154" s="121">
        <f t="shared" si="590"/>
        <v>0</v>
      </c>
      <c r="L154" s="121">
        <f t="shared" si="590"/>
        <v>0</v>
      </c>
      <c r="M154" s="121">
        <f t="shared" si="590"/>
        <v>0.9</v>
      </c>
      <c r="N154" s="121">
        <f t="shared" si="590"/>
        <v>0</v>
      </c>
      <c r="O154" s="121">
        <f t="shared" si="590"/>
        <v>0</v>
      </c>
      <c r="P154" s="121">
        <f t="shared" si="590"/>
        <v>0</v>
      </c>
      <c r="Q154" s="195">
        <f t="shared" si="590"/>
        <v>10.6</v>
      </c>
      <c r="R154" s="195">
        <f t="shared" si="590"/>
        <v>0</v>
      </c>
      <c r="S154" s="143">
        <f>S155+S158+S159</f>
        <v>16.3</v>
      </c>
      <c r="T154" s="144">
        <f>T155+T157+T158+T159</f>
        <v>15.7</v>
      </c>
      <c r="U154" s="125">
        <f>U155+U157+U158</f>
        <v>16.3</v>
      </c>
      <c r="V154" s="125">
        <f>V155+V157+V158</f>
        <v>15.6</v>
      </c>
      <c r="W154" s="125">
        <f>W155+W158+W159</f>
        <v>0</v>
      </c>
      <c r="X154" s="125">
        <f>X155+X158+X159</f>
        <v>0.1</v>
      </c>
      <c r="Y154" s="125">
        <f t="shared" si="590"/>
        <v>0</v>
      </c>
      <c r="Z154" s="125">
        <f t="shared" si="590"/>
        <v>0</v>
      </c>
      <c r="AA154" s="125">
        <f t="shared" si="590"/>
        <v>0</v>
      </c>
      <c r="AB154" s="125">
        <f t="shared" si="590"/>
        <v>0</v>
      </c>
      <c r="AC154" s="125">
        <f t="shared" si="590"/>
        <v>0</v>
      </c>
      <c r="AD154" s="125">
        <f t="shared" si="590"/>
        <v>0</v>
      </c>
      <c r="AE154" s="125">
        <f t="shared" si="590"/>
        <v>0</v>
      </c>
      <c r="AF154" s="125">
        <f t="shared" si="590"/>
        <v>0</v>
      </c>
      <c r="AG154" s="205">
        <f t="shared" si="590"/>
        <v>0</v>
      </c>
      <c r="AH154" s="205">
        <f t="shared" si="590"/>
        <v>0</v>
      </c>
      <c r="AI154" s="13">
        <f>AI155+AI158+AI159</f>
        <v>1250.3999999999999</v>
      </c>
      <c r="AJ154" s="11">
        <f>AJ155+AJ157+AJ158+AJ159</f>
        <v>255.79999999999998</v>
      </c>
      <c r="AK154" s="96">
        <f>AK155+AK157+AK158</f>
        <v>1188</v>
      </c>
      <c r="AL154" s="96">
        <f>AL155+AL157+AL158</f>
        <v>232.4</v>
      </c>
      <c r="AM154" s="96">
        <f>AM155+AM158+AM159</f>
        <v>50.9</v>
      </c>
      <c r="AN154" s="96">
        <f>AN155+AN158+AN159</f>
        <v>23.4</v>
      </c>
      <c r="AO154" s="96">
        <f t="shared" si="590"/>
        <v>0</v>
      </c>
      <c r="AP154" s="96">
        <f t="shared" si="590"/>
        <v>0</v>
      </c>
      <c r="AQ154" s="96">
        <f t="shared" si="590"/>
        <v>0</v>
      </c>
      <c r="AR154" s="96">
        <f t="shared" si="590"/>
        <v>0</v>
      </c>
      <c r="AS154" s="96">
        <f t="shared" si="590"/>
        <v>0.9</v>
      </c>
      <c r="AT154" s="96">
        <f t="shared" si="590"/>
        <v>0</v>
      </c>
      <c r="AU154" s="96">
        <f t="shared" si="590"/>
        <v>0</v>
      </c>
      <c r="AV154" s="96">
        <f t="shared" si="590"/>
        <v>0</v>
      </c>
      <c r="AW154" s="96">
        <f t="shared" si="590"/>
        <v>10.6</v>
      </c>
      <c r="AX154" s="96">
        <f t="shared" si="590"/>
        <v>0</v>
      </c>
      <c r="AY154" s="153">
        <f t="shared" si="349"/>
        <v>-16.299999999999955</v>
      </c>
      <c r="AZ154" s="153">
        <f t="shared" si="350"/>
        <v>-15.699999999999989</v>
      </c>
      <c r="BA154" s="153">
        <f t="shared" si="351"/>
        <v>-16.299999999999955</v>
      </c>
      <c r="BB154" s="153">
        <f t="shared" si="352"/>
        <v>-15.599999999999994</v>
      </c>
      <c r="BC154" s="153">
        <f t="shared" si="353"/>
        <v>0</v>
      </c>
      <c r="BD154" s="153">
        <f t="shared" si="354"/>
        <v>-9.9999999999997868E-2</v>
      </c>
      <c r="BE154" s="153">
        <f t="shared" si="355"/>
        <v>0</v>
      </c>
      <c r="BF154" s="153">
        <f t="shared" si="356"/>
        <v>0</v>
      </c>
      <c r="BG154" s="153">
        <f t="shared" si="357"/>
        <v>0</v>
      </c>
      <c r="BH154" s="153">
        <f t="shared" si="358"/>
        <v>0</v>
      </c>
      <c r="BI154" s="153">
        <f t="shared" si="359"/>
        <v>0</v>
      </c>
      <c r="BJ154" s="153">
        <f t="shared" si="360"/>
        <v>0</v>
      </c>
      <c r="BK154" s="153">
        <f t="shared" si="361"/>
        <v>0</v>
      </c>
      <c r="BL154" s="153">
        <f t="shared" si="362"/>
        <v>0</v>
      </c>
      <c r="BM154" s="153">
        <f t="shared" si="363"/>
        <v>0</v>
      </c>
      <c r="BN154" s="153">
        <f t="shared" si="364"/>
        <v>0</v>
      </c>
      <c r="BO154" s="188">
        <f t="shared" si="365"/>
        <v>4.6185277824406512E-14</v>
      </c>
    </row>
    <row r="155" spans="1:67" ht="15" customHeight="1" x14ac:dyDescent="0.25">
      <c r="A155" s="9"/>
      <c r="B155" s="19" t="s">
        <v>289</v>
      </c>
      <c r="C155" s="145">
        <f>E155+G155+I155+K155+M155+O155+Q155</f>
        <v>256.40000000000003</v>
      </c>
      <c r="D155" s="146">
        <f t="shared" ref="D155:D160" si="591">F155+H155+J155+L155+N155+P155+R155</f>
        <v>219.9</v>
      </c>
      <c r="E155" s="6">
        <v>251.3</v>
      </c>
      <c r="F155" s="6">
        <v>216.8</v>
      </c>
      <c r="G155" s="6">
        <f>G156+G157</f>
        <v>5.0999999999999996</v>
      </c>
      <c r="H155" s="6">
        <f>H156+H157</f>
        <v>3.1</v>
      </c>
      <c r="I155" s="6"/>
      <c r="J155" s="6"/>
      <c r="K155" s="6"/>
      <c r="L155" s="6"/>
      <c r="M155" s="6"/>
      <c r="N155" s="6"/>
      <c r="O155" s="6"/>
      <c r="P155" s="6"/>
      <c r="Q155" s="196"/>
      <c r="R155" s="196"/>
      <c r="S155" s="145">
        <f t="shared" ref="S155:S160" si="592">U155+W155+Y155+AA155+AC155+AE155+AG155</f>
        <v>16.3</v>
      </c>
      <c r="T155" s="146">
        <f t="shared" ref="T155:T160" si="593">V155+X155+Z155+AB155+AD155+AF155+AH155</f>
        <v>15.7</v>
      </c>
      <c r="U155" s="126">
        <v>16.3</v>
      </c>
      <c r="V155" s="126">
        <v>15.6</v>
      </c>
      <c r="W155" s="126">
        <f>W156+W157</f>
        <v>0</v>
      </c>
      <c r="X155" s="126">
        <f>X156+X157</f>
        <v>0.1</v>
      </c>
      <c r="Y155" s="126"/>
      <c r="Z155" s="126"/>
      <c r="AA155" s="126"/>
      <c r="AB155" s="126"/>
      <c r="AC155" s="126"/>
      <c r="AD155" s="126"/>
      <c r="AE155" s="126"/>
      <c r="AF155" s="126"/>
      <c r="AG155" s="206"/>
      <c r="AH155" s="206"/>
      <c r="AI155" s="102">
        <f>AK155+AM155+AO155+AQ155+AS155+AU155+AW155</f>
        <v>272.70000000000005</v>
      </c>
      <c r="AJ155" s="103">
        <f t="shared" ref="AJ155:AJ156" si="594">AL155+AN155+AP155+AR155+AT155+AV155+AX155</f>
        <v>235.6</v>
      </c>
      <c r="AK155" s="5">
        <f>E155+U155</f>
        <v>267.60000000000002</v>
      </c>
      <c r="AL155" s="5">
        <f t="shared" ref="AL155" si="595">F155+V155</f>
        <v>232.4</v>
      </c>
      <c r="AM155" s="5">
        <f t="shared" ref="AM155" si="596">G155+W155</f>
        <v>5.0999999999999996</v>
      </c>
      <c r="AN155" s="5">
        <f t="shared" ref="AN155" si="597">H155+X155</f>
        <v>3.2</v>
      </c>
      <c r="AO155" s="5">
        <f t="shared" ref="AO155" si="598">I155+Y155</f>
        <v>0</v>
      </c>
      <c r="AP155" s="5">
        <f t="shared" ref="AP155" si="599">J155+Z155</f>
        <v>0</v>
      </c>
      <c r="AQ155" s="5">
        <f t="shared" ref="AQ155" si="600">K155+AA155</f>
        <v>0</v>
      </c>
      <c r="AR155" s="5">
        <f t="shared" ref="AR155" si="601">L155+AB155</f>
        <v>0</v>
      </c>
      <c r="AS155" s="5">
        <f t="shared" ref="AS155" si="602">M155+AC155</f>
        <v>0</v>
      </c>
      <c r="AT155" s="5">
        <f t="shared" ref="AT155" si="603">N155+AD155</f>
        <v>0</v>
      </c>
      <c r="AU155" s="5">
        <f t="shared" ref="AU155" si="604">O155+AE155</f>
        <v>0</v>
      </c>
      <c r="AV155" s="5">
        <f t="shared" ref="AV155" si="605">P155+AF155</f>
        <v>0</v>
      </c>
      <c r="AW155" s="5">
        <f t="shared" ref="AW155" si="606">Q155+AG155</f>
        <v>0</v>
      </c>
      <c r="AX155" s="5">
        <f t="shared" ref="AX155" si="607">R155+AH155</f>
        <v>0</v>
      </c>
      <c r="AY155" s="153">
        <f t="shared" si="349"/>
        <v>-16.300000000000011</v>
      </c>
      <c r="AZ155" s="153">
        <f t="shared" si="350"/>
        <v>-15.699999999999989</v>
      </c>
      <c r="BA155" s="153">
        <f t="shared" si="351"/>
        <v>-16.300000000000011</v>
      </c>
      <c r="BB155" s="153">
        <f t="shared" si="352"/>
        <v>-15.599999999999994</v>
      </c>
      <c r="BC155" s="153">
        <f t="shared" si="353"/>
        <v>0</v>
      </c>
      <c r="BD155" s="153">
        <f t="shared" si="354"/>
        <v>-0.10000000000000009</v>
      </c>
      <c r="BE155" s="153">
        <f t="shared" si="355"/>
        <v>0</v>
      </c>
      <c r="BF155" s="153">
        <f t="shared" si="356"/>
        <v>0</v>
      </c>
      <c r="BG155" s="153">
        <f t="shared" si="357"/>
        <v>0</v>
      </c>
      <c r="BH155" s="153">
        <f t="shared" si="358"/>
        <v>0</v>
      </c>
      <c r="BI155" s="153">
        <f t="shared" si="359"/>
        <v>0</v>
      </c>
      <c r="BJ155" s="153">
        <f t="shared" si="360"/>
        <v>0</v>
      </c>
      <c r="BK155" s="153">
        <f t="shared" si="361"/>
        <v>0</v>
      </c>
      <c r="BL155" s="153">
        <f t="shared" si="362"/>
        <v>0</v>
      </c>
      <c r="BM155" s="153">
        <f t="shared" si="363"/>
        <v>0</v>
      </c>
      <c r="BN155" s="153">
        <f t="shared" si="364"/>
        <v>0</v>
      </c>
      <c r="BO155" s="188">
        <f t="shared" si="365"/>
        <v>0</v>
      </c>
    </row>
    <row r="156" spans="1:67" ht="26.25" x14ac:dyDescent="0.25">
      <c r="A156" s="9"/>
      <c r="B156" s="31" t="s">
        <v>236</v>
      </c>
      <c r="C156" s="147">
        <f>E156+G156+I156+K156+M156+O156+Q156</f>
        <v>3.3</v>
      </c>
      <c r="D156" s="148">
        <f t="shared" si="591"/>
        <v>3.1</v>
      </c>
      <c r="E156" s="128"/>
      <c r="F156" s="128"/>
      <c r="G156" s="128">
        <v>3.3</v>
      </c>
      <c r="H156" s="128">
        <v>3.1</v>
      </c>
      <c r="I156" s="128"/>
      <c r="J156" s="128"/>
      <c r="K156" s="128"/>
      <c r="L156" s="128"/>
      <c r="M156" s="128"/>
      <c r="N156" s="128"/>
      <c r="O156" s="128"/>
      <c r="P156" s="128"/>
      <c r="Q156" s="197"/>
      <c r="R156" s="197"/>
      <c r="S156" s="147">
        <f t="shared" si="592"/>
        <v>0</v>
      </c>
      <c r="T156" s="148">
        <f t="shared" si="593"/>
        <v>0.1</v>
      </c>
      <c r="U156" s="129"/>
      <c r="V156" s="129"/>
      <c r="W156" s="129"/>
      <c r="X156" s="129">
        <v>0.1</v>
      </c>
      <c r="Y156" s="129"/>
      <c r="Z156" s="129"/>
      <c r="AA156" s="129"/>
      <c r="AB156" s="129"/>
      <c r="AC156" s="129"/>
      <c r="AD156" s="129"/>
      <c r="AE156" s="129"/>
      <c r="AF156" s="129"/>
      <c r="AG156" s="207"/>
      <c r="AH156" s="207"/>
      <c r="AI156" s="134">
        <f t="shared" ref="AI156" si="608">AK156+AM156+AO156+AQ156+AS156+AU156+AW156</f>
        <v>3.3</v>
      </c>
      <c r="AJ156" s="135">
        <f t="shared" si="594"/>
        <v>3.2</v>
      </c>
      <c r="AK156" s="104">
        <f t="shared" ref="AK156:AK157" si="609">E156+U156</f>
        <v>0</v>
      </c>
      <c r="AL156" s="104">
        <f t="shared" ref="AL156:AL159" si="610">F156+V156</f>
        <v>0</v>
      </c>
      <c r="AM156" s="104">
        <f t="shared" ref="AM156:AM159" si="611">G156+W156</f>
        <v>3.3</v>
      </c>
      <c r="AN156" s="104">
        <f t="shared" ref="AN156:AN159" si="612">H156+X156</f>
        <v>3.2</v>
      </c>
      <c r="AO156" s="104">
        <f t="shared" ref="AO156:AO159" si="613">I156+Y156</f>
        <v>0</v>
      </c>
      <c r="AP156" s="104">
        <f t="shared" ref="AP156:AP159" si="614">J156+Z156</f>
        <v>0</v>
      </c>
      <c r="AQ156" s="104">
        <f t="shared" ref="AQ156:AQ159" si="615">K156+AA156</f>
        <v>0</v>
      </c>
      <c r="AR156" s="104">
        <f t="shared" ref="AR156:AR159" si="616">L156+AB156</f>
        <v>0</v>
      </c>
      <c r="AS156" s="104">
        <f t="shared" ref="AS156:AS159" si="617">M156+AC156</f>
        <v>0</v>
      </c>
      <c r="AT156" s="104">
        <f t="shared" ref="AT156:AT159" si="618">N156+AD156</f>
        <v>0</v>
      </c>
      <c r="AU156" s="104">
        <f t="shared" ref="AU156:AU159" si="619">O156+AE156</f>
        <v>0</v>
      </c>
      <c r="AV156" s="104">
        <f t="shared" ref="AV156:AV159" si="620">P156+AF156</f>
        <v>0</v>
      </c>
      <c r="AW156" s="104">
        <f t="shared" ref="AW156:AW159" si="621">Q156+AG156</f>
        <v>0</v>
      </c>
      <c r="AX156" s="104">
        <f t="shared" ref="AX156:AX159" si="622">R156+AH156</f>
        <v>0</v>
      </c>
      <c r="AY156" s="153">
        <f t="shared" si="349"/>
        <v>0</v>
      </c>
      <c r="AZ156" s="153">
        <f t="shared" si="350"/>
        <v>-0.10000000000000009</v>
      </c>
      <c r="BA156" s="153">
        <f t="shared" si="351"/>
        <v>0</v>
      </c>
      <c r="BB156" s="153">
        <f t="shared" si="352"/>
        <v>0</v>
      </c>
      <c r="BC156" s="153">
        <f t="shared" si="353"/>
        <v>0</v>
      </c>
      <c r="BD156" s="153">
        <f t="shared" si="354"/>
        <v>-0.10000000000000009</v>
      </c>
      <c r="BE156" s="153">
        <f t="shared" si="355"/>
        <v>0</v>
      </c>
      <c r="BF156" s="153">
        <f t="shared" si="356"/>
        <v>0</v>
      </c>
      <c r="BG156" s="153">
        <f t="shared" si="357"/>
        <v>0</v>
      </c>
      <c r="BH156" s="153">
        <f t="shared" si="358"/>
        <v>0</v>
      </c>
      <c r="BI156" s="153">
        <f t="shared" si="359"/>
        <v>0</v>
      </c>
      <c r="BJ156" s="153">
        <f t="shared" si="360"/>
        <v>0</v>
      </c>
      <c r="BK156" s="153">
        <f t="shared" si="361"/>
        <v>0</v>
      </c>
      <c r="BL156" s="153">
        <f t="shared" si="362"/>
        <v>0</v>
      </c>
      <c r="BM156" s="153">
        <f t="shared" si="363"/>
        <v>0</v>
      </c>
      <c r="BN156" s="153">
        <f t="shared" si="364"/>
        <v>0</v>
      </c>
      <c r="BO156" s="188">
        <f t="shared" si="365"/>
        <v>0</v>
      </c>
    </row>
    <row r="157" spans="1:67" ht="15" customHeight="1" x14ac:dyDescent="0.25">
      <c r="A157" s="9"/>
      <c r="B157" s="33" t="s">
        <v>172</v>
      </c>
      <c r="C157" s="147">
        <f>E157+G157+I157+K157+M157+O157+Q157</f>
        <v>1.8</v>
      </c>
      <c r="D157" s="148">
        <f t="shared" si="591"/>
        <v>0</v>
      </c>
      <c r="E157" s="128"/>
      <c r="F157" s="128"/>
      <c r="G157" s="128">
        <v>1.8</v>
      </c>
      <c r="H157" s="128"/>
      <c r="I157" s="128"/>
      <c r="J157" s="128"/>
      <c r="K157" s="128"/>
      <c r="L157" s="128"/>
      <c r="M157" s="128"/>
      <c r="N157" s="128"/>
      <c r="O157" s="128"/>
      <c r="P157" s="128"/>
      <c r="Q157" s="197"/>
      <c r="R157" s="197"/>
      <c r="S157" s="147">
        <f t="shared" si="592"/>
        <v>0</v>
      </c>
      <c r="T157" s="148">
        <f t="shared" si="593"/>
        <v>0</v>
      </c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9"/>
      <c r="AF157" s="129"/>
      <c r="AG157" s="207"/>
      <c r="AH157" s="207"/>
      <c r="AI157" s="134">
        <f t="shared" ref="AI157:AI160" si="623">AK157+AM157+AO157+AQ157+AS157+AU157+AW157</f>
        <v>1.8</v>
      </c>
      <c r="AJ157" s="135">
        <f t="shared" ref="AJ157:AJ160" si="624">AL157+AN157+AP157+AR157+AT157+AV157+AX157</f>
        <v>0</v>
      </c>
      <c r="AK157" s="104">
        <f t="shared" si="609"/>
        <v>0</v>
      </c>
      <c r="AL157" s="104">
        <f t="shared" si="610"/>
        <v>0</v>
      </c>
      <c r="AM157" s="104">
        <f t="shared" si="611"/>
        <v>1.8</v>
      </c>
      <c r="AN157" s="104">
        <f t="shared" si="612"/>
        <v>0</v>
      </c>
      <c r="AO157" s="104">
        <f t="shared" si="613"/>
        <v>0</v>
      </c>
      <c r="AP157" s="104">
        <f t="shared" si="614"/>
        <v>0</v>
      </c>
      <c r="AQ157" s="104">
        <f t="shared" si="615"/>
        <v>0</v>
      </c>
      <c r="AR157" s="104">
        <f t="shared" si="616"/>
        <v>0</v>
      </c>
      <c r="AS157" s="104">
        <f t="shared" si="617"/>
        <v>0</v>
      </c>
      <c r="AT157" s="104">
        <f t="shared" si="618"/>
        <v>0</v>
      </c>
      <c r="AU157" s="104">
        <f t="shared" si="619"/>
        <v>0</v>
      </c>
      <c r="AV157" s="104">
        <f t="shared" si="620"/>
        <v>0</v>
      </c>
      <c r="AW157" s="104">
        <f t="shared" si="621"/>
        <v>0</v>
      </c>
      <c r="AX157" s="104">
        <f t="shared" si="622"/>
        <v>0</v>
      </c>
      <c r="AY157" s="153">
        <f t="shared" si="349"/>
        <v>0</v>
      </c>
      <c r="AZ157" s="153">
        <f t="shared" si="350"/>
        <v>0</v>
      </c>
      <c r="BA157" s="153">
        <f t="shared" si="351"/>
        <v>0</v>
      </c>
      <c r="BB157" s="153">
        <f t="shared" si="352"/>
        <v>0</v>
      </c>
      <c r="BC157" s="153">
        <f t="shared" si="353"/>
        <v>0</v>
      </c>
      <c r="BD157" s="153">
        <f t="shared" si="354"/>
        <v>0</v>
      </c>
      <c r="BE157" s="153">
        <f t="shared" si="355"/>
        <v>0</v>
      </c>
      <c r="BF157" s="153">
        <f t="shared" si="356"/>
        <v>0</v>
      </c>
      <c r="BG157" s="153">
        <f t="shared" si="357"/>
        <v>0</v>
      </c>
      <c r="BH157" s="153">
        <f t="shared" si="358"/>
        <v>0</v>
      </c>
      <c r="BI157" s="153">
        <f t="shared" si="359"/>
        <v>0</v>
      </c>
      <c r="BJ157" s="153">
        <f t="shared" si="360"/>
        <v>0</v>
      </c>
      <c r="BK157" s="153">
        <f t="shared" si="361"/>
        <v>0</v>
      </c>
      <c r="BL157" s="153">
        <f t="shared" si="362"/>
        <v>0</v>
      </c>
      <c r="BM157" s="153">
        <f t="shared" si="363"/>
        <v>0</v>
      </c>
      <c r="BN157" s="153">
        <f t="shared" si="364"/>
        <v>0</v>
      </c>
      <c r="BO157" s="188">
        <f t="shared" si="365"/>
        <v>0</v>
      </c>
    </row>
    <row r="158" spans="1:67" ht="15" customHeight="1" x14ac:dyDescent="0.25">
      <c r="A158" s="9"/>
      <c r="B158" s="8" t="s">
        <v>5</v>
      </c>
      <c r="C158" s="146">
        <f>E158+G158+I158+K158+M158+O158+Q158</f>
        <v>931.9</v>
      </c>
      <c r="D158" s="146">
        <f t="shared" si="591"/>
        <v>0</v>
      </c>
      <c r="E158" s="6">
        <v>920.4</v>
      </c>
      <c r="F158" s="6"/>
      <c r="G158" s="6"/>
      <c r="H158" s="6"/>
      <c r="I158" s="6"/>
      <c r="J158" s="6"/>
      <c r="K158" s="6"/>
      <c r="L158" s="6"/>
      <c r="M158" s="6">
        <v>0.9</v>
      </c>
      <c r="N158" s="6"/>
      <c r="O158" s="6"/>
      <c r="P158" s="6"/>
      <c r="Q158" s="196">
        <f>'4 priedas_ nepanaudotos lėšos'!C54</f>
        <v>10.6</v>
      </c>
      <c r="R158" s="196">
        <f>'4 priedas_ nepanaudotos lėšos'!D54</f>
        <v>0</v>
      </c>
      <c r="S158" s="146">
        <f t="shared" si="592"/>
        <v>0</v>
      </c>
      <c r="T158" s="146">
        <f t="shared" si="593"/>
        <v>0</v>
      </c>
      <c r="U158" s="126"/>
      <c r="V158" s="126"/>
      <c r="W158" s="126"/>
      <c r="X158" s="126"/>
      <c r="Y158" s="126"/>
      <c r="Z158" s="126"/>
      <c r="AA158" s="126"/>
      <c r="AB158" s="126"/>
      <c r="AC158" s="126"/>
      <c r="AD158" s="126"/>
      <c r="AE158" s="126"/>
      <c r="AF158" s="126"/>
      <c r="AG158" s="206">
        <f>'4 priedas_ nepanaudotos lėšos'!O54</f>
        <v>0</v>
      </c>
      <c r="AH158" s="206">
        <f>'4 priedas_ nepanaudotos lėšos'!P54</f>
        <v>0</v>
      </c>
      <c r="AI158" s="103">
        <f t="shared" si="623"/>
        <v>931.9</v>
      </c>
      <c r="AJ158" s="103">
        <f t="shared" si="624"/>
        <v>0</v>
      </c>
      <c r="AK158" s="5">
        <f>E158+U158</f>
        <v>920.4</v>
      </c>
      <c r="AL158" s="5">
        <f t="shared" si="610"/>
        <v>0</v>
      </c>
      <c r="AM158" s="5">
        <f t="shared" si="611"/>
        <v>0</v>
      </c>
      <c r="AN158" s="5">
        <f t="shared" si="612"/>
        <v>0</v>
      </c>
      <c r="AO158" s="5">
        <f t="shared" si="613"/>
        <v>0</v>
      </c>
      <c r="AP158" s="5">
        <f t="shared" si="614"/>
        <v>0</v>
      </c>
      <c r="AQ158" s="5">
        <f t="shared" si="615"/>
        <v>0</v>
      </c>
      <c r="AR158" s="5">
        <f t="shared" si="616"/>
        <v>0</v>
      </c>
      <c r="AS158" s="5">
        <f t="shared" si="617"/>
        <v>0.9</v>
      </c>
      <c r="AT158" s="5">
        <f t="shared" si="618"/>
        <v>0</v>
      </c>
      <c r="AU158" s="5">
        <f t="shared" si="619"/>
        <v>0</v>
      </c>
      <c r="AV158" s="5">
        <f t="shared" si="620"/>
        <v>0</v>
      </c>
      <c r="AW158" s="5">
        <f t="shared" si="621"/>
        <v>10.6</v>
      </c>
      <c r="AX158" s="5">
        <f t="shared" si="622"/>
        <v>0</v>
      </c>
      <c r="AY158" s="153">
        <f t="shared" si="349"/>
        <v>0</v>
      </c>
      <c r="AZ158" s="153">
        <f t="shared" si="350"/>
        <v>0</v>
      </c>
      <c r="BA158" s="153">
        <f t="shared" si="351"/>
        <v>0</v>
      </c>
      <c r="BB158" s="153">
        <f t="shared" si="352"/>
        <v>0</v>
      </c>
      <c r="BC158" s="153">
        <f t="shared" si="353"/>
        <v>0</v>
      </c>
      <c r="BD158" s="153">
        <f t="shared" si="354"/>
        <v>0</v>
      </c>
      <c r="BE158" s="153">
        <f t="shared" si="355"/>
        <v>0</v>
      </c>
      <c r="BF158" s="153">
        <f t="shared" si="356"/>
        <v>0</v>
      </c>
      <c r="BG158" s="153">
        <f t="shared" si="357"/>
        <v>0</v>
      </c>
      <c r="BH158" s="153">
        <f t="shared" si="358"/>
        <v>0</v>
      </c>
      <c r="BI158" s="153">
        <f t="shared" si="359"/>
        <v>0</v>
      </c>
      <c r="BJ158" s="153">
        <f t="shared" si="360"/>
        <v>0</v>
      </c>
      <c r="BK158" s="153">
        <f t="shared" si="361"/>
        <v>0</v>
      </c>
      <c r="BL158" s="153">
        <f t="shared" si="362"/>
        <v>0</v>
      </c>
      <c r="BM158" s="153">
        <f t="shared" si="363"/>
        <v>0</v>
      </c>
      <c r="BN158" s="153">
        <f t="shared" si="364"/>
        <v>0</v>
      </c>
      <c r="BO158" s="188">
        <f t="shared" si="365"/>
        <v>0</v>
      </c>
    </row>
    <row r="159" spans="1:67" ht="15" customHeight="1" x14ac:dyDescent="0.25">
      <c r="A159" s="9"/>
      <c r="B159" s="7" t="s">
        <v>293</v>
      </c>
      <c r="C159" s="146">
        <f t="shared" ref="C159:C160" si="625">E159+G159+I159+K159+M159+O159+Q159</f>
        <v>45.8</v>
      </c>
      <c r="D159" s="146">
        <f t="shared" si="591"/>
        <v>20.2</v>
      </c>
      <c r="E159" s="6"/>
      <c r="F159" s="6"/>
      <c r="G159" s="6">
        <f t="shared" ref="G159:H159" si="626">G160</f>
        <v>45.8</v>
      </c>
      <c r="H159" s="6">
        <f t="shared" si="626"/>
        <v>20.2</v>
      </c>
      <c r="I159" s="6"/>
      <c r="J159" s="6"/>
      <c r="K159" s="6"/>
      <c r="L159" s="6"/>
      <c r="M159" s="6"/>
      <c r="N159" s="6"/>
      <c r="O159" s="6"/>
      <c r="P159" s="6"/>
      <c r="Q159" s="196"/>
      <c r="R159" s="196"/>
      <c r="S159" s="146">
        <f t="shared" si="592"/>
        <v>0</v>
      </c>
      <c r="T159" s="146">
        <f t="shared" si="593"/>
        <v>0</v>
      </c>
      <c r="U159" s="126"/>
      <c r="V159" s="126"/>
      <c r="W159" s="126">
        <f t="shared" ref="W159:X159" si="627">W160</f>
        <v>0</v>
      </c>
      <c r="X159" s="126">
        <f t="shared" si="627"/>
        <v>0</v>
      </c>
      <c r="Y159" s="126"/>
      <c r="Z159" s="126"/>
      <c r="AA159" s="126"/>
      <c r="AB159" s="126"/>
      <c r="AC159" s="126"/>
      <c r="AD159" s="126"/>
      <c r="AE159" s="126"/>
      <c r="AF159" s="126"/>
      <c r="AG159" s="206"/>
      <c r="AH159" s="206"/>
      <c r="AI159" s="103">
        <f t="shared" si="623"/>
        <v>45.8</v>
      </c>
      <c r="AJ159" s="103">
        <f t="shared" si="624"/>
        <v>20.2</v>
      </c>
      <c r="AK159" s="5">
        <f>E159+U159</f>
        <v>0</v>
      </c>
      <c r="AL159" s="5">
        <f t="shared" si="610"/>
        <v>0</v>
      </c>
      <c r="AM159" s="5">
        <f t="shared" si="611"/>
        <v>45.8</v>
      </c>
      <c r="AN159" s="5">
        <f t="shared" si="612"/>
        <v>20.2</v>
      </c>
      <c r="AO159" s="5">
        <f t="shared" si="613"/>
        <v>0</v>
      </c>
      <c r="AP159" s="5">
        <f t="shared" si="614"/>
        <v>0</v>
      </c>
      <c r="AQ159" s="5">
        <f t="shared" si="615"/>
        <v>0</v>
      </c>
      <c r="AR159" s="5">
        <f t="shared" si="616"/>
        <v>0</v>
      </c>
      <c r="AS159" s="5">
        <f t="shared" si="617"/>
        <v>0</v>
      </c>
      <c r="AT159" s="5">
        <f t="shared" si="618"/>
        <v>0</v>
      </c>
      <c r="AU159" s="5">
        <f t="shared" si="619"/>
        <v>0</v>
      </c>
      <c r="AV159" s="5">
        <f t="shared" si="620"/>
        <v>0</v>
      </c>
      <c r="AW159" s="5">
        <f t="shared" si="621"/>
        <v>0</v>
      </c>
      <c r="AX159" s="5">
        <f t="shared" si="622"/>
        <v>0</v>
      </c>
      <c r="AY159" s="153">
        <f t="shared" si="349"/>
        <v>0</v>
      </c>
      <c r="AZ159" s="153">
        <f t="shared" si="350"/>
        <v>0</v>
      </c>
      <c r="BA159" s="153">
        <f t="shared" si="351"/>
        <v>0</v>
      </c>
      <c r="BB159" s="153">
        <f t="shared" si="352"/>
        <v>0</v>
      </c>
      <c r="BC159" s="153">
        <f t="shared" si="353"/>
        <v>0</v>
      </c>
      <c r="BD159" s="153">
        <f t="shared" si="354"/>
        <v>0</v>
      </c>
      <c r="BE159" s="153">
        <f t="shared" si="355"/>
        <v>0</v>
      </c>
      <c r="BF159" s="153">
        <f t="shared" si="356"/>
        <v>0</v>
      </c>
      <c r="BG159" s="153">
        <f t="shared" si="357"/>
        <v>0</v>
      </c>
      <c r="BH159" s="153">
        <f t="shared" si="358"/>
        <v>0</v>
      </c>
      <c r="BI159" s="153">
        <f t="shared" si="359"/>
        <v>0</v>
      </c>
      <c r="BJ159" s="153">
        <f t="shared" si="360"/>
        <v>0</v>
      </c>
      <c r="BK159" s="153">
        <f t="shared" si="361"/>
        <v>0</v>
      </c>
      <c r="BL159" s="153">
        <f t="shared" si="362"/>
        <v>0</v>
      </c>
      <c r="BM159" s="153">
        <f t="shared" si="363"/>
        <v>0</v>
      </c>
      <c r="BN159" s="153">
        <f t="shared" si="364"/>
        <v>0</v>
      </c>
      <c r="BO159" s="188">
        <f t="shared" si="365"/>
        <v>0</v>
      </c>
    </row>
    <row r="160" spans="1:67" ht="15" customHeight="1" x14ac:dyDescent="0.25">
      <c r="A160" s="9"/>
      <c r="B160" s="34" t="s">
        <v>171</v>
      </c>
      <c r="C160" s="148">
        <f t="shared" si="625"/>
        <v>45.8</v>
      </c>
      <c r="D160" s="148">
        <f t="shared" si="591"/>
        <v>20.2</v>
      </c>
      <c r="E160" s="128"/>
      <c r="F160" s="128"/>
      <c r="G160" s="128">
        <v>45.8</v>
      </c>
      <c r="H160" s="128">
        <v>20.2</v>
      </c>
      <c r="I160" s="128"/>
      <c r="J160" s="128"/>
      <c r="K160" s="128"/>
      <c r="L160" s="128"/>
      <c r="M160" s="128"/>
      <c r="N160" s="128"/>
      <c r="O160" s="128"/>
      <c r="P160" s="128"/>
      <c r="Q160" s="197"/>
      <c r="R160" s="197"/>
      <c r="S160" s="148">
        <f t="shared" si="592"/>
        <v>0</v>
      </c>
      <c r="T160" s="148">
        <f t="shared" si="593"/>
        <v>0</v>
      </c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9"/>
      <c r="AF160" s="129"/>
      <c r="AG160" s="207"/>
      <c r="AH160" s="207"/>
      <c r="AI160" s="135">
        <f t="shared" si="623"/>
        <v>45.8</v>
      </c>
      <c r="AJ160" s="135">
        <f t="shared" si="624"/>
        <v>20.2</v>
      </c>
      <c r="AK160" s="104">
        <f t="shared" ref="AK160" si="628">E160+U160</f>
        <v>0</v>
      </c>
      <c r="AL160" s="104">
        <f t="shared" ref="AL160" si="629">F160+V160</f>
        <v>0</v>
      </c>
      <c r="AM160" s="104">
        <f t="shared" ref="AM160" si="630">G160+W160</f>
        <v>45.8</v>
      </c>
      <c r="AN160" s="104">
        <f t="shared" ref="AN160" si="631">H160+X160</f>
        <v>20.2</v>
      </c>
      <c r="AO160" s="104">
        <f t="shared" ref="AO160" si="632">I160+Y160</f>
        <v>0</v>
      </c>
      <c r="AP160" s="104">
        <f t="shared" ref="AP160" si="633">J160+Z160</f>
        <v>0</v>
      </c>
      <c r="AQ160" s="104">
        <f t="shared" ref="AQ160" si="634">K160+AA160</f>
        <v>0</v>
      </c>
      <c r="AR160" s="104">
        <f t="shared" ref="AR160" si="635">L160+AB160</f>
        <v>0</v>
      </c>
      <c r="AS160" s="104">
        <f t="shared" ref="AS160" si="636">M160+AC160</f>
        <v>0</v>
      </c>
      <c r="AT160" s="104">
        <f t="shared" ref="AT160" si="637">N160+AD160</f>
        <v>0</v>
      </c>
      <c r="AU160" s="104">
        <f t="shared" ref="AU160" si="638">O160+AE160</f>
        <v>0</v>
      </c>
      <c r="AV160" s="104">
        <f t="shared" ref="AV160" si="639">P160+AF160</f>
        <v>0</v>
      </c>
      <c r="AW160" s="104">
        <f t="shared" ref="AW160" si="640">Q160+AG160</f>
        <v>0</v>
      </c>
      <c r="AX160" s="104">
        <f t="shared" ref="AX160" si="641">R160+AH160</f>
        <v>0</v>
      </c>
      <c r="AY160" s="153">
        <f t="shared" ref="AY160:AY235" si="642">C160-AI160</f>
        <v>0</v>
      </c>
      <c r="AZ160" s="153">
        <f t="shared" ref="AZ160:AZ235" si="643">D160-AJ160</f>
        <v>0</v>
      </c>
      <c r="BA160" s="153">
        <f t="shared" ref="BA160:BA235" si="644">E160-AK160</f>
        <v>0</v>
      </c>
      <c r="BB160" s="153">
        <f t="shared" ref="BB160:BB235" si="645">F160-AL160</f>
        <v>0</v>
      </c>
      <c r="BC160" s="153">
        <f t="shared" ref="BC160:BC235" si="646">G160-AM160</f>
        <v>0</v>
      </c>
      <c r="BD160" s="153">
        <f t="shared" ref="BD160:BD235" si="647">H160-AN160</f>
        <v>0</v>
      </c>
      <c r="BE160" s="153">
        <f t="shared" ref="BE160:BE235" si="648">I160-AO160</f>
        <v>0</v>
      </c>
      <c r="BF160" s="153">
        <f t="shared" ref="BF160:BF235" si="649">J160-AP160</f>
        <v>0</v>
      </c>
      <c r="BG160" s="153">
        <f t="shared" ref="BG160:BG235" si="650">K160-AQ160</f>
        <v>0</v>
      </c>
      <c r="BH160" s="153">
        <f t="shared" ref="BH160:BH235" si="651">L160-AR160</f>
        <v>0</v>
      </c>
      <c r="BI160" s="153">
        <f t="shared" ref="BI160:BI235" si="652">M160-AS160</f>
        <v>0</v>
      </c>
      <c r="BJ160" s="153">
        <f t="shared" ref="BJ160:BJ235" si="653">N160-AT160</f>
        <v>0</v>
      </c>
      <c r="BK160" s="153">
        <f t="shared" ref="BK160:BK235" si="654">O160-AU160</f>
        <v>0</v>
      </c>
      <c r="BL160" s="153">
        <f t="shared" ref="BL160:BL235" si="655">P160-AV160</f>
        <v>0</v>
      </c>
      <c r="BM160" s="153">
        <f t="shared" ref="BM160:BM235" si="656">Q160-AW160</f>
        <v>0</v>
      </c>
      <c r="BN160" s="153">
        <f t="shared" ref="BN160:BN235" si="657">R160-AX160</f>
        <v>0</v>
      </c>
      <c r="BO160" s="188">
        <f t="shared" ref="BO160:BO235" si="658">S160+AY160</f>
        <v>0</v>
      </c>
    </row>
    <row r="161" spans="1:67" s="23" customFormat="1" ht="15" customHeight="1" x14ac:dyDescent="0.25">
      <c r="A161" s="28" t="s">
        <v>21</v>
      </c>
      <c r="B161" s="106" t="s">
        <v>305</v>
      </c>
      <c r="C161" s="143">
        <f>C162</f>
        <v>1724.4</v>
      </c>
      <c r="D161" s="144">
        <f>D162</f>
        <v>0</v>
      </c>
      <c r="E161" s="121">
        <f t="shared" ref="E161:R161" si="659">E162</f>
        <v>1724.4</v>
      </c>
      <c r="F161" s="121">
        <f t="shared" si="659"/>
        <v>0</v>
      </c>
      <c r="G161" s="121">
        <f t="shared" si="659"/>
        <v>0</v>
      </c>
      <c r="H161" s="121">
        <f t="shared" si="659"/>
        <v>0</v>
      </c>
      <c r="I161" s="121">
        <f t="shared" si="659"/>
        <v>0</v>
      </c>
      <c r="J161" s="121">
        <f t="shared" si="659"/>
        <v>0</v>
      </c>
      <c r="K161" s="121">
        <f t="shared" si="659"/>
        <v>0</v>
      </c>
      <c r="L161" s="121">
        <f t="shared" si="659"/>
        <v>0</v>
      </c>
      <c r="M161" s="121">
        <f t="shared" si="659"/>
        <v>0</v>
      </c>
      <c r="N161" s="121">
        <f t="shared" si="659"/>
        <v>0</v>
      </c>
      <c r="O161" s="121">
        <f t="shared" si="659"/>
        <v>0</v>
      </c>
      <c r="P161" s="121">
        <f t="shared" si="659"/>
        <v>0</v>
      </c>
      <c r="Q161" s="195">
        <f t="shared" si="659"/>
        <v>0</v>
      </c>
      <c r="R161" s="195">
        <f t="shared" si="659"/>
        <v>0</v>
      </c>
      <c r="S161" s="143">
        <f>S162</f>
        <v>0</v>
      </c>
      <c r="T161" s="144">
        <f t="shared" ref="T161:AH161" si="660">T162</f>
        <v>0</v>
      </c>
      <c r="U161" s="125">
        <f t="shared" si="660"/>
        <v>0</v>
      </c>
      <c r="V161" s="125">
        <f t="shared" si="660"/>
        <v>0</v>
      </c>
      <c r="W161" s="125">
        <f t="shared" si="660"/>
        <v>0</v>
      </c>
      <c r="X161" s="125">
        <f t="shared" si="660"/>
        <v>0</v>
      </c>
      <c r="Y161" s="125">
        <f t="shared" si="660"/>
        <v>0</v>
      </c>
      <c r="Z161" s="125">
        <f t="shared" si="660"/>
        <v>0</v>
      </c>
      <c r="AA161" s="125">
        <f t="shared" si="660"/>
        <v>0</v>
      </c>
      <c r="AB161" s="125">
        <f t="shared" si="660"/>
        <v>0</v>
      </c>
      <c r="AC161" s="125">
        <f t="shared" si="660"/>
        <v>0</v>
      </c>
      <c r="AD161" s="125">
        <f t="shared" si="660"/>
        <v>0</v>
      </c>
      <c r="AE161" s="125">
        <f t="shared" si="660"/>
        <v>0</v>
      </c>
      <c r="AF161" s="125">
        <f t="shared" si="660"/>
        <v>0</v>
      </c>
      <c r="AG161" s="205">
        <f t="shared" si="660"/>
        <v>0</v>
      </c>
      <c r="AH161" s="205">
        <f t="shared" si="660"/>
        <v>0</v>
      </c>
      <c r="AI161" s="13">
        <f>AI162</f>
        <v>1724.4</v>
      </c>
      <c r="AJ161" s="11">
        <f t="shared" ref="AJ161:AX161" si="661">AJ162</f>
        <v>0</v>
      </c>
      <c r="AK161" s="96">
        <f t="shared" si="661"/>
        <v>1724.4</v>
      </c>
      <c r="AL161" s="96">
        <f t="shared" si="661"/>
        <v>0</v>
      </c>
      <c r="AM161" s="96">
        <f t="shared" si="661"/>
        <v>0</v>
      </c>
      <c r="AN161" s="96">
        <f t="shared" si="661"/>
        <v>0</v>
      </c>
      <c r="AO161" s="96">
        <f t="shared" si="661"/>
        <v>0</v>
      </c>
      <c r="AP161" s="96">
        <f t="shared" si="661"/>
        <v>0</v>
      </c>
      <c r="AQ161" s="96">
        <f t="shared" si="661"/>
        <v>0</v>
      </c>
      <c r="AR161" s="96">
        <f t="shared" si="661"/>
        <v>0</v>
      </c>
      <c r="AS161" s="96">
        <f t="shared" si="661"/>
        <v>0</v>
      </c>
      <c r="AT161" s="96">
        <f t="shared" si="661"/>
        <v>0</v>
      </c>
      <c r="AU161" s="96">
        <f t="shared" si="661"/>
        <v>0</v>
      </c>
      <c r="AV161" s="96">
        <f t="shared" si="661"/>
        <v>0</v>
      </c>
      <c r="AW161" s="96">
        <f t="shared" si="661"/>
        <v>0</v>
      </c>
      <c r="AX161" s="96">
        <f t="shared" si="661"/>
        <v>0</v>
      </c>
      <c r="AY161" s="153">
        <f t="shared" si="642"/>
        <v>0</v>
      </c>
      <c r="AZ161" s="153">
        <f t="shared" si="643"/>
        <v>0</v>
      </c>
      <c r="BA161" s="153">
        <f t="shared" si="644"/>
        <v>0</v>
      </c>
      <c r="BB161" s="153">
        <f t="shared" si="645"/>
        <v>0</v>
      </c>
      <c r="BC161" s="153">
        <f t="shared" si="646"/>
        <v>0</v>
      </c>
      <c r="BD161" s="153">
        <f t="shared" si="647"/>
        <v>0</v>
      </c>
      <c r="BE161" s="153">
        <f t="shared" si="648"/>
        <v>0</v>
      </c>
      <c r="BF161" s="153">
        <f t="shared" si="649"/>
        <v>0</v>
      </c>
      <c r="BG161" s="153">
        <f t="shared" si="650"/>
        <v>0</v>
      </c>
      <c r="BH161" s="153">
        <f t="shared" si="651"/>
        <v>0</v>
      </c>
      <c r="BI161" s="153">
        <f t="shared" si="652"/>
        <v>0</v>
      </c>
      <c r="BJ161" s="153">
        <f t="shared" si="653"/>
        <v>0</v>
      </c>
      <c r="BK161" s="153">
        <f t="shared" si="654"/>
        <v>0</v>
      </c>
      <c r="BL161" s="153">
        <f t="shared" si="655"/>
        <v>0</v>
      </c>
      <c r="BM161" s="153">
        <f t="shared" si="656"/>
        <v>0</v>
      </c>
      <c r="BN161" s="153">
        <f t="shared" si="657"/>
        <v>0</v>
      </c>
      <c r="BO161" s="188">
        <f t="shared" si="658"/>
        <v>0</v>
      </c>
    </row>
    <row r="162" spans="1:67" s="55" customFormat="1" ht="15" customHeight="1" x14ac:dyDescent="0.25">
      <c r="A162" s="99"/>
      <c r="B162" s="4" t="s">
        <v>4</v>
      </c>
      <c r="C162" s="145">
        <f>E162+G162+I162+K162+M162+O162+Q162</f>
        <v>1724.4</v>
      </c>
      <c r="D162" s="146">
        <f>F162+H162+J162+L162+N162+P162+R162</f>
        <v>0</v>
      </c>
      <c r="E162" s="6">
        <v>1724.4</v>
      </c>
      <c r="F162" s="130"/>
      <c r="G162" s="130"/>
      <c r="H162" s="130"/>
      <c r="I162" s="130"/>
      <c r="J162" s="130"/>
      <c r="K162" s="130"/>
      <c r="L162" s="130"/>
      <c r="M162" s="130"/>
      <c r="N162" s="130"/>
      <c r="O162" s="130"/>
      <c r="P162" s="130"/>
      <c r="Q162" s="198"/>
      <c r="R162" s="198"/>
      <c r="S162" s="145">
        <f>U162+W162+Y162+AA162+AC162+AE162+AG162</f>
        <v>0</v>
      </c>
      <c r="T162" s="146">
        <f>V162+X162+Z162+AB162+AD162+AF162+AH162</f>
        <v>0</v>
      </c>
      <c r="U162" s="132"/>
      <c r="V162" s="132"/>
      <c r="W162" s="132"/>
      <c r="X162" s="132"/>
      <c r="Y162" s="132"/>
      <c r="Z162" s="132"/>
      <c r="AA162" s="132"/>
      <c r="AB162" s="132"/>
      <c r="AC162" s="132"/>
      <c r="AD162" s="132"/>
      <c r="AE162" s="132"/>
      <c r="AF162" s="132"/>
      <c r="AG162" s="208"/>
      <c r="AH162" s="208"/>
      <c r="AI162" s="102">
        <f>AK162+AM162+AO162+AQ162+AS162+AU162+AW162</f>
        <v>1724.4</v>
      </c>
      <c r="AJ162" s="103">
        <f>AL162+AN162+AP162+AR162+AT162+AV162+AX162</f>
        <v>0</v>
      </c>
      <c r="AK162" s="5">
        <f>E162+U162</f>
        <v>1724.4</v>
      </c>
      <c r="AL162" s="5">
        <f t="shared" ref="AL162" si="662">F162+V162</f>
        <v>0</v>
      </c>
      <c r="AM162" s="5">
        <f t="shared" ref="AM162" si="663">G162+W162</f>
        <v>0</v>
      </c>
      <c r="AN162" s="5">
        <f t="shared" ref="AN162" si="664">H162+X162</f>
        <v>0</v>
      </c>
      <c r="AO162" s="5">
        <f t="shared" ref="AO162" si="665">I162+Y162</f>
        <v>0</v>
      </c>
      <c r="AP162" s="5">
        <f t="shared" ref="AP162" si="666">J162+Z162</f>
        <v>0</v>
      </c>
      <c r="AQ162" s="5">
        <f t="shared" ref="AQ162" si="667">K162+AA162</f>
        <v>0</v>
      </c>
      <c r="AR162" s="5">
        <f t="shared" ref="AR162" si="668">L162+AB162</f>
        <v>0</v>
      </c>
      <c r="AS162" s="5">
        <f t="shared" ref="AS162" si="669">M162+AC162</f>
        <v>0</v>
      </c>
      <c r="AT162" s="5">
        <f t="shared" ref="AT162" si="670">N162+AD162</f>
        <v>0</v>
      </c>
      <c r="AU162" s="5">
        <f t="shared" ref="AU162" si="671">O162+AE162</f>
        <v>0</v>
      </c>
      <c r="AV162" s="5">
        <f t="shared" ref="AV162" si="672">P162+AF162</f>
        <v>0</v>
      </c>
      <c r="AW162" s="5">
        <f t="shared" ref="AW162" si="673">Q162+AG162</f>
        <v>0</v>
      </c>
      <c r="AX162" s="5">
        <f t="shared" ref="AX162" si="674">R162+AH162</f>
        <v>0</v>
      </c>
      <c r="AY162" s="153">
        <f t="shared" si="642"/>
        <v>0</v>
      </c>
      <c r="AZ162" s="153">
        <f t="shared" si="643"/>
        <v>0</v>
      </c>
      <c r="BA162" s="153">
        <f t="shared" si="644"/>
        <v>0</v>
      </c>
      <c r="BB162" s="153">
        <f t="shared" si="645"/>
        <v>0</v>
      </c>
      <c r="BC162" s="153">
        <f t="shared" si="646"/>
        <v>0</v>
      </c>
      <c r="BD162" s="153">
        <f t="shared" si="647"/>
        <v>0</v>
      </c>
      <c r="BE162" s="153">
        <f t="shared" si="648"/>
        <v>0</v>
      </c>
      <c r="BF162" s="153">
        <f t="shared" si="649"/>
        <v>0</v>
      </c>
      <c r="BG162" s="153">
        <f t="shared" si="650"/>
        <v>0</v>
      </c>
      <c r="BH162" s="153">
        <f t="shared" si="651"/>
        <v>0</v>
      </c>
      <c r="BI162" s="153">
        <f t="shared" si="652"/>
        <v>0</v>
      </c>
      <c r="BJ162" s="153">
        <f t="shared" si="653"/>
        <v>0</v>
      </c>
      <c r="BK162" s="153">
        <f t="shared" si="654"/>
        <v>0</v>
      </c>
      <c r="BL162" s="153">
        <f t="shared" si="655"/>
        <v>0</v>
      </c>
      <c r="BM162" s="153">
        <f t="shared" si="656"/>
        <v>0</v>
      </c>
      <c r="BN162" s="153">
        <f t="shared" si="657"/>
        <v>0</v>
      </c>
      <c r="BO162" s="188">
        <f t="shared" si="658"/>
        <v>0</v>
      </c>
    </row>
    <row r="163" spans="1:67" s="23" customFormat="1" ht="15" customHeight="1" x14ac:dyDescent="0.25">
      <c r="A163" s="3" t="s">
        <v>22</v>
      </c>
      <c r="B163" s="110" t="s">
        <v>306</v>
      </c>
      <c r="C163" s="143">
        <f>C164</f>
        <v>684.6</v>
      </c>
      <c r="D163" s="144">
        <f t="shared" ref="D163:R164" si="675">D164</f>
        <v>629.29999999999995</v>
      </c>
      <c r="E163" s="121">
        <f t="shared" si="675"/>
        <v>7</v>
      </c>
      <c r="F163" s="121">
        <f t="shared" si="675"/>
        <v>0</v>
      </c>
      <c r="G163" s="121">
        <f t="shared" si="675"/>
        <v>672.4</v>
      </c>
      <c r="H163" s="121">
        <f t="shared" si="675"/>
        <v>629.29999999999995</v>
      </c>
      <c r="I163" s="121">
        <f t="shared" si="675"/>
        <v>0</v>
      </c>
      <c r="J163" s="121">
        <f t="shared" si="675"/>
        <v>0</v>
      </c>
      <c r="K163" s="121">
        <f t="shared" si="675"/>
        <v>0</v>
      </c>
      <c r="L163" s="121">
        <f t="shared" si="675"/>
        <v>0</v>
      </c>
      <c r="M163" s="121">
        <f t="shared" si="675"/>
        <v>1.5</v>
      </c>
      <c r="N163" s="121">
        <f t="shared" si="675"/>
        <v>0</v>
      </c>
      <c r="O163" s="121">
        <f t="shared" si="675"/>
        <v>0</v>
      </c>
      <c r="P163" s="121">
        <f t="shared" si="675"/>
        <v>0</v>
      </c>
      <c r="Q163" s="195">
        <f t="shared" si="675"/>
        <v>3.7</v>
      </c>
      <c r="R163" s="195">
        <f t="shared" si="675"/>
        <v>0</v>
      </c>
      <c r="S163" s="143">
        <f>S164</f>
        <v>0</v>
      </c>
      <c r="T163" s="144">
        <f t="shared" ref="T163:AH164" si="676">T164</f>
        <v>0</v>
      </c>
      <c r="U163" s="125">
        <f t="shared" si="676"/>
        <v>0</v>
      </c>
      <c r="V163" s="125">
        <f t="shared" si="676"/>
        <v>0</v>
      </c>
      <c r="W163" s="125">
        <f t="shared" si="676"/>
        <v>0</v>
      </c>
      <c r="X163" s="125">
        <f t="shared" si="676"/>
        <v>0</v>
      </c>
      <c r="Y163" s="125">
        <f t="shared" si="676"/>
        <v>0</v>
      </c>
      <c r="Z163" s="125">
        <f t="shared" si="676"/>
        <v>0</v>
      </c>
      <c r="AA163" s="125">
        <f t="shared" si="676"/>
        <v>0</v>
      </c>
      <c r="AB163" s="125">
        <f t="shared" si="676"/>
        <v>0</v>
      </c>
      <c r="AC163" s="125">
        <f t="shared" si="676"/>
        <v>0</v>
      </c>
      <c r="AD163" s="125">
        <f t="shared" si="676"/>
        <v>0</v>
      </c>
      <c r="AE163" s="125">
        <f t="shared" si="676"/>
        <v>0</v>
      </c>
      <c r="AF163" s="125">
        <f t="shared" si="676"/>
        <v>0</v>
      </c>
      <c r="AG163" s="205">
        <f t="shared" si="676"/>
        <v>0</v>
      </c>
      <c r="AH163" s="205">
        <f t="shared" si="676"/>
        <v>0</v>
      </c>
      <c r="AI163" s="13">
        <f>AI164</f>
        <v>684.6</v>
      </c>
      <c r="AJ163" s="11">
        <f t="shared" ref="AJ163:AX163" si="677">AJ164</f>
        <v>629.29999999999995</v>
      </c>
      <c r="AK163" s="96">
        <f t="shared" si="677"/>
        <v>7</v>
      </c>
      <c r="AL163" s="96">
        <f t="shared" si="677"/>
        <v>0</v>
      </c>
      <c r="AM163" s="96">
        <f t="shared" si="677"/>
        <v>672.4</v>
      </c>
      <c r="AN163" s="96">
        <f t="shared" si="677"/>
        <v>629.29999999999995</v>
      </c>
      <c r="AO163" s="96">
        <f t="shared" si="677"/>
        <v>0</v>
      </c>
      <c r="AP163" s="96">
        <f t="shared" si="677"/>
        <v>0</v>
      </c>
      <c r="AQ163" s="96">
        <f t="shared" si="677"/>
        <v>0</v>
      </c>
      <c r="AR163" s="96">
        <f t="shared" si="677"/>
        <v>0</v>
      </c>
      <c r="AS163" s="96">
        <f t="shared" si="677"/>
        <v>1.5</v>
      </c>
      <c r="AT163" s="96">
        <f t="shared" si="677"/>
        <v>0</v>
      </c>
      <c r="AU163" s="96">
        <f t="shared" si="677"/>
        <v>0</v>
      </c>
      <c r="AV163" s="96">
        <f t="shared" si="677"/>
        <v>0</v>
      </c>
      <c r="AW163" s="96">
        <f t="shared" si="677"/>
        <v>3.7</v>
      </c>
      <c r="AX163" s="96">
        <f t="shared" si="677"/>
        <v>0</v>
      </c>
      <c r="AY163" s="153">
        <f t="shared" si="642"/>
        <v>0</v>
      </c>
      <c r="AZ163" s="153">
        <f t="shared" si="643"/>
        <v>0</v>
      </c>
      <c r="BA163" s="153">
        <f t="shared" si="644"/>
        <v>0</v>
      </c>
      <c r="BB163" s="153">
        <f t="shared" si="645"/>
        <v>0</v>
      </c>
      <c r="BC163" s="153">
        <f t="shared" si="646"/>
        <v>0</v>
      </c>
      <c r="BD163" s="153">
        <f t="shared" si="647"/>
        <v>0</v>
      </c>
      <c r="BE163" s="153">
        <f t="shared" si="648"/>
        <v>0</v>
      </c>
      <c r="BF163" s="153">
        <f t="shared" si="649"/>
        <v>0</v>
      </c>
      <c r="BG163" s="153">
        <f t="shared" si="650"/>
        <v>0</v>
      </c>
      <c r="BH163" s="153">
        <f t="shared" si="651"/>
        <v>0</v>
      </c>
      <c r="BI163" s="153">
        <f t="shared" si="652"/>
        <v>0</v>
      </c>
      <c r="BJ163" s="153">
        <f t="shared" si="653"/>
        <v>0</v>
      </c>
      <c r="BK163" s="153">
        <f t="shared" si="654"/>
        <v>0</v>
      </c>
      <c r="BL163" s="153">
        <f t="shared" si="655"/>
        <v>0</v>
      </c>
      <c r="BM163" s="153">
        <f t="shared" si="656"/>
        <v>0</v>
      </c>
      <c r="BN163" s="153">
        <f t="shared" si="657"/>
        <v>0</v>
      </c>
      <c r="BO163" s="188">
        <f t="shared" si="658"/>
        <v>0</v>
      </c>
    </row>
    <row r="164" spans="1:67" s="55" customFormat="1" ht="15" customHeight="1" x14ac:dyDescent="0.25">
      <c r="A164" s="97"/>
      <c r="B164" s="111" t="s">
        <v>289</v>
      </c>
      <c r="C164" s="146">
        <f t="shared" ref="C164:C165" si="678">E164+G164+I164+K164+M164+O164+Q164</f>
        <v>684.6</v>
      </c>
      <c r="D164" s="146">
        <f t="shared" ref="D164:D165" si="679">F164+H164+J164+L164+N164+P164+R164</f>
        <v>629.29999999999995</v>
      </c>
      <c r="E164" s="6">
        <v>7</v>
      </c>
      <c r="F164" s="6"/>
      <c r="G164" s="6">
        <f t="shared" si="675"/>
        <v>672.4</v>
      </c>
      <c r="H164" s="6">
        <f t="shared" si="675"/>
        <v>629.29999999999995</v>
      </c>
      <c r="I164" s="6"/>
      <c r="J164" s="6"/>
      <c r="K164" s="6"/>
      <c r="L164" s="6"/>
      <c r="M164" s="6">
        <v>1.5</v>
      </c>
      <c r="N164" s="6"/>
      <c r="O164" s="6"/>
      <c r="P164" s="6"/>
      <c r="Q164" s="196">
        <f>'4 priedas_ nepanaudotos lėšos'!C56</f>
        <v>3.7</v>
      </c>
      <c r="R164" s="196">
        <f>'4 priedas_ nepanaudotos lėšos'!D56</f>
        <v>0</v>
      </c>
      <c r="S164" s="146">
        <f t="shared" ref="S164:S165" si="680">U164+W164+Y164+AA164+AC164+AE164+AG164</f>
        <v>0</v>
      </c>
      <c r="T164" s="146">
        <f t="shared" ref="T164:T165" si="681">V164+X164+Z164+AB164+AD164+AF164+AH164</f>
        <v>0</v>
      </c>
      <c r="U164" s="126"/>
      <c r="V164" s="126">
        <f>'4 priedas_ nepanaudotos lėšos'!P56</f>
        <v>0</v>
      </c>
      <c r="W164" s="126">
        <f t="shared" si="676"/>
        <v>0</v>
      </c>
      <c r="X164" s="126">
        <f t="shared" si="676"/>
        <v>0</v>
      </c>
      <c r="Y164" s="126"/>
      <c r="Z164" s="126"/>
      <c r="AA164" s="126"/>
      <c r="AB164" s="126"/>
      <c r="AC164" s="126"/>
      <c r="AD164" s="126"/>
      <c r="AE164" s="126"/>
      <c r="AF164" s="126"/>
      <c r="AG164" s="206">
        <f>'4 priedas_ nepanaudotos lėšos'!O56</f>
        <v>0</v>
      </c>
      <c r="AH164" s="206">
        <f>'4 priedas_ nepanaudotos lėšos'!P56</f>
        <v>0</v>
      </c>
      <c r="AI164" s="103">
        <f t="shared" ref="AI164:AI165" si="682">AK164+AM164+AO164+AQ164+AS164+AU164+AW164</f>
        <v>684.6</v>
      </c>
      <c r="AJ164" s="103">
        <f t="shared" ref="AJ164:AJ165" si="683">AL164+AN164+AP164+AR164+AT164+AV164+AX164</f>
        <v>629.29999999999995</v>
      </c>
      <c r="AK164" s="5">
        <f>E164+U164</f>
        <v>7</v>
      </c>
      <c r="AL164" s="5">
        <f t="shared" ref="AL164:AL165" si="684">F164+V164</f>
        <v>0</v>
      </c>
      <c r="AM164" s="5">
        <f t="shared" ref="AM164:AM165" si="685">G164+W164</f>
        <v>672.4</v>
      </c>
      <c r="AN164" s="5">
        <f t="shared" ref="AN164:AN165" si="686">H164+X164</f>
        <v>629.29999999999995</v>
      </c>
      <c r="AO164" s="5">
        <f t="shared" ref="AO164:AO165" si="687">I164+Y164</f>
        <v>0</v>
      </c>
      <c r="AP164" s="5">
        <f t="shared" ref="AP164:AP165" si="688">J164+Z164</f>
        <v>0</v>
      </c>
      <c r="AQ164" s="5">
        <f t="shared" ref="AQ164:AQ165" si="689">K164+AA164</f>
        <v>0</v>
      </c>
      <c r="AR164" s="5">
        <f t="shared" ref="AR164:AR165" si="690">L164+AB164</f>
        <v>0</v>
      </c>
      <c r="AS164" s="5">
        <f t="shared" ref="AS164:AS165" si="691">M164+AC164</f>
        <v>1.5</v>
      </c>
      <c r="AT164" s="5">
        <f t="shared" ref="AT164:AT165" si="692">N164+AD164</f>
        <v>0</v>
      </c>
      <c r="AU164" s="5">
        <f t="shared" ref="AU164:AU165" si="693">O164+AE164</f>
        <v>0</v>
      </c>
      <c r="AV164" s="5">
        <f t="shared" ref="AV164:AV165" si="694">P164+AF164</f>
        <v>0</v>
      </c>
      <c r="AW164" s="5">
        <f>Q164+AG164</f>
        <v>3.7</v>
      </c>
      <c r="AX164" s="5">
        <f t="shared" ref="AX164:AX165" si="695">R164+AH164</f>
        <v>0</v>
      </c>
      <c r="AY164" s="153">
        <f t="shared" si="642"/>
        <v>0</v>
      </c>
      <c r="AZ164" s="153">
        <f t="shared" si="643"/>
        <v>0</v>
      </c>
      <c r="BA164" s="153">
        <f t="shared" si="644"/>
        <v>0</v>
      </c>
      <c r="BB164" s="153">
        <f t="shared" si="645"/>
        <v>0</v>
      </c>
      <c r="BC164" s="153">
        <f t="shared" si="646"/>
        <v>0</v>
      </c>
      <c r="BD164" s="153">
        <f t="shared" si="647"/>
        <v>0</v>
      </c>
      <c r="BE164" s="153">
        <f t="shared" si="648"/>
        <v>0</v>
      </c>
      <c r="BF164" s="153">
        <f t="shared" si="649"/>
        <v>0</v>
      </c>
      <c r="BG164" s="153">
        <f t="shared" si="650"/>
        <v>0</v>
      </c>
      <c r="BH164" s="153">
        <f t="shared" si="651"/>
        <v>0</v>
      </c>
      <c r="BI164" s="153">
        <f t="shared" si="652"/>
        <v>0</v>
      </c>
      <c r="BJ164" s="153">
        <f t="shared" si="653"/>
        <v>0</v>
      </c>
      <c r="BK164" s="153">
        <f t="shared" si="654"/>
        <v>0</v>
      </c>
      <c r="BL164" s="153">
        <f t="shared" si="655"/>
        <v>0</v>
      </c>
      <c r="BM164" s="153">
        <f t="shared" si="656"/>
        <v>0</v>
      </c>
      <c r="BN164" s="153">
        <f t="shared" si="657"/>
        <v>0</v>
      </c>
      <c r="BO164" s="188">
        <f t="shared" si="658"/>
        <v>0</v>
      </c>
    </row>
    <row r="165" spans="1:67" s="55" customFormat="1" ht="15" customHeight="1" x14ac:dyDescent="0.25">
      <c r="A165" s="98"/>
      <c r="B165" s="34" t="s">
        <v>78</v>
      </c>
      <c r="C165" s="148">
        <f t="shared" si="678"/>
        <v>672.4</v>
      </c>
      <c r="D165" s="148">
        <f t="shared" si="679"/>
        <v>629.29999999999995</v>
      </c>
      <c r="E165" s="128"/>
      <c r="F165" s="128"/>
      <c r="G165" s="128">
        <v>672.4</v>
      </c>
      <c r="H165" s="128">
        <v>629.29999999999995</v>
      </c>
      <c r="I165" s="128"/>
      <c r="J165" s="128"/>
      <c r="K165" s="128"/>
      <c r="L165" s="128"/>
      <c r="M165" s="128"/>
      <c r="N165" s="128"/>
      <c r="O165" s="128"/>
      <c r="P165" s="128"/>
      <c r="Q165" s="197"/>
      <c r="R165" s="197"/>
      <c r="S165" s="148">
        <f t="shared" si="680"/>
        <v>0</v>
      </c>
      <c r="T165" s="148">
        <f t="shared" si="681"/>
        <v>0</v>
      </c>
      <c r="U165" s="129"/>
      <c r="V165" s="129"/>
      <c r="W165" s="129"/>
      <c r="X165" s="129"/>
      <c r="Y165" s="129"/>
      <c r="Z165" s="129"/>
      <c r="AA165" s="129"/>
      <c r="AB165" s="129"/>
      <c r="AC165" s="129"/>
      <c r="AD165" s="129"/>
      <c r="AE165" s="129"/>
      <c r="AF165" s="129"/>
      <c r="AG165" s="207"/>
      <c r="AH165" s="207"/>
      <c r="AI165" s="135">
        <f t="shared" si="682"/>
        <v>672.4</v>
      </c>
      <c r="AJ165" s="135">
        <f t="shared" si="683"/>
        <v>629.29999999999995</v>
      </c>
      <c r="AK165" s="104">
        <f t="shared" ref="AK165" si="696">E165+U165</f>
        <v>0</v>
      </c>
      <c r="AL165" s="104">
        <f t="shared" si="684"/>
        <v>0</v>
      </c>
      <c r="AM165" s="104">
        <f t="shared" si="685"/>
        <v>672.4</v>
      </c>
      <c r="AN165" s="104">
        <f t="shared" si="686"/>
        <v>629.29999999999995</v>
      </c>
      <c r="AO165" s="104">
        <f t="shared" si="687"/>
        <v>0</v>
      </c>
      <c r="AP165" s="104">
        <f t="shared" si="688"/>
        <v>0</v>
      </c>
      <c r="AQ165" s="104">
        <f t="shared" si="689"/>
        <v>0</v>
      </c>
      <c r="AR165" s="104">
        <f t="shared" si="690"/>
        <v>0</v>
      </c>
      <c r="AS165" s="104">
        <f t="shared" si="691"/>
        <v>0</v>
      </c>
      <c r="AT165" s="104">
        <f t="shared" si="692"/>
        <v>0</v>
      </c>
      <c r="AU165" s="104">
        <f t="shared" si="693"/>
        <v>0</v>
      </c>
      <c r="AV165" s="104">
        <f t="shared" si="694"/>
        <v>0</v>
      </c>
      <c r="AW165" s="104">
        <f t="shared" ref="AW165" si="697">Q165+AG165</f>
        <v>0</v>
      </c>
      <c r="AX165" s="104">
        <f t="shared" si="695"/>
        <v>0</v>
      </c>
      <c r="AY165" s="153">
        <f t="shared" si="642"/>
        <v>0</v>
      </c>
      <c r="AZ165" s="153">
        <f t="shared" si="643"/>
        <v>0</v>
      </c>
      <c r="BA165" s="153">
        <f t="shared" si="644"/>
        <v>0</v>
      </c>
      <c r="BB165" s="153">
        <f t="shared" si="645"/>
        <v>0</v>
      </c>
      <c r="BC165" s="153">
        <f t="shared" si="646"/>
        <v>0</v>
      </c>
      <c r="BD165" s="153">
        <f t="shared" si="647"/>
        <v>0</v>
      </c>
      <c r="BE165" s="153">
        <f t="shared" si="648"/>
        <v>0</v>
      </c>
      <c r="BF165" s="153">
        <f t="shared" si="649"/>
        <v>0</v>
      </c>
      <c r="BG165" s="153">
        <f t="shared" si="650"/>
        <v>0</v>
      </c>
      <c r="BH165" s="153">
        <f t="shared" si="651"/>
        <v>0</v>
      </c>
      <c r="BI165" s="153">
        <f t="shared" si="652"/>
        <v>0</v>
      </c>
      <c r="BJ165" s="153">
        <f t="shared" si="653"/>
        <v>0</v>
      </c>
      <c r="BK165" s="153">
        <f t="shared" si="654"/>
        <v>0</v>
      </c>
      <c r="BL165" s="153">
        <f t="shared" si="655"/>
        <v>0</v>
      </c>
      <c r="BM165" s="153">
        <f t="shared" si="656"/>
        <v>0</v>
      </c>
      <c r="BN165" s="153">
        <f t="shared" si="657"/>
        <v>0</v>
      </c>
      <c r="BO165" s="188">
        <f t="shared" si="658"/>
        <v>0</v>
      </c>
    </row>
    <row r="166" spans="1:67" s="23" customFormat="1" ht="15" customHeight="1" x14ac:dyDescent="0.25">
      <c r="A166" s="29" t="s">
        <v>23</v>
      </c>
      <c r="B166" s="106" t="s">
        <v>307</v>
      </c>
      <c r="C166" s="143">
        <f>C167</f>
        <v>497.90000000000003</v>
      </c>
      <c r="D166" s="144">
        <f t="shared" ref="D166:R166" si="698">D167</f>
        <v>348.40000000000003</v>
      </c>
      <c r="E166" s="121">
        <f t="shared" si="698"/>
        <v>48.7</v>
      </c>
      <c r="F166" s="121">
        <f t="shared" si="698"/>
        <v>34.6</v>
      </c>
      <c r="G166" s="121">
        <f t="shared" si="698"/>
        <v>436.6</v>
      </c>
      <c r="H166" s="121">
        <f t="shared" si="698"/>
        <v>312.8</v>
      </c>
      <c r="I166" s="121">
        <f t="shared" si="698"/>
        <v>9</v>
      </c>
      <c r="J166" s="121">
        <f t="shared" si="698"/>
        <v>0</v>
      </c>
      <c r="K166" s="121">
        <f t="shared" si="698"/>
        <v>0</v>
      </c>
      <c r="L166" s="121">
        <f t="shared" si="698"/>
        <v>0</v>
      </c>
      <c r="M166" s="121">
        <f t="shared" si="698"/>
        <v>3.5</v>
      </c>
      <c r="N166" s="121">
        <f t="shared" si="698"/>
        <v>1</v>
      </c>
      <c r="O166" s="121">
        <f t="shared" si="698"/>
        <v>0</v>
      </c>
      <c r="P166" s="121">
        <f t="shared" si="698"/>
        <v>0</v>
      </c>
      <c r="Q166" s="195">
        <f t="shared" si="698"/>
        <v>0.1</v>
      </c>
      <c r="R166" s="195">
        <f t="shared" si="698"/>
        <v>0</v>
      </c>
      <c r="S166" s="143">
        <f>S167</f>
        <v>1.1000000000000001</v>
      </c>
      <c r="T166" s="144">
        <f t="shared" ref="T166:AH166" si="699">T167</f>
        <v>-1.5</v>
      </c>
      <c r="U166" s="125">
        <f t="shared" si="699"/>
        <v>0</v>
      </c>
      <c r="V166" s="125">
        <f t="shared" si="699"/>
        <v>0</v>
      </c>
      <c r="W166" s="125">
        <f t="shared" si="699"/>
        <v>0</v>
      </c>
      <c r="X166" s="125">
        <f t="shared" si="699"/>
        <v>-1.5</v>
      </c>
      <c r="Y166" s="125">
        <f t="shared" si="699"/>
        <v>0</v>
      </c>
      <c r="Z166" s="125">
        <f t="shared" si="699"/>
        <v>0</v>
      </c>
      <c r="AA166" s="125">
        <f t="shared" si="699"/>
        <v>0</v>
      </c>
      <c r="AB166" s="125">
        <f t="shared" si="699"/>
        <v>0</v>
      </c>
      <c r="AC166" s="125">
        <f t="shared" si="699"/>
        <v>1.1000000000000001</v>
      </c>
      <c r="AD166" s="125">
        <f t="shared" si="699"/>
        <v>0</v>
      </c>
      <c r="AE166" s="125">
        <f t="shared" si="699"/>
        <v>0</v>
      </c>
      <c r="AF166" s="125">
        <f t="shared" si="699"/>
        <v>0</v>
      </c>
      <c r="AG166" s="205">
        <f t="shared" si="699"/>
        <v>0</v>
      </c>
      <c r="AH166" s="205">
        <f t="shared" si="699"/>
        <v>0</v>
      </c>
      <c r="AI166" s="13">
        <f>AI167</f>
        <v>499.00000000000006</v>
      </c>
      <c r="AJ166" s="11">
        <f t="shared" ref="AJ166:AX166" si="700">AJ167</f>
        <v>346.90000000000003</v>
      </c>
      <c r="AK166" s="96">
        <f t="shared" si="700"/>
        <v>48.7</v>
      </c>
      <c r="AL166" s="96">
        <f t="shared" si="700"/>
        <v>34.6</v>
      </c>
      <c r="AM166" s="96">
        <f t="shared" si="700"/>
        <v>436.6</v>
      </c>
      <c r="AN166" s="96">
        <f t="shared" si="700"/>
        <v>311.3</v>
      </c>
      <c r="AO166" s="96">
        <f t="shared" si="700"/>
        <v>9</v>
      </c>
      <c r="AP166" s="96">
        <f t="shared" si="700"/>
        <v>0</v>
      </c>
      <c r="AQ166" s="96">
        <f t="shared" si="700"/>
        <v>0</v>
      </c>
      <c r="AR166" s="96">
        <f t="shared" si="700"/>
        <v>0</v>
      </c>
      <c r="AS166" s="96">
        <f t="shared" si="700"/>
        <v>4.5999999999999996</v>
      </c>
      <c r="AT166" s="96">
        <f t="shared" si="700"/>
        <v>1</v>
      </c>
      <c r="AU166" s="96">
        <f t="shared" si="700"/>
        <v>0</v>
      </c>
      <c r="AV166" s="96">
        <f t="shared" si="700"/>
        <v>0</v>
      </c>
      <c r="AW166" s="96">
        <f t="shared" si="700"/>
        <v>0.1</v>
      </c>
      <c r="AX166" s="96">
        <f t="shared" si="700"/>
        <v>0</v>
      </c>
      <c r="AY166" s="153">
        <f t="shared" si="642"/>
        <v>-1.1000000000000227</v>
      </c>
      <c r="AZ166" s="153">
        <f t="shared" si="643"/>
        <v>1.5</v>
      </c>
      <c r="BA166" s="153">
        <f t="shared" si="644"/>
        <v>0</v>
      </c>
      <c r="BB166" s="153">
        <f t="shared" si="645"/>
        <v>0</v>
      </c>
      <c r="BC166" s="153">
        <f t="shared" si="646"/>
        <v>0</v>
      </c>
      <c r="BD166" s="153">
        <f t="shared" si="647"/>
        <v>1.5</v>
      </c>
      <c r="BE166" s="153">
        <f t="shared" si="648"/>
        <v>0</v>
      </c>
      <c r="BF166" s="153">
        <f t="shared" si="649"/>
        <v>0</v>
      </c>
      <c r="BG166" s="153">
        <f t="shared" si="650"/>
        <v>0</v>
      </c>
      <c r="BH166" s="153">
        <f t="shared" si="651"/>
        <v>0</v>
      </c>
      <c r="BI166" s="153">
        <f t="shared" si="652"/>
        <v>-1.0999999999999996</v>
      </c>
      <c r="BJ166" s="153">
        <f t="shared" si="653"/>
        <v>0</v>
      </c>
      <c r="BK166" s="153">
        <f t="shared" si="654"/>
        <v>0</v>
      </c>
      <c r="BL166" s="153">
        <f t="shared" si="655"/>
        <v>0</v>
      </c>
      <c r="BM166" s="153">
        <f t="shared" si="656"/>
        <v>0</v>
      </c>
      <c r="BN166" s="153">
        <f t="shared" si="657"/>
        <v>0</v>
      </c>
      <c r="BO166" s="188">
        <f t="shared" si="658"/>
        <v>-2.2648549702353193E-14</v>
      </c>
    </row>
    <row r="167" spans="1:67" s="23" customFormat="1" ht="15" customHeight="1" x14ac:dyDescent="0.25">
      <c r="A167" s="29"/>
      <c r="B167" s="19" t="s">
        <v>348</v>
      </c>
      <c r="C167" s="145">
        <f t="shared" ref="C167" si="701">E167+G167+I167+K167+M167+O167+Q167</f>
        <v>497.90000000000003</v>
      </c>
      <c r="D167" s="146">
        <f t="shared" ref="D167:D170" si="702">F167+H167+J167+L167+N167+P167+R167</f>
        <v>348.40000000000003</v>
      </c>
      <c r="E167" s="6">
        <v>48.7</v>
      </c>
      <c r="F167" s="6">
        <v>34.6</v>
      </c>
      <c r="G167" s="6">
        <f>G168+G170</f>
        <v>436.6</v>
      </c>
      <c r="H167" s="6">
        <f>H168+H170</f>
        <v>312.8</v>
      </c>
      <c r="I167" s="6">
        <f>SUM(I168:I170)</f>
        <v>9</v>
      </c>
      <c r="J167" s="121">
        <f>SUM(J168:J170)</f>
        <v>0</v>
      </c>
      <c r="K167" s="121"/>
      <c r="L167" s="121"/>
      <c r="M167" s="6">
        <v>3.5</v>
      </c>
      <c r="N167" s="6">
        <v>1</v>
      </c>
      <c r="O167" s="6"/>
      <c r="P167" s="6"/>
      <c r="Q167" s="196">
        <f>'4 priedas_ nepanaudotos lėšos'!C58</f>
        <v>0.1</v>
      </c>
      <c r="R167" s="196">
        <f>'4 priedas_ nepanaudotos lėšos'!D58</f>
        <v>0</v>
      </c>
      <c r="S167" s="146">
        <f t="shared" ref="S167" si="703">U167+W167+Y167+AA167+AC167+AE167+AG167</f>
        <v>1.1000000000000001</v>
      </c>
      <c r="T167" s="146">
        <f t="shared" ref="T167:T170" si="704">V167+X167+Z167+AB167+AD167+AF167+AH167</f>
        <v>-1.5</v>
      </c>
      <c r="U167" s="126"/>
      <c r="V167" s="126"/>
      <c r="W167" s="126">
        <f>W168+W170</f>
        <v>0</v>
      </c>
      <c r="X167" s="126">
        <f>X168+X170</f>
        <v>-1.5</v>
      </c>
      <c r="Y167" s="126">
        <f>Y169</f>
        <v>0</v>
      </c>
      <c r="Z167" s="126">
        <f>Z169</f>
        <v>0</v>
      </c>
      <c r="AA167" s="126"/>
      <c r="AB167" s="126"/>
      <c r="AC167" s="126">
        <v>1.1000000000000001</v>
      </c>
      <c r="AD167" s="126"/>
      <c r="AE167" s="125"/>
      <c r="AF167" s="125"/>
      <c r="AG167" s="205">
        <f>'4 priedas_ nepanaudotos lėšos'!O58</f>
        <v>0</v>
      </c>
      <c r="AH167" s="205">
        <f>'4 priedas_ nepanaudotos lėšos'!P58</f>
        <v>0</v>
      </c>
      <c r="AI167" s="103">
        <f t="shared" ref="AI167" si="705">AK167+AM167+AO167+AQ167+AS167+AU167+AW167</f>
        <v>499.00000000000006</v>
      </c>
      <c r="AJ167" s="103">
        <f t="shared" ref="AJ167" si="706">AL167+AN167+AP167+AR167+AT167+AV167+AX167</f>
        <v>346.90000000000003</v>
      </c>
      <c r="AK167" s="5">
        <f>E167+U167</f>
        <v>48.7</v>
      </c>
      <c r="AL167" s="5">
        <f t="shared" ref="AL167:AL169" si="707">F167+V167</f>
        <v>34.6</v>
      </c>
      <c r="AM167" s="5">
        <f t="shared" ref="AM167:AM169" si="708">G167+W167</f>
        <v>436.6</v>
      </c>
      <c r="AN167" s="5">
        <f t="shared" ref="AN167:AN169" si="709">H167+X167</f>
        <v>311.3</v>
      </c>
      <c r="AO167" s="5">
        <f t="shared" ref="AO167:AO169" si="710">I167+Y167</f>
        <v>9</v>
      </c>
      <c r="AP167" s="5">
        <f t="shared" ref="AP167:AP169" si="711">J167+Z167</f>
        <v>0</v>
      </c>
      <c r="AQ167" s="5">
        <f t="shared" ref="AQ167:AQ169" si="712">K167+AA167</f>
        <v>0</v>
      </c>
      <c r="AR167" s="5">
        <f t="shared" ref="AR167:AR169" si="713">L167+AB167</f>
        <v>0</v>
      </c>
      <c r="AS167" s="5">
        <f t="shared" ref="AS167:AS169" si="714">M167+AC167</f>
        <v>4.5999999999999996</v>
      </c>
      <c r="AT167" s="5">
        <f t="shared" ref="AT167:AT169" si="715">N167+AD167</f>
        <v>1</v>
      </c>
      <c r="AU167" s="5">
        <f t="shared" ref="AU167:AU169" si="716">O167+AE167</f>
        <v>0</v>
      </c>
      <c r="AV167" s="5">
        <f t="shared" ref="AV167:AV169" si="717">P167+AF167</f>
        <v>0</v>
      </c>
      <c r="AW167" s="5">
        <f t="shared" ref="AW167:AW169" si="718">Q167+AG167</f>
        <v>0.1</v>
      </c>
      <c r="AX167" s="5">
        <f t="shared" ref="AX167:AX169" si="719">R167+AH167</f>
        <v>0</v>
      </c>
      <c r="AY167" s="153">
        <f t="shared" si="642"/>
        <v>-1.1000000000000227</v>
      </c>
      <c r="AZ167" s="153">
        <f t="shared" si="643"/>
        <v>1.5</v>
      </c>
      <c r="BA167" s="153">
        <f t="shared" si="644"/>
        <v>0</v>
      </c>
      <c r="BB167" s="153">
        <f t="shared" si="645"/>
        <v>0</v>
      </c>
      <c r="BC167" s="153">
        <f t="shared" si="646"/>
        <v>0</v>
      </c>
      <c r="BD167" s="153">
        <f t="shared" si="647"/>
        <v>1.5</v>
      </c>
      <c r="BE167" s="153">
        <f t="shared" si="648"/>
        <v>0</v>
      </c>
      <c r="BF167" s="153">
        <f t="shared" si="649"/>
        <v>0</v>
      </c>
      <c r="BG167" s="153">
        <f t="shared" si="650"/>
        <v>0</v>
      </c>
      <c r="BH167" s="153">
        <f t="shared" si="651"/>
        <v>0</v>
      </c>
      <c r="BI167" s="153">
        <f t="shared" si="652"/>
        <v>-1.0999999999999996</v>
      </c>
      <c r="BJ167" s="153">
        <f t="shared" si="653"/>
        <v>0</v>
      </c>
      <c r="BK167" s="153">
        <f t="shared" si="654"/>
        <v>0</v>
      </c>
      <c r="BL167" s="153">
        <f t="shared" si="655"/>
        <v>0</v>
      </c>
      <c r="BM167" s="153">
        <f t="shared" si="656"/>
        <v>0</v>
      </c>
      <c r="BN167" s="153">
        <f t="shared" si="657"/>
        <v>0</v>
      </c>
      <c r="BO167" s="188">
        <f t="shared" si="658"/>
        <v>-2.2648549702353193E-14</v>
      </c>
    </row>
    <row r="168" spans="1:67" s="138" customFormat="1" ht="39" x14ac:dyDescent="0.25">
      <c r="A168" s="136"/>
      <c r="B168" s="31" t="s">
        <v>269</v>
      </c>
      <c r="C168" s="147">
        <f>E168+G168+I168+K168+M168+O168+Q168</f>
        <v>357.8</v>
      </c>
      <c r="D168" s="148">
        <f t="shared" si="702"/>
        <v>289.8</v>
      </c>
      <c r="E168" s="131"/>
      <c r="F168" s="131"/>
      <c r="G168" s="128">
        <v>357.8</v>
      </c>
      <c r="H168" s="128">
        <v>289.8</v>
      </c>
      <c r="I168" s="131"/>
      <c r="J168" s="131"/>
      <c r="K168" s="131"/>
      <c r="L168" s="131"/>
      <c r="M168" s="131"/>
      <c r="N168" s="131"/>
      <c r="O168" s="131"/>
      <c r="P168" s="131"/>
      <c r="Q168" s="200"/>
      <c r="R168" s="200"/>
      <c r="S168" s="147">
        <f>U168+W168+Y168+AA168+AC168+AE168+AG168</f>
        <v>0</v>
      </c>
      <c r="T168" s="148">
        <f t="shared" si="704"/>
        <v>-1.8</v>
      </c>
      <c r="U168" s="133"/>
      <c r="V168" s="133"/>
      <c r="W168" s="133"/>
      <c r="X168" s="133">
        <v>-1.8</v>
      </c>
      <c r="Y168" s="133"/>
      <c r="Z168" s="133"/>
      <c r="AA168" s="133"/>
      <c r="AB168" s="133"/>
      <c r="AC168" s="133"/>
      <c r="AD168" s="133"/>
      <c r="AE168" s="133"/>
      <c r="AF168" s="133"/>
      <c r="AG168" s="210"/>
      <c r="AH168" s="210"/>
      <c r="AI168" s="134">
        <f>AK168+AM168+AO168+AQ168+AS168+AU168+AW168</f>
        <v>357.8</v>
      </c>
      <c r="AJ168" s="135">
        <f t="shared" ref="AJ168:AJ169" si="720">AL168+AN168+AP168+AR168+AT168+AV168+AX168</f>
        <v>288</v>
      </c>
      <c r="AK168" s="104">
        <f t="shared" ref="AK168:AK169" si="721">E168+U168</f>
        <v>0</v>
      </c>
      <c r="AL168" s="104">
        <f t="shared" si="707"/>
        <v>0</v>
      </c>
      <c r="AM168" s="104">
        <f t="shared" si="708"/>
        <v>357.8</v>
      </c>
      <c r="AN168" s="104">
        <f t="shared" si="709"/>
        <v>288</v>
      </c>
      <c r="AO168" s="104">
        <f t="shared" si="710"/>
        <v>0</v>
      </c>
      <c r="AP168" s="104">
        <f t="shared" si="711"/>
        <v>0</v>
      </c>
      <c r="AQ168" s="104">
        <f t="shared" si="712"/>
        <v>0</v>
      </c>
      <c r="AR168" s="104">
        <f t="shared" si="713"/>
        <v>0</v>
      </c>
      <c r="AS168" s="104">
        <f t="shared" si="714"/>
        <v>0</v>
      </c>
      <c r="AT168" s="104">
        <f t="shared" si="715"/>
        <v>0</v>
      </c>
      <c r="AU168" s="104">
        <f t="shared" si="716"/>
        <v>0</v>
      </c>
      <c r="AV168" s="104">
        <f t="shared" si="717"/>
        <v>0</v>
      </c>
      <c r="AW168" s="104">
        <f t="shared" si="718"/>
        <v>0</v>
      </c>
      <c r="AX168" s="104">
        <f t="shared" si="719"/>
        <v>0</v>
      </c>
      <c r="AY168" s="153">
        <f t="shared" si="642"/>
        <v>0</v>
      </c>
      <c r="AZ168" s="153">
        <f t="shared" si="643"/>
        <v>1.8000000000000114</v>
      </c>
      <c r="BA168" s="153">
        <f t="shared" si="644"/>
        <v>0</v>
      </c>
      <c r="BB168" s="153">
        <f t="shared" si="645"/>
        <v>0</v>
      </c>
      <c r="BC168" s="153">
        <f t="shared" si="646"/>
        <v>0</v>
      </c>
      <c r="BD168" s="153">
        <f t="shared" si="647"/>
        <v>1.8000000000000114</v>
      </c>
      <c r="BE168" s="153">
        <f t="shared" si="648"/>
        <v>0</v>
      </c>
      <c r="BF168" s="153">
        <f t="shared" si="649"/>
        <v>0</v>
      </c>
      <c r="BG168" s="153">
        <f t="shared" si="650"/>
        <v>0</v>
      </c>
      <c r="BH168" s="153">
        <f t="shared" si="651"/>
        <v>0</v>
      </c>
      <c r="BI168" s="153">
        <f t="shared" si="652"/>
        <v>0</v>
      </c>
      <c r="BJ168" s="153">
        <f t="shared" si="653"/>
        <v>0</v>
      </c>
      <c r="BK168" s="153">
        <f t="shared" si="654"/>
        <v>0</v>
      </c>
      <c r="BL168" s="153">
        <f t="shared" si="655"/>
        <v>0</v>
      </c>
      <c r="BM168" s="153">
        <f t="shared" si="656"/>
        <v>0</v>
      </c>
      <c r="BN168" s="153">
        <f t="shared" si="657"/>
        <v>0</v>
      </c>
      <c r="BO168" s="188">
        <f t="shared" si="658"/>
        <v>0</v>
      </c>
    </row>
    <row r="169" spans="1:67" s="50" customFormat="1" ht="26.25" x14ac:dyDescent="0.25">
      <c r="A169" s="136"/>
      <c r="B169" s="31" t="s">
        <v>442</v>
      </c>
      <c r="C169" s="147">
        <f>E169+G169+I169+K169+M169+O169+Q169</f>
        <v>9</v>
      </c>
      <c r="D169" s="148">
        <f t="shared" ref="D169" si="722">F169+H169+J169+L169+N169+P169+R169</f>
        <v>0</v>
      </c>
      <c r="E169" s="128"/>
      <c r="F169" s="128"/>
      <c r="G169" s="128"/>
      <c r="H169" s="128"/>
      <c r="I169" s="128">
        <v>9</v>
      </c>
      <c r="J169" s="128"/>
      <c r="K169" s="128"/>
      <c r="L169" s="128"/>
      <c r="M169" s="128"/>
      <c r="N169" s="128"/>
      <c r="O169" s="128"/>
      <c r="P169" s="128"/>
      <c r="Q169" s="197"/>
      <c r="R169" s="197"/>
      <c r="S169" s="147">
        <f>U169+W169+Y169+AA169+AC169+AE169+AG169</f>
        <v>0</v>
      </c>
      <c r="T169" s="148">
        <f t="shared" ref="T169" si="723">V169+X169+Z169+AB169+AD169+AF169+AH169</f>
        <v>0</v>
      </c>
      <c r="U169" s="129"/>
      <c r="V169" s="129"/>
      <c r="W169" s="129"/>
      <c r="X169" s="129"/>
      <c r="Y169" s="129"/>
      <c r="Z169" s="129"/>
      <c r="AA169" s="129"/>
      <c r="AB169" s="129"/>
      <c r="AC169" s="129"/>
      <c r="AD169" s="129"/>
      <c r="AE169" s="129"/>
      <c r="AF169" s="129"/>
      <c r="AG169" s="207"/>
      <c r="AH169" s="207"/>
      <c r="AI169" s="134">
        <f>AK169+AM169+AO169+AQ169+AS169+AU169+AW169</f>
        <v>9</v>
      </c>
      <c r="AJ169" s="135">
        <f t="shared" si="720"/>
        <v>0</v>
      </c>
      <c r="AK169" s="104">
        <f t="shared" si="721"/>
        <v>0</v>
      </c>
      <c r="AL169" s="104">
        <f t="shared" si="707"/>
        <v>0</v>
      </c>
      <c r="AM169" s="104">
        <f t="shared" si="708"/>
        <v>0</v>
      </c>
      <c r="AN169" s="104">
        <f t="shared" si="709"/>
        <v>0</v>
      </c>
      <c r="AO169" s="104">
        <f t="shared" si="710"/>
        <v>9</v>
      </c>
      <c r="AP169" s="104">
        <f t="shared" si="711"/>
        <v>0</v>
      </c>
      <c r="AQ169" s="104">
        <f t="shared" si="712"/>
        <v>0</v>
      </c>
      <c r="AR169" s="104">
        <f t="shared" si="713"/>
        <v>0</v>
      </c>
      <c r="AS169" s="104">
        <f t="shared" si="714"/>
        <v>0</v>
      </c>
      <c r="AT169" s="104">
        <f t="shared" si="715"/>
        <v>0</v>
      </c>
      <c r="AU169" s="104">
        <f t="shared" si="716"/>
        <v>0</v>
      </c>
      <c r="AV169" s="104">
        <f t="shared" si="717"/>
        <v>0</v>
      </c>
      <c r="AW169" s="104">
        <f t="shared" si="718"/>
        <v>0</v>
      </c>
      <c r="AX169" s="104">
        <f t="shared" si="719"/>
        <v>0</v>
      </c>
      <c r="AY169" s="153">
        <f t="shared" ref="AY169" si="724">C169-AI169</f>
        <v>0</v>
      </c>
      <c r="AZ169" s="153">
        <f t="shared" ref="AZ169" si="725">D169-AJ169</f>
        <v>0</v>
      </c>
      <c r="BA169" s="153">
        <f t="shared" ref="BA169" si="726">E169-AK169</f>
        <v>0</v>
      </c>
      <c r="BB169" s="153">
        <f t="shared" ref="BB169" si="727">F169-AL169</f>
        <v>0</v>
      </c>
      <c r="BC169" s="153">
        <f t="shared" ref="BC169" si="728">G169-AM169</f>
        <v>0</v>
      </c>
      <c r="BD169" s="153">
        <f t="shared" ref="BD169" si="729">H169-AN169</f>
        <v>0</v>
      </c>
      <c r="BE169" s="153">
        <f t="shared" ref="BE169" si="730">I169-AO169</f>
        <v>0</v>
      </c>
      <c r="BF169" s="153">
        <f t="shared" ref="BF169" si="731">J169-AP169</f>
        <v>0</v>
      </c>
      <c r="BG169" s="153">
        <f t="shared" ref="BG169" si="732">K169-AQ169</f>
        <v>0</v>
      </c>
      <c r="BH169" s="153">
        <f t="shared" ref="BH169" si="733">L169-AR169</f>
        <v>0</v>
      </c>
      <c r="BI169" s="153">
        <f t="shared" ref="BI169" si="734">M169-AS169</f>
        <v>0</v>
      </c>
      <c r="BJ169" s="153">
        <f t="shared" ref="BJ169" si="735">N169-AT169</f>
        <v>0</v>
      </c>
      <c r="BK169" s="153">
        <f t="shared" ref="BK169" si="736">O169-AU169</f>
        <v>0</v>
      </c>
      <c r="BL169" s="153">
        <f t="shared" ref="BL169" si="737">P169-AV169</f>
        <v>0</v>
      </c>
      <c r="BM169" s="153">
        <f t="shared" ref="BM169" si="738">Q169-AW169</f>
        <v>0</v>
      </c>
      <c r="BN169" s="153">
        <f t="shared" ref="BN169" si="739">R169-AX169</f>
        <v>0</v>
      </c>
      <c r="BO169" s="188">
        <f t="shared" ref="BO169" si="740">S169+AY169</f>
        <v>0</v>
      </c>
    </row>
    <row r="170" spans="1:67" s="50" customFormat="1" ht="27.75" customHeight="1" x14ac:dyDescent="0.25">
      <c r="A170" s="136"/>
      <c r="B170" s="33" t="s">
        <v>232</v>
      </c>
      <c r="C170" s="147">
        <f>E170+G170+I170+K170+M170+O170+Q170</f>
        <v>78.8</v>
      </c>
      <c r="D170" s="148">
        <f t="shared" si="702"/>
        <v>23</v>
      </c>
      <c r="E170" s="128"/>
      <c r="F170" s="128"/>
      <c r="G170" s="128">
        <v>78.8</v>
      </c>
      <c r="H170" s="128">
        <v>23</v>
      </c>
      <c r="I170" s="128"/>
      <c r="J170" s="128"/>
      <c r="K170" s="128"/>
      <c r="L170" s="128"/>
      <c r="M170" s="128"/>
      <c r="N170" s="128"/>
      <c r="O170" s="128"/>
      <c r="P170" s="128"/>
      <c r="Q170" s="197"/>
      <c r="R170" s="197"/>
      <c r="S170" s="147">
        <f>U170+W170+Y170+AA170+AC170+AE170+AG170</f>
        <v>0</v>
      </c>
      <c r="T170" s="148">
        <f t="shared" si="704"/>
        <v>0.3</v>
      </c>
      <c r="U170" s="129"/>
      <c r="V170" s="129"/>
      <c r="W170" s="129"/>
      <c r="X170" s="129">
        <v>0.3</v>
      </c>
      <c r="Y170" s="129"/>
      <c r="Z170" s="129"/>
      <c r="AA170" s="129"/>
      <c r="AB170" s="129"/>
      <c r="AC170" s="129"/>
      <c r="AD170" s="129"/>
      <c r="AE170" s="129"/>
      <c r="AF170" s="129"/>
      <c r="AG170" s="207"/>
      <c r="AH170" s="207"/>
      <c r="AI170" s="134">
        <f>AK170+AM170+AO170+AQ170+AS170+AU170+AW170</f>
        <v>78.8</v>
      </c>
      <c r="AJ170" s="135">
        <f t="shared" ref="AJ170" si="741">AL170+AN170+AP170+AR170+AT170+AV170+AX170</f>
        <v>23.3</v>
      </c>
      <c r="AK170" s="104">
        <f t="shared" ref="AK170" si="742">E170+U170</f>
        <v>0</v>
      </c>
      <c r="AL170" s="104">
        <f t="shared" ref="AL170" si="743">F170+V170</f>
        <v>0</v>
      </c>
      <c r="AM170" s="104">
        <f t="shared" ref="AM170" si="744">G170+W170</f>
        <v>78.8</v>
      </c>
      <c r="AN170" s="104">
        <f t="shared" ref="AN170" si="745">H170+X170</f>
        <v>23.3</v>
      </c>
      <c r="AO170" s="104">
        <f t="shared" ref="AO170" si="746">I170+Y170</f>
        <v>0</v>
      </c>
      <c r="AP170" s="104">
        <f t="shared" ref="AP170" si="747">J170+Z170</f>
        <v>0</v>
      </c>
      <c r="AQ170" s="104">
        <f t="shared" ref="AQ170" si="748">K170+AA170</f>
        <v>0</v>
      </c>
      <c r="AR170" s="104">
        <f t="shared" ref="AR170" si="749">L170+AB170</f>
        <v>0</v>
      </c>
      <c r="AS170" s="104">
        <f t="shared" ref="AS170" si="750">M170+AC170</f>
        <v>0</v>
      </c>
      <c r="AT170" s="104">
        <f t="shared" ref="AT170" si="751">N170+AD170</f>
        <v>0</v>
      </c>
      <c r="AU170" s="104">
        <f t="shared" ref="AU170" si="752">O170+AE170</f>
        <v>0</v>
      </c>
      <c r="AV170" s="104">
        <f t="shared" ref="AV170" si="753">P170+AF170</f>
        <v>0</v>
      </c>
      <c r="AW170" s="104">
        <f t="shared" ref="AW170" si="754">Q170+AG170</f>
        <v>0</v>
      </c>
      <c r="AX170" s="104">
        <f t="shared" ref="AX170" si="755">R170+AH170</f>
        <v>0</v>
      </c>
      <c r="AY170" s="153">
        <f t="shared" si="642"/>
        <v>0</v>
      </c>
      <c r="AZ170" s="153">
        <f t="shared" si="643"/>
        <v>-0.30000000000000071</v>
      </c>
      <c r="BA170" s="153">
        <f t="shared" si="644"/>
        <v>0</v>
      </c>
      <c r="BB170" s="153">
        <f t="shared" si="645"/>
        <v>0</v>
      </c>
      <c r="BC170" s="153">
        <f t="shared" si="646"/>
        <v>0</v>
      </c>
      <c r="BD170" s="153">
        <f t="shared" si="647"/>
        <v>-0.30000000000000071</v>
      </c>
      <c r="BE170" s="153">
        <f t="shared" si="648"/>
        <v>0</v>
      </c>
      <c r="BF170" s="153">
        <f t="shared" si="649"/>
        <v>0</v>
      </c>
      <c r="BG170" s="153">
        <f t="shared" si="650"/>
        <v>0</v>
      </c>
      <c r="BH170" s="153">
        <f t="shared" si="651"/>
        <v>0</v>
      </c>
      <c r="BI170" s="153">
        <f t="shared" si="652"/>
        <v>0</v>
      </c>
      <c r="BJ170" s="153">
        <f t="shared" si="653"/>
        <v>0</v>
      </c>
      <c r="BK170" s="153">
        <f t="shared" si="654"/>
        <v>0</v>
      </c>
      <c r="BL170" s="153">
        <f t="shared" si="655"/>
        <v>0</v>
      </c>
      <c r="BM170" s="153">
        <f t="shared" si="656"/>
        <v>0</v>
      </c>
      <c r="BN170" s="153">
        <f t="shared" si="657"/>
        <v>0</v>
      </c>
      <c r="BO170" s="188">
        <f t="shared" si="658"/>
        <v>0</v>
      </c>
    </row>
    <row r="171" spans="1:67" ht="15" customHeight="1" x14ac:dyDescent="0.25">
      <c r="A171" s="28" t="s">
        <v>24</v>
      </c>
      <c r="B171" s="108" t="s">
        <v>311</v>
      </c>
      <c r="C171" s="143">
        <f>C172</f>
        <v>989.4</v>
      </c>
      <c r="D171" s="144">
        <f t="shared" ref="D171:R175" si="756">D172</f>
        <v>852.1</v>
      </c>
      <c r="E171" s="121">
        <f t="shared" si="756"/>
        <v>144.80000000000001</v>
      </c>
      <c r="F171" s="121">
        <f t="shared" si="756"/>
        <v>105.8</v>
      </c>
      <c r="G171" s="121">
        <f t="shared" si="756"/>
        <v>0</v>
      </c>
      <c r="H171" s="121">
        <f t="shared" si="756"/>
        <v>0</v>
      </c>
      <c r="I171" s="121">
        <f t="shared" si="756"/>
        <v>5.2</v>
      </c>
      <c r="J171" s="121">
        <f t="shared" si="756"/>
        <v>5.2</v>
      </c>
      <c r="K171" s="121">
        <f t="shared" si="756"/>
        <v>782.4</v>
      </c>
      <c r="L171" s="121">
        <f t="shared" si="756"/>
        <v>741.1</v>
      </c>
      <c r="M171" s="121">
        <f t="shared" si="756"/>
        <v>0.3</v>
      </c>
      <c r="N171" s="121">
        <f t="shared" si="756"/>
        <v>0</v>
      </c>
      <c r="O171" s="121">
        <f t="shared" si="756"/>
        <v>0</v>
      </c>
      <c r="P171" s="121">
        <f t="shared" si="756"/>
        <v>0</v>
      </c>
      <c r="Q171" s="195">
        <f t="shared" si="756"/>
        <v>56.7</v>
      </c>
      <c r="R171" s="195">
        <f t="shared" si="756"/>
        <v>0</v>
      </c>
      <c r="S171" s="143">
        <f>S172</f>
        <v>-4.8</v>
      </c>
      <c r="T171" s="144">
        <f t="shared" ref="T171:AH175" si="757">T172</f>
        <v>7</v>
      </c>
      <c r="U171" s="125">
        <f t="shared" si="757"/>
        <v>-8</v>
      </c>
      <c r="V171" s="125">
        <f t="shared" si="757"/>
        <v>0</v>
      </c>
      <c r="W171" s="125">
        <f t="shared" si="757"/>
        <v>0</v>
      </c>
      <c r="X171" s="125">
        <f t="shared" si="757"/>
        <v>0</v>
      </c>
      <c r="Y171" s="125">
        <f t="shared" si="757"/>
        <v>0</v>
      </c>
      <c r="Z171" s="125">
        <f t="shared" si="757"/>
        <v>0</v>
      </c>
      <c r="AA171" s="125">
        <f t="shared" si="757"/>
        <v>3.2</v>
      </c>
      <c r="AB171" s="125">
        <f t="shared" si="757"/>
        <v>7</v>
      </c>
      <c r="AC171" s="125">
        <f t="shared" si="757"/>
        <v>0</v>
      </c>
      <c r="AD171" s="125">
        <f t="shared" si="757"/>
        <v>0</v>
      </c>
      <c r="AE171" s="125">
        <f t="shared" si="757"/>
        <v>0</v>
      </c>
      <c r="AF171" s="125">
        <f t="shared" si="757"/>
        <v>0</v>
      </c>
      <c r="AG171" s="205">
        <f t="shared" si="757"/>
        <v>0</v>
      </c>
      <c r="AH171" s="205">
        <f t="shared" si="757"/>
        <v>0</v>
      </c>
      <c r="AI171" s="13">
        <f>AI172</f>
        <v>984.6</v>
      </c>
      <c r="AJ171" s="11">
        <f t="shared" ref="AJ171:AX175" si="758">AJ172</f>
        <v>859.1</v>
      </c>
      <c r="AK171" s="96">
        <f t="shared" si="758"/>
        <v>136.80000000000001</v>
      </c>
      <c r="AL171" s="96">
        <f t="shared" si="758"/>
        <v>105.8</v>
      </c>
      <c r="AM171" s="96">
        <f t="shared" si="758"/>
        <v>0</v>
      </c>
      <c r="AN171" s="96">
        <f t="shared" si="758"/>
        <v>0</v>
      </c>
      <c r="AO171" s="96">
        <f t="shared" si="758"/>
        <v>5.2</v>
      </c>
      <c r="AP171" s="96">
        <f t="shared" si="758"/>
        <v>5.2</v>
      </c>
      <c r="AQ171" s="96">
        <f t="shared" si="758"/>
        <v>785.6</v>
      </c>
      <c r="AR171" s="96">
        <f t="shared" si="758"/>
        <v>748.1</v>
      </c>
      <c r="AS171" s="96">
        <f t="shared" si="758"/>
        <v>0.3</v>
      </c>
      <c r="AT171" s="96">
        <f t="shared" si="758"/>
        <v>0</v>
      </c>
      <c r="AU171" s="96">
        <f t="shared" si="758"/>
        <v>0</v>
      </c>
      <c r="AV171" s="96">
        <f t="shared" si="758"/>
        <v>0</v>
      </c>
      <c r="AW171" s="96">
        <f t="shared" si="758"/>
        <v>56.7</v>
      </c>
      <c r="AX171" s="96">
        <f t="shared" si="758"/>
        <v>0</v>
      </c>
      <c r="AY171" s="153">
        <f t="shared" si="642"/>
        <v>4.7999999999999545</v>
      </c>
      <c r="AZ171" s="153">
        <f t="shared" si="643"/>
        <v>-7</v>
      </c>
      <c r="BA171" s="153">
        <f t="shared" si="644"/>
        <v>8</v>
      </c>
      <c r="BB171" s="153">
        <f t="shared" si="645"/>
        <v>0</v>
      </c>
      <c r="BC171" s="153">
        <f t="shared" si="646"/>
        <v>0</v>
      </c>
      <c r="BD171" s="153">
        <f t="shared" si="647"/>
        <v>0</v>
      </c>
      <c r="BE171" s="153">
        <f t="shared" si="648"/>
        <v>0</v>
      </c>
      <c r="BF171" s="153">
        <f t="shared" si="649"/>
        <v>0</v>
      </c>
      <c r="BG171" s="153">
        <f t="shared" si="650"/>
        <v>-3.2000000000000455</v>
      </c>
      <c r="BH171" s="153">
        <f t="shared" si="651"/>
        <v>-7</v>
      </c>
      <c r="BI171" s="153">
        <f t="shared" si="652"/>
        <v>0</v>
      </c>
      <c r="BJ171" s="153">
        <f t="shared" si="653"/>
        <v>0</v>
      </c>
      <c r="BK171" s="153">
        <f t="shared" si="654"/>
        <v>0</v>
      </c>
      <c r="BL171" s="153">
        <f t="shared" si="655"/>
        <v>0</v>
      </c>
      <c r="BM171" s="153">
        <f t="shared" si="656"/>
        <v>0</v>
      </c>
      <c r="BN171" s="153">
        <f t="shared" si="657"/>
        <v>0</v>
      </c>
      <c r="BO171" s="188">
        <f t="shared" si="658"/>
        <v>-4.5297099404706387E-14</v>
      </c>
    </row>
    <row r="172" spans="1:67" x14ac:dyDescent="0.25">
      <c r="A172" s="29"/>
      <c r="B172" s="19" t="s">
        <v>308</v>
      </c>
      <c r="C172" s="146">
        <f t="shared" ref="C172" si="759">E172+G172+I172+K172+M172+O172+Q172</f>
        <v>989.4</v>
      </c>
      <c r="D172" s="146">
        <f t="shared" ref="D172:D174" si="760">F172+H172+J172+L172+N172+P172+R172</f>
        <v>852.1</v>
      </c>
      <c r="E172" s="6">
        <v>144.80000000000001</v>
      </c>
      <c r="F172" s="6">
        <v>105.8</v>
      </c>
      <c r="G172" s="6"/>
      <c r="H172" s="6"/>
      <c r="I172" s="6">
        <f>SUM(I173:I174)</f>
        <v>5.2</v>
      </c>
      <c r="J172" s="6">
        <f>SUM(J173:J174)</f>
        <v>5.2</v>
      </c>
      <c r="K172" s="6">
        <v>782.4</v>
      </c>
      <c r="L172" s="6">
        <v>741.1</v>
      </c>
      <c r="M172" s="6">
        <v>0.3</v>
      </c>
      <c r="N172" s="121"/>
      <c r="O172" s="121"/>
      <c r="P172" s="121"/>
      <c r="Q172" s="196">
        <f>'4 priedas_ nepanaudotos lėšos'!C60</f>
        <v>56.7</v>
      </c>
      <c r="R172" s="196">
        <f>'4 priedas_ nepanaudotos lėšos'!D60</f>
        <v>0</v>
      </c>
      <c r="S172" s="146">
        <f t="shared" ref="S172" si="761">U172+W172+Y172+AA172+AC172+AE172+AG172</f>
        <v>-4.8</v>
      </c>
      <c r="T172" s="146">
        <f t="shared" ref="T172" si="762">V172+X172+Z172+AB172+AD172+AF172+AH172</f>
        <v>7</v>
      </c>
      <c r="U172" s="126">
        <v>-8</v>
      </c>
      <c r="V172" s="126"/>
      <c r="W172" s="126"/>
      <c r="X172" s="126"/>
      <c r="Y172" s="126">
        <f>SUM(Y173:Y174)</f>
        <v>0</v>
      </c>
      <c r="Z172" s="126">
        <f>SUM(Z173:Z174)</f>
        <v>0</v>
      </c>
      <c r="AA172" s="126">
        <v>3.2</v>
      </c>
      <c r="AB172" s="126">
        <v>7</v>
      </c>
      <c r="AC172" s="126"/>
      <c r="AD172" s="126"/>
      <c r="AE172" s="126"/>
      <c r="AF172" s="126"/>
      <c r="AG172" s="225">
        <f>'4 priedas_ nepanaudotos lėšos'!O60</f>
        <v>0</v>
      </c>
      <c r="AH172" s="225">
        <f>'4 priedas_ nepanaudotos lėšos'!P60</f>
        <v>0</v>
      </c>
      <c r="AI172" s="103">
        <f t="shared" ref="AI172" si="763">AK172+AM172+AO172+AQ172+AS172+AU172+AW172</f>
        <v>984.6</v>
      </c>
      <c r="AJ172" s="103">
        <f t="shared" ref="AJ172:AJ174" si="764">AL172+AN172+AP172+AR172+AT172+AV172+AX172</f>
        <v>859.1</v>
      </c>
      <c r="AK172" s="5">
        <f>E172+U172</f>
        <v>136.80000000000001</v>
      </c>
      <c r="AL172" s="5">
        <f t="shared" ref="AL172:AL174" si="765">F172+V172</f>
        <v>105.8</v>
      </c>
      <c r="AM172" s="5">
        <f t="shared" ref="AM172:AM174" si="766">G172+W172</f>
        <v>0</v>
      </c>
      <c r="AN172" s="5">
        <f t="shared" ref="AN172:AN174" si="767">H172+X172</f>
        <v>0</v>
      </c>
      <c r="AO172" s="5">
        <f t="shared" ref="AO172:AO174" si="768">I172+Y172</f>
        <v>5.2</v>
      </c>
      <c r="AP172" s="5">
        <f t="shared" ref="AP172:AP174" si="769">J172+Z172</f>
        <v>5.2</v>
      </c>
      <c r="AQ172" s="5">
        <f t="shared" ref="AQ172:AQ174" si="770">K172+AA172</f>
        <v>785.6</v>
      </c>
      <c r="AR172" s="5">
        <f t="shared" ref="AR172:AR174" si="771">L172+AB172</f>
        <v>748.1</v>
      </c>
      <c r="AS172" s="5">
        <f t="shared" ref="AS172:AS174" si="772">M172+AC172</f>
        <v>0.3</v>
      </c>
      <c r="AT172" s="5">
        <f t="shared" ref="AT172:AT174" si="773">N172+AD172</f>
        <v>0</v>
      </c>
      <c r="AU172" s="5">
        <f t="shared" ref="AU172:AU174" si="774">O172+AE172</f>
        <v>0</v>
      </c>
      <c r="AV172" s="5">
        <f t="shared" ref="AV172:AV174" si="775">P172+AF172</f>
        <v>0</v>
      </c>
      <c r="AW172" s="5">
        <f t="shared" ref="AW172:AW174" si="776">Q172+AG172</f>
        <v>56.7</v>
      </c>
      <c r="AX172" s="5">
        <f t="shared" ref="AX172:AX174" si="777">R172+AH172</f>
        <v>0</v>
      </c>
      <c r="AY172" s="153">
        <f t="shared" si="642"/>
        <v>4.7999999999999545</v>
      </c>
      <c r="AZ172" s="153">
        <f t="shared" si="643"/>
        <v>-7</v>
      </c>
      <c r="BA172" s="153">
        <f t="shared" si="644"/>
        <v>8</v>
      </c>
      <c r="BB172" s="153">
        <f t="shared" si="645"/>
        <v>0</v>
      </c>
      <c r="BC172" s="153">
        <f t="shared" si="646"/>
        <v>0</v>
      </c>
      <c r="BD172" s="153">
        <f t="shared" si="647"/>
        <v>0</v>
      </c>
      <c r="BE172" s="153">
        <f t="shared" si="648"/>
        <v>0</v>
      </c>
      <c r="BF172" s="153">
        <f t="shared" si="649"/>
        <v>0</v>
      </c>
      <c r="BG172" s="153">
        <f t="shared" si="650"/>
        <v>-3.2000000000000455</v>
      </c>
      <c r="BH172" s="153">
        <f t="shared" si="651"/>
        <v>-7</v>
      </c>
      <c r="BI172" s="153">
        <f t="shared" si="652"/>
        <v>0</v>
      </c>
      <c r="BJ172" s="153">
        <f t="shared" si="653"/>
        <v>0</v>
      </c>
      <c r="BK172" s="153">
        <f t="shared" si="654"/>
        <v>0</v>
      </c>
      <c r="BL172" s="153">
        <f t="shared" si="655"/>
        <v>0</v>
      </c>
      <c r="BM172" s="153">
        <f t="shared" si="656"/>
        <v>0</v>
      </c>
      <c r="BN172" s="153">
        <f t="shared" si="657"/>
        <v>0</v>
      </c>
      <c r="BO172" s="188">
        <f t="shared" si="658"/>
        <v>-4.5297099404706387E-14</v>
      </c>
    </row>
    <row r="173" spans="1:67" ht="39" x14ac:dyDescent="0.25">
      <c r="A173" s="29"/>
      <c r="B173" s="31" t="s">
        <v>477</v>
      </c>
      <c r="C173" s="147">
        <f>E173+G173+I173+K173+M173+O173+Q173</f>
        <v>1.6</v>
      </c>
      <c r="D173" s="148">
        <f t="shared" ref="D173" si="778">F173+H173+J173+L173+N173+P173+R173</f>
        <v>1.6</v>
      </c>
      <c r="E173" s="6"/>
      <c r="F173" s="6"/>
      <c r="G173" s="6"/>
      <c r="H173" s="6"/>
      <c r="I173" s="6">
        <v>1.6</v>
      </c>
      <c r="J173" s="6">
        <v>1.6</v>
      </c>
      <c r="K173" s="6"/>
      <c r="L173" s="6"/>
      <c r="M173" s="6"/>
      <c r="N173" s="121"/>
      <c r="O173" s="121"/>
      <c r="P173" s="121"/>
      <c r="Q173" s="196"/>
      <c r="R173" s="195"/>
      <c r="S173" s="147">
        <f>U173+W173+Y173+AA173+AC173+AE173+AG173</f>
        <v>0</v>
      </c>
      <c r="T173" s="148">
        <f t="shared" ref="T173" si="779">V173+X173+Z173+AB173+AD173+AF173+AH173</f>
        <v>0</v>
      </c>
      <c r="U173" s="125"/>
      <c r="V173" s="125"/>
      <c r="W173" s="126"/>
      <c r="X173" s="126"/>
      <c r="Y173" s="126"/>
      <c r="Z173" s="126"/>
      <c r="AA173" s="125"/>
      <c r="AB173" s="125"/>
      <c r="AC173" s="125"/>
      <c r="AD173" s="125"/>
      <c r="AE173" s="125"/>
      <c r="AF173" s="125"/>
      <c r="AG173" s="205"/>
      <c r="AH173" s="205"/>
      <c r="AI173" s="134">
        <f>AK173+AM173+AO173+AQ173+AS173+AU173+AW173</f>
        <v>1.6</v>
      </c>
      <c r="AJ173" s="135">
        <f t="shared" ref="AJ173" si="780">AL173+AN173+AP173+AR173+AT173+AV173+AX173</f>
        <v>1.6</v>
      </c>
      <c r="AK173" s="104">
        <f t="shared" ref="AK173" si="781">E173+U173</f>
        <v>0</v>
      </c>
      <c r="AL173" s="104">
        <f t="shared" ref="AL173" si="782">F173+V173</f>
        <v>0</v>
      </c>
      <c r="AM173" s="104">
        <f t="shared" ref="AM173" si="783">G173+W173</f>
        <v>0</v>
      </c>
      <c r="AN173" s="104">
        <f t="shared" ref="AN173" si="784">H173+X173</f>
        <v>0</v>
      </c>
      <c r="AO173" s="104">
        <f t="shared" ref="AO173" si="785">I173+Y173</f>
        <v>1.6</v>
      </c>
      <c r="AP173" s="104">
        <f t="shared" ref="AP173" si="786">J173+Z173</f>
        <v>1.6</v>
      </c>
      <c r="AQ173" s="104">
        <f t="shared" ref="AQ173" si="787">K173+AA173</f>
        <v>0</v>
      </c>
      <c r="AR173" s="104">
        <f t="shared" ref="AR173" si="788">L173+AB173</f>
        <v>0</v>
      </c>
      <c r="AS173" s="104">
        <f t="shared" ref="AS173" si="789">M173+AC173</f>
        <v>0</v>
      </c>
      <c r="AT173" s="104">
        <f t="shared" ref="AT173" si="790">N173+AD173</f>
        <v>0</v>
      </c>
      <c r="AU173" s="104">
        <f t="shared" ref="AU173" si="791">O173+AE173</f>
        <v>0</v>
      </c>
      <c r="AV173" s="104">
        <f t="shared" ref="AV173" si="792">P173+AF173</f>
        <v>0</v>
      </c>
      <c r="AW173" s="104">
        <f t="shared" ref="AW173" si="793">Q173+AG173</f>
        <v>0</v>
      </c>
      <c r="AX173" s="104">
        <f t="shared" ref="AX173" si="794">R173+AH173</f>
        <v>0</v>
      </c>
      <c r="AY173" s="153">
        <f t="shared" si="642"/>
        <v>0</v>
      </c>
      <c r="AZ173" s="153">
        <f t="shared" si="643"/>
        <v>0</v>
      </c>
      <c r="BA173" s="153">
        <f t="shared" si="644"/>
        <v>0</v>
      </c>
      <c r="BB173" s="153">
        <f t="shared" si="645"/>
        <v>0</v>
      </c>
      <c r="BC173" s="153">
        <f t="shared" si="646"/>
        <v>0</v>
      </c>
      <c r="BD173" s="153">
        <f t="shared" si="647"/>
        <v>0</v>
      </c>
      <c r="BE173" s="153">
        <f t="shared" si="648"/>
        <v>0</v>
      </c>
      <c r="BF173" s="153">
        <f t="shared" si="649"/>
        <v>0</v>
      </c>
      <c r="BG173" s="153">
        <f t="shared" si="650"/>
        <v>0</v>
      </c>
      <c r="BH173" s="153">
        <f t="shared" si="651"/>
        <v>0</v>
      </c>
      <c r="BI173" s="153">
        <f t="shared" si="652"/>
        <v>0</v>
      </c>
      <c r="BJ173" s="153">
        <f t="shared" si="653"/>
        <v>0</v>
      </c>
      <c r="BK173" s="153">
        <f t="shared" si="654"/>
        <v>0</v>
      </c>
      <c r="BL173" s="153">
        <f t="shared" si="655"/>
        <v>0</v>
      </c>
      <c r="BM173" s="153">
        <f t="shared" si="656"/>
        <v>0</v>
      </c>
      <c r="BN173" s="153">
        <f t="shared" si="657"/>
        <v>0</v>
      </c>
      <c r="BO173" s="188">
        <f t="shared" si="658"/>
        <v>0</v>
      </c>
    </row>
    <row r="174" spans="1:67" s="55" customFormat="1" ht="39" x14ac:dyDescent="0.25">
      <c r="A174" s="99"/>
      <c r="B174" s="31" t="s">
        <v>309</v>
      </c>
      <c r="C174" s="147">
        <f>E174+G174+I174+K174+M174+O174+Q174</f>
        <v>3.6</v>
      </c>
      <c r="D174" s="148">
        <f t="shared" si="760"/>
        <v>3.6</v>
      </c>
      <c r="E174" s="130"/>
      <c r="F174" s="130"/>
      <c r="G174" s="130"/>
      <c r="H174" s="130"/>
      <c r="I174" s="130">
        <v>3.6</v>
      </c>
      <c r="J174" s="130">
        <v>3.6</v>
      </c>
      <c r="K174" s="130"/>
      <c r="L174" s="130"/>
      <c r="M174" s="130"/>
      <c r="N174" s="130"/>
      <c r="O174" s="130"/>
      <c r="P174" s="130"/>
      <c r="Q174" s="198"/>
      <c r="R174" s="198"/>
      <c r="S174" s="147">
        <f>U174+W174+Y174+AA174+AC174+AE174+AG174</f>
        <v>0</v>
      </c>
      <c r="T174" s="148">
        <f t="shared" ref="T174" si="795">V174+X174+Z174+AB174+AD174+AF174+AH174</f>
        <v>0</v>
      </c>
      <c r="U174" s="132"/>
      <c r="V174" s="132"/>
      <c r="W174" s="132"/>
      <c r="X174" s="132"/>
      <c r="Y174" s="132"/>
      <c r="Z174" s="132"/>
      <c r="AA174" s="132"/>
      <c r="AB174" s="132"/>
      <c r="AC174" s="132"/>
      <c r="AD174" s="132"/>
      <c r="AE174" s="132"/>
      <c r="AF174" s="132"/>
      <c r="AG174" s="208"/>
      <c r="AH174" s="208"/>
      <c r="AI174" s="134">
        <f>AK174+AM174+AO174+AQ174+AS174+AU174+AW174</f>
        <v>3.6</v>
      </c>
      <c r="AJ174" s="135">
        <f t="shared" si="764"/>
        <v>3.6</v>
      </c>
      <c r="AK174" s="104">
        <f t="shared" ref="AK174" si="796">E174+U174</f>
        <v>0</v>
      </c>
      <c r="AL174" s="104">
        <f t="shared" si="765"/>
        <v>0</v>
      </c>
      <c r="AM174" s="104">
        <f t="shared" si="766"/>
        <v>0</v>
      </c>
      <c r="AN174" s="104">
        <f t="shared" si="767"/>
        <v>0</v>
      </c>
      <c r="AO174" s="104">
        <f t="shared" si="768"/>
        <v>3.6</v>
      </c>
      <c r="AP174" s="104">
        <f t="shared" si="769"/>
        <v>3.6</v>
      </c>
      <c r="AQ174" s="104">
        <f t="shared" si="770"/>
        <v>0</v>
      </c>
      <c r="AR174" s="104">
        <f t="shared" si="771"/>
        <v>0</v>
      </c>
      <c r="AS174" s="104">
        <f t="shared" si="772"/>
        <v>0</v>
      </c>
      <c r="AT174" s="104">
        <f t="shared" si="773"/>
        <v>0</v>
      </c>
      <c r="AU174" s="104">
        <f t="shared" si="774"/>
        <v>0</v>
      </c>
      <c r="AV174" s="104">
        <f t="shared" si="775"/>
        <v>0</v>
      </c>
      <c r="AW174" s="104">
        <f t="shared" si="776"/>
        <v>0</v>
      </c>
      <c r="AX174" s="104">
        <f t="shared" si="777"/>
        <v>0</v>
      </c>
      <c r="AY174" s="153">
        <f t="shared" si="642"/>
        <v>0</v>
      </c>
      <c r="AZ174" s="153">
        <f t="shared" si="643"/>
        <v>0</v>
      </c>
      <c r="BA174" s="153">
        <f t="shared" si="644"/>
        <v>0</v>
      </c>
      <c r="BB174" s="153">
        <f t="shared" si="645"/>
        <v>0</v>
      </c>
      <c r="BC174" s="153">
        <f t="shared" si="646"/>
        <v>0</v>
      </c>
      <c r="BD174" s="153">
        <f t="shared" si="647"/>
        <v>0</v>
      </c>
      <c r="BE174" s="153">
        <f t="shared" si="648"/>
        <v>0</v>
      </c>
      <c r="BF174" s="153">
        <f t="shared" si="649"/>
        <v>0</v>
      </c>
      <c r="BG174" s="153">
        <f t="shared" si="650"/>
        <v>0</v>
      </c>
      <c r="BH174" s="153">
        <f t="shared" si="651"/>
        <v>0</v>
      </c>
      <c r="BI174" s="153">
        <f t="shared" si="652"/>
        <v>0</v>
      </c>
      <c r="BJ174" s="153">
        <f t="shared" si="653"/>
        <v>0</v>
      </c>
      <c r="BK174" s="153">
        <f t="shared" si="654"/>
        <v>0</v>
      </c>
      <c r="BL174" s="153">
        <f t="shared" si="655"/>
        <v>0</v>
      </c>
      <c r="BM174" s="153">
        <f t="shared" si="656"/>
        <v>0</v>
      </c>
      <c r="BN174" s="153">
        <f t="shared" si="657"/>
        <v>0</v>
      </c>
      <c r="BO174" s="188">
        <f t="shared" si="658"/>
        <v>0</v>
      </c>
    </row>
    <row r="175" spans="1:67" ht="15" customHeight="1" x14ac:dyDescent="0.25">
      <c r="A175" s="28" t="s">
        <v>25</v>
      </c>
      <c r="B175" s="107" t="s">
        <v>312</v>
      </c>
      <c r="C175" s="143">
        <f>C176</f>
        <v>1292.7</v>
      </c>
      <c r="D175" s="144">
        <f t="shared" si="756"/>
        <v>1120.4000000000001</v>
      </c>
      <c r="E175" s="121">
        <f t="shared" si="756"/>
        <v>397.7</v>
      </c>
      <c r="F175" s="121">
        <f t="shared" si="756"/>
        <v>297.7</v>
      </c>
      <c r="G175" s="121">
        <f t="shared" si="756"/>
        <v>0</v>
      </c>
      <c r="H175" s="121">
        <f t="shared" si="756"/>
        <v>0</v>
      </c>
      <c r="I175" s="121">
        <f t="shared" si="756"/>
        <v>23.700000000000003</v>
      </c>
      <c r="J175" s="121">
        <f t="shared" si="756"/>
        <v>18.600000000000001</v>
      </c>
      <c r="K175" s="121">
        <f t="shared" si="756"/>
        <v>844.2</v>
      </c>
      <c r="L175" s="121">
        <f t="shared" si="756"/>
        <v>804.1</v>
      </c>
      <c r="M175" s="121">
        <f t="shared" si="756"/>
        <v>14.9</v>
      </c>
      <c r="N175" s="121">
        <f t="shared" si="756"/>
        <v>0</v>
      </c>
      <c r="O175" s="121">
        <f t="shared" si="756"/>
        <v>0</v>
      </c>
      <c r="P175" s="121">
        <f t="shared" si="756"/>
        <v>0</v>
      </c>
      <c r="Q175" s="195">
        <f t="shared" si="756"/>
        <v>12.200000000000001</v>
      </c>
      <c r="R175" s="195">
        <f t="shared" si="756"/>
        <v>0</v>
      </c>
      <c r="S175" s="143">
        <f>S176</f>
        <v>16.100000000000001</v>
      </c>
      <c r="T175" s="144">
        <f t="shared" si="757"/>
        <v>9.8000000000000007</v>
      </c>
      <c r="U175" s="125">
        <f t="shared" si="757"/>
        <v>0</v>
      </c>
      <c r="V175" s="125">
        <f t="shared" si="757"/>
        <v>0</v>
      </c>
      <c r="W175" s="125">
        <f t="shared" si="757"/>
        <v>0</v>
      </c>
      <c r="X175" s="125">
        <f t="shared" si="757"/>
        <v>0</v>
      </c>
      <c r="Y175" s="125">
        <f t="shared" si="757"/>
        <v>5</v>
      </c>
      <c r="Z175" s="125">
        <f t="shared" si="757"/>
        <v>0</v>
      </c>
      <c r="AA175" s="125">
        <f t="shared" si="757"/>
        <v>11.1</v>
      </c>
      <c r="AB175" s="125">
        <f t="shared" si="757"/>
        <v>9.8000000000000007</v>
      </c>
      <c r="AC175" s="125">
        <f t="shared" si="757"/>
        <v>0</v>
      </c>
      <c r="AD175" s="125">
        <f t="shared" si="757"/>
        <v>0</v>
      </c>
      <c r="AE175" s="125">
        <f t="shared" si="757"/>
        <v>0</v>
      </c>
      <c r="AF175" s="125">
        <f t="shared" si="757"/>
        <v>0</v>
      </c>
      <c r="AG175" s="205">
        <f t="shared" si="757"/>
        <v>0</v>
      </c>
      <c r="AH175" s="205">
        <f t="shared" si="757"/>
        <v>0</v>
      </c>
      <c r="AI175" s="13">
        <f>AI176</f>
        <v>1308.8000000000002</v>
      </c>
      <c r="AJ175" s="11">
        <f t="shared" si="758"/>
        <v>1130.2</v>
      </c>
      <c r="AK175" s="96">
        <f t="shared" si="758"/>
        <v>397.7</v>
      </c>
      <c r="AL175" s="96">
        <f t="shared" si="758"/>
        <v>297.7</v>
      </c>
      <c r="AM175" s="96">
        <f t="shared" si="758"/>
        <v>0</v>
      </c>
      <c r="AN175" s="96">
        <f t="shared" si="758"/>
        <v>0</v>
      </c>
      <c r="AO175" s="96">
        <f t="shared" si="758"/>
        <v>28.700000000000003</v>
      </c>
      <c r="AP175" s="96">
        <f t="shared" si="758"/>
        <v>18.600000000000001</v>
      </c>
      <c r="AQ175" s="96">
        <f t="shared" si="758"/>
        <v>855.30000000000007</v>
      </c>
      <c r="AR175" s="96">
        <f t="shared" si="758"/>
        <v>813.9</v>
      </c>
      <c r="AS175" s="96">
        <f t="shared" si="758"/>
        <v>14.9</v>
      </c>
      <c r="AT175" s="96">
        <f t="shared" si="758"/>
        <v>0</v>
      </c>
      <c r="AU175" s="96">
        <f t="shared" si="758"/>
        <v>0</v>
      </c>
      <c r="AV175" s="96">
        <f t="shared" si="758"/>
        <v>0</v>
      </c>
      <c r="AW175" s="96">
        <f t="shared" si="758"/>
        <v>12.200000000000001</v>
      </c>
      <c r="AX175" s="96">
        <f t="shared" si="758"/>
        <v>0</v>
      </c>
      <c r="AY175" s="153">
        <f t="shared" si="642"/>
        <v>-16.100000000000136</v>
      </c>
      <c r="AZ175" s="153">
        <f t="shared" si="643"/>
        <v>-9.7999999999999545</v>
      </c>
      <c r="BA175" s="153">
        <f t="shared" si="644"/>
        <v>0</v>
      </c>
      <c r="BB175" s="153">
        <f t="shared" si="645"/>
        <v>0</v>
      </c>
      <c r="BC175" s="153">
        <f t="shared" si="646"/>
        <v>0</v>
      </c>
      <c r="BD175" s="153">
        <f t="shared" si="647"/>
        <v>0</v>
      </c>
      <c r="BE175" s="153">
        <f t="shared" si="648"/>
        <v>-5</v>
      </c>
      <c r="BF175" s="153">
        <f t="shared" si="649"/>
        <v>0</v>
      </c>
      <c r="BG175" s="153">
        <f t="shared" si="650"/>
        <v>-11.100000000000023</v>
      </c>
      <c r="BH175" s="153">
        <f t="shared" si="651"/>
        <v>-9.7999999999999545</v>
      </c>
      <c r="BI175" s="153">
        <f t="shared" si="652"/>
        <v>0</v>
      </c>
      <c r="BJ175" s="153">
        <f t="shared" si="653"/>
        <v>0</v>
      </c>
      <c r="BK175" s="153">
        <f t="shared" si="654"/>
        <v>0</v>
      </c>
      <c r="BL175" s="153">
        <f t="shared" si="655"/>
        <v>0</v>
      </c>
      <c r="BM175" s="153">
        <f t="shared" si="656"/>
        <v>0</v>
      </c>
      <c r="BN175" s="153">
        <f t="shared" si="657"/>
        <v>0</v>
      </c>
      <c r="BO175" s="188">
        <f t="shared" si="658"/>
        <v>-1.3500311979441904E-13</v>
      </c>
    </row>
    <row r="176" spans="1:67" x14ac:dyDescent="0.25">
      <c r="A176" s="29"/>
      <c r="B176" s="19" t="s">
        <v>308</v>
      </c>
      <c r="C176" s="146">
        <f t="shared" ref="C176" si="797">E176+G176+I176+K176+M176+O176+Q176</f>
        <v>1292.7</v>
      </c>
      <c r="D176" s="146">
        <f t="shared" ref="D176:D181" si="798">F176+H176+J176+L176+N176+P176+R176</f>
        <v>1120.4000000000001</v>
      </c>
      <c r="E176" s="6">
        <v>397.7</v>
      </c>
      <c r="F176" s="6">
        <v>297.7</v>
      </c>
      <c r="G176" s="6"/>
      <c r="H176" s="6"/>
      <c r="I176" s="6">
        <f>SUM(I177:I181)</f>
        <v>23.700000000000003</v>
      </c>
      <c r="J176" s="6">
        <f>SUM(J177:J181)</f>
        <v>18.600000000000001</v>
      </c>
      <c r="K176" s="6">
        <v>844.2</v>
      </c>
      <c r="L176" s="6">
        <v>804.1</v>
      </c>
      <c r="M176" s="6">
        <v>14.9</v>
      </c>
      <c r="N176" s="6"/>
      <c r="O176" s="121"/>
      <c r="P176" s="121"/>
      <c r="Q176" s="196">
        <f>'4 priedas_ nepanaudotos lėšos'!C62</f>
        <v>12.200000000000001</v>
      </c>
      <c r="R176" s="195"/>
      <c r="S176" s="146">
        <f t="shared" ref="S176" si="799">U176+W176+Y176+AA176+AC176+AE176+AG176</f>
        <v>16.100000000000001</v>
      </c>
      <c r="T176" s="146">
        <f t="shared" ref="T176:T181" si="800">V176+X176+Z176+AB176+AD176+AF176+AH176</f>
        <v>9.8000000000000007</v>
      </c>
      <c r="U176" s="126"/>
      <c r="V176" s="126"/>
      <c r="W176" s="126"/>
      <c r="X176" s="126"/>
      <c r="Y176" s="126">
        <f>SUM(Y177:Y180)</f>
        <v>5</v>
      </c>
      <c r="Z176" s="126">
        <f>SUM(Z177:Z180)</f>
        <v>0</v>
      </c>
      <c r="AA176" s="126">
        <v>11.1</v>
      </c>
      <c r="AB176" s="126">
        <v>9.8000000000000007</v>
      </c>
      <c r="AC176" s="126"/>
      <c r="AD176" s="126"/>
      <c r="AE176" s="126"/>
      <c r="AF176" s="126"/>
      <c r="AG176" s="225">
        <f>'4 priedas_ nepanaudotos lėšos'!O61</f>
        <v>0</v>
      </c>
      <c r="AH176" s="225">
        <f>'4 priedas_ nepanaudotos lėšos'!P61</f>
        <v>0</v>
      </c>
      <c r="AI176" s="103">
        <f t="shared" ref="AI176" si="801">AK176+AM176+AO176+AQ176+AS176+AU176+AW176</f>
        <v>1308.8000000000002</v>
      </c>
      <c r="AJ176" s="103">
        <f t="shared" ref="AJ176:AJ177" si="802">AL176+AN176+AP176+AR176+AT176+AV176+AX176</f>
        <v>1130.2</v>
      </c>
      <c r="AK176" s="5">
        <f>E176+U176</f>
        <v>397.7</v>
      </c>
      <c r="AL176" s="5">
        <f t="shared" ref="AL176:AL177" si="803">F176+V176</f>
        <v>297.7</v>
      </c>
      <c r="AM176" s="5">
        <f t="shared" ref="AM176:AM177" si="804">G176+W176</f>
        <v>0</v>
      </c>
      <c r="AN176" s="5">
        <f t="shared" ref="AN176:AN177" si="805">H176+X176</f>
        <v>0</v>
      </c>
      <c r="AO176" s="5">
        <f t="shared" ref="AO176:AO177" si="806">I176+Y176</f>
        <v>28.700000000000003</v>
      </c>
      <c r="AP176" s="5">
        <f t="shared" ref="AP176:AP177" si="807">J176+Z176</f>
        <v>18.600000000000001</v>
      </c>
      <c r="AQ176" s="5">
        <f t="shared" ref="AQ176:AQ177" si="808">K176+AA176</f>
        <v>855.30000000000007</v>
      </c>
      <c r="AR176" s="5">
        <f t="shared" ref="AR176:AR177" si="809">L176+AB176</f>
        <v>813.9</v>
      </c>
      <c r="AS176" s="5">
        <f t="shared" ref="AS176:AS177" si="810">M176+AC176</f>
        <v>14.9</v>
      </c>
      <c r="AT176" s="5">
        <f t="shared" ref="AT176:AT177" si="811">N176+AD176</f>
        <v>0</v>
      </c>
      <c r="AU176" s="5">
        <f t="shared" ref="AU176:AU177" si="812">O176+AE176</f>
        <v>0</v>
      </c>
      <c r="AV176" s="5">
        <f t="shared" ref="AV176:AV177" si="813">P176+AF176</f>
        <v>0</v>
      </c>
      <c r="AW176" s="5">
        <f t="shared" ref="AW176:AW177" si="814">Q176+AG176</f>
        <v>12.200000000000001</v>
      </c>
      <c r="AX176" s="5">
        <f t="shared" ref="AX176:AX177" si="815">R176+AH176</f>
        <v>0</v>
      </c>
      <c r="AY176" s="153">
        <f t="shared" si="642"/>
        <v>-16.100000000000136</v>
      </c>
      <c r="AZ176" s="153">
        <f t="shared" si="643"/>
        <v>-9.7999999999999545</v>
      </c>
      <c r="BA176" s="153">
        <f t="shared" si="644"/>
        <v>0</v>
      </c>
      <c r="BB176" s="153">
        <f t="shared" si="645"/>
        <v>0</v>
      </c>
      <c r="BC176" s="153">
        <f t="shared" si="646"/>
        <v>0</v>
      </c>
      <c r="BD176" s="153">
        <f t="shared" si="647"/>
        <v>0</v>
      </c>
      <c r="BE176" s="153">
        <f t="shared" si="648"/>
        <v>-5</v>
      </c>
      <c r="BF176" s="153">
        <f t="shared" si="649"/>
        <v>0</v>
      </c>
      <c r="BG176" s="153">
        <f t="shared" si="650"/>
        <v>-11.100000000000023</v>
      </c>
      <c r="BH176" s="153">
        <f t="shared" si="651"/>
        <v>-9.7999999999999545</v>
      </c>
      <c r="BI176" s="153">
        <f t="shared" si="652"/>
        <v>0</v>
      </c>
      <c r="BJ176" s="153">
        <f t="shared" si="653"/>
        <v>0</v>
      </c>
      <c r="BK176" s="153">
        <f t="shared" si="654"/>
        <v>0</v>
      </c>
      <c r="BL176" s="153">
        <f t="shared" si="655"/>
        <v>0</v>
      </c>
      <c r="BM176" s="153">
        <f t="shared" si="656"/>
        <v>0</v>
      </c>
      <c r="BN176" s="153">
        <f t="shared" si="657"/>
        <v>0</v>
      </c>
      <c r="BO176" s="188">
        <f t="shared" si="658"/>
        <v>-1.3500311979441904E-13</v>
      </c>
    </row>
    <row r="177" spans="1:67" ht="26.25" x14ac:dyDescent="0.25">
      <c r="A177" s="29"/>
      <c r="B177" s="31" t="s">
        <v>263</v>
      </c>
      <c r="C177" s="147">
        <f>E177+G177+I177+K177+M177+O177+Q177</f>
        <v>3</v>
      </c>
      <c r="D177" s="148">
        <f t="shared" si="798"/>
        <v>1.5</v>
      </c>
      <c r="E177" s="6"/>
      <c r="F177" s="6"/>
      <c r="G177" s="6"/>
      <c r="H177" s="6"/>
      <c r="I177" s="6">
        <v>3</v>
      </c>
      <c r="J177" s="6">
        <v>1.5</v>
      </c>
      <c r="K177" s="6"/>
      <c r="L177" s="6"/>
      <c r="M177" s="6"/>
      <c r="N177" s="6"/>
      <c r="O177" s="6"/>
      <c r="P177" s="6"/>
      <c r="Q177" s="196"/>
      <c r="R177" s="196"/>
      <c r="S177" s="147">
        <f>U177+W177+Y177+AA177+AC177+AE177+AG177</f>
        <v>0</v>
      </c>
      <c r="T177" s="148">
        <f t="shared" si="800"/>
        <v>0</v>
      </c>
      <c r="U177" s="126"/>
      <c r="V177" s="126"/>
      <c r="W177" s="126"/>
      <c r="X177" s="126"/>
      <c r="Y177" s="126"/>
      <c r="Z177" s="126"/>
      <c r="AA177" s="126"/>
      <c r="AB177" s="126"/>
      <c r="AC177" s="126"/>
      <c r="AD177" s="126"/>
      <c r="AE177" s="126"/>
      <c r="AF177" s="126"/>
      <c r="AG177" s="206"/>
      <c r="AH177" s="206"/>
      <c r="AI177" s="134">
        <f>AK177+AM177+AO177+AQ177+AS177+AU177+AW177</f>
        <v>3</v>
      </c>
      <c r="AJ177" s="135">
        <f t="shared" si="802"/>
        <v>1.5</v>
      </c>
      <c r="AK177" s="104">
        <f t="shared" ref="AK177" si="816">E177+U177</f>
        <v>0</v>
      </c>
      <c r="AL177" s="104">
        <f t="shared" si="803"/>
        <v>0</v>
      </c>
      <c r="AM177" s="104">
        <f t="shared" si="804"/>
        <v>0</v>
      </c>
      <c r="AN177" s="104">
        <f t="shared" si="805"/>
        <v>0</v>
      </c>
      <c r="AO177" s="104">
        <f t="shared" si="806"/>
        <v>3</v>
      </c>
      <c r="AP177" s="104">
        <f t="shared" si="807"/>
        <v>1.5</v>
      </c>
      <c r="AQ177" s="104">
        <f t="shared" si="808"/>
        <v>0</v>
      </c>
      <c r="AR177" s="104">
        <f t="shared" si="809"/>
        <v>0</v>
      </c>
      <c r="AS177" s="104">
        <f t="shared" si="810"/>
        <v>0</v>
      </c>
      <c r="AT177" s="104">
        <f t="shared" si="811"/>
        <v>0</v>
      </c>
      <c r="AU177" s="104">
        <f t="shared" si="812"/>
        <v>0</v>
      </c>
      <c r="AV177" s="104">
        <f t="shared" si="813"/>
        <v>0</v>
      </c>
      <c r="AW177" s="104">
        <f t="shared" si="814"/>
        <v>0</v>
      </c>
      <c r="AX177" s="104">
        <f t="shared" si="815"/>
        <v>0</v>
      </c>
      <c r="AY177" s="153">
        <f t="shared" si="642"/>
        <v>0</v>
      </c>
      <c r="AZ177" s="153">
        <f t="shared" si="643"/>
        <v>0</v>
      </c>
      <c r="BA177" s="153">
        <f t="shared" si="644"/>
        <v>0</v>
      </c>
      <c r="BB177" s="153">
        <f t="shared" si="645"/>
        <v>0</v>
      </c>
      <c r="BC177" s="153">
        <f t="shared" si="646"/>
        <v>0</v>
      </c>
      <c r="BD177" s="153">
        <f t="shared" si="647"/>
        <v>0</v>
      </c>
      <c r="BE177" s="153">
        <f t="shared" si="648"/>
        <v>0</v>
      </c>
      <c r="BF177" s="153">
        <f t="shared" si="649"/>
        <v>0</v>
      </c>
      <c r="BG177" s="153">
        <f t="shared" si="650"/>
        <v>0</v>
      </c>
      <c r="BH177" s="153">
        <f t="shared" si="651"/>
        <v>0</v>
      </c>
      <c r="BI177" s="153">
        <f t="shared" si="652"/>
        <v>0</v>
      </c>
      <c r="BJ177" s="153">
        <f t="shared" si="653"/>
        <v>0</v>
      </c>
      <c r="BK177" s="153">
        <f t="shared" si="654"/>
        <v>0</v>
      </c>
      <c r="BL177" s="153">
        <f t="shared" si="655"/>
        <v>0</v>
      </c>
      <c r="BM177" s="153">
        <f t="shared" si="656"/>
        <v>0</v>
      </c>
      <c r="BN177" s="153">
        <f t="shared" si="657"/>
        <v>0</v>
      </c>
      <c r="BO177" s="188">
        <f t="shared" si="658"/>
        <v>0</v>
      </c>
    </row>
    <row r="178" spans="1:67" ht="26.25" x14ac:dyDescent="0.25">
      <c r="A178" s="29"/>
      <c r="B178" s="31" t="s">
        <v>310</v>
      </c>
      <c r="C178" s="147">
        <f t="shared" ref="C178:C181" si="817">E178+G178+I178+K178+M178+O178+Q178</f>
        <v>3.3</v>
      </c>
      <c r="D178" s="148">
        <f t="shared" si="798"/>
        <v>3.3</v>
      </c>
      <c r="E178" s="6"/>
      <c r="F178" s="6"/>
      <c r="G178" s="6"/>
      <c r="H178" s="6"/>
      <c r="I178" s="6">
        <v>3.3</v>
      </c>
      <c r="J178" s="6">
        <v>3.3</v>
      </c>
      <c r="K178" s="6"/>
      <c r="L178" s="6"/>
      <c r="M178" s="6"/>
      <c r="N178" s="6"/>
      <c r="O178" s="6"/>
      <c r="P178" s="6"/>
      <c r="Q178" s="196"/>
      <c r="R178" s="196"/>
      <c r="S178" s="147">
        <f t="shared" ref="S178:S181" si="818">U178+W178+Y178+AA178+AC178+AE178+AG178</f>
        <v>0</v>
      </c>
      <c r="T178" s="148">
        <f t="shared" si="800"/>
        <v>0</v>
      </c>
      <c r="U178" s="126"/>
      <c r="V178" s="126"/>
      <c r="W178" s="126"/>
      <c r="X178" s="126"/>
      <c r="Y178" s="126"/>
      <c r="Z178" s="126"/>
      <c r="AA178" s="126"/>
      <c r="AB178" s="126"/>
      <c r="AC178" s="126"/>
      <c r="AD178" s="126"/>
      <c r="AE178" s="126"/>
      <c r="AF178" s="126"/>
      <c r="AG178" s="206"/>
      <c r="AH178" s="206"/>
      <c r="AI178" s="134">
        <f t="shared" ref="AI178:AI181" si="819">AK178+AM178+AO178+AQ178+AS178+AU178+AW178</f>
        <v>3.3</v>
      </c>
      <c r="AJ178" s="135">
        <f t="shared" ref="AJ178:AJ181" si="820">AL178+AN178+AP178+AR178+AT178+AV178+AX178</f>
        <v>3.3</v>
      </c>
      <c r="AK178" s="104">
        <f t="shared" ref="AK178:AK181" si="821">E178+U178</f>
        <v>0</v>
      </c>
      <c r="AL178" s="104">
        <f t="shared" ref="AL178:AL181" si="822">F178+V178</f>
        <v>0</v>
      </c>
      <c r="AM178" s="104">
        <f t="shared" ref="AM178:AM181" si="823">G178+W178</f>
        <v>0</v>
      </c>
      <c r="AN178" s="104">
        <f t="shared" ref="AN178:AN181" si="824">H178+X178</f>
        <v>0</v>
      </c>
      <c r="AO178" s="104">
        <f t="shared" ref="AO178:AO181" si="825">I178+Y178</f>
        <v>3.3</v>
      </c>
      <c r="AP178" s="104">
        <f t="shared" ref="AP178:AP181" si="826">J178+Z178</f>
        <v>3.3</v>
      </c>
      <c r="AQ178" s="104">
        <f t="shared" ref="AQ178:AQ181" si="827">K178+AA178</f>
        <v>0</v>
      </c>
      <c r="AR178" s="104">
        <f t="shared" ref="AR178:AR181" si="828">L178+AB178</f>
        <v>0</v>
      </c>
      <c r="AS178" s="104">
        <f t="shared" ref="AS178:AS181" si="829">M178+AC178</f>
        <v>0</v>
      </c>
      <c r="AT178" s="104">
        <f t="shared" ref="AT178:AT181" si="830">N178+AD178</f>
        <v>0</v>
      </c>
      <c r="AU178" s="104">
        <f t="shared" ref="AU178:AU181" si="831">O178+AE178</f>
        <v>0</v>
      </c>
      <c r="AV178" s="104">
        <f t="shared" ref="AV178:AV181" si="832">P178+AF178</f>
        <v>0</v>
      </c>
      <c r="AW178" s="104">
        <f t="shared" ref="AW178:AW181" si="833">Q178+AG178</f>
        <v>0</v>
      </c>
      <c r="AX178" s="104">
        <f t="shared" ref="AX178:AX181" si="834">R178+AH178</f>
        <v>0</v>
      </c>
      <c r="AY178" s="153">
        <f t="shared" si="642"/>
        <v>0</v>
      </c>
      <c r="AZ178" s="153">
        <f t="shared" si="643"/>
        <v>0</v>
      </c>
      <c r="BA178" s="153">
        <f t="shared" si="644"/>
        <v>0</v>
      </c>
      <c r="BB178" s="153">
        <f t="shared" si="645"/>
        <v>0</v>
      </c>
      <c r="BC178" s="153">
        <f t="shared" si="646"/>
        <v>0</v>
      </c>
      <c r="BD178" s="153">
        <f t="shared" si="647"/>
        <v>0</v>
      </c>
      <c r="BE178" s="153">
        <f t="shared" si="648"/>
        <v>0</v>
      </c>
      <c r="BF178" s="153">
        <f t="shared" si="649"/>
        <v>0</v>
      </c>
      <c r="BG178" s="153">
        <f t="shared" si="650"/>
        <v>0</v>
      </c>
      <c r="BH178" s="153">
        <f t="shared" si="651"/>
        <v>0</v>
      </c>
      <c r="BI178" s="153">
        <f t="shared" si="652"/>
        <v>0</v>
      </c>
      <c r="BJ178" s="153">
        <f t="shared" si="653"/>
        <v>0</v>
      </c>
      <c r="BK178" s="153">
        <f t="shared" si="654"/>
        <v>0</v>
      </c>
      <c r="BL178" s="153">
        <f t="shared" si="655"/>
        <v>0</v>
      </c>
      <c r="BM178" s="153">
        <f t="shared" si="656"/>
        <v>0</v>
      </c>
      <c r="BN178" s="153">
        <f t="shared" si="657"/>
        <v>0</v>
      </c>
      <c r="BO178" s="188">
        <f t="shared" si="658"/>
        <v>0</v>
      </c>
    </row>
    <row r="179" spans="1:67" x14ac:dyDescent="0.25">
      <c r="A179" s="29"/>
      <c r="B179" s="31" t="s">
        <v>406</v>
      </c>
      <c r="C179" s="146">
        <f t="shared" si="817"/>
        <v>0</v>
      </c>
      <c r="D179" s="146">
        <f t="shared" si="798"/>
        <v>0</v>
      </c>
      <c r="E179" s="6"/>
      <c r="F179" s="6"/>
      <c r="G179" s="6"/>
      <c r="H179" s="6"/>
      <c r="I179" s="128"/>
      <c r="J179" s="128"/>
      <c r="K179" s="6"/>
      <c r="L179" s="6"/>
      <c r="M179" s="6"/>
      <c r="N179" s="6"/>
      <c r="O179" s="6"/>
      <c r="P179" s="6"/>
      <c r="Q179" s="196"/>
      <c r="R179" s="196"/>
      <c r="S179" s="146">
        <f t="shared" si="818"/>
        <v>1.9</v>
      </c>
      <c r="T179" s="146">
        <f t="shared" si="800"/>
        <v>0</v>
      </c>
      <c r="U179" s="126"/>
      <c r="V179" s="126"/>
      <c r="W179" s="126"/>
      <c r="X179" s="126"/>
      <c r="Y179" s="126">
        <v>1.9</v>
      </c>
      <c r="Z179" s="126"/>
      <c r="AA179" s="126"/>
      <c r="AB179" s="126"/>
      <c r="AC179" s="126"/>
      <c r="AD179" s="126"/>
      <c r="AE179" s="126"/>
      <c r="AF179" s="126"/>
      <c r="AG179" s="206"/>
      <c r="AH179" s="206"/>
      <c r="AI179" s="103">
        <f t="shared" si="819"/>
        <v>1.9</v>
      </c>
      <c r="AJ179" s="103">
        <f t="shared" si="820"/>
        <v>0</v>
      </c>
      <c r="AK179" s="104">
        <f t="shared" si="821"/>
        <v>0</v>
      </c>
      <c r="AL179" s="104">
        <f t="shared" si="822"/>
        <v>0</v>
      </c>
      <c r="AM179" s="104">
        <f t="shared" si="823"/>
        <v>0</v>
      </c>
      <c r="AN179" s="104">
        <f t="shared" si="824"/>
        <v>0</v>
      </c>
      <c r="AO179" s="104">
        <f t="shared" si="825"/>
        <v>1.9</v>
      </c>
      <c r="AP179" s="104">
        <f t="shared" si="826"/>
        <v>0</v>
      </c>
      <c r="AQ179" s="104">
        <f t="shared" si="827"/>
        <v>0</v>
      </c>
      <c r="AR179" s="104">
        <f t="shared" si="828"/>
        <v>0</v>
      </c>
      <c r="AS179" s="104">
        <f t="shared" si="829"/>
        <v>0</v>
      </c>
      <c r="AT179" s="104">
        <f t="shared" si="830"/>
        <v>0</v>
      </c>
      <c r="AU179" s="104">
        <f t="shared" si="831"/>
        <v>0</v>
      </c>
      <c r="AV179" s="104">
        <f t="shared" si="832"/>
        <v>0</v>
      </c>
      <c r="AW179" s="104">
        <f t="shared" si="833"/>
        <v>0</v>
      </c>
      <c r="AX179" s="104">
        <f t="shared" si="834"/>
        <v>0</v>
      </c>
      <c r="AY179" s="153">
        <f t="shared" si="642"/>
        <v>-1.9</v>
      </c>
      <c r="AZ179" s="153">
        <f t="shared" si="643"/>
        <v>0</v>
      </c>
      <c r="BA179" s="153">
        <f t="shared" si="644"/>
        <v>0</v>
      </c>
      <c r="BB179" s="153">
        <f t="shared" si="645"/>
        <v>0</v>
      </c>
      <c r="BC179" s="153">
        <f t="shared" si="646"/>
        <v>0</v>
      </c>
      <c r="BD179" s="153">
        <f t="shared" si="647"/>
        <v>0</v>
      </c>
      <c r="BE179" s="153">
        <f t="shared" si="648"/>
        <v>-1.9</v>
      </c>
      <c r="BF179" s="153">
        <f t="shared" si="649"/>
        <v>0</v>
      </c>
      <c r="BG179" s="153">
        <f t="shared" si="650"/>
        <v>0</v>
      </c>
      <c r="BH179" s="153">
        <f t="shared" si="651"/>
        <v>0</v>
      </c>
      <c r="BI179" s="153">
        <f t="shared" si="652"/>
        <v>0</v>
      </c>
      <c r="BJ179" s="153">
        <f t="shared" si="653"/>
        <v>0</v>
      </c>
      <c r="BK179" s="153">
        <f t="shared" si="654"/>
        <v>0</v>
      </c>
      <c r="BL179" s="153">
        <f t="shared" si="655"/>
        <v>0</v>
      </c>
      <c r="BM179" s="153">
        <f t="shared" si="656"/>
        <v>0</v>
      </c>
      <c r="BN179" s="153">
        <f t="shared" si="657"/>
        <v>0</v>
      </c>
      <c r="BO179" s="188">
        <f t="shared" si="658"/>
        <v>0</v>
      </c>
    </row>
    <row r="180" spans="1:67" ht="39" x14ac:dyDescent="0.25">
      <c r="A180" s="29"/>
      <c r="B180" s="31" t="s">
        <v>478</v>
      </c>
      <c r="C180" s="147">
        <f t="shared" si="817"/>
        <v>13.8</v>
      </c>
      <c r="D180" s="148">
        <f t="shared" si="798"/>
        <v>10.3</v>
      </c>
      <c r="E180" s="6"/>
      <c r="F180" s="6"/>
      <c r="G180" s="6"/>
      <c r="H180" s="6"/>
      <c r="I180" s="6">
        <v>13.8</v>
      </c>
      <c r="J180" s="6">
        <v>10.3</v>
      </c>
      <c r="K180" s="6"/>
      <c r="L180" s="6"/>
      <c r="M180" s="6"/>
      <c r="N180" s="6"/>
      <c r="O180" s="6"/>
      <c r="P180" s="6"/>
      <c r="Q180" s="196"/>
      <c r="R180" s="196"/>
      <c r="S180" s="147">
        <f t="shared" ref="S180" si="835">U180+W180+Y180+AA180+AC180+AE180+AG180</f>
        <v>3.1</v>
      </c>
      <c r="T180" s="148">
        <f t="shared" ref="T180" si="836">V180+X180+Z180+AB180+AD180+AF180+AH180</f>
        <v>0</v>
      </c>
      <c r="U180" s="126"/>
      <c r="V180" s="126"/>
      <c r="W180" s="126"/>
      <c r="X180" s="126"/>
      <c r="Y180" s="126">
        <v>3.1</v>
      </c>
      <c r="Z180" s="126"/>
      <c r="AA180" s="126"/>
      <c r="AB180" s="126"/>
      <c r="AC180" s="126"/>
      <c r="AD180" s="126"/>
      <c r="AE180" s="126"/>
      <c r="AF180" s="126"/>
      <c r="AG180" s="206"/>
      <c r="AH180" s="206"/>
      <c r="AI180" s="134">
        <f t="shared" ref="AI180" si="837">AK180+AM180+AO180+AQ180+AS180+AU180+AW180</f>
        <v>16.900000000000002</v>
      </c>
      <c r="AJ180" s="135">
        <f t="shared" ref="AJ180" si="838">AL180+AN180+AP180+AR180+AT180+AV180+AX180</f>
        <v>10.3</v>
      </c>
      <c r="AK180" s="104">
        <f t="shared" ref="AK180" si="839">E180+U180</f>
        <v>0</v>
      </c>
      <c r="AL180" s="104">
        <f t="shared" ref="AL180" si="840">F180+V180</f>
        <v>0</v>
      </c>
      <c r="AM180" s="104">
        <f t="shared" ref="AM180" si="841">G180+W180</f>
        <v>0</v>
      </c>
      <c r="AN180" s="104">
        <f t="shared" ref="AN180" si="842">H180+X180</f>
        <v>0</v>
      </c>
      <c r="AO180" s="104">
        <f t="shared" ref="AO180" si="843">I180+Y180</f>
        <v>16.900000000000002</v>
      </c>
      <c r="AP180" s="104">
        <f t="shared" ref="AP180" si="844">J180+Z180</f>
        <v>10.3</v>
      </c>
      <c r="AQ180" s="104">
        <f t="shared" ref="AQ180" si="845">K180+AA180</f>
        <v>0</v>
      </c>
      <c r="AR180" s="104">
        <f t="shared" ref="AR180" si="846">L180+AB180</f>
        <v>0</v>
      </c>
      <c r="AS180" s="104">
        <f t="shared" ref="AS180" si="847">M180+AC180</f>
        <v>0</v>
      </c>
      <c r="AT180" s="104">
        <f t="shared" ref="AT180" si="848">N180+AD180</f>
        <v>0</v>
      </c>
      <c r="AU180" s="104">
        <f t="shared" ref="AU180" si="849">O180+AE180</f>
        <v>0</v>
      </c>
      <c r="AV180" s="104">
        <f t="shared" ref="AV180" si="850">P180+AF180</f>
        <v>0</v>
      </c>
      <c r="AW180" s="104">
        <f t="shared" ref="AW180" si="851">Q180+AG180</f>
        <v>0</v>
      </c>
      <c r="AX180" s="104">
        <f t="shared" ref="AX180" si="852">R180+AH180</f>
        <v>0</v>
      </c>
      <c r="AY180" s="153">
        <f t="shared" si="642"/>
        <v>-3.1000000000000014</v>
      </c>
      <c r="AZ180" s="153">
        <f t="shared" si="643"/>
        <v>0</v>
      </c>
      <c r="BA180" s="153">
        <f t="shared" si="644"/>
        <v>0</v>
      </c>
      <c r="BB180" s="153">
        <f t="shared" si="645"/>
        <v>0</v>
      </c>
      <c r="BC180" s="153">
        <f t="shared" si="646"/>
        <v>0</v>
      </c>
      <c r="BD180" s="153">
        <f t="shared" si="647"/>
        <v>0</v>
      </c>
      <c r="BE180" s="153">
        <f t="shared" si="648"/>
        <v>-3.1000000000000014</v>
      </c>
      <c r="BF180" s="153">
        <f t="shared" si="649"/>
        <v>0</v>
      </c>
      <c r="BG180" s="153">
        <f t="shared" si="650"/>
        <v>0</v>
      </c>
      <c r="BH180" s="153">
        <f t="shared" si="651"/>
        <v>0</v>
      </c>
      <c r="BI180" s="153">
        <f t="shared" si="652"/>
        <v>0</v>
      </c>
      <c r="BJ180" s="153">
        <f t="shared" si="653"/>
        <v>0</v>
      </c>
      <c r="BK180" s="153">
        <f t="shared" si="654"/>
        <v>0</v>
      </c>
      <c r="BL180" s="153">
        <f t="shared" si="655"/>
        <v>0</v>
      </c>
      <c r="BM180" s="153">
        <f t="shared" si="656"/>
        <v>0</v>
      </c>
      <c r="BN180" s="153">
        <f t="shared" si="657"/>
        <v>0</v>
      </c>
      <c r="BO180" s="188">
        <f t="shared" si="658"/>
        <v>0</v>
      </c>
    </row>
    <row r="181" spans="1:67" ht="39" x14ac:dyDescent="0.25">
      <c r="A181" s="32"/>
      <c r="B181" s="31" t="s">
        <v>309</v>
      </c>
      <c r="C181" s="147">
        <f t="shared" si="817"/>
        <v>3.6</v>
      </c>
      <c r="D181" s="148">
        <f t="shared" si="798"/>
        <v>3.5</v>
      </c>
      <c r="E181" s="6"/>
      <c r="F181" s="6"/>
      <c r="G181" s="6"/>
      <c r="H181" s="6"/>
      <c r="I181" s="6">
        <v>3.6</v>
      </c>
      <c r="J181" s="6">
        <v>3.5</v>
      </c>
      <c r="K181" s="6"/>
      <c r="L181" s="6"/>
      <c r="M181" s="6"/>
      <c r="N181" s="6"/>
      <c r="O181" s="6"/>
      <c r="P181" s="6"/>
      <c r="Q181" s="196"/>
      <c r="R181" s="196"/>
      <c r="S181" s="147">
        <f t="shared" si="818"/>
        <v>0</v>
      </c>
      <c r="T181" s="148">
        <f t="shared" si="800"/>
        <v>0</v>
      </c>
      <c r="U181" s="126"/>
      <c r="V181" s="126"/>
      <c r="W181" s="126"/>
      <c r="X181" s="126"/>
      <c r="Y181" s="126"/>
      <c r="Z181" s="126"/>
      <c r="AA181" s="126"/>
      <c r="AB181" s="126"/>
      <c r="AC181" s="126"/>
      <c r="AD181" s="126"/>
      <c r="AE181" s="126"/>
      <c r="AF181" s="126"/>
      <c r="AG181" s="206"/>
      <c r="AH181" s="206"/>
      <c r="AI181" s="134">
        <f t="shared" si="819"/>
        <v>3.6</v>
      </c>
      <c r="AJ181" s="135">
        <f t="shared" si="820"/>
        <v>3.5</v>
      </c>
      <c r="AK181" s="104">
        <f t="shared" si="821"/>
        <v>0</v>
      </c>
      <c r="AL181" s="104">
        <f t="shared" si="822"/>
        <v>0</v>
      </c>
      <c r="AM181" s="104">
        <f t="shared" si="823"/>
        <v>0</v>
      </c>
      <c r="AN181" s="104">
        <f t="shared" si="824"/>
        <v>0</v>
      </c>
      <c r="AO181" s="104">
        <f t="shared" si="825"/>
        <v>3.6</v>
      </c>
      <c r="AP181" s="104">
        <f t="shared" si="826"/>
        <v>3.5</v>
      </c>
      <c r="AQ181" s="104">
        <f t="shared" si="827"/>
        <v>0</v>
      </c>
      <c r="AR181" s="104">
        <f t="shared" si="828"/>
        <v>0</v>
      </c>
      <c r="AS181" s="104">
        <f t="shared" si="829"/>
        <v>0</v>
      </c>
      <c r="AT181" s="104">
        <f t="shared" si="830"/>
        <v>0</v>
      </c>
      <c r="AU181" s="104">
        <f t="shared" si="831"/>
        <v>0</v>
      </c>
      <c r="AV181" s="104">
        <f t="shared" si="832"/>
        <v>0</v>
      </c>
      <c r="AW181" s="104">
        <f t="shared" si="833"/>
        <v>0</v>
      </c>
      <c r="AX181" s="104">
        <f t="shared" si="834"/>
        <v>0</v>
      </c>
      <c r="AY181" s="153">
        <f t="shared" si="642"/>
        <v>0</v>
      </c>
      <c r="AZ181" s="153">
        <f t="shared" si="643"/>
        <v>0</v>
      </c>
      <c r="BA181" s="153">
        <f t="shared" si="644"/>
        <v>0</v>
      </c>
      <c r="BB181" s="153">
        <f t="shared" si="645"/>
        <v>0</v>
      </c>
      <c r="BC181" s="153">
        <f t="shared" si="646"/>
        <v>0</v>
      </c>
      <c r="BD181" s="153">
        <f t="shared" si="647"/>
        <v>0</v>
      </c>
      <c r="BE181" s="153">
        <f t="shared" si="648"/>
        <v>0</v>
      </c>
      <c r="BF181" s="153">
        <f t="shared" si="649"/>
        <v>0</v>
      </c>
      <c r="BG181" s="153">
        <f t="shared" si="650"/>
        <v>0</v>
      </c>
      <c r="BH181" s="153">
        <f t="shared" si="651"/>
        <v>0</v>
      </c>
      <c r="BI181" s="153">
        <f t="shared" si="652"/>
        <v>0</v>
      </c>
      <c r="BJ181" s="153">
        <f t="shared" si="653"/>
        <v>0</v>
      </c>
      <c r="BK181" s="153">
        <f t="shared" si="654"/>
        <v>0</v>
      </c>
      <c r="BL181" s="153">
        <f t="shared" si="655"/>
        <v>0</v>
      </c>
      <c r="BM181" s="153">
        <f t="shared" si="656"/>
        <v>0</v>
      </c>
      <c r="BN181" s="153">
        <f t="shared" si="657"/>
        <v>0</v>
      </c>
      <c r="BO181" s="188">
        <f t="shared" si="658"/>
        <v>0</v>
      </c>
    </row>
    <row r="182" spans="1:67" ht="15" customHeight="1" x14ac:dyDescent="0.25">
      <c r="A182" s="29" t="s">
        <v>26</v>
      </c>
      <c r="B182" s="107" t="s">
        <v>313</v>
      </c>
      <c r="C182" s="143">
        <f>C183</f>
        <v>977.00000000000011</v>
      </c>
      <c r="D182" s="144">
        <f t="shared" ref="D182:R182" si="853">D183</f>
        <v>843.6</v>
      </c>
      <c r="E182" s="121">
        <f t="shared" si="853"/>
        <v>211.8</v>
      </c>
      <c r="F182" s="121">
        <f t="shared" si="853"/>
        <v>148.9</v>
      </c>
      <c r="G182" s="121">
        <f t="shared" si="853"/>
        <v>0</v>
      </c>
      <c r="H182" s="121">
        <f t="shared" si="853"/>
        <v>0</v>
      </c>
      <c r="I182" s="121">
        <f t="shared" si="853"/>
        <v>13</v>
      </c>
      <c r="J182" s="121">
        <f t="shared" si="853"/>
        <v>4.8</v>
      </c>
      <c r="K182" s="121">
        <f t="shared" si="853"/>
        <v>738.4</v>
      </c>
      <c r="L182" s="121">
        <f t="shared" si="853"/>
        <v>689.9</v>
      </c>
      <c r="M182" s="121">
        <f t="shared" si="853"/>
        <v>0.1</v>
      </c>
      <c r="N182" s="121">
        <f t="shared" si="853"/>
        <v>0</v>
      </c>
      <c r="O182" s="121">
        <f t="shared" si="853"/>
        <v>0</v>
      </c>
      <c r="P182" s="121">
        <f t="shared" si="853"/>
        <v>0</v>
      </c>
      <c r="Q182" s="195">
        <f t="shared" si="853"/>
        <v>13.7</v>
      </c>
      <c r="R182" s="195">
        <f t="shared" si="853"/>
        <v>0</v>
      </c>
      <c r="S182" s="143">
        <f>S183</f>
        <v>21.6</v>
      </c>
      <c r="T182" s="144">
        <f t="shared" ref="T182:AH182" si="854">T183</f>
        <v>24.7</v>
      </c>
      <c r="U182" s="125">
        <f t="shared" si="854"/>
        <v>2.6</v>
      </c>
      <c r="V182" s="125">
        <f t="shared" si="854"/>
        <v>6.4</v>
      </c>
      <c r="W182" s="125">
        <f t="shared" si="854"/>
        <v>0</v>
      </c>
      <c r="X182" s="125">
        <f t="shared" si="854"/>
        <v>0</v>
      </c>
      <c r="Y182" s="125">
        <f t="shared" si="854"/>
        <v>0.8</v>
      </c>
      <c r="Z182" s="125">
        <f t="shared" si="854"/>
        <v>0.8</v>
      </c>
      <c r="AA182" s="125">
        <f t="shared" si="854"/>
        <v>18.2</v>
      </c>
      <c r="AB182" s="125">
        <f t="shared" si="854"/>
        <v>17.5</v>
      </c>
      <c r="AC182" s="125">
        <f t="shared" si="854"/>
        <v>0</v>
      </c>
      <c r="AD182" s="125">
        <f t="shared" si="854"/>
        <v>0</v>
      </c>
      <c r="AE182" s="125">
        <f t="shared" si="854"/>
        <v>0</v>
      </c>
      <c r="AF182" s="125">
        <f t="shared" si="854"/>
        <v>0</v>
      </c>
      <c r="AG182" s="205">
        <f t="shared" si="854"/>
        <v>0</v>
      </c>
      <c r="AH182" s="205">
        <f t="shared" si="854"/>
        <v>0</v>
      </c>
      <c r="AI182" s="13">
        <f>AI183</f>
        <v>998.60000000000014</v>
      </c>
      <c r="AJ182" s="11">
        <f t="shared" ref="AJ182:AX182" si="855">AJ183</f>
        <v>868.3</v>
      </c>
      <c r="AK182" s="96">
        <f t="shared" si="855"/>
        <v>214.4</v>
      </c>
      <c r="AL182" s="96">
        <f t="shared" si="855"/>
        <v>155.30000000000001</v>
      </c>
      <c r="AM182" s="96">
        <f t="shared" si="855"/>
        <v>0</v>
      </c>
      <c r="AN182" s="96">
        <f t="shared" si="855"/>
        <v>0</v>
      </c>
      <c r="AO182" s="96">
        <f t="shared" si="855"/>
        <v>13.8</v>
      </c>
      <c r="AP182" s="96">
        <f t="shared" si="855"/>
        <v>5.6</v>
      </c>
      <c r="AQ182" s="96">
        <f t="shared" si="855"/>
        <v>756.6</v>
      </c>
      <c r="AR182" s="96">
        <f t="shared" si="855"/>
        <v>707.4</v>
      </c>
      <c r="AS182" s="96">
        <f t="shared" si="855"/>
        <v>0.1</v>
      </c>
      <c r="AT182" s="96">
        <f t="shared" si="855"/>
        <v>0</v>
      </c>
      <c r="AU182" s="96">
        <f t="shared" si="855"/>
        <v>0</v>
      </c>
      <c r="AV182" s="96">
        <f t="shared" si="855"/>
        <v>0</v>
      </c>
      <c r="AW182" s="96">
        <f t="shared" si="855"/>
        <v>13.7</v>
      </c>
      <c r="AX182" s="96">
        <f t="shared" si="855"/>
        <v>0</v>
      </c>
      <c r="AY182" s="153">
        <f t="shared" si="642"/>
        <v>-21.600000000000023</v>
      </c>
      <c r="AZ182" s="153">
        <f t="shared" si="643"/>
        <v>-24.699999999999932</v>
      </c>
      <c r="BA182" s="153">
        <f t="shared" si="644"/>
        <v>-2.5999999999999943</v>
      </c>
      <c r="BB182" s="153">
        <f t="shared" si="645"/>
        <v>-6.4000000000000057</v>
      </c>
      <c r="BC182" s="153">
        <f t="shared" si="646"/>
        <v>0</v>
      </c>
      <c r="BD182" s="153">
        <f t="shared" si="647"/>
        <v>0</v>
      </c>
      <c r="BE182" s="153">
        <f t="shared" si="648"/>
        <v>-0.80000000000000071</v>
      </c>
      <c r="BF182" s="153">
        <f t="shared" si="649"/>
        <v>-0.79999999999999982</v>
      </c>
      <c r="BG182" s="153">
        <f t="shared" si="650"/>
        <v>-18.200000000000045</v>
      </c>
      <c r="BH182" s="153">
        <f t="shared" si="651"/>
        <v>-17.5</v>
      </c>
      <c r="BI182" s="153">
        <f t="shared" si="652"/>
        <v>0</v>
      </c>
      <c r="BJ182" s="153">
        <f t="shared" si="653"/>
        <v>0</v>
      </c>
      <c r="BK182" s="153">
        <f t="shared" si="654"/>
        <v>0</v>
      </c>
      <c r="BL182" s="153">
        <f t="shared" si="655"/>
        <v>0</v>
      </c>
      <c r="BM182" s="153">
        <f t="shared" si="656"/>
        <v>0</v>
      </c>
      <c r="BN182" s="153">
        <f t="shared" si="657"/>
        <v>0</v>
      </c>
      <c r="BO182" s="188">
        <f t="shared" si="658"/>
        <v>0</v>
      </c>
    </row>
    <row r="183" spans="1:67" x14ac:dyDescent="0.25">
      <c r="A183" s="29"/>
      <c r="B183" s="19" t="s">
        <v>308</v>
      </c>
      <c r="C183" s="146">
        <f t="shared" ref="C183:C184" si="856">E183+G183+I183+K183+M183+O183+Q183</f>
        <v>977.00000000000011</v>
      </c>
      <c r="D183" s="146">
        <f t="shared" ref="D183:D185" si="857">F183+H183+J183+L183+N183+P183+R183</f>
        <v>843.6</v>
      </c>
      <c r="E183" s="6">
        <v>211.8</v>
      </c>
      <c r="F183" s="6">
        <v>148.9</v>
      </c>
      <c r="G183" s="6"/>
      <c r="H183" s="6"/>
      <c r="I183" s="6">
        <f>SUM(I184:I185)</f>
        <v>13</v>
      </c>
      <c r="J183" s="6">
        <f>SUM(J184:J185)</f>
        <v>4.8</v>
      </c>
      <c r="K183" s="6">
        <v>738.4</v>
      </c>
      <c r="L183" s="6">
        <v>689.9</v>
      </c>
      <c r="M183" s="6">
        <v>0.1</v>
      </c>
      <c r="N183" s="121"/>
      <c r="O183" s="121"/>
      <c r="P183" s="121"/>
      <c r="Q183" s="196">
        <f>'4 priedas_ nepanaudotos lėšos'!C64</f>
        <v>13.7</v>
      </c>
      <c r="R183" s="196">
        <f>'4 priedas_ nepanaudotos lėšos'!D64</f>
        <v>0</v>
      </c>
      <c r="S183" s="146">
        <f t="shared" ref="S183" si="858">U183+W183+Y183+AA183+AC183+AE183+AG183</f>
        <v>21.6</v>
      </c>
      <c r="T183" s="146">
        <f t="shared" ref="T183:T185" si="859">V183+X183+Z183+AB183+AD183+AF183+AH183</f>
        <v>24.7</v>
      </c>
      <c r="U183" s="126">
        <v>2.6</v>
      </c>
      <c r="V183" s="126">
        <v>6.4</v>
      </c>
      <c r="W183" s="126"/>
      <c r="X183" s="126"/>
      <c r="Y183" s="126">
        <f>SUM(Y184:Y185)</f>
        <v>0.8</v>
      </c>
      <c r="Z183" s="126">
        <f>SUM(Z184:Z185)</f>
        <v>0.8</v>
      </c>
      <c r="AA183" s="126">
        <v>18.2</v>
      </c>
      <c r="AB183" s="126">
        <v>17.5</v>
      </c>
      <c r="AC183" s="126"/>
      <c r="AD183" s="126"/>
      <c r="AE183" s="126"/>
      <c r="AF183" s="126"/>
      <c r="AG183" s="225">
        <f>'4 priedas_ nepanaudotos lėšos'!O64</f>
        <v>0</v>
      </c>
      <c r="AH183" s="225">
        <f>'4 priedas_ nepanaudotos lėšos'!P64</f>
        <v>0</v>
      </c>
      <c r="AI183" s="103">
        <f t="shared" ref="AI183" si="860">AK183+AM183+AO183+AQ183+AS183+AU183+AW183</f>
        <v>998.60000000000014</v>
      </c>
      <c r="AJ183" s="103">
        <f t="shared" ref="AJ183:AJ185" si="861">AL183+AN183+AP183+AR183+AT183+AV183+AX183</f>
        <v>868.3</v>
      </c>
      <c r="AK183" s="5">
        <f>E183+U183</f>
        <v>214.4</v>
      </c>
      <c r="AL183" s="5">
        <f t="shared" ref="AL183:AL185" si="862">F183+V183</f>
        <v>155.30000000000001</v>
      </c>
      <c r="AM183" s="5">
        <f t="shared" ref="AM183:AM185" si="863">G183+W183</f>
        <v>0</v>
      </c>
      <c r="AN183" s="5">
        <f t="shared" ref="AN183:AN185" si="864">H183+X183</f>
        <v>0</v>
      </c>
      <c r="AO183" s="5">
        <f t="shared" ref="AO183:AO185" si="865">I183+Y183</f>
        <v>13.8</v>
      </c>
      <c r="AP183" s="5">
        <f t="shared" ref="AP183:AP185" si="866">J183+Z183</f>
        <v>5.6</v>
      </c>
      <c r="AQ183" s="5">
        <f t="shared" ref="AQ183:AQ185" si="867">K183+AA183</f>
        <v>756.6</v>
      </c>
      <c r="AR183" s="5">
        <f t="shared" ref="AR183:AR185" si="868">L183+AB183</f>
        <v>707.4</v>
      </c>
      <c r="AS183" s="5">
        <f t="shared" ref="AS183:AS185" si="869">M183+AC183</f>
        <v>0.1</v>
      </c>
      <c r="AT183" s="5">
        <f t="shared" ref="AT183:AT185" si="870">N183+AD183</f>
        <v>0</v>
      </c>
      <c r="AU183" s="5">
        <f t="shared" ref="AU183:AU185" si="871">O183+AE183</f>
        <v>0</v>
      </c>
      <c r="AV183" s="5">
        <f t="shared" ref="AV183:AV185" si="872">P183+AF183</f>
        <v>0</v>
      </c>
      <c r="AW183" s="5">
        <f t="shared" ref="AW183:AW185" si="873">Q183+AG183</f>
        <v>13.7</v>
      </c>
      <c r="AX183" s="5">
        <f t="shared" ref="AX183:AX185" si="874">R183+AH183</f>
        <v>0</v>
      </c>
      <c r="AY183" s="153">
        <f t="shared" si="642"/>
        <v>-21.600000000000023</v>
      </c>
      <c r="AZ183" s="153">
        <f t="shared" si="643"/>
        <v>-24.699999999999932</v>
      </c>
      <c r="BA183" s="153">
        <f t="shared" si="644"/>
        <v>-2.5999999999999943</v>
      </c>
      <c r="BB183" s="153">
        <f t="shared" si="645"/>
        <v>-6.4000000000000057</v>
      </c>
      <c r="BC183" s="153">
        <f t="shared" si="646"/>
        <v>0</v>
      </c>
      <c r="BD183" s="153">
        <f t="shared" si="647"/>
        <v>0</v>
      </c>
      <c r="BE183" s="153">
        <f t="shared" si="648"/>
        <v>-0.80000000000000071</v>
      </c>
      <c r="BF183" s="153">
        <f t="shared" si="649"/>
        <v>-0.79999999999999982</v>
      </c>
      <c r="BG183" s="153">
        <f t="shared" si="650"/>
        <v>-18.200000000000045</v>
      </c>
      <c r="BH183" s="153">
        <f t="shared" si="651"/>
        <v>-17.5</v>
      </c>
      <c r="BI183" s="153">
        <f t="shared" si="652"/>
        <v>0</v>
      </c>
      <c r="BJ183" s="153">
        <f t="shared" si="653"/>
        <v>0</v>
      </c>
      <c r="BK183" s="153">
        <f t="shared" si="654"/>
        <v>0</v>
      </c>
      <c r="BL183" s="153">
        <f t="shared" si="655"/>
        <v>0</v>
      </c>
      <c r="BM183" s="153">
        <f t="shared" si="656"/>
        <v>0</v>
      </c>
      <c r="BN183" s="153">
        <f t="shared" si="657"/>
        <v>0</v>
      </c>
      <c r="BO183" s="188">
        <f t="shared" si="658"/>
        <v>0</v>
      </c>
    </row>
    <row r="184" spans="1:67" ht="39" x14ac:dyDescent="0.25">
      <c r="A184" s="29"/>
      <c r="B184" s="31" t="s">
        <v>478</v>
      </c>
      <c r="C184" s="147">
        <f t="shared" si="856"/>
        <v>12</v>
      </c>
      <c r="D184" s="148">
        <f t="shared" si="857"/>
        <v>3.8</v>
      </c>
      <c r="E184" s="6"/>
      <c r="F184" s="6"/>
      <c r="G184" s="6"/>
      <c r="H184" s="6"/>
      <c r="I184" s="6">
        <v>12</v>
      </c>
      <c r="J184" s="6">
        <v>3.8</v>
      </c>
      <c r="K184" s="6"/>
      <c r="L184" s="6"/>
      <c r="M184" s="6"/>
      <c r="N184" s="121"/>
      <c r="O184" s="121"/>
      <c r="P184" s="121"/>
      <c r="Q184" s="196"/>
      <c r="R184" s="195"/>
      <c r="S184" s="147">
        <f>U184+W184+Y184+AA184+AC184+AE184+AG184</f>
        <v>0.8</v>
      </c>
      <c r="T184" s="148">
        <f t="shared" ref="T184" si="875">V184+X184+Z184+AB184+AD184+AF184+AH184</f>
        <v>0.8</v>
      </c>
      <c r="U184" s="125"/>
      <c r="V184" s="125"/>
      <c r="W184" s="126"/>
      <c r="X184" s="126"/>
      <c r="Y184" s="126">
        <v>0.8</v>
      </c>
      <c r="Z184" s="126">
        <v>0.8</v>
      </c>
      <c r="AA184" s="125"/>
      <c r="AB184" s="125"/>
      <c r="AC184" s="125"/>
      <c r="AD184" s="125"/>
      <c r="AE184" s="125"/>
      <c r="AF184" s="125"/>
      <c r="AG184" s="205"/>
      <c r="AH184" s="205"/>
      <c r="AI184" s="134">
        <f>AK184+AM184+AO184+AQ184+AS184+AU184+AW184</f>
        <v>12.8</v>
      </c>
      <c r="AJ184" s="135">
        <f t="shared" ref="AJ184" si="876">AL184+AN184+AP184+AR184+AT184+AV184+AX184</f>
        <v>4.5999999999999996</v>
      </c>
      <c r="AK184" s="104">
        <f t="shared" ref="AK184" si="877">E184+U184</f>
        <v>0</v>
      </c>
      <c r="AL184" s="104">
        <f t="shared" ref="AL184" si="878">F184+V184</f>
        <v>0</v>
      </c>
      <c r="AM184" s="104">
        <f t="shared" ref="AM184" si="879">G184+W184</f>
        <v>0</v>
      </c>
      <c r="AN184" s="104">
        <f t="shared" ref="AN184" si="880">H184+X184</f>
        <v>0</v>
      </c>
      <c r="AO184" s="104">
        <f t="shared" ref="AO184" si="881">I184+Y184</f>
        <v>12.8</v>
      </c>
      <c r="AP184" s="104">
        <f t="shared" ref="AP184" si="882">J184+Z184</f>
        <v>4.5999999999999996</v>
      </c>
      <c r="AQ184" s="104">
        <f t="shared" ref="AQ184" si="883">K184+AA184</f>
        <v>0</v>
      </c>
      <c r="AR184" s="104">
        <f t="shared" ref="AR184" si="884">L184+AB184</f>
        <v>0</v>
      </c>
      <c r="AS184" s="104">
        <f t="shared" ref="AS184" si="885">M184+AC184</f>
        <v>0</v>
      </c>
      <c r="AT184" s="104">
        <f t="shared" ref="AT184" si="886">N184+AD184</f>
        <v>0</v>
      </c>
      <c r="AU184" s="104">
        <f t="shared" ref="AU184" si="887">O184+AE184</f>
        <v>0</v>
      </c>
      <c r="AV184" s="104">
        <f t="shared" ref="AV184" si="888">P184+AF184</f>
        <v>0</v>
      </c>
      <c r="AW184" s="104">
        <f t="shared" ref="AW184" si="889">Q184+AG184</f>
        <v>0</v>
      </c>
      <c r="AX184" s="104">
        <f t="shared" ref="AX184" si="890">R184+AH184</f>
        <v>0</v>
      </c>
      <c r="AY184" s="153">
        <f t="shared" si="642"/>
        <v>-0.80000000000000071</v>
      </c>
      <c r="AZ184" s="153">
        <f t="shared" si="643"/>
        <v>-0.79999999999999982</v>
      </c>
      <c r="BA184" s="153">
        <f t="shared" si="644"/>
        <v>0</v>
      </c>
      <c r="BB184" s="153">
        <f t="shared" si="645"/>
        <v>0</v>
      </c>
      <c r="BC184" s="153">
        <f t="shared" si="646"/>
        <v>0</v>
      </c>
      <c r="BD184" s="153">
        <f t="shared" si="647"/>
        <v>0</v>
      </c>
      <c r="BE184" s="153">
        <f t="shared" si="648"/>
        <v>-0.80000000000000071</v>
      </c>
      <c r="BF184" s="153">
        <f t="shared" si="649"/>
        <v>-0.79999999999999982</v>
      </c>
      <c r="BG184" s="153">
        <f t="shared" si="650"/>
        <v>0</v>
      </c>
      <c r="BH184" s="153">
        <f t="shared" si="651"/>
        <v>0</v>
      </c>
      <c r="BI184" s="153">
        <f t="shared" si="652"/>
        <v>0</v>
      </c>
      <c r="BJ184" s="153">
        <f t="shared" si="653"/>
        <v>0</v>
      </c>
      <c r="BK184" s="153">
        <f t="shared" si="654"/>
        <v>0</v>
      </c>
      <c r="BL184" s="153">
        <f t="shared" si="655"/>
        <v>0</v>
      </c>
      <c r="BM184" s="153">
        <f t="shared" si="656"/>
        <v>0</v>
      </c>
      <c r="BN184" s="153">
        <f t="shared" si="657"/>
        <v>0</v>
      </c>
      <c r="BO184" s="188">
        <f t="shared" si="658"/>
        <v>0</v>
      </c>
    </row>
    <row r="185" spans="1:67" ht="26.25" x14ac:dyDescent="0.25">
      <c r="A185" s="29"/>
      <c r="B185" s="31" t="s">
        <v>310</v>
      </c>
      <c r="C185" s="147">
        <f>E185+G185+I185+K185+M185+O185+Q185</f>
        <v>1</v>
      </c>
      <c r="D185" s="148">
        <f t="shared" si="857"/>
        <v>1</v>
      </c>
      <c r="E185" s="130"/>
      <c r="F185" s="130"/>
      <c r="G185" s="130"/>
      <c r="H185" s="130"/>
      <c r="I185" s="130">
        <v>1</v>
      </c>
      <c r="J185" s="130">
        <v>1</v>
      </c>
      <c r="K185" s="130"/>
      <c r="L185" s="130"/>
      <c r="M185" s="130"/>
      <c r="N185" s="130"/>
      <c r="O185" s="130"/>
      <c r="P185" s="130"/>
      <c r="Q185" s="198"/>
      <c r="R185" s="198"/>
      <c r="S185" s="147">
        <f>U185+W185+Y185+AA185+AC185+AE185+AG185</f>
        <v>0</v>
      </c>
      <c r="T185" s="148">
        <f t="shared" si="859"/>
        <v>0</v>
      </c>
      <c r="U185" s="132"/>
      <c r="V185" s="132"/>
      <c r="W185" s="132"/>
      <c r="X185" s="132"/>
      <c r="Y185" s="132"/>
      <c r="Z185" s="132"/>
      <c r="AA185" s="132"/>
      <c r="AB185" s="132"/>
      <c r="AC185" s="132"/>
      <c r="AD185" s="132"/>
      <c r="AE185" s="132"/>
      <c r="AF185" s="132"/>
      <c r="AG185" s="208"/>
      <c r="AH185" s="208"/>
      <c r="AI185" s="134">
        <f>AK185+AM185+AO185+AQ185+AS185+AU185+AW185</f>
        <v>1</v>
      </c>
      <c r="AJ185" s="135">
        <f t="shared" si="861"/>
        <v>1</v>
      </c>
      <c r="AK185" s="104">
        <f t="shared" ref="AK185" si="891">E185+U185</f>
        <v>0</v>
      </c>
      <c r="AL185" s="104">
        <f t="shared" si="862"/>
        <v>0</v>
      </c>
      <c r="AM185" s="104">
        <f t="shared" si="863"/>
        <v>0</v>
      </c>
      <c r="AN185" s="104">
        <f t="shared" si="864"/>
        <v>0</v>
      </c>
      <c r="AO185" s="104">
        <f t="shared" si="865"/>
        <v>1</v>
      </c>
      <c r="AP185" s="104">
        <f t="shared" si="866"/>
        <v>1</v>
      </c>
      <c r="AQ185" s="104">
        <f t="shared" si="867"/>
        <v>0</v>
      </c>
      <c r="AR185" s="104">
        <f t="shared" si="868"/>
        <v>0</v>
      </c>
      <c r="AS185" s="104">
        <f t="shared" si="869"/>
        <v>0</v>
      </c>
      <c r="AT185" s="104">
        <f t="shared" si="870"/>
        <v>0</v>
      </c>
      <c r="AU185" s="104">
        <f t="shared" si="871"/>
        <v>0</v>
      </c>
      <c r="AV185" s="104">
        <f t="shared" si="872"/>
        <v>0</v>
      </c>
      <c r="AW185" s="104">
        <f t="shared" si="873"/>
        <v>0</v>
      </c>
      <c r="AX185" s="104">
        <f t="shared" si="874"/>
        <v>0</v>
      </c>
      <c r="AY185" s="153">
        <f t="shared" si="642"/>
        <v>0</v>
      </c>
      <c r="AZ185" s="153">
        <f t="shared" si="643"/>
        <v>0</v>
      </c>
      <c r="BA185" s="153">
        <f t="shared" si="644"/>
        <v>0</v>
      </c>
      <c r="BB185" s="153">
        <f t="shared" si="645"/>
        <v>0</v>
      </c>
      <c r="BC185" s="153">
        <f t="shared" si="646"/>
        <v>0</v>
      </c>
      <c r="BD185" s="153">
        <f t="shared" si="647"/>
        <v>0</v>
      </c>
      <c r="BE185" s="153">
        <f t="shared" si="648"/>
        <v>0</v>
      </c>
      <c r="BF185" s="153">
        <f t="shared" si="649"/>
        <v>0</v>
      </c>
      <c r="BG185" s="153">
        <f t="shared" si="650"/>
        <v>0</v>
      </c>
      <c r="BH185" s="153">
        <f t="shared" si="651"/>
        <v>0</v>
      </c>
      <c r="BI185" s="153">
        <f t="shared" si="652"/>
        <v>0</v>
      </c>
      <c r="BJ185" s="153">
        <f t="shared" si="653"/>
        <v>0</v>
      </c>
      <c r="BK185" s="153">
        <f t="shared" si="654"/>
        <v>0</v>
      </c>
      <c r="BL185" s="153">
        <f t="shared" si="655"/>
        <v>0</v>
      </c>
      <c r="BM185" s="153">
        <f t="shared" si="656"/>
        <v>0</v>
      </c>
      <c r="BN185" s="153">
        <f t="shared" si="657"/>
        <v>0</v>
      </c>
      <c r="BO185" s="188">
        <f t="shared" si="658"/>
        <v>0</v>
      </c>
    </row>
    <row r="186" spans="1:67" ht="15" customHeight="1" x14ac:dyDescent="0.25">
      <c r="A186" s="28" t="s">
        <v>27</v>
      </c>
      <c r="B186" s="107" t="s">
        <v>314</v>
      </c>
      <c r="C186" s="143">
        <f>C187</f>
        <v>2878.1</v>
      </c>
      <c r="D186" s="144">
        <f t="shared" ref="D186:R186" si="892">D187</f>
        <v>2409</v>
      </c>
      <c r="E186" s="121">
        <f t="shared" si="892"/>
        <v>695.5</v>
      </c>
      <c r="F186" s="121">
        <f t="shared" si="892"/>
        <v>537.20000000000005</v>
      </c>
      <c r="G186" s="121">
        <f t="shared" si="892"/>
        <v>0</v>
      </c>
      <c r="H186" s="121">
        <f t="shared" si="892"/>
        <v>0</v>
      </c>
      <c r="I186" s="121">
        <f>I187</f>
        <v>573.50000000000011</v>
      </c>
      <c r="J186" s="121">
        <f t="shared" si="892"/>
        <v>392.90000000000003</v>
      </c>
      <c r="K186" s="121">
        <f t="shared" si="892"/>
        <v>1554.6</v>
      </c>
      <c r="L186" s="121">
        <f t="shared" si="892"/>
        <v>1478.9</v>
      </c>
      <c r="M186" s="121">
        <f t="shared" si="892"/>
        <v>26</v>
      </c>
      <c r="N186" s="121">
        <f t="shared" si="892"/>
        <v>0</v>
      </c>
      <c r="O186" s="121">
        <f t="shared" si="892"/>
        <v>0</v>
      </c>
      <c r="P186" s="121">
        <f t="shared" si="892"/>
        <v>0</v>
      </c>
      <c r="Q186" s="195">
        <f t="shared" si="892"/>
        <v>28.5</v>
      </c>
      <c r="R186" s="195">
        <f t="shared" si="892"/>
        <v>0</v>
      </c>
      <c r="S186" s="143">
        <f>S187</f>
        <v>29.9</v>
      </c>
      <c r="T186" s="144">
        <f t="shared" ref="T186:AH186" si="893">T187</f>
        <v>38.299999999999997</v>
      </c>
      <c r="U186" s="125">
        <f t="shared" si="893"/>
        <v>22</v>
      </c>
      <c r="V186" s="125">
        <f t="shared" si="893"/>
        <v>25.2</v>
      </c>
      <c r="W186" s="125">
        <f t="shared" si="893"/>
        <v>0</v>
      </c>
      <c r="X186" s="125">
        <f t="shared" si="893"/>
        <v>0</v>
      </c>
      <c r="Y186" s="125">
        <f t="shared" si="893"/>
        <v>1.5</v>
      </c>
      <c r="Z186" s="125">
        <f t="shared" si="893"/>
        <v>8.6999999999999993</v>
      </c>
      <c r="AA186" s="125">
        <f t="shared" si="893"/>
        <v>6.4</v>
      </c>
      <c r="AB186" s="125">
        <f t="shared" si="893"/>
        <v>4.4000000000000004</v>
      </c>
      <c r="AC186" s="125">
        <f t="shared" si="893"/>
        <v>0</v>
      </c>
      <c r="AD186" s="125">
        <f t="shared" si="893"/>
        <v>0</v>
      </c>
      <c r="AE186" s="125">
        <f t="shared" si="893"/>
        <v>0</v>
      </c>
      <c r="AF186" s="125">
        <f t="shared" si="893"/>
        <v>0</v>
      </c>
      <c r="AG186" s="205">
        <f t="shared" si="893"/>
        <v>0</v>
      </c>
      <c r="AH186" s="205">
        <f t="shared" si="893"/>
        <v>0</v>
      </c>
      <c r="AI186" s="13">
        <f>AI187</f>
        <v>2908</v>
      </c>
      <c r="AJ186" s="11">
        <f t="shared" ref="AJ186:AX186" si="894">AJ187</f>
        <v>2447.3000000000002</v>
      </c>
      <c r="AK186" s="96">
        <f t="shared" si="894"/>
        <v>717.5</v>
      </c>
      <c r="AL186" s="96">
        <f t="shared" si="894"/>
        <v>562.40000000000009</v>
      </c>
      <c r="AM186" s="96">
        <f t="shared" si="894"/>
        <v>0</v>
      </c>
      <c r="AN186" s="96">
        <f t="shared" si="894"/>
        <v>0</v>
      </c>
      <c r="AO186" s="96">
        <f t="shared" si="894"/>
        <v>575.00000000000011</v>
      </c>
      <c r="AP186" s="96">
        <f t="shared" si="894"/>
        <v>401.6</v>
      </c>
      <c r="AQ186" s="96">
        <f t="shared" si="894"/>
        <v>1561</v>
      </c>
      <c r="AR186" s="96">
        <f t="shared" si="894"/>
        <v>1483.3000000000002</v>
      </c>
      <c r="AS186" s="96">
        <f t="shared" si="894"/>
        <v>26</v>
      </c>
      <c r="AT186" s="96">
        <f t="shared" si="894"/>
        <v>0</v>
      </c>
      <c r="AU186" s="96">
        <f t="shared" si="894"/>
        <v>0</v>
      </c>
      <c r="AV186" s="96">
        <f t="shared" si="894"/>
        <v>0</v>
      </c>
      <c r="AW186" s="96">
        <f t="shared" si="894"/>
        <v>28.5</v>
      </c>
      <c r="AX186" s="96">
        <f t="shared" si="894"/>
        <v>0</v>
      </c>
      <c r="AY186" s="153">
        <f t="shared" si="642"/>
        <v>-29.900000000000091</v>
      </c>
      <c r="AZ186" s="153">
        <f t="shared" si="643"/>
        <v>-38.300000000000182</v>
      </c>
      <c r="BA186" s="153">
        <f t="shared" si="644"/>
        <v>-22</v>
      </c>
      <c r="BB186" s="153">
        <f t="shared" si="645"/>
        <v>-25.200000000000045</v>
      </c>
      <c r="BC186" s="153">
        <f t="shared" si="646"/>
        <v>0</v>
      </c>
      <c r="BD186" s="153">
        <f t="shared" si="647"/>
        <v>0</v>
      </c>
      <c r="BE186" s="153">
        <f t="shared" si="648"/>
        <v>-1.5</v>
      </c>
      <c r="BF186" s="153">
        <f t="shared" si="649"/>
        <v>-8.6999999999999886</v>
      </c>
      <c r="BG186" s="153">
        <f t="shared" si="650"/>
        <v>-6.4000000000000909</v>
      </c>
      <c r="BH186" s="153">
        <f t="shared" si="651"/>
        <v>-4.4000000000000909</v>
      </c>
      <c r="BI186" s="153">
        <f t="shared" si="652"/>
        <v>0</v>
      </c>
      <c r="BJ186" s="153">
        <f t="shared" si="653"/>
        <v>0</v>
      </c>
      <c r="BK186" s="153">
        <f t="shared" si="654"/>
        <v>0</v>
      </c>
      <c r="BL186" s="153">
        <f t="shared" si="655"/>
        <v>0</v>
      </c>
      <c r="BM186" s="153">
        <f t="shared" si="656"/>
        <v>0</v>
      </c>
      <c r="BN186" s="153">
        <f t="shared" si="657"/>
        <v>0</v>
      </c>
      <c r="BO186" s="188">
        <f t="shared" si="658"/>
        <v>-9.2370555648813024E-14</v>
      </c>
    </row>
    <row r="187" spans="1:67" x14ac:dyDescent="0.25">
      <c r="A187" s="29"/>
      <c r="B187" s="19" t="s">
        <v>308</v>
      </c>
      <c r="C187" s="146">
        <f t="shared" ref="C187" si="895">E187+G187+I187+K187+M187+O187+Q187</f>
        <v>2878.1</v>
      </c>
      <c r="D187" s="146">
        <f t="shared" ref="D187:D194" si="896">F187+H187+J187+L187+N187+P187+R187</f>
        <v>2409</v>
      </c>
      <c r="E187" s="6">
        <v>695.5</v>
      </c>
      <c r="F187" s="6">
        <v>537.20000000000005</v>
      </c>
      <c r="G187" s="6"/>
      <c r="H187" s="6"/>
      <c r="I187" s="6">
        <f>SUM(I188:I194)</f>
        <v>573.50000000000011</v>
      </c>
      <c r="J187" s="6">
        <f>SUM(J188:J194)</f>
        <v>392.90000000000003</v>
      </c>
      <c r="K187" s="6">
        <v>1554.6</v>
      </c>
      <c r="L187" s="6">
        <v>1478.9</v>
      </c>
      <c r="M187" s="6">
        <v>26</v>
      </c>
      <c r="N187" s="121"/>
      <c r="O187" s="121"/>
      <c r="P187" s="121"/>
      <c r="Q187" s="196">
        <f>'4 priedas_ nepanaudotos lėšos'!C66</f>
        <v>28.5</v>
      </c>
      <c r="R187" s="196">
        <f>'4 priedas_ nepanaudotos lėšos'!D66</f>
        <v>0</v>
      </c>
      <c r="S187" s="146">
        <f t="shared" ref="S187" si="897">U187+W187+Y187+AA187+AC187+AE187+AG187</f>
        <v>29.9</v>
      </c>
      <c r="T187" s="146">
        <f t="shared" ref="T187:T194" si="898">V187+X187+Z187+AB187+AD187+AF187+AH187</f>
        <v>38.299999999999997</v>
      </c>
      <c r="U187" s="126">
        <v>22</v>
      </c>
      <c r="V187" s="126">
        <v>25.2</v>
      </c>
      <c r="W187" s="126"/>
      <c r="X187" s="126"/>
      <c r="Y187" s="126">
        <f>SUM(Y188:Y194)</f>
        <v>1.5</v>
      </c>
      <c r="Z187" s="126">
        <f>SUM(Z188:Z194)</f>
        <v>8.6999999999999993</v>
      </c>
      <c r="AA187" s="126">
        <v>6.4</v>
      </c>
      <c r="AB187" s="126">
        <v>4.4000000000000004</v>
      </c>
      <c r="AC187" s="126"/>
      <c r="AD187" s="126"/>
      <c r="AE187" s="126"/>
      <c r="AF187" s="126"/>
      <c r="AG187" s="225">
        <f>'4 priedas_ nepanaudotos lėšos'!O66</f>
        <v>0</v>
      </c>
      <c r="AH187" s="225">
        <f>'4 priedas_ nepanaudotos lėšos'!P66</f>
        <v>0</v>
      </c>
      <c r="AI187" s="103">
        <f t="shared" ref="AI187" si="899">AK187+AM187+AO187+AQ187+AS187+AU187+AW187</f>
        <v>2908</v>
      </c>
      <c r="AJ187" s="103">
        <f t="shared" ref="AJ187:AJ191" si="900">AL187+AN187+AP187+AR187+AT187+AV187+AX187</f>
        <v>2447.3000000000002</v>
      </c>
      <c r="AK187" s="5">
        <f>E187+U187</f>
        <v>717.5</v>
      </c>
      <c r="AL187" s="5">
        <f t="shared" ref="AL187:AL188" si="901">F187+V187</f>
        <v>562.40000000000009</v>
      </c>
      <c r="AM187" s="5">
        <f t="shared" ref="AM187:AM188" si="902">G187+W187</f>
        <v>0</v>
      </c>
      <c r="AN187" s="5">
        <f t="shared" ref="AN187:AN188" si="903">H187+X187</f>
        <v>0</v>
      </c>
      <c r="AO187" s="5">
        <f t="shared" ref="AO187:AO188" si="904">I187+Y187</f>
        <v>575.00000000000011</v>
      </c>
      <c r="AP187" s="5">
        <f t="shared" ref="AP187:AP188" si="905">J187+Z187</f>
        <v>401.6</v>
      </c>
      <c r="AQ187" s="5">
        <f t="shared" ref="AQ187:AQ188" si="906">K187+AA187</f>
        <v>1561</v>
      </c>
      <c r="AR187" s="5">
        <f t="shared" ref="AR187:AR188" si="907">L187+AB187</f>
        <v>1483.3000000000002</v>
      </c>
      <c r="AS187" s="5">
        <f t="shared" ref="AS187:AS188" si="908">M187+AC187</f>
        <v>26</v>
      </c>
      <c r="AT187" s="5">
        <f t="shared" ref="AT187:AT188" si="909">N187+AD187</f>
        <v>0</v>
      </c>
      <c r="AU187" s="5">
        <f t="shared" ref="AU187:AU188" si="910">O187+AE187</f>
        <v>0</v>
      </c>
      <c r="AV187" s="5">
        <f t="shared" ref="AV187:AV188" si="911">P187+AF187</f>
        <v>0</v>
      </c>
      <c r="AW187" s="5">
        <f t="shared" ref="AW187:AW188" si="912">Q187+AG187</f>
        <v>28.5</v>
      </c>
      <c r="AX187" s="5">
        <f t="shared" ref="AX187:AX188" si="913">R187+AH187</f>
        <v>0</v>
      </c>
      <c r="AY187" s="153">
        <f t="shared" si="642"/>
        <v>-29.900000000000091</v>
      </c>
      <c r="AZ187" s="153">
        <f t="shared" si="643"/>
        <v>-38.300000000000182</v>
      </c>
      <c r="BA187" s="153">
        <f t="shared" si="644"/>
        <v>-22</v>
      </c>
      <c r="BB187" s="153">
        <f t="shared" si="645"/>
        <v>-25.200000000000045</v>
      </c>
      <c r="BC187" s="153">
        <f t="shared" si="646"/>
        <v>0</v>
      </c>
      <c r="BD187" s="153">
        <f t="shared" si="647"/>
        <v>0</v>
      </c>
      <c r="BE187" s="153">
        <f t="shared" si="648"/>
        <v>-1.5</v>
      </c>
      <c r="BF187" s="153">
        <f t="shared" si="649"/>
        <v>-8.6999999999999886</v>
      </c>
      <c r="BG187" s="153">
        <f t="shared" si="650"/>
        <v>-6.4000000000000909</v>
      </c>
      <c r="BH187" s="153">
        <f t="shared" si="651"/>
        <v>-4.4000000000000909</v>
      </c>
      <c r="BI187" s="153">
        <f t="shared" si="652"/>
        <v>0</v>
      </c>
      <c r="BJ187" s="153">
        <f t="shared" si="653"/>
        <v>0</v>
      </c>
      <c r="BK187" s="153">
        <f t="shared" si="654"/>
        <v>0</v>
      </c>
      <c r="BL187" s="153">
        <f t="shared" si="655"/>
        <v>0</v>
      </c>
      <c r="BM187" s="153">
        <f t="shared" si="656"/>
        <v>0</v>
      </c>
      <c r="BN187" s="153">
        <f t="shared" si="657"/>
        <v>0</v>
      </c>
      <c r="BO187" s="188">
        <f t="shared" si="658"/>
        <v>-9.2370555648813024E-14</v>
      </c>
    </row>
    <row r="188" spans="1:67" ht="26.25" x14ac:dyDescent="0.25">
      <c r="A188" s="29"/>
      <c r="B188" s="31" t="s">
        <v>173</v>
      </c>
      <c r="C188" s="147">
        <f>E188+G188+I188+K188+M188+O188+Q188</f>
        <v>546.1</v>
      </c>
      <c r="D188" s="148">
        <f t="shared" si="896"/>
        <v>368.9</v>
      </c>
      <c r="E188" s="6"/>
      <c r="F188" s="6"/>
      <c r="G188" s="6"/>
      <c r="H188" s="6"/>
      <c r="I188" s="6">
        <v>546.1</v>
      </c>
      <c r="J188" s="6">
        <v>368.9</v>
      </c>
      <c r="K188" s="6"/>
      <c r="L188" s="6"/>
      <c r="M188" s="6"/>
      <c r="N188" s="6"/>
      <c r="O188" s="6"/>
      <c r="P188" s="6"/>
      <c r="Q188" s="196"/>
      <c r="R188" s="196"/>
      <c r="S188" s="147">
        <f>U188+W188+Y188+AA188+AC188+AE188+AG188</f>
        <v>0</v>
      </c>
      <c r="T188" s="148">
        <f t="shared" si="898"/>
        <v>8.6999999999999993</v>
      </c>
      <c r="U188" s="126"/>
      <c r="V188" s="126"/>
      <c r="W188" s="126"/>
      <c r="X188" s="126"/>
      <c r="Y188" s="126"/>
      <c r="Z188" s="126">
        <v>8.6999999999999993</v>
      </c>
      <c r="AA188" s="126"/>
      <c r="AB188" s="126"/>
      <c r="AC188" s="126"/>
      <c r="AD188" s="126"/>
      <c r="AE188" s="126"/>
      <c r="AF188" s="126"/>
      <c r="AG188" s="206"/>
      <c r="AH188" s="206"/>
      <c r="AI188" s="134">
        <f>AK188+AM188+AO188+AQ188+AS188+AU188+AW188</f>
        <v>546.1</v>
      </c>
      <c r="AJ188" s="135">
        <f t="shared" si="900"/>
        <v>377.59999999999997</v>
      </c>
      <c r="AK188" s="104">
        <f t="shared" ref="AK188" si="914">E188+U188</f>
        <v>0</v>
      </c>
      <c r="AL188" s="104">
        <f t="shared" si="901"/>
        <v>0</v>
      </c>
      <c r="AM188" s="104">
        <f t="shared" si="902"/>
        <v>0</v>
      </c>
      <c r="AN188" s="104">
        <f t="shared" si="903"/>
        <v>0</v>
      </c>
      <c r="AO188" s="104">
        <f t="shared" si="904"/>
        <v>546.1</v>
      </c>
      <c r="AP188" s="104">
        <f t="shared" si="905"/>
        <v>377.59999999999997</v>
      </c>
      <c r="AQ188" s="104">
        <f t="shared" si="906"/>
        <v>0</v>
      </c>
      <c r="AR188" s="104">
        <f t="shared" si="907"/>
        <v>0</v>
      </c>
      <c r="AS188" s="104">
        <f t="shared" si="908"/>
        <v>0</v>
      </c>
      <c r="AT188" s="104">
        <f t="shared" si="909"/>
        <v>0</v>
      </c>
      <c r="AU188" s="104">
        <f t="shared" si="910"/>
        <v>0</v>
      </c>
      <c r="AV188" s="104">
        <f t="shared" si="911"/>
        <v>0</v>
      </c>
      <c r="AW188" s="104">
        <f t="shared" si="912"/>
        <v>0</v>
      </c>
      <c r="AX188" s="104">
        <f t="shared" si="913"/>
        <v>0</v>
      </c>
      <c r="AY188" s="153">
        <f t="shared" si="642"/>
        <v>0</v>
      </c>
      <c r="AZ188" s="153">
        <f t="shared" si="643"/>
        <v>-8.6999999999999886</v>
      </c>
      <c r="BA188" s="153">
        <f t="shared" si="644"/>
        <v>0</v>
      </c>
      <c r="BB188" s="153">
        <f t="shared" si="645"/>
        <v>0</v>
      </c>
      <c r="BC188" s="153">
        <f t="shared" si="646"/>
        <v>0</v>
      </c>
      <c r="BD188" s="153">
        <f t="shared" si="647"/>
        <v>0</v>
      </c>
      <c r="BE188" s="153">
        <f t="shared" si="648"/>
        <v>0</v>
      </c>
      <c r="BF188" s="153">
        <f t="shared" si="649"/>
        <v>-8.6999999999999886</v>
      </c>
      <c r="BG188" s="153">
        <f t="shared" si="650"/>
        <v>0</v>
      </c>
      <c r="BH188" s="153">
        <f t="shared" si="651"/>
        <v>0</v>
      </c>
      <c r="BI188" s="153">
        <f t="shared" si="652"/>
        <v>0</v>
      </c>
      <c r="BJ188" s="153">
        <f t="shared" si="653"/>
        <v>0</v>
      </c>
      <c r="BK188" s="153">
        <f t="shared" si="654"/>
        <v>0</v>
      </c>
      <c r="BL188" s="153">
        <f t="shared" si="655"/>
        <v>0</v>
      </c>
      <c r="BM188" s="153">
        <f t="shared" si="656"/>
        <v>0</v>
      </c>
      <c r="BN188" s="153">
        <f t="shared" si="657"/>
        <v>0</v>
      </c>
      <c r="BO188" s="188">
        <f t="shared" si="658"/>
        <v>0</v>
      </c>
    </row>
    <row r="189" spans="1:67" ht="26.25" x14ac:dyDescent="0.25">
      <c r="A189" s="29"/>
      <c r="B189" s="31" t="s">
        <v>263</v>
      </c>
      <c r="C189" s="147">
        <f t="shared" ref="C189:C194" si="915">E189+G189+I189+K189+M189+O189+Q189</f>
        <v>8.1</v>
      </c>
      <c r="D189" s="148">
        <f t="shared" si="896"/>
        <v>5.5</v>
      </c>
      <c r="E189" s="6"/>
      <c r="F189" s="6"/>
      <c r="G189" s="6"/>
      <c r="H189" s="6"/>
      <c r="I189" s="6">
        <v>8.1</v>
      </c>
      <c r="J189" s="6">
        <v>5.5</v>
      </c>
      <c r="K189" s="6"/>
      <c r="L189" s="6"/>
      <c r="M189" s="6"/>
      <c r="N189" s="6"/>
      <c r="O189" s="6"/>
      <c r="P189" s="6"/>
      <c r="Q189" s="196"/>
      <c r="R189" s="196"/>
      <c r="S189" s="147">
        <f t="shared" ref="S189:S194" si="916">U189+W189+Y189+AA189+AC189+AE189+AG189</f>
        <v>0</v>
      </c>
      <c r="T189" s="148">
        <f t="shared" si="898"/>
        <v>0</v>
      </c>
      <c r="U189" s="126"/>
      <c r="V189" s="126"/>
      <c r="W189" s="126"/>
      <c r="X189" s="126"/>
      <c r="Y189" s="126"/>
      <c r="Z189" s="126"/>
      <c r="AA189" s="126"/>
      <c r="AB189" s="126"/>
      <c r="AC189" s="126"/>
      <c r="AD189" s="126"/>
      <c r="AE189" s="126"/>
      <c r="AF189" s="126"/>
      <c r="AG189" s="206"/>
      <c r="AH189" s="206"/>
      <c r="AI189" s="134">
        <f t="shared" ref="AI189:AI191" si="917">AK189+AM189+AO189+AQ189+AS189+AU189+AW189</f>
        <v>8.1</v>
      </c>
      <c r="AJ189" s="135">
        <f t="shared" si="900"/>
        <v>5.5</v>
      </c>
      <c r="AK189" s="104">
        <f t="shared" ref="AK189:AK194" si="918">E189+U189</f>
        <v>0</v>
      </c>
      <c r="AL189" s="104">
        <f t="shared" ref="AL189:AL194" si="919">F189+V189</f>
        <v>0</v>
      </c>
      <c r="AM189" s="104">
        <f t="shared" ref="AM189:AM194" si="920">G189+W189</f>
        <v>0</v>
      </c>
      <c r="AN189" s="104">
        <f t="shared" ref="AN189:AN194" si="921">H189+X189</f>
        <v>0</v>
      </c>
      <c r="AO189" s="104">
        <f t="shared" ref="AO189:AO194" si="922">I189+Y189</f>
        <v>8.1</v>
      </c>
      <c r="AP189" s="104">
        <f t="shared" ref="AP189:AP194" si="923">J189+Z189</f>
        <v>5.5</v>
      </c>
      <c r="AQ189" s="104">
        <f t="shared" ref="AQ189:AQ194" si="924">K189+AA189</f>
        <v>0</v>
      </c>
      <c r="AR189" s="104">
        <f t="shared" ref="AR189:AR194" si="925">L189+AB189</f>
        <v>0</v>
      </c>
      <c r="AS189" s="104">
        <f t="shared" ref="AS189:AS194" si="926">M189+AC189</f>
        <v>0</v>
      </c>
      <c r="AT189" s="104">
        <f t="shared" ref="AT189:AT194" si="927">N189+AD189</f>
        <v>0</v>
      </c>
      <c r="AU189" s="104">
        <f t="shared" ref="AU189:AU194" si="928">O189+AE189</f>
        <v>0</v>
      </c>
      <c r="AV189" s="104">
        <f t="shared" ref="AV189:AV194" si="929">P189+AF189</f>
        <v>0</v>
      </c>
      <c r="AW189" s="104">
        <f t="shared" ref="AW189:AW194" si="930">Q189+AG189</f>
        <v>0</v>
      </c>
      <c r="AX189" s="104">
        <f t="shared" ref="AX189:AX194" si="931">R189+AH189</f>
        <v>0</v>
      </c>
      <c r="AY189" s="153">
        <f t="shared" si="642"/>
        <v>0</v>
      </c>
      <c r="AZ189" s="153">
        <f t="shared" si="643"/>
        <v>0</v>
      </c>
      <c r="BA189" s="153">
        <f t="shared" si="644"/>
        <v>0</v>
      </c>
      <c r="BB189" s="153">
        <f t="shared" si="645"/>
        <v>0</v>
      </c>
      <c r="BC189" s="153">
        <f t="shared" si="646"/>
        <v>0</v>
      </c>
      <c r="BD189" s="153">
        <f t="shared" si="647"/>
        <v>0</v>
      </c>
      <c r="BE189" s="153">
        <f t="shared" si="648"/>
        <v>0</v>
      </c>
      <c r="BF189" s="153">
        <f t="shared" si="649"/>
        <v>0</v>
      </c>
      <c r="BG189" s="153">
        <f t="shared" si="650"/>
        <v>0</v>
      </c>
      <c r="BH189" s="153">
        <f t="shared" si="651"/>
        <v>0</v>
      </c>
      <c r="BI189" s="153">
        <f t="shared" si="652"/>
        <v>0</v>
      </c>
      <c r="BJ189" s="153">
        <f t="shared" si="653"/>
        <v>0</v>
      </c>
      <c r="BK189" s="153">
        <f t="shared" si="654"/>
        <v>0</v>
      </c>
      <c r="BL189" s="153">
        <f t="shared" si="655"/>
        <v>0</v>
      </c>
      <c r="BM189" s="153">
        <f t="shared" si="656"/>
        <v>0</v>
      </c>
      <c r="BN189" s="153">
        <f t="shared" si="657"/>
        <v>0</v>
      </c>
      <c r="BO189" s="188">
        <f t="shared" si="658"/>
        <v>0</v>
      </c>
    </row>
    <row r="190" spans="1:67" x14ac:dyDescent="0.25">
      <c r="A190" s="29"/>
      <c r="B190" s="31" t="s">
        <v>406</v>
      </c>
      <c r="C190" s="146">
        <f t="shared" si="915"/>
        <v>0</v>
      </c>
      <c r="D190" s="146">
        <f t="shared" si="896"/>
        <v>0</v>
      </c>
      <c r="E190" s="6"/>
      <c r="F190" s="6"/>
      <c r="G190" s="6"/>
      <c r="H190" s="6"/>
      <c r="I190" s="128"/>
      <c r="J190" s="128"/>
      <c r="K190" s="6"/>
      <c r="L190" s="6"/>
      <c r="M190" s="6"/>
      <c r="N190" s="6"/>
      <c r="O190" s="6"/>
      <c r="P190" s="6"/>
      <c r="Q190" s="196"/>
      <c r="R190" s="196"/>
      <c r="S190" s="146">
        <f t="shared" si="916"/>
        <v>1.5</v>
      </c>
      <c r="T190" s="146">
        <f t="shared" si="898"/>
        <v>0</v>
      </c>
      <c r="U190" s="126"/>
      <c r="V190" s="126"/>
      <c r="W190" s="126"/>
      <c r="X190" s="126"/>
      <c r="Y190" s="126">
        <v>1.5</v>
      </c>
      <c r="Z190" s="126"/>
      <c r="AA190" s="126"/>
      <c r="AB190" s="126"/>
      <c r="AC190" s="126"/>
      <c r="AD190" s="126"/>
      <c r="AE190" s="126"/>
      <c r="AF190" s="126"/>
      <c r="AG190" s="206"/>
      <c r="AH190" s="206"/>
      <c r="AI190" s="103">
        <f t="shared" si="917"/>
        <v>1.5</v>
      </c>
      <c r="AJ190" s="103">
        <f t="shared" si="900"/>
        <v>0</v>
      </c>
      <c r="AK190" s="104">
        <f t="shared" si="918"/>
        <v>0</v>
      </c>
      <c r="AL190" s="104">
        <f t="shared" si="919"/>
        <v>0</v>
      </c>
      <c r="AM190" s="104">
        <f t="shared" si="920"/>
        <v>0</v>
      </c>
      <c r="AN190" s="104">
        <f t="shared" si="921"/>
        <v>0</v>
      </c>
      <c r="AO190" s="104">
        <f t="shared" si="922"/>
        <v>1.5</v>
      </c>
      <c r="AP190" s="104">
        <f t="shared" si="923"/>
        <v>0</v>
      </c>
      <c r="AQ190" s="104">
        <f t="shared" si="924"/>
        <v>0</v>
      </c>
      <c r="AR190" s="104">
        <f t="shared" si="925"/>
        <v>0</v>
      </c>
      <c r="AS190" s="104">
        <f t="shared" si="926"/>
        <v>0</v>
      </c>
      <c r="AT190" s="104">
        <f t="shared" si="927"/>
        <v>0</v>
      </c>
      <c r="AU190" s="104">
        <f t="shared" si="928"/>
        <v>0</v>
      </c>
      <c r="AV190" s="104">
        <f t="shared" si="929"/>
        <v>0</v>
      </c>
      <c r="AW190" s="104">
        <f t="shared" si="930"/>
        <v>0</v>
      </c>
      <c r="AX190" s="104">
        <f t="shared" si="931"/>
        <v>0</v>
      </c>
      <c r="AY190" s="153">
        <f t="shared" ref="AY190" si="932">C190-AI190</f>
        <v>-1.5</v>
      </c>
      <c r="AZ190" s="153">
        <f t="shared" ref="AZ190" si="933">D190-AJ190</f>
        <v>0</v>
      </c>
      <c r="BA190" s="153">
        <f t="shared" ref="BA190" si="934">E190-AK190</f>
        <v>0</v>
      </c>
      <c r="BB190" s="153">
        <f t="shared" ref="BB190" si="935">F190-AL190</f>
        <v>0</v>
      </c>
      <c r="BC190" s="153">
        <f t="shared" ref="BC190" si="936">G190-AM190</f>
        <v>0</v>
      </c>
      <c r="BD190" s="153">
        <f t="shared" ref="BD190" si="937">H190-AN190</f>
        <v>0</v>
      </c>
      <c r="BE190" s="153">
        <f t="shared" ref="BE190" si="938">I190-AO190</f>
        <v>-1.5</v>
      </c>
      <c r="BF190" s="153">
        <f t="shared" ref="BF190" si="939">J190-AP190</f>
        <v>0</v>
      </c>
      <c r="BG190" s="153">
        <f t="shared" ref="BG190" si="940">K190-AQ190</f>
        <v>0</v>
      </c>
      <c r="BH190" s="153">
        <f t="shared" ref="BH190" si="941">L190-AR190</f>
        <v>0</v>
      </c>
      <c r="BI190" s="153">
        <f t="shared" ref="BI190" si="942">M190-AS190</f>
        <v>0</v>
      </c>
      <c r="BJ190" s="153">
        <f t="shared" ref="BJ190" si="943">N190-AT190</f>
        <v>0</v>
      </c>
      <c r="BK190" s="153">
        <f t="shared" ref="BK190" si="944">O190-AU190</f>
        <v>0</v>
      </c>
      <c r="BL190" s="153">
        <f t="shared" ref="BL190" si="945">P190-AV190</f>
        <v>0</v>
      </c>
      <c r="BM190" s="153">
        <f t="shared" ref="BM190" si="946">Q190-AW190</f>
        <v>0</v>
      </c>
      <c r="BN190" s="153">
        <f t="shared" ref="BN190" si="947">R190-AX190</f>
        <v>0</v>
      </c>
      <c r="BO190" s="188">
        <f t="shared" ref="BO190" si="948">S190+AY190</f>
        <v>0</v>
      </c>
    </row>
    <row r="191" spans="1:67" ht="26.25" x14ac:dyDescent="0.25">
      <c r="A191" s="29"/>
      <c r="B191" s="31" t="s">
        <v>310</v>
      </c>
      <c r="C191" s="147">
        <f t="shared" si="915"/>
        <v>5.7</v>
      </c>
      <c r="D191" s="148">
        <f t="shared" si="896"/>
        <v>5.6</v>
      </c>
      <c r="E191" s="6"/>
      <c r="F191" s="6"/>
      <c r="G191" s="6"/>
      <c r="H191" s="6"/>
      <c r="I191" s="6">
        <v>5.7</v>
      </c>
      <c r="J191" s="6">
        <v>5.6</v>
      </c>
      <c r="K191" s="6"/>
      <c r="L191" s="6"/>
      <c r="M191" s="6"/>
      <c r="N191" s="6"/>
      <c r="O191" s="6"/>
      <c r="P191" s="6"/>
      <c r="Q191" s="196"/>
      <c r="R191" s="196"/>
      <c r="S191" s="147">
        <f t="shared" si="916"/>
        <v>0</v>
      </c>
      <c r="T191" s="148">
        <f t="shared" si="898"/>
        <v>0</v>
      </c>
      <c r="U191" s="126"/>
      <c r="V191" s="126"/>
      <c r="W191" s="126"/>
      <c r="X191" s="126"/>
      <c r="Y191" s="126"/>
      <c r="Z191" s="126"/>
      <c r="AA191" s="126"/>
      <c r="AB191" s="126"/>
      <c r="AC191" s="126"/>
      <c r="AD191" s="126"/>
      <c r="AE191" s="126"/>
      <c r="AF191" s="126"/>
      <c r="AG191" s="206"/>
      <c r="AH191" s="206"/>
      <c r="AI191" s="134">
        <f t="shared" si="917"/>
        <v>5.7</v>
      </c>
      <c r="AJ191" s="135">
        <f t="shared" si="900"/>
        <v>5.6</v>
      </c>
      <c r="AK191" s="104">
        <f t="shared" si="918"/>
        <v>0</v>
      </c>
      <c r="AL191" s="104">
        <f t="shared" si="919"/>
        <v>0</v>
      </c>
      <c r="AM191" s="104">
        <f t="shared" si="920"/>
        <v>0</v>
      </c>
      <c r="AN191" s="104">
        <f t="shared" si="921"/>
        <v>0</v>
      </c>
      <c r="AO191" s="104">
        <f t="shared" si="922"/>
        <v>5.7</v>
      </c>
      <c r="AP191" s="104">
        <f t="shared" si="923"/>
        <v>5.6</v>
      </c>
      <c r="AQ191" s="104">
        <f t="shared" si="924"/>
        <v>0</v>
      </c>
      <c r="AR191" s="104">
        <f t="shared" si="925"/>
        <v>0</v>
      </c>
      <c r="AS191" s="104">
        <f t="shared" si="926"/>
        <v>0</v>
      </c>
      <c r="AT191" s="104">
        <f t="shared" si="927"/>
        <v>0</v>
      </c>
      <c r="AU191" s="104">
        <f t="shared" si="928"/>
        <v>0</v>
      </c>
      <c r="AV191" s="104">
        <f t="shared" si="929"/>
        <v>0</v>
      </c>
      <c r="AW191" s="104">
        <f t="shared" si="930"/>
        <v>0</v>
      </c>
      <c r="AX191" s="104">
        <f t="shared" si="931"/>
        <v>0</v>
      </c>
      <c r="AY191" s="153">
        <f t="shared" si="642"/>
        <v>0</v>
      </c>
      <c r="AZ191" s="153">
        <f t="shared" si="643"/>
        <v>0</v>
      </c>
      <c r="BA191" s="153">
        <f t="shared" si="644"/>
        <v>0</v>
      </c>
      <c r="BB191" s="153">
        <f t="shared" si="645"/>
        <v>0</v>
      </c>
      <c r="BC191" s="153">
        <f t="shared" si="646"/>
        <v>0</v>
      </c>
      <c r="BD191" s="153">
        <f t="shared" si="647"/>
        <v>0</v>
      </c>
      <c r="BE191" s="153">
        <f t="shared" si="648"/>
        <v>0</v>
      </c>
      <c r="BF191" s="153">
        <f t="shared" si="649"/>
        <v>0</v>
      </c>
      <c r="BG191" s="153">
        <f t="shared" si="650"/>
        <v>0</v>
      </c>
      <c r="BH191" s="153">
        <f t="shared" si="651"/>
        <v>0</v>
      </c>
      <c r="BI191" s="153">
        <f t="shared" si="652"/>
        <v>0</v>
      </c>
      <c r="BJ191" s="153">
        <f t="shared" si="653"/>
        <v>0</v>
      </c>
      <c r="BK191" s="153">
        <f t="shared" si="654"/>
        <v>0</v>
      </c>
      <c r="BL191" s="153">
        <f t="shared" si="655"/>
        <v>0</v>
      </c>
      <c r="BM191" s="153">
        <f t="shared" si="656"/>
        <v>0</v>
      </c>
      <c r="BN191" s="153">
        <f t="shared" si="657"/>
        <v>0</v>
      </c>
      <c r="BO191" s="188">
        <f t="shared" si="658"/>
        <v>0</v>
      </c>
    </row>
    <row r="192" spans="1:67" ht="39" x14ac:dyDescent="0.25">
      <c r="A192" s="29"/>
      <c r="B192" s="31" t="s">
        <v>478</v>
      </c>
      <c r="C192" s="147">
        <f t="shared" si="915"/>
        <v>8.4</v>
      </c>
      <c r="D192" s="148">
        <f t="shared" si="896"/>
        <v>8.3000000000000007</v>
      </c>
      <c r="E192" s="6"/>
      <c r="F192" s="6"/>
      <c r="G192" s="6"/>
      <c r="H192" s="6"/>
      <c r="I192" s="6">
        <v>8.4</v>
      </c>
      <c r="J192" s="6">
        <v>8.3000000000000007</v>
      </c>
      <c r="K192" s="6"/>
      <c r="L192" s="6"/>
      <c r="M192" s="6"/>
      <c r="N192" s="6"/>
      <c r="O192" s="6"/>
      <c r="P192" s="6"/>
      <c r="Q192" s="196"/>
      <c r="R192" s="196"/>
      <c r="S192" s="147">
        <f t="shared" ref="S192:S193" si="949">U192+W192+Y192+AA192+AC192+AE192+AG192</f>
        <v>0</v>
      </c>
      <c r="T192" s="148">
        <f t="shared" ref="T192:T193" si="950">V192+X192+Z192+AB192+AD192+AF192+AH192</f>
        <v>0</v>
      </c>
      <c r="U192" s="126"/>
      <c r="V192" s="126"/>
      <c r="W192" s="126"/>
      <c r="X192" s="126"/>
      <c r="Y192" s="126"/>
      <c r="Z192" s="126"/>
      <c r="AA192" s="126"/>
      <c r="AB192" s="126"/>
      <c r="AC192" s="126"/>
      <c r="AD192" s="126"/>
      <c r="AE192" s="126"/>
      <c r="AF192" s="126"/>
      <c r="AG192" s="206"/>
      <c r="AH192" s="206"/>
      <c r="AI192" s="134">
        <f t="shared" ref="AI192:AI193" si="951">AK192+AM192+AO192+AQ192+AS192+AU192+AW192</f>
        <v>8.4</v>
      </c>
      <c r="AJ192" s="135">
        <f t="shared" ref="AJ192:AJ193" si="952">AL192+AN192+AP192+AR192+AT192+AV192+AX192</f>
        <v>8.3000000000000007</v>
      </c>
      <c r="AK192" s="104">
        <f t="shared" ref="AK192:AK193" si="953">E192+U192</f>
        <v>0</v>
      </c>
      <c r="AL192" s="104">
        <f t="shared" ref="AL192:AL193" si="954">F192+V192</f>
        <v>0</v>
      </c>
      <c r="AM192" s="104">
        <f t="shared" ref="AM192:AM193" si="955">G192+W192</f>
        <v>0</v>
      </c>
      <c r="AN192" s="104">
        <f t="shared" ref="AN192:AN193" si="956">H192+X192</f>
        <v>0</v>
      </c>
      <c r="AO192" s="104">
        <f t="shared" ref="AO192:AO193" si="957">I192+Y192</f>
        <v>8.4</v>
      </c>
      <c r="AP192" s="104">
        <f t="shared" ref="AP192:AP193" si="958">J192+Z192</f>
        <v>8.3000000000000007</v>
      </c>
      <c r="AQ192" s="104">
        <f t="shared" ref="AQ192:AQ193" si="959">K192+AA192</f>
        <v>0</v>
      </c>
      <c r="AR192" s="104">
        <f t="shared" ref="AR192:AR193" si="960">L192+AB192</f>
        <v>0</v>
      </c>
      <c r="AS192" s="104">
        <f t="shared" ref="AS192:AS193" si="961">M192+AC192</f>
        <v>0</v>
      </c>
      <c r="AT192" s="104">
        <f t="shared" ref="AT192:AT193" si="962">N192+AD192</f>
        <v>0</v>
      </c>
      <c r="AU192" s="104">
        <f t="shared" ref="AU192:AU193" si="963">O192+AE192</f>
        <v>0</v>
      </c>
      <c r="AV192" s="104">
        <f t="shared" ref="AV192:AV193" si="964">P192+AF192</f>
        <v>0</v>
      </c>
      <c r="AW192" s="104">
        <f t="shared" ref="AW192:AW193" si="965">Q192+AG192</f>
        <v>0</v>
      </c>
      <c r="AX192" s="104">
        <f t="shared" ref="AX192:AX193" si="966">R192+AH192</f>
        <v>0</v>
      </c>
      <c r="AY192" s="153">
        <f t="shared" si="642"/>
        <v>0</v>
      </c>
      <c r="AZ192" s="153">
        <f t="shared" si="643"/>
        <v>0</v>
      </c>
      <c r="BA192" s="153">
        <f t="shared" si="644"/>
        <v>0</v>
      </c>
      <c r="BB192" s="153">
        <f t="shared" si="645"/>
        <v>0</v>
      </c>
      <c r="BC192" s="153">
        <f t="shared" si="646"/>
        <v>0</v>
      </c>
      <c r="BD192" s="153">
        <f t="shared" si="647"/>
        <v>0</v>
      </c>
      <c r="BE192" s="153">
        <f t="shared" si="648"/>
        <v>0</v>
      </c>
      <c r="BF192" s="153">
        <f t="shared" si="649"/>
        <v>0</v>
      </c>
      <c r="BG192" s="153">
        <f t="shared" si="650"/>
        <v>0</v>
      </c>
      <c r="BH192" s="153">
        <f t="shared" si="651"/>
        <v>0</v>
      </c>
      <c r="BI192" s="153">
        <f t="shared" si="652"/>
        <v>0</v>
      </c>
      <c r="BJ192" s="153">
        <f t="shared" si="653"/>
        <v>0</v>
      </c>
      <c r="BK192" s="153">
        <f t="shared" si="654"/>
        <v>0</v>
      </c>
      <c r="BL192" s="153">
        <f t="shared" si="655"/>
        <v>0</v>
      </c>
      <c r="BM192" s="153">
        <f t="shared" si="656"/>
        <v>0</v>
      </c>
      <c r="BN192" s="153">
        <f t="shared" si="657"/>
        <v>0</v>
      </c>
      <c r="BO192" s="188">
        <f t="shared" si="658"/>
        <v>0</v>
      </c>
    </row>
    <row r="193" spans="1:67" ht="39" x14ac:dyDescent="0.25">
      <c r="A193" s="29"/>
      <c r="B193" s="31" t="s">
        <v>309</v>
      </c>
      <c r="C193" s="147">
        <f t="shared" ref="C193" si="967">E193+G193+I193+K193+M193+O193+Q193</f>
        <v>4.7</v>
      </c>
      <c r="D193" s="148">
        <f t="shared" ref="D193" si="968">F193+H193+J193+L193+N193+P193+R193</f>
        <v>4.5999999999999996</v>
      </c>
      <c r="E193" s="6"/>
      <c r="F193" s="6"/>
      <c r="G193" s="6"/>
      <c r="H193" s="6"/>
      <c r="I193" s="6">
        <v>4.7</v>
      </c>
      <c r="J193" s="6">
        <v>4.5999999999999996</v>
      </c>
      <c r="K193" s="6"/>
      <c r="L193" s="6"/>
      <c r="M193" s="6"/>
      <c r="N193" s="6"/>
      <c r="O193" s="6"/>
      <c r="P193" s="6"/>
      <c r="Q193" s="196"/>
      <c r="R193" s="196"/>
      <c r="S193" s="147">
        <f t="shared" si="949"/>
        <v>0</v>
      </c>
      <c r="T193" s="148">
        <f t="shared" si="950"/>
        <v>0</v>
      </c>
      <c r="U193" s="126"/>
      <c r="V193" s="126"/>
      <c r="W193" s="126"/>
      <c r="X193" s="126"/>
      <c r="Y193" s="126"/>
      <c r="Z193" s="126"/>
      <c r="AA193" s="126"/>
      <c r="AB193" s="126"/>
      <c r="AC193" s="126"/>
      <c r="AD193" s="126"/>
      <c r="AE193" s="126"/>
      <c r="AF193" s="126"/>
      <c r="AG193" s="206"/>
      <c r="AH193" s="206"/>
      <c r="AI193" s="134">
        <f t="shared" si="951"/>
        <v>4.7</v>
      </c>
      <c r="AJ193" s="135">
        <f t="shared" si="952"/>
        <v>4.5999999999999996</v>
      </c>
      <c r="AK193" s="104">
        <f t="shared" si="953"/>
        <v>0</v>
      </c>
      <c r="AL193" s="104">
        <f t="shared" si="954"/>
        <v>0</v>
      </c>
      <c r="AM193" s="104">
        <f t="shared" si="955"/>
        <v>0</v>
      </c>
      <c r="AN193" s="104">
        <f t="shared" si="956"/>
        <v>0</v>
      </c>
      <c r="AO193" s="104">
        <f t="shared" si="957"/>
        <v>4.7</v>
      </c>
      <c r="AP193" s="104">
        <f t="shared" si="958"/>
        <v>4.5999999999999996</v>
      </c>
      <c r="AQ193" s="104">
        <f t="shared" si="959"/>
        <v>0</v>
      </c>
      <c r="AR193" s="104">
        <f t="shared" si="960"/>
        <v>0</v>
      </c>
      <c r="AS193" s="104">
        <f t="shared" si="961"/>
        <v>0</v>
      </c>
      <c r="AT193" s="104">
        <f t="shared" si="962"/>
        <v>0</v>
      </c>
      <c r="AU193" s="104">
        <f t="shared" si="963"/>
        <v>0</v>
      </c>
      <c r="AV193" s="104">
        <f t="shared" si="964"/>
        <v>0</v>
      </c>
      <c r="AW193" s="104">
        <f t="shared" si="965"/>
        <v>0</v>
      </c>
      <c r="AX193" s="104">
        <f t="shared" si="966"/>
        <v>0</v>
      </c>
      <c r="AY193" s="153">
        <f t="shared" ref="AY193" si="969">C193-AI193</f>
        <v>0</v>
      </c>
      <c r="AZ193" s="153">
        <f t="shared" ref="AZ193" si="970">D193-AJ193</f>
        <v>0</v>
      </c>
      <c r="BA193" s="153">
        <f t="shared" ref="BA193" si="971">E193-AK193</f>
        <v>0</v>
      </c>
      <c r="BB193" s="153">
        <f t="shared" ref="BB193" si="972">F193-AL193</f>
        <v>0</v>
      </c>
      <c r="BC193" s="153">
        <f t="shared" ref="BC193" si="973">G193-AM193</f>
        <v>0</v>
      </c>
      <c r="BD193" s="153">
        <f t="shared" ref="BD193" si="974">H193-AN193</f>
        <v>0</v>
      </c>
      <c r="BE193" s="153">
        <f t="shared" ref="BE193" si="975">I193-AO193</f>
        <v>0</v>
      </c>
      <c r="BF193" s="153">
        <f t="shared" ref="BF193" si="976">J193-AP193</f>
        <v>0</v>
      </c>
      <c r="BG193" s="153">
        <f t="shared" ref="BG193" si="977">K193-AQ193</f>
        <v>0</v>
      </c>
      <c r="BH193" s="153">
        <f t="shared" ref="BH193" si="978">L193-AR193</f>
        <v>0</v>
      </c>
      <c r="BI193" s="153">
        <f t="shared" ref="BI193" si="979">M193-AS193</f>
        <v>0</v>
      </c>
      <c r="BJ193" s="153">
        <f t="shared" ref="BJ193" si="980">N193-AT193</f>
        <v>0</v>
      </c>
      <c r="BK193" s="153">
        <f t="shared" ref="BK193" si="981">O193-AU193</f>
        <v>0</v>
      </c>
      <c r="BL193" s="153">
        <f t="shared" ref="BL193" si="982">P193-AV193</f>
        <v>0</v>
      </c>
      <c r="BM193" s="153">
        <f t="shared" ref="BM193" si="983">Q193-AW193</f>
        <v>0</v>
      </c>
      <c r="BN193" s="153">
        <f t="shared" ref="BN193" si="984">R193-AX193</f>
        <v>0</v>
      </c>
      <c r="BO193" s="188">
        <f t="shared" ref="BO193" si="985">S193+AY193</f>
        <v>0</v>
      </c>
    </row>
    <row r="194" spans="1:67" ht="51.75" x14ac:dyDescent="0.25">
      <c r="A194" s="29"/>
      <c r="B194" s="31" t="s">
        <v>432</v>
      </c>
      <c r="C194" s="147">
        <f t="shared" si="915"/>
        <v>0.5</v>
      </c>
      <c r="D194" s="148">
        <f t="shared" si="896"/>
        <v>0</v>
      </c>
      <c r="E194" s="6"/>
      <c r="F194" s="6"/>
      <c r="G194" s="6"/>
      <c r="H194" s="6"/>
      <c r="I194" s="6">
        <v>0.5</v>
      </c>
      <c r="J194" s="6"/>
      <c r="K194" s="6"/>
      <c r="L194" s="6"/>
      <c r="M194" s="6"/>
      <c r="N194" s="6"/>
      <c r="O194" s="6"/>
      <c r="P194" s="6"/>
      <c r="Q194" s="196"/>
      <c r="R194" s="196"/>
      <c r="S194" s="147">
        <f t="shared" si="916"/>
        <v>0</v>
      </c>
      <c r="T194" s="148">
        <f t="shared" si="898"/>
        <v>0</v>
      </c>
      <c r="U194" s="126"/>
      <c r="V194" s="126"/>
      <c r="W194" s="126"/>
      <c r="X194" s="126"/>
      <c r="Y194" s="126"/>
      <c r="Z194" s="126"/>
      <c r="AA194" s="126"/>
      <c r="AB194" s="126"/>
      <c r="AC194" s="126"/>
      <c r="AD194" s="126"/>
      <c r="AE194" s="126"/>
      <c r="AF194" s="126"/>
      <c r="AG194" s="206"/>
      <c r="AH194" s="206"/>
      <c r="AI194" s="134">
        <f t="shared" ref="AI194" si="986">AK194+AM194+AO194+AQ194+AS194+AU194+AW194</f>
        <v>0.5</v>
      </c>
      <c r="AJ194" s="135">
        <f t="shared" ref="AJ194" si="987">AL194+AN194+AP194+AR194+AT194+AV194+AX194</f>
        <v>0</v>
      </c>
      <c r="AK194" s="104">
        <f t="shared" si="918"/>
        <v>0</v>
      </c>
      <c r="AL194" s="104">
        <f t="shared" si="919"/>
        <v>0</v>
      </c>
      <c r="AM194" s="104">
        <f t="shared" si="920"/>
        <v>0</v>
      </c>
      <c r="AN194" s="104">
        <f t="shared" si="921"/>
        <v>0</v>
      </c>
      <c r="AO194" s="104">
        <f t="shared" si="922"/>
        <v>0.5</v>
      </c>
      <c r="AP194" s="104">
        <f t="shared" si="923"/>
        <v>0</v>
      </c>
      <c r="AQ194" s="104">
        <f t="shared" si="924"/>
        <v>0</v>
      </c>
      <c r="AR194" s="104">
        <f t="shared" si="925"/>
        <v>0</v>
      </c>
      <c r="AS194" s="104">
        <f t="shared" si="926"/>
        <v>0</v>
      </c>
      <c r="AT194" s="104">
        <f t="shared" si="927"/>
        <v>0</v>
      </c>
      <c r="AU194" s="104">
        <f t="shared" si="928"/>
        <v>0</v>
      </c>
      <c r="AV194" s="104">
        <f t="shared" si="929"/>
        <v>0</v>
      </c>
      <c r="AW194" s="104">
        <f t="shared" si="930"/>
        <v>0</v>
      </c>
      <c r="AX194" s="104">
        <f t="shared" si="931"/>
        <v>0</v>
      </c>
      <c r="AY194" s="153">
        <f t="shared" si="642"/>
        <v>0</v>
      </c>
      <c r="AZ194" s="153">
        <f t="shared" si="643"/>
        <v>0</v>
      </c>
      <c r="BA194" s="153">
        <f t="shared" si="644"/>
        <v>0</v>
      </c>
      <c r="BB194" s="153">
        <f t="shared" si="645"/>
        <v>0</v>
      </c>
      <c r="BC194" s="153">
        <f t="shared" si="646"/>
        <v>0</v>
      </c>
      <c r="BD194" s="153">
        <f t="shared" si="647"/>
        <v>0</v>
      </c>
      <c r="BE194" s="153">
        <f t="shared" si="648"/>
        <v>0</v>
      </c>
      <c r="BF194" s="153">
        <f t="shared" si="649"/>
        <v>0</v>
      </c>
      <c r="BG194" s="153">
        <f t="shared" si="650"/>
        <v>0</v>
      </c>
      <c r="BH194" s="153">
        <f t="shared" si="651"/>
        <v>0</v>
      </c>
      <c r="BI194" s="153">
        <f t="shared" si="652"/>
        <v>0</v>
      </c>
      <c r="BJ194" s="153">
        <f t="shared" si="653"/>
        <v>0</v>
      </c>
      <c r="BK194" s="153">
        <f t="shared" si="654"/>
        <v>0</v>
      </c>
      <c r="BL194" s="153">
        <f t="shared" si="655"/>
        <v>0</v>
      </c>
      <c r="BM194" s="153">
        <f t="shared" si="656"/>
        <v>0</v>
      </c>
      <c r="BN194" s="153">
        <f t="shared" si="657"/>
        <v>0</v>
      </c>
      <c r="BO194" s="188">
        <f t="shared" si="658"/>
        <v>0</v>
      </c>
    </row>
    <row r="195" spans="1:67" ht="15" customHeight="1" x14ac:dyDescent="0.25">
      <c r="A195" s="28" t="s">
        <v>28</v>
      </c>
      <c r="B195" s="107" t="s">
        <v>315</v>
      </c>
      <c r="C195" s="143">
        <f>C196</f>
        <v>1216.3000000000002</v>
      </c>
      <c r="D195" s="144">
        <f t="shared" ref="D195:R195" si="988">D196</f>
        <v>1083.2</v>
      </c>
      <c r="E195" s="121">
        <f t="shared" si="988"/>
        <v>202</v>
      </c>
      <c r="F195" s="121">
        <f t="shared" si="988"/>
        <v>136.19999999999999</v>
      </c>
      <c r="G195" s="121">
        <f t="shared" si="988"/>
        <v>0</v>
      </c>
      <c r="H195" s="121">
        <f t="shared" si="988"/>
        <v>0</v>
      </c>
      <c r="I195" s="121">
        <f t="shared" si="988"/>
        <v>1.4</v>
      </c>
      <c r="J195" s="121">
        <f t="shared" si="988"/>
        <v>1.4</v>
      </c>
      <c r="K195" s="121">
        <f t="shared" si="988"/>
        <v>995.6</v>
      </c>
      <c r="L195" s="121">
        <f t="shared" si="988"/>
        <v>945.6</v>
      </c>
      <c r="M195" s="121">
        <f t="shared" si="988"/>
        <v>1.4</v>
      </c>
      <c r="N195" s="121">
        <f t="shared" si="988"/>
        <v>0</v>
      </c>
      <c r="O195" s="121">
        <f t="shared" si="988"/>
        <v>0</v>
      </c>
      <c r="P195" s="121">
        <f t="shared" si="988"/>
        <v>0</v>
      </c>
      <c r="Q195" s="195">
        <f t="shared" si="988"/>
        <v>15.9</v>
      </c>
      <c r="R195" s="195">
        <f t="shared" si="988"/>
        <v>0</v>
      </c>
      <c r="S195" s="143">
        <f>S196</f>
        <v>9.6</v>
      </c>
      <c r="T195" s="144">
        <f t="shared" ref="T195:AH195" si="989">T196</f>
        <v>20.5</v>
      </c>
      <c r="U195" s="125">
        <f t="shared" si="989"/>
        <v>0</v>
      </c>
      <c r="V195" s="125">
        <f t="shared" si="989"/>
        <v>9.6999999999999993</v>
      </c>
      <c r="W195" s="125">
        <f t="shared" si="989"/>
        <v>0</v>
      </c>
      <c r="X195" s="125">
        <f t="shared" si="989"/>
        <v>0</v>
      </c>
      <c r="Y195" s="125">
        <f t="shared" si="989"/>
        <v>0</v>
      </c>
      <c r="Z195" s="125">
        <f t="shared" si="989"/>
        <v>0</v>
      </c>
      <c r="AA195" s="125">
        <f t="shared" si="989"/>
        <v>9.6</v>
      </c>
      <c r="AB195" s="125">
        <f t="shared" si="989"/>
        <v>10.8</v>
      </c>
      <c r="AC195" s="125">
        <f t="shared" si="989"/>
        <v>0</v>
      </c>
      <c r="AD195" s="125">
        <f t="shared" si="989"/>
        <v>0</v>
      </c>
      <c r="AE195" s="125">
        <f t="shared" si="989"/>
        <v>0</v>
      </c>
      <c r="AF195" s="125">
        <f t="shared" si="989"/>
        <v>0</v>
      </c>
      <c r="AG195" s="205">
        <f t="shared" si="989"/>
        <v>0</v>
      </c>
      <c r="AH195" s="205">
        <f t="shared" si="989"/>
        <v>0</v>
      </c>
      <c r="AI195" s="13">
        <f>AI196</f>
        <v>1225.9000000000003</v>
      </c>
      <c r="AJ195" s="11">
        <f t="shared" ref="AJ195:AX198" si="990">AJ196</f>
        <v>1103.7</v>
      </c>
      <c r="AK195" s="96">
        <f t="shared" si="990"/>
        <v>202</v>
      </c>
      <c r="AL195" s="96">
        <f t="shared" si="990"/>
        <v>145.89999999999998</v>
      </c>
      <c r="AM195" s="96">
        <f t="shared" si="990"/>
        <v>0</v>
      </c>
      <c r="AN195" s="96">
        <f t="shared" si="990"/>
        <v>0</v>
      </c>
      <c r="AO195" s="96">
        <f t="shared" si="990"/>
        <v>1.4</v>
      </c>
      <c r="AP195" s="96">
        <f t="shared" si="990"/>
        <v>1.4</v>
      </c>
      <c r="AQ195" s="96">
        <f t="shared" si="990"/>
        <v>1005.2</v>
      </c>
      <c r="AR195" s="96">
        <f t="shared" si="990"/>
        <v>956.4</v>
      </c>
      <c r="AS195" s="96">
        <f t="shared" si="990"/>
        <v>1.4</v>
      </c>
      <c r="AT195" s="96">
        <f t="shared" si="990"/>
        <v>0</v>
      </c>
      <c r="AU195" s="96">
        <f t="shared" si="990"/>
        <v>0</v>
      </c>
      <c r="AV195" s="96">
        <f t="shared" si="990"/>
        <v>0</v>
      </c>
      <c r="AW195" s="96">
        <f t="shared" si="990"/>
        <v>15.9</v>
      </c>
      <c r="AX195" s="96">
        <f t="shared" si="990"/>
        <v>0</v>
      </c>
      <c r="AY195" s="153">
        <f t="shared" si="642"/>
        <v>-9.6000000000001364</v>
      </c>
      <c r="AZ195" s="153">
        <f t="shared" si="643"/>
        <v>-20.5</v>
      </c>
      <c r="BA195" s="153">
        <f t="shared" si="644"/>
        <v>0</v>
      </c>
      <c r="BB195" s="153">
        <f t="shared" si="645"/>
        <v>-9.6999999999999886</v>
      </c>
      <c r="BC195" s="153">
        <f t="shared" si="646"/>
        <v>0</v>
      </c>
      <c r="BD195" s="153">
        <f t="shared" si="647"/>
        <v>0</v>
      </c>
      <c r="BE195" s="153">
        <f t="shared" si="648"/>
        <v>0</v>
      </c>
      <c r="BF195" s="153">
        <f t="shared" si="649"/>
        <v>0</v>
      </c>
      <c r="BG195" s="153">
        <f t="shared" si="650"/>
        <v>-9.6000000000000227</v>
      </c>
      <c r="BH195" s="153">
        <f t="shared" si="651"/>
        <v>-10.799999999999955</v>
      </c>
      <c r="BI195" s="153">
        <f t="shared" si="652"/>
        <v>0</v>
      </c>
      <c r="BJ195" s="153">
        <f t="shared" si="653"/>
        <v>0</v>
      </c>
      <c r="BK195" s="153">
        <f t="shared" si="654"/>
        <v>0</v>
      </c>
      <c r="BL195" s="153">
        <f t="shared" si="655"/>
        <v>0</v>
      </c>
      <c r="BM195" s="153">
        <f t="shared" si="656"/>
        <v>0</v>
      </c>
      <c r="BN195" s="153">
        <f t="shared" si="657"/>
        <v>0</v>
      </c>
      <c r="BO195" s="188">
        <f t="shared" si="658"/>
        <v>-1.3677947663381929E-13</v>
      </c>
    </row>
    <row r="196" spans="1:67" x14ac:dyDescent="0.25">
      <c r="A196" s="29"/>
      <c r="B196" s="19" t="s">
        <v>59</v>
      </c>
      <c r="C196" s="146">
        <f t="shared" ref="C196:C197" si="991">E196+G196+I196+K196+M196+O196+Q196</f>
        <v>1216.3000000000002</v>
      </c>
      <c r="D196" s="146">
        <f t="shared" ref="D196:D197" si="992">F196+H196+J196+L196+N196+P196+R196</f>
        <v>1083.2</v>
      </c>
      <c r="E196" s="6">
        <v>202</v>
      </c>
      <c r="F196" s="6">
        <v>136.19999999999999</v>
      </c>
      <c r="G196" s="6"/>
      <c r="H196" s="6"/>
      <c r="I196" s="6">
        <f>I197</f>
        <v>1.4</v>
      </c>
      <c r="J196" s="6">
        <f>J197</f>
        <v>1.4</v>
      </c>
      <c r="K196" s="6">
        <v>995.6</v>
      </c>
      <c r="L196" s="6">
        <v>945.6</v>
      </c>
      <c r="M196" s="6">
        <v>1.4</v>
      </c>
      <c r="N196" s="121"/>
      <c r="O196" s="121"/>
      <c r="P196" s="121"/>
      <c r="Q196" s="196">
        <f>'4 priedas_ nepanaudotos lėšos'!C68</f>
        <v>15.9</v>
      </c>
      <c r="R196" s="196">
        <f>'4 priedas_ nepanaudotos lėšos'!D68</f>
        <v>0</v>
      </c>
      <c r="S196" s="146">
        <f t="shared" ref="S196:S197" si="993">U196+W196+Y196+AA196+AC196+AE196+AG196</f>
        <v>9.6</v>
      </c>
      <c r="T196" s="146">
        <f t="shared" ref="T196:T197" si="994">V196+X196+Z196+AB196+AD196+AF196+AH196</f>
        <v>20.5</v>
      </c>
      <c r="U196" s="126"/>
      <c r="V196" s="126">
        <v>9.6999999999999993</v>
      </c>
      <c r="W196" s="126"/>
      <c r="X196" s="126"/>
      <c r="Y196" s="126">
        <f>Y197</f>
        <v>0</v>
      </c>
      <c r="Z196" s="126">
        <f>Z197</f>
        <v>0</v>
      </c>
      <c r="AA196" s="126">
        <v>9.6</v>
      </c>
      <c r="AB196" s="126">
        <v>10.8</v>
      </c>
      <c r="AC196" s="126"/>
      <c r="AD196" s="126"/>
      <c r="AE196" s="126"/>
      <c r="AF196" s="126"/>
      <c r="AG196" s="225">
        <f>'4 priedas_ nepanaudotos lėšos'!O68</f>
        <v>0</v>
      </c>
      <c r="AH196" s="225">
        <f>'4 priedas_ nepanaudotos lėšos'!P68</f>
        <v>0</v>
      </c>
      <c r="AI196" s="103">
        <f t="shared" ref="AI196:AI197" si="995">AK196+AM196+AO196+AQ196+AS196+AU196+AW196</f>
        <v>1225.9000000000003</v>
      </c>
      <c r="AJ196" s="103">
        <f t="shared" ref="AJ196:AJ197" si="996">AL196+AN196+AP196+AR196+AT196+AV196+AX196</f>
        <v>1103.7</v>
      </c>
      <c r="AK196" s="5">
        <f>E196+U196</f>
        <v>202</v>
      </c>
      <c r="AL196" s="5">
        <f t="shared" ref="AL196:AL197" si="997">F196+V196</f>
        <v>145.89999999999998</v>
      </c>
      <c r="AM196" s="5">
        <f t="shared" ref="AM196:AM197" si="998">G196+W196</f>
        <v>0</v>
      </c>
      <c r="AN196" s="5">
        <f t="shared" ref="AN196:AN197" si="999">H196+X196</f>
        <v>0</v>
      </c>
      <c r="AO196" s="5">
        <f t="shared" ref="AO196:AO197" si="1000">I196+Y196</f>
        <v>1.4</v>
      </c>
      <c r="AP196" s="5">
        <f t="shared" ref="AP196:AP197" si="1001">J196+Z196</f>
        <v>1.4</v>
      </c>
      <c r="AQ196" s="5">
        <f t="shared" ref="AQ196:AQ197" si="1002">K196+AA196</f>
        <v>1005.2</v>
      </c>
      <c r="AR196" s="5">
        <f t="shared" ref="AR196:AR197" si="1003">L196+AB196</f>
        <v>956.4</v>
      </c>
      <c r="AS196" s="5">
        <f t="shared" ref="AS196:AS197" si="1004">M196+AC196</f>
        <v>1.4</v>
      </c>
      <c r="AT196" s="5">
        <f t="shared" ref="AT196:AT197" si="1005">N196+AD196</f>
        <v>0</v>
      </c>
      <c r="AU196" s="5">
        <f t="shared" ref="AU196:AU197" si="1006">O196+AE196</f>
        <v>0</v>
      </c>
      <c r="AV196" s="5">
        <f t="shared" ref="AV196:AV197" si="1007">P196+AF196</f>
        <v>0</v>
      </c>
      <c r="AW196" s="5">
        <f t="shared" ref="AW196:AW197" si="1008">Q196+AG196</f>
        <v>15.9</v>
      </c>
      <c r="AX196" s="5">
        <f t="shared" ref="AX196:AX197" si="1009">R196+AH196</f>
        <v>0</v>
      </c>
      <c r="AY196" s="153">
        <f t="shared" si="642"/>
        <v>-9.6000000000001364</v>
      </c>
      <c r="AZ196" s="153">
        <f t="shared" si="643"/>
        <v>-20.5</v>
      </c>
      <c r="BA196" s="153">
        <f t="shared" si="644"/>
        <v>0</v>
      </c>
      <c r="BB196" s="153">
        <f t="shared" si="645"/>
        <v>-9.6999999999999886</v>
      </c>
      <c r="BC196" s="153">
        <f t="shared" si="646"/>
        <v>0</v>
      </c>
      <c r="BD196" s="153">
        <f t="shared" si="647"/>
        <v>0</v>
      </c>
      <c r="BE196" s="153">
        <f t="shared" si="648"/>
        <v>0</v>
      </c>
      <c r="BF196" s="153">
        <f t="shared" si="649"/>
        <v>0</v>
      </c>
      <c r="BG196" s="153">
        <f t="shared" si="650"/>
        <v>-9.6000000000000227</v>
      </c>
      <c r="BH196" s="153">
        <f t="shared" si="651"/>
        <v>-10.799999999999955</v>
      </c>
      <c r="BI196" s="153">
        <f t="shared" si="652"/>
        <v>0</v>
      </c>
      <c r="BJ196" s="153">
        <f t="shared" si="653"/>
        <v>0</v>
      </c>
      <c r="BK196" s="153">
        <f t="shared" si="654"/>
        <v>0</v>
      </c>
      <c r="BL196" s="153">
        <f t="shared" si="655"/>
        <v>0</v>
      </c>
      <c r="BM196" s="153">
        <f t="shared" si="656"/>
        <v>0</v>
      </c>
      <c r="BN196" s="153">
        <f t="shared" si="657"/>
        <v>0</v>
      </c>
      <c r="BO196" s="188">
        <f t="shared" si="658"/>
        <v>-1.3677947663381929E-13</v>
      </c>
    </row>
    <row r="197" spans="1:67" ht="39" x14ac:dyDescent="0.25">
      <c r="A197" s="29"/>
      <c r="B197" s="31" t="s">
        <v>478</v>
      </c>
      <c r="C197" s="147">
        <f t="shared" si="991"/>
        <v>1.4</v>
      </c>
      <c r="D197" s="148">
        <f t="shared" si="992"/>
        <v>1.4</v>
      </c>
      <c r="E197" s="6"/>
      <c r="F197" s="6"/>
      <c r="G197" s="6"/>
      <c r="H197" s="6"/>
      <c r="I197" s="6">
        <v>1.4</v>
      </c>
      <c r="J197" s="6">
        <v>1.4</v>
      </c>
      <c r="K197" s="6"/>
      <c r="L197" s="6"/>
      <c r="M197" s="6"/>
      <c r="N197" s="6"/>
      <c r="O197" s="6"/>
      <c r="P197" s="6"/>
      <c r="Q197" s="196"/>
      <c r="R197" s="196"/>
      <c r="S197" s="147">
        <f t="shared" si="993"/>
        <v>0</v>
      </c>
      <c r="T197" s="148">
        <f t="shared" si="994"/>
        <v>0</v>
      </c>
      <c r="U197" s="126"/>
      <c r="V197" s="126"/>
      <c r="W197" s="126"/>
      <c r="X197" s="126"/>
      <c r="Y197" s="126"/>
      <c r="Z197" s="126"/>
      <c r="AA197" s="126"/>
      <c r="AB197" s="126"/>
      <c r="AC197" s="126"/>
      <c r="AD197" s="126"/>
      <c r="AE197" s="126"/>
      <c r="AF197" s="126"/>
      <c r="AG197" s="206"/>
      <c r="AH197" s="206"/>
      <c r="AI197" s="134">
        <f t="shared" si="995"/>
        <v>1.4</v>
      </c>
      <c r="AJ197" s="135">
        <f t="shared" si="996"/>
        <v>1.4</v>
      </c>
      <c r="AK197" s="104">
        <f t="shared" ref="AK197" si="1010">E197+U197</f>
        <v>0</v>
      </c>
      <c r="AL197" s="104">
        <f t="shared" si="997"/>
        <v>0</v>
      </c>
      <c r="AM197" s="104">
        <f t="shared" si="998"/>
        <v>0</v>
      </c>
      <c r="AN197" s="104">
        <f t="shared" si="999"/>
        <v>0</v>
      </c>
      <c r="AO197" s="104">
        <f t="shared" si="1000"/>
        <v>1.4</v>
      </c>
      <c r="AP197" s="104">
        <f t="shared" si="1001"/>
        <v>1.4</v>
      </c>
      <c r="AQ197" s="104">
        <f t="shared" si="1002"/>
        <v>0</v>
      </c>
      <c r="AR197" s="104">
        <f t="shared" si="1003"/>
        <v>0</v>
      </c>
      <c r="AS197" s="104">
        <f t="shared" si="1004"/>
        <v>0</v>
      </c>
      <c r="AT197" s="104">
        <f t="shared" si="1005"/>
        <v>0</v>
      </c>
      <c r="AU197" s="104">
        <f t="shared" si="1006"/>
        <v>0</v>
      </c>
      <c r="AV197" s="104">
        <f t="shared" si="1007"/>
        <v>0</v>
      </c>
      <c r="AW197" s="104">
        <f t="shared" si="1008"/>
        <v>0</v>
      </c>
      <c r="AX197" s="104">
        <f t="shared" si="1009"/>
        <v>0</v>
      </c>
      <c r="AY197" s="153">
        <f t="shared" ref="AY197" si="1011">C197-AI197</f>
        <v>0</v>
      </c>
      <c r="AZ197" s="153">
        <f t="shared" ref="AZ197" si="1012">D197-AJ197</f>
        <v>0</v>
      </c>
      <c r="BA197" s="153">
        <f t="shared" ref="BA197" si="1013">E197-AK197</f>
        <v>0</v>
      </c>
      <c r="BB197" s="153">
        <f t="shared" ref="BB197" si="1014">F197-AL197</f>
        <v>0</v>
      </c>
      <c r="BC197" s="153">
        <f t="shared" ref="BC197" si="1015">G197-AM197</f>
        <v>0</v>
      </c>
      <c r="BD197" s="153">
        <f t="shared" ref="BD197" si="1016">H197-AN197</f>
        <v>0</v>
      </c>
      <c r="BE197" s="153">
        <f t="shared" ref="BE197" si="1017">I197-AO197</f>
        <v>0</v>
      </c>
      <c r="BF197" s="153">
        <f t="shared" ref="BF197" si="1018">J197-AP197</f>
        <v>0</v>
      </c>
      <c r="BG197" s="153">
        <f t="shared" ref="BG197" si="1019">K197-AQ197</f>
        <v>0</v>
      </c>
      <c r="BH197" s="153">
        <f t="shared" ref="BH197" si="1020">L197-AR197</f>
        <v>0</v>
      </c>
      <c r="BI197" s="153">
        <f t="shared" ref="BI197" si="1021">M197-AS197</f>
        <v>0</v>
      </c>
      <c r="BJ197" s="153">
        <f t="shared" ref="BJ197" si="1022">N197-AT197</f>
        <v>0</v>
      </c>
      <c r="BK197" s="153">
        <f t="shared" ref="BK197" si="1023">O197-AU197</f>
        <v>0</v>
      </c>
      <c r="BL197" s="153">
        <f t="shared" ref="BL197" si="1024">P197-AV197</f>
        <v>0</v>
      </c>
      <c r="BM197" s="153">
        <f t="shared" ref="BM197" si="1025">Q197-AW197</f>
        <v>0</v>
      </c>
      <c r="BN197" s="153">
        <f t="shared" ref="BN197" si="1026">R197-AX197</f>
        <v>0</v>
      </c>
      <c r="BO197" s="188">
        <f t="shared" ref="BO197" si="1027">S197+AY197</f>
        <v>0</v>
      </c>
    </row>
    <row r="198" spans="1:67" ht="15" customHeight="1" x14ac:dyDescent="0.25">
      <c r="A198" s="3" t="s">
        <v>29</v>
      </c>
      <c r="B198" s="107" t="s">
        <v>359</v>
      </c>
      <c r="C198" s="143">
        <f>C199</f>
        <v>1394.2</v>
      </c>
      <c r="D198" s="144">
        <f t="shared" ref="D198:R198" si="1028">D199</f>
        <v>1198.8999999999999</v>
      </c>
      <c r="E198" s="121">
        <f t="shared" si="1028"/>
        <v>253.3</v>
      </c>
      <c r="F198" s="121">
        <f t="shared" si="1028"/>
        <v>163</v>
      </c>
      <c r="G198" s="121">
        <f t="shared" si="1028"/>
        <v>0</v>
      </c>
      <c r="H198" s="121">
        <f t="shared" si="1028"/>
        <v>0</v>
      </c>
      <c r="I198" s="121">
        <f t="shared" si="1028"/>
        <v>9</v>
      </c>
      <c r="J198" s="121">
        <f t="shared" si="1028"/>
        <v>8.8000000000000007</v>
      </c>
      <c r="K198" s="121">
        <f t="shared" si="1028"/>
        <v>1102.4000000000001</v>
      </c>
      <c r="L198" s="121">
        <f t="shared" si="1028"/>
        <v>1027.0999999999999</v>
      </c>
      <c r="M198" s="121">
        <f t="shared" si="1028"/>
        <v>2.8</v>
      </c>
      <c r="N198" s="121">
        <f t="shared" si="1028"/>
        <v>0</v>
      </c>
      <c r="O198" s="121">
        <f t="shared" si="1028"/>
        <v>0</v>
      </c>
      <c r="P198" s="121">
        <f t="shared" si="1028"/>
        <v>0</v>
      </c>
      <c r="Q198" s="195">
        <f t="shared" si="1028"/>
        <v>26.7</v>
      </c>
      <c r="R198" s="195">
        <f t="shared" si="1028"/>
        <v>0</v>
      </c>
      <c r="S198" s="143">
        <f>S199</f>
        <v>19.900000000000002</v>
      </c>
      <c r="T198" s="144">
        <f t="shared" ref="T198:AH198" si="1029">T199</f>
        <v>23.5</v>
      </c>
      <c r="U198" s="125">
        <f t="shared" si="1029"/>
        <v>12.4</v>
      </c>
      <c r="V198" s="125">
        <f t="shared" si="1029"/>
        <v>19.3</v>
      </c>
      <c r="W198" s="125">
        <f t="shared" si="1029"/>
        <v>0</v>
      </c>
      <c r="X198" s="125">
        <f t="shared" si="1029"/>
        <v>0</v>
      </c>
      <c r="Y198" s="125">
        <f t="shared" si="1029"/>
        <v>1.9</v>
      </c>
      <c r="Z198" s="125">
        <f t="shared" si="1029"/>
        <v>0</v>
      </c>
      <c r="AA198" s="125">
        <f t="shared" si="1029"/>
        <v>4.3</v>
      </c>
      <c r="AB198" s="125">
        <f t="shared" si="1029"/>
        <v>4.2</v>
      </c>
      <c r="AC198" s="125">
        <f t="shared" si="1029"/>
        <v>1.3</v>
      </c>
      <c r="AD198" s="125">
        <f t="shared" si="1029"/>
        <v>0</v>
      </c>
      <c r="AE198" s="125">
        <f t="shared" si="1029"/>
        <v>0</v>
      </c>
      <c r="AF198" s="125">
        <f t="shared" si="1029"/>
        <v>0</v>
      </c>
      <c r="AG198" s="205">
        <f t="shared" si="1029"/>
        <v>0</v>
      </c>
      <c r="AH198" s="205">
        <f t="shared" si="1029"/>
        <v>0</v>
      </c>
      <c r="AI198" s="13">
        <f>AI199</f>
        <v>1414.1</v>
      </c>
      <c r="AJ198" s="11">
        <f t="shared" si="990"/>
        <v>1222.4000000000001</v>
      </c>
      <c r="AK198" s="96">
        <f t="shared" si="990"/>
        <v>265.7</v>
      </c>
      <c r="AL198" s="96">
        <f t="shared" si="990"/>
        <v>182.3</v>
      </c>
      <c r="AM198" s="96">
        <f t="shared" si="990"/>
        <v>0</v>
      </c>
      <c r="AN198" s="96">
        <f t="shared" si="990"/>
        <v>0</v>
      </c>
      <c r="AO198" s="96">
        <f t="shared" si="990"/>
        <v>10.9</v>
      </c>
      <c r="AP198" s="96">
        <f t="shared" si="990"/>
        <v>8.8000000000000007</v>
      </c>
      <c r="AQ198" s="96">
        <f t="shared" si="990"/>
        <v>1106.7</v>
      </c>
      <c r="AR198" s="96">
        <f t="shared" si="990"/>
        <v>1031.3</v>
      </c>
      <c r="AS198" s="96">
        <f t="shared" si="990"/>
        <v>4.0999999999999996</v>
      </c>
      <c r="AT198" s="96">
        <f t="shared" si="990"/>
        <v>0</v>
      </c>
      <c r="AU198" s="96">
        <f t="shared" si="990"/>
        <v>0</v>
      </c>
      <c r="AV198" s="96">
        <f t="shared" si="990"/>
        <v>0</v>
      </c>
      <c r="AW198" s="96">
        <f t="shared" si="990"/>
        <v>26.7</v>
      </c>
      <c r="AX198" s="96">
        <f t="shared" si="990"/>
        <v>0</v>
      </c>
      <c r="AY198" s="153">
        <f t="shared" si="642"/>
        <v>-19.899999999999864</v>
      </c>
      <c r="AZ198" s="153">
        <f t="shared" si="643"/>
        <v>-23.500000000000227</v>
      </c>
      <c r="BA198" s="153">
        <f t="shared" si="644"/>
        <v>-12.399999999999977</v>
      </c>
      <c r="BB198" s="153">
        <f t="shared" si="645"/>
        <v>-19.300000000000011</v>
      </c>
      <c r="BC198" s="153">
        <f t="shared" si="646"/>
        <v>0</v>
      </c>
      <c r="BD198" s="153">
        <f t="shared" si="647"/>
        <v>0</v>
      </c>
      <c r="BE198" s="153">
        <f t="shared" si="648"/>
        <v>-1.9000000000000004</v>
      </c>
      <c r="BF198" s="153">
        <f t="shared" si="649"/>
        <v>0</v>
      </c>
      <c r="BG198" s="153">
        <f t="shared" si="650"/>
        <v>-4.2999999999999545</v>
      </c>
      <c r="BH198" s="153">
        <f t="shared" si="651"/>
        <v>-4.2000000000000455</v>
      </c>
      <c r="BI198" s="153">
        <f t="shared" si="652"/>
        <v>-1.2999999999999998</v>
      </c>
      <c r="BJ198" s="153">
        <f t="shared" si="653"/>
        <v>0</v>
      </c>
      <c r="BK198" s="153">
        <f t="shared" si="654"/>
        <v>0</v>
      </c>
      <c r="BL198" s="153">
        <f t="shared" si="655"/>
        <v>0</v>
      </c>
      <c r="BM198" s="153">
        <f t="shared" si="656"/>
        <v>0</v>
      </c>
      <c r="BN198" s="153">
        <f t="shared" si="657"/>
        <v>0</v>
      </c>
      <c r="BO198" s="188">
        <f t="shared" si="658"/>
        <v>1.3855583347321954E-13</v>
      </c>
    </row>
    <row r="199" spans="1:67" x14ac:dyDescent="0.25">
      <c r="A199" s="29"/>
      <c r="B199" s="19" t="s">
        <v>308</v>
      </c>
      <c r="C199" s="146">
        <f t="shared" ref="C199" si="1030">E199+G199+I199+K199+M199+O199+Q199</f>
        <v>1394.2</v>
      </c>
      <c r="D199" s="146">
        <f t="shared" ref="D199:D203" si="1031">F199+H199+J199+L199+N199+P199+R199</f>
        <v>1198.8999999999999</v>
      </c>
      <c r="E199" s="6">
        <v>253.3</v>
      </c>
      <c r="F199" s="6">
        <v>163</v>
      </c>
      <c r="G199" s="6"/>
      <c r="H199" s="6"/>
      <c r="I199" s="6">
        <f>SUM(I200:I203)</f>
        <v>9</v>
      </c>
      <c r="J199" s="6">
        <f>SUM(J200:J203)</f>
        <v>8.8000000000000007</v>
      </c>
      <c r="K199" s="6">
        <v>1102.4000000000001</v>
      </c>
      <c r="L199" s="6">
        <v>1027.0999999999999</v>
      </c>
      <c r="M199" s="6">
        <v>2.8</v>
      </c>
      <c r="N199" s="121"/>
      <c r="O199" s="121"/>
      <c r="P199" s="121"/>
      <c r="Q199" s="196">
        <f>'4 priedas_ nepanaudotos lėšos'!C70</f>
        <v>26.7</v>
      </c>
      <c r="R199" s="196">
        <f>'4 priedas_ nepanaudotos lėšos'!D70</f>
        <v>0</v>
      </c>
      <c r="S199" s="146">
        <f t="shared" ref="S199" si="1032">U199+W199+Y199+AA199+AC199+AE199+AG199</f>
        <v>19.900000000000002</v>
      </c>
      <c r="T199" s="146">
        <f t="shared" ref="T199:T203" si="1033">V199+X199+Z199+AB199+AD199+AF199+AH199</f>
        <v>23.5</v>
      </c>
      <c r="U199" s="126">
        <v>12.4</v>
      </c>
      <c r="V199" s="126">
        <v>19.3</v>
      </c>
      <c r="W199" s="126"/>
      <c r="X199" s="126"/>
      <c r="Y199" s="126">
        <f>SUM(Y200:Y203)</f>
        <v>1.9</v>
      </c>
      <c r="Z199" s="126">
        <f>SUM(Z200:Z203)</f>
        <v>0</v>
      </c>
      <c r="AA199" s="126">
        <v>4.3</v>
      </c>
      <c r="AB199" s="126">
        <v>4.2</v>
      </c>
      <c r="AC199" s="126">
        <v>1.3</v>
      </c>
      <c r="AD199" s="126"/>
      <c r="AE199" s="126"/>
      <c r="AF199" s="126"/>
      <c r="AG199" s="225">
        <f>'4 priedas_ nepanaudotos lėšos'!O70</f>
        <v>0</v>
      </c>
      <c r="AH199" s="225">
        <f>'4 priedas_ nepanaudotos lėšos'!P70</f>
        <v>0</v>
      </c>
      <c r="AI199" s="103">
        <f t="shared" ref="AI199" si="1034">AK199+AM199+AO199+AQ199+AS199+AU199+AW199</f>
        <v>1414.1</v>
      </c>
      <c r="AJ199" s="103">
        <f t="shared" ref="AJ199:AJ203" si="1035">AL199+AN199+AP199+AR199+AT199+AV199+AX199</f>
        <v>1222.4000000000001</v>
      </c>
      <c r="AK199" s="5">
        <f>E199+U199</f>
        <v>265.7</v>
      </c>
      <c r="AL199" s="5">
        <f t="shared" ref="AL199:AL201" si="1036">F199+V199</f>
        <v>182.3</v>
      </c>
      <c r="AM199" s="5">
        <f t="shared" ref="AM199:AM201" si="1037">G199+W199</f>
        <v>0</v>
      </c>
      <c r="AN199" s="5">
        <f t="shared" ref="AN199:AN201" si="1038">H199+X199</f>
        <v>0</v>
      </c>
      <c r="AO199" s="5">
        <f t="shared" ref="AO199:AO201" si="1039">I199+Y199</f>
        <v>10.9</v>
      </c>
      <c r="AP199" s="5">
        <f t="shared" ref="AP199:AP201" si="1040">J199+Z199</f>
        <v>8.8000000000000007</v>
      </c>
      <c r="AQ199" s="5">
        <f t="shared" ref="AQ199:AQ201" si="1041">K199+AA199</f>
        <v>1106.7</v>
      </c>
      <c r="AR199" s="5">
        <f t="shared" ref="AR199:AR201" si="1042">L199+AB199</f>
        <v>1031.3</v>
      </c>
      <c r="AS199" s="5">
        <f t="shared" ref="AS199:AS201" si="1043">M199+AC199</f>
        <v>4.0999999999999996</v>
      </c>
      <c r="AT199" s="5">
        <f t="shared" ref="AT199:AT201" si="1044">N199+AD199</f>
        <v>0</v>
      </c>
      <c r="AU199" s="5">
        <f t="shared" ref="AU199:AU201" si="1045">O199+AE199</f>
        <v>0</v>
      </c>
      <c r="AV199" s="5">
        <f t="shared" ref="AV199:AV201" si="1046">P199+AF199</f>
        <v>0</v>
      </c>
      <c r="AW199" s="5">
        <f t="shared" ref="AW199:AW201" si="1047">Q199+AG199</f>
        <v>26.7</v>
      </c>
      <c r="AX199" s="5">
        <f t="shared" ref="AX199:AX201" si="1048">R199+AH199</f>
        <v>0</v>
      </c>
      <c r="AY199" s="153">
        <f t="shared" si="642"/>
        <v>-19.899999999999864</v>
      </c>
      <c r="AZ199" s="153">
        <f t="shared" si="643"/>
        <v>-23.500000000000227</v>
      </c>
      <c r="BA199" s="153">
        <f t="shared" si="644"/>
        <v>-12.399999999999977</v>
      </c>
      <c r="BB199" s="153">
        <f t="shared" si="645"/>
        <v>-19.300000000000011</v>
      </c>
      <c r="BC199" s="153">
        <f t="shared" si="646"/>
        <v>0</v>
      </c>
      <c r="BD199" s="153">
        <f t="shared" si="647"/>
        <v>0</v>
      </c>
      <c r="BE199" s="153">
        <f t="shared" si="648"/>
        <v>-1.9000000000000004</v>
      </c>
      <c r="BF199" s="153">
        <f t="shared" si="649"/>
        <v>0</v>
      </c>
      <c r="BG199" s="153">
        <f t="shared" si="650"/>
        <v>-4.2999999999999545</v>
      </c>
      <c r="BH199" s="153">
        <f t="shared" si="651"/>
        <v>-4.2000000000000455</v>
      </c>
      <c r="BI199" s="153">
        <f t="shared" si="652"/>
        <v>-1.2999999999999998</v>
      </c>
      <c r="BJ199" s="153">
        <f t="shared" si="653"/>
        <v>0</v>
      </c>
      <c r="BK199" s="153">
        <f t="shared" si="654"/>
        <v>0</v>
      </c>
      <c r="BL199" s="153">
        <f t="shared" si="655"/>
        <v>0</v>
      </c>
      <c r="BM199" s="153">
        <f t="shared" si="656"/>
        <v>0</v>
      </c>
      <c r="BN199" s="153">
        <f t="shared" si="657"/>
        <v>0</v>
      </c>
      <c r="BO199" s="188">
        <f t="shared" si="658"/>
        <v>1.3855583347321954E-13</v>
      </c>
    </row>
    <row r="200" spans="1:67" ht="26.25" x14ac:dyDescent="0.25">
      <c r="A200" s="29"/>
      <c r="B200" s="31" t="s">
        <v>310</v>
      </c>
      <c r="C200" s="147">
        <f>E200+G200+I200+K200+M200+O200+Q200</f>
        <v>1.2</v>
      </c>
      <c r="D200" s="148">
        <f t="shared" si="1031"/>
        <v>1.1000000000000001</v>
      </c>
      <c r="E200" s="131"/>
      <c r="F200" s="131"/>
      <c r="G200" s="131"/>
      <c r="H200" s="131"/>
      <c r="I200" s="128">
        <v>1.2</v>
      </c>
      <c r="J200" s="128">
        <v>1.1000000000000001</v>
      </c>
      <c r="K200" s="131"/>
      <c r="L200" s="131"/>
      <c r="M200" s="131"/>
      <c r="N200" s="131"/>
      <c r="O200" s="131"/>
      <c r="P200" s="131"/>
      <c r="Q200" s="200"/>
      <c r="R200" s="200"/>
      <c r="S200" s="147">
        <f>U200+W200+Y200+AA200+AC200+AE200+AG200</f>
        <v>0</v>
      </c>
      <c r="T200" s="148">
        <f t="shared" si="1033"/>
        <v>0</v>
      </c>
      <c r="U200" s="133"/>
      <c r="V200" s="133"/>
      <c r="W200" s="133"/>
      <c r="X200" s="133"/>
      <c r="Y200" s="133"/>
      <c r="Z200" s="133"/>
      <c r="AA200" s="133"/>
      <c r="AB200" s="133"/>
      <c r="AC200" s="133"/>
      <c r="AD200" s="133"/>
      <c r="AE200" s="133"/>
      <c r="AF200" s="133"/>
      <c r="AG200" s="210"/>
      <c r="AH200" s="210"/>
      <c r="AI200" s="134">
        <f>AK200+AM200+AO200+AQ200+AS200+AU200+AW200</f>
        <v>1.2</v>
      </c>
      <c r="AJ200" s="135">
        <f t="shared" si="1035"/>
        <v>1.1000000000000001</v>
      </c>
      <c r="AK200" s="104">
        <f t="shared" ref="AK200:AK201" si="1049">E200+U200</f>
        <v>0</v>
      </c>
      <c r="AL200" s="104">
        <f t="shared" si="1036"/>
        <v>0</v>
      </c>
      <c r="AM200" s="104">
        <f t="shared" si="1037"/>
        <v>0</v>
      </c>
      <c r="AN200" s="104">
        <f t="shared" si="1038"/>
        <v>0</v>
      </c>
      <c r="AO200" s="104">
        <f t="shared" si="1039"/>
        <v>1.2</v>
      </c>
      <c r="AP200" s="104">
        <f t="shared" si="1040"/>
        <v>1.1000000000000001</v>
      </c>
      <c r="AQ200" s="104">
        <f t="shared" si="1041"/>
        <v>0</v>
      </c>
      <c r="AR200" s="104">
        <f t="shared" si="1042"/>
        <v>0</v>
      </c>
      <c r="AS200" s="104">
        <f t="shared" si="1043"/>
        <v>0</v>
      </c>
      <c r="AT200" s="104">
        <f t="shared" si="1044"/>
        <v>0</v>
      </c>
      <c r="AU200" s="104">
        <f t="shared" si="1045"/>
        <v>0</v>
      </c>
      <c r="AV200" s="104">
        <f t="shared" si="1046"/>
        <v>0</v>
      </c>
      <c r="AW200" s="104">
        <f t="shared" si="1047"/>
        <v>0</v>
      </c>
      <c r="AX200" s="104">
        <f t="shared" si="1048"/>
        <v>0</v>
      </c>
      <c r="AY200" s="153">
        <f t="shared" si="642"/>
        <v>0</v>
      </c>
      <c r="AZ200" s="153">
        <f t="shared" si="643"/>
        <v>0</v>
      </c>
      <c r="BA200" s="153">
        <f t="shared" si="644"/>
        <v>0</v>
      </c>
      <c r="BB200" s="153">
        <f t="shared" si="645"/>
        <v>0</v>
      </c>
      <c r="BC200" s="153">
        <f t="shared" si="646"/>
        <v>0</v>
      </c>
      <c r="BD200" s="153">
        <f t="shared" si="647"/>
        <v>0</v>
      </c>
      <c r="BE200" s="153">
        <f t="shared" si="648"/>
        <v>0</v>
      </c>
      <c r="BF200" s="153">
        <f t="shared" si="649"/>
        <v>0</v>
      </c>
      <c r="BG200" s="153">
        <f t="shared" si="650"/>
        <v>0</v>
      </c>
      <c r="BH200" s="153">
        <f t="shared" si="651"/>
        <v>0</v>
      </c>
      <c r="BI200" s="153">
        <f t="shared" si="652"/>
        <v>0</v>
      </c>
      <c r="BJ200" s="153">
        <f t="shared" si="653"/>
        <v>0</v>
      </c>
      <c r="BK200" s="153">
        <f t="shared" si="654"/>
        <v>0</v>
      </c>
      <c r="BL200" s="153">
        <f t="shared" si="655"/>
        <v>0</v>
      </c>
      <c r="BM200" s="153">
        <f t="shared" si="656"/>
        <v>0</v>
      </c>
      <c r="BN200" s="153">
        <f t="shared" si="657"/>
        <v>0</v>
      </c>
      <c r="BO200" s="188">
        <f t="shared" si="658"/>
        <v>0</v>
      </c>
    </row>
    <row r="201" spans="1:67" x14ac:dyDescent="0.25">
      <c r="A201" s="29"/>
      <c r="B201" s="31" t="s">
        <v>406</v>
      </c>
      <c r="C201" s="146">
        <f t="shared" ref="C201" si="1050">E201+G201+I201+K201+M201+O201+Q201</f>
        <v>0</v>
      </c>
      <c r="D201" s="146">
        <f t="shared" si="1031"/>
        <v>0</v>
      </c>
      <c r="E201" s="6"/>
      <c r="F201" s="6"/>
      <c r="G201" s="6"/>
      <c r="H201" s="6"/>
      <c r="I201" s="128"/>
      <c r="J201" s="128"/>
      <c r="K201" s="6"/>
      <c r="L201" s="6"/>
      <c r="M201" s="6"/>
      <c r="N201" s="6"/>
      <c r="O201" s="6"/>
      <c r="P201" s="6"/>
      <c r="Q201" s="196"/>
      <c r="R201" s="196"/>
      <c r="S201" s="146">
        <f t="shared" ref="S201" si="1051">U201+W201+Y201+AA201+AC201+AE201+AG201</f>
        <v>1.9</v>
      </c>
      <c r="T201" s="146">
        <f t="shared" si="1033"/>
        <v>0</v>
      </c>
      <c r="U201" s="126"/>
      <c r="V201" s="126"/>
      <c r="W201" s="126"/>
      <c r="X201" s="126"/>
      <c r="Y201" s="126">
        <v>1.9</v>
      </c>
      <c r="Z201" s="126"/>
      <c r="AA201" s="126"/>
      <c r="AB201" s="126"/>
      <c r="AC201" s="126"/>
      <c r="AD201" s="126"/>
      <c r="AE201" s="126"/>
      <c r="AF201" s="126"/>
      <c r="AG201" s="206"/>
      <c r="AH201" s="206"/>
      <c r="AI201" s="103">
        <f t="shared" ref="AI201" si="1052">AK201+AM201+AO201+AQ201+AS201+AU201+AW201</f>
        <v>1.9</v>
      </c>
      <c r="AJ201" s="103">
        <f t="shared" si="1035"/>
        <v>0</v>
      </c>
      <c r="AK201" s="104">
        <f t="shared" si="1049"/>
        <v>0</v>
      </c>
      <c r="AL201" s="104">
        <f t="shared" si="1036"/>
        <v>0</v>
      </c>
      <c r="AM201" s="104">
        <f t="shared" si="1037"/>
        <v>0</v>
      </c>
      <c r="AN201" s="104">
        <f t="shared" si="1038"/>
        <v>0</v>
      </c>
      <c r="AO201" s="104">
        <f t="shared" si="1039"/>
        <v>1.9</v>
      </c>
      <c r="AP201" s="104">
        <f t="shared" si="1040"/>
        <v>0</v>
      </c>
      <c r="AQ201" s="104">
        <f t="shared" si="1041"/>
        <v>0</v>
      </c>
      <c r="AR201" s="104">
        <f t="shared" si="1042"/>
        <v>0</v>
      </c>
      <c r="AS201" s="104">
        <f t="shared" si="1043"/>
        <v>0</v>
      </c>
      <c r="AT201" s="104">
        <f t="shared" si="1044"/>
        <v>0</v>
      </c>
      <c r="AU201" s="104">
        <f t="shared" si="1045"/>
        <v>0</v>
      </c>
      <c r="AV201" s="104">
        <f t="shared" si="1046"/>
        <v>0</v>
      </c>
      <c r="AW201" s="104">
        <f t="shared" si="1047"/>
        <v>0</v>
      </c>
      <c r="AX201" s="104">
        <f t="shared" si="1048"/>
        <v>0</v>
      </c>
      <c r="AY201" s="153">
        <f t="shared" si="642"/>
        <v>-1.9</v>
      </c>
      <c r="AZ201" s="153">
        <f t="shared" si="643"/>
        <v>0</v>
      </c>
      <c r="BA201" s="153">
        <f t="shared" si="644"/>
        <v>0</v>
      </c>
      <c r="BB201" s="153">
        <f t="shared" si="645"/>
        <v>0</v>
      </c>
      <c r="BC201" s="153">
        <f t="shared" si="646"/>
        <v>0</v>
      </c>
      <c r="BD201" s="153">
        <f t="shared" si="647"/>
        <v>0</v>
      </c>
      <c r="BE201" s="153">
        <f t="shared" si="648"/>
        <v>-1.9</v>
      </c>
      <c r="BF201" s="153">
        <f t="shared" si="649"/>
        <v>0</v>
      </c>
      <c r="BG201" s="153">
        <f t="shared" si="650"/>
        <v>0</v>
      </c>
      <c r="BH201" s="153">
        <f t="shared" si="651"/>
        <v>0</v>
      </c>
      <c r="BI201" s="153">
        <f t="shared" si="652"/>
        <v>0</v>
      </c>
      <c r="BJ201" s="153">
        <f t="shared" si="653"/>
        <v>0</v>
      </c>
      <c r="BK201" s="153">
        <f t="shared" si="654"/>
        <v>0</v>
      </c>
      <c r="BL201" s="153">
        <f t="shared" si="655"/>
        <v>0</v>
      </c>
      <c r="BM201" s="153">
        <f t="shared" si="656"/>
        <v>0</v>
      </c>
      <c r="BN201" s="153">
        <f t="shared" si="657"/>
        <v>0</v>
      </c>
      <c r="BO201" s="188">
        <f t="shared" si="658"/>
        <v>0</v>
      </c>
    </row>
    <row r="202" spans="1:67" ht="39" x14ac:dyDescent="0.25">
      <c r="A202" s="29"/>
      <c r="B202" s="31" t="s">
        <v>478</v>
      </c>
      <c r="C202" s="147">
        <f>E202+G202+I202+K202+M202+O202+Q202</f>
        <v>4.3</v>
      </c>
      <c r="D202" s="148">
        <f t="shared" ref="D202" si="1053">F202+H202+J202+L202+N202+P202+R202</f>
        <v>4.2</v>
      </c>
      <c r="E202" s="131"/>
      <c r="F202" s="131"/>
      <c r="G202" s="131"/>
      <c r="H202" s="131"/>
      <c r="I202" s="128">
        <v>4.3</v>
      </c>
      <c r="J202" s="128">
        <v>4.2</v>
      </c>
      <c r="K202" s="131"/>
      <c r="L202" s="131"/>
      <c r="M202" s="131"/>
      <c r="N202" s="131"/>
      <c r="O202" s="131"/>
      <c r="P202" s="131"/>
      <c r="Q202" s="200"/>
      <c r="R202" s="200"/>
      <c r="S202" s="147">
        <f>U202+W202+Y202+AA202+AC202+AE202+AG202</f>
        <v>0</v>
      </c>
      <c r="T202" s="148">
        <f t="shared" ref="T202" si="1054">V202+X202+Z202+AB202+AD202+AF202+AH202</f>
        <v>0</v>
      </c>
      <c r="U202" s="133"/>
      <c r="V202" s="133"/>
      <c r="W202" s="133"/>
      <c r="X202" s="133"/>
      <c r="Y202" s="126"/>
      <c r="Z202" s="126"/>
      <c r="AA202" s="133"/>
      <c r="AB202" s="133"/>
      <c r="AC202" s="133"/>
      <c r="AD202" s="133"/>
      <c r="AE202" s="133"/>
      <c r="AF202" s="133"/>
      <c r="AG202" s="210"/>
      <c r="AH202" s="210"/>
      <c r="AI202" s="134">
        <f>AK202+AM202+AO202+AQ202+AS202+AU202+AW202</f>
        <v>4.3</v>
      </c>
      <c r="AJ202" s="135">
        <f t="shared" ref="AJ202" si="1055">AL202+AN202+AP202+AR202+AT202+AV202+AX202</f>
        <v>4.2</v>
      </c>
      <c r="AK202" s="104">
        <f t="shared" ref="AK202" si="1056">E202+U202</f>
        <v>0</v>
      </c>
      <c r="AL202" s="104">
        <f t="shared" ref="AL202" si="1057">F202+V202</f>
        <v>0</v>
      </c>
      <c r="AM202" s="104">
        <f t="shared" ref="AM202" si="1058">G202+W202</f>
        <v>0</v>
      </c>
      <c r="AN202" s="104">
        <f t="shared" ref="AN202" si="1059">H202+X202</f>
        <v>0</v>
      </c>
      <c r="AO202" s="104">
        <f t="shared" ref="AO202" si="1060">I202+Y202</f>
        <v>4.3</v>
      </c>
      <c r="AP202" s="104">
        <f t="shared" ref="AP202" si="1061">J202+Z202</f>
        <v>4.2</v>
      </c>
      <c r="AQ202" s="104">
        <f t="shared" ref="AQ202" si="1062">K202+AA202</f>
        <v>0</v>
      </c>
      <c r="AR202" s="104">
        <f t="shared" ref="AR202" si="1063">L202+AB202</f>
        <v>0</v>
      </c>
      <c r="AS202" s="104">
        <f t="shared" ref="AS202" si="1064">M202+AC202</f>
        <v>0</v>
      </c>
      <c r="AT202" s="104">
        <f t="shared" ref="AT202" si="1065">N202+AD202</f>
        <v>0</v>
      </c>
      <c r="AU202" s="104">
        <f t="shared" ref="AU202" si="1066">O202+AE202</f>
        <v>0</v>
      </c>
      <c r="AV202" s="104">
        <f t="shared" ref="AV202" si="1067">P202+AF202</f>
        <v>0</v>
      </c>
      <c r="AW202" s="104">
        <f t="shared" ref="AW202" si="1068">Q202+AG202</f>
        <v>0</v>
      </c>
      <c r="AX202" s="104">
        <f t="shared" ref="AX202" si="1069">R202+AH202</f>
        <v>0</v>
      </c>
      <c r="AY202" s="153">
        <f t="shared" si="642"/>
        <v>0</v>
      </c>
      <c r="AZ202" s="153">
        <f t="shared" si="643"/>
        <v>0</v>
      </c>
      <c r="BA202" s="153">
        <f t="shared" si="644"/>
        <v>0</v>
      </c>
      <c r="BB202" s="153">
        <f t="shared" si="645"/>
        <v>0</v>
      </c>
      <c r="BC202" s="153">
        <f t="shared" si="646"/>
        <v>0</v>
      </c>
      <c r="BD202" s="153">
        <f t="shared" si="647"/>
        <v>0</v>
      </c>
      <c r="BE202" s="153">
        <f t="shared" si="648"/>
        <v>0</v>
      </c>
      <c r="BF202" s="153">
        <f t="shared" si="649"/>
        <v>0</v>
      </c>
      <c r="BG202" s="153">
        <f t="shared" si="650"/>
        <v>0</v>
      </c>
      <c r="BH202" s="153">
        <f t="shared" si="651"/>
        <v>0</v>
      </c>
      <c r="BI202" s="153">
        <f t="shared" si="652"/>
        <v>0</v>
      </c>
      <c r="BJ202" s="153">
        <f t="shared" si="653"/>
        <v>0</v>
      </c>
      <c r="BK202" s="153">
        <f t="shared" si="654"/>
        <v>0</v>
      </c>
      <c r="BL202" s="153">
        <f t="shared" si="655"/>
        <v>0</v>
      </c>
      <c r="BM202" s="153">
        <f t="shared" si="656"/>
        <v>0</v>
      </c>
      <c r="BN202" s="153">
        <f t="shared" si="657"/>
        <v>0</v>
      </c>
      <c r="BO202" s="188">
        <f t="shared" si="658"/>
        <v>0</v>
      </c>
    </row>
    <row r="203" spans="1:67" ht="39" x14ac:dyDescent="0.25">
      <c r="A203" s="32"/>
      <c r="B203" s="31" t="s">
        <v>309</v>
      </c>
      <c r="C203" s="147">
        <f>E203+G203+I203+K203+M203+O203+Q203</f>
        <v>3.5</v>
      </c>
      <c r="D203" s="148">
        <f t="shared" si="1031"/>
        <v>3.5</v>
      </c>
      <c r="E203" s="128"/>
      <c r="F203" s="128"/>
      <c r="G203" s="128"/>
      <c r="H203" s="128"/>
      <c r="I203" s="128">
        <v>3.5</v>
      </c>
      <c r="J203" s="128">
        <v>3.5</v>
      </c>
      <c r="K203" s="128"/>
      <c r="L203" s="128"/>
      <c r="M203" s="128"/>
      <c r="N203" s="128"/>
      <c r="O203" s="128"/>
      <c r="P203" s="128"/>
      <c r="Q203" s="197"/>
      <c r="R203" s="197"/>
      <c r="S203" s="147">
        <f>U203+W203+Y203+AA203+AC203+AE203+AG203</f>
        <v>0</v>
      </c>
      <c r="T203" s="148">
        <f t="shared" si="1033"/>
        <v>0</v>
      </c>
      <c r="U203" s="129"/>
      <c r="V203" s="129"/>
      <c r="W203" s="129"/>
      <c r="X203" s="129"/>
      <c r="Y203" s="129"/>
      <c r="Z203" s="129"/>
      <c r="AA203" s="129"/>
      <c r="AB203" s="129"/>
      <c r="AC203" s="129"/>
      <c r="AD203" s="129"/>
      <c r="AE203" s="129"/>
      <c r="AF203" s="129"/>
      <c r="AG203" s="207"/>
      <c r="AH203" s="207"/>
      <c r="AI203" s="134">
        <f>AK203+AM203+AO203+AQ203+AS203+AU203+AW203</f>
        <v>3.5</v>
      </c>
      <c r="AJ203" s="135">
        <f t="shared" si="1035"/>
        <v>3.5</v>
      </c>
      <c r="AK203" s="104">
        <f t="shared" ref="AK203" si="1070">E203+U203</f>
        <v>0</v>
      </c>
      <c r="AL203" s="104">
        <f t="shared" ref="AL203" si="1071">F203+V203</f>
        <v>0</v>
      </c>
      <c r="AM203" s="104">
        <f t="shared" ref="AM203" si="1072">G203+W203</f>
        <v>0</v>
      </c>
      <c r="AN203" s="104">
        <f t="shared" ref="AN203" si="1073">H203+X203</f>
        <v>0</v>
      </c>
      <c r="AO203" s="104">
        <f t="shared" ref="AO203" si="1074">I203+Y203</f>
        <v>3.5</v>
      </c>
      <c r="AP203" s="104">
        <f t="shared" ref="AP203" si="1075">J203+Z203</f>
        <v>3.5</v>
      </c>
      <c r="AQ203" s="104">
        <f t="shared" ref="AQ203" si="1076">K203+AA203</f>
        <v>0</v>
      </c>
      <c r="AR203" s="104">
        <f t="shared" ref="AR203" si="1077">L203+AB203</f>
        <v>0</v>
      </c>
      <c r="AS203" s="104">
        <f t="shared" ref="AS203" si="1078">M203+AC203</f>
        <v>0</v>
      </c>
      <c r="AT203" s="104">
        <f t="shared" ref="AT203" si="1079">N203+AD203</f>
        <v>0</v>
      </c>
      <c r="AU203" s="104">
        <f t="shared" ref="AU203" si="1080">O203+AE203</f>
        <v>0</v>
      </c>
      <c r="AV203" s="104">
        <f t="shared" ref="AV203" si="1081">P203+AF203</f>
        <v>0</v>
      </c>
      <c r="AW203" s="104">
        <f t="shared" ref="AW203" si="1082">Q203+AG203</f>
        <v>0</v>
      </c>
      <c r="AX203" s="104">
        <f t="shared" ref="AX203" si="1083">R203+AH203</f>
        <v>0</v>
      </c>
      <c r="AY203" s="153">
        <f t="shared" si="642"/>
        <v>0</v>
      </c>
      <c r="AZ203" s="153">
        <f t="shared" si="643"/>
        <v>0</v>
      </c>
      <c r="BA203" s="153">
        <f t="shared" si="644"/>
        <v>0</v>
      </c>
      <c r="BB203" s="153">
        <f t="shared" si="645"/>
        <v>0</v>
      </c>
      <c r="BC203" s="153">
        <f t="shared" si="646"/>
        <v>0</v>
      </c>
      <c r="BD203" s="153">
        <f t="shared" si="647"/>
        <v>0</v>
      </c>
      <c r="BE203" s="153">
        <f t="shared" si="648"/>
        <v>0</v>
      </c>
      <c r="BF203" s="153">
        <f t="shared" si="649"/>
        <v>0</v>
      </c>
      <c r="BG203" s="153">
        <f t="shared" si="650"/>
        <v>0</v>
      </c>
      <c r="BH203" s="153">
        <f t="shared" si="651"/>
        <v>0</v>
      </c>
      <c r="BI203" s="153">
        <f t="shared" si="652"/>
        <v>0</v>
      </c>
      <c r="BJ203" s="153">
        <f t="shared" si="653"/>
        <v>0</v>
      </c>
      <c r="BK203" s="153">
        <f t="shared" si="654"/>
        <v>0</v>
      </c>
      <c r="BL203" s="153">
        <f t="shared" si="655"/>
        <v>0</v>
      </c>
      <c r="BM203" s="153">
        <f t="shared" si="656"/>
        <v>0</v>
      </c>
      <c r="BN203" s="153">
        <f t="shared" si="657"/>
        <v>0</v>
      </c>
      <c r="BO203" s="188">
        <f t="shared" si="658"/>
        <v>0</v>
      </c>
    </row>
    <row r="204" spans="1:67" ht="15" customHeight="1" x14ac:dyDescent="0.25">
      <c r="A204" s="28" t="s">
        <v>316</v>
      </c>
      <c r="B204" s="107" t="s">
        <v>317</v>
      </c>
      <c r="C204" s="143">
        <f>C205</f>
        <v>1778</v>
      </c>
      <c r="D204" s="144">
        <f t="shared" ref="D204:R204" si="1084">D205</f>
        <v>1511.5</v>
      </c>
      <c r="E204" s="121">
        <f t="shared" si="1084"/>
        <v>553.20000000000005</v>
      </c>
      <c r="F204" s="121">
        <f t="shared" si="1084"/>
        <v>410.3</v>
      </c>
      <c r="G204" s="121">
        <f t="shared" si="1084"/>
        <v>0</v>
      </c>
      <c r="H204" s="121">
        <f t="shared" si="1084"/>
        <v>0</v>
      </c>
      <c r="I204" s="121">
        <f t="shared" si="1084"/>
        <v>25.3</v>
      </c>
      <c r="J204" s="121">
        <f t="shared" si="1084"/>
        <v>24.700000000000003</v>
      </c>
      <c r="K204" s="121">
        <f t="shared" si="1084"/>
        <v>1144.2</v>
      </c>
      <c r="L204" s="121">
        <f t="shared" si="1084"/>
        <v>1076.5</v>
      </c>
      <c r="M204" s="121">
        <f t="shared" si="1084"/>
        <v>38.700000000000003</v>
      </c>
      <c r="N204" s="121">
        <f t="shared" si="1084"/>
        <v>0</v>
      </c>
      <c r="O204" s="121">
        <f t="shared" si="1084"/>
        <v>0</v>
      </c>
      <c r="P204" s="121">
        <f t="shared" si="1084"/>
        <v>0</v>
      </c>
      <c r="Q204" s="195">
        <f t="shared" si="1084"/>
        <v>16.599999999999998</v>
      </c>
      <c r="R204" s="195">
        <f t="shared" si="1084"/>
        <v>0</v>
      </c>
      <c r="S204" s="143">
        <f>S205</f>
        <v>37.799999999999997</v>
      </c>
      <c r="T204" s="144">
        <f t="shared" ref="T204:AH204" si="1085">T205</f>
        <v>37</v>
      </c>
      <c r="U204" s="125">
        <f t="shared" si="1085"/>
        <v>14.9</v>
      </c>
      <c r="V204" s="125">
        <f t="shared" si="1085"/>
        <v>15.9</v>
      </c>
      <c r="W204" s="125">
        <f t="shared" si="1085"/>
        <v>0</v>
      </c>
      <c r="X204" s="125">
        <f t="shared" si="1085"/>
        <v>0</v>
      </c>
      <c r="Y204" s="125">
        <f t="shared" si="1085"/>
        <v>3.2</v>
      </c>
      <c r="Z204" s="125">
        <f t="shared" si="1085"/>
        <v>1.8</v>
      </c>
      <c r="AA204" s="125">
        <f t="shared" si="1085"/>
        <v>19.2</v>
      </c>
      <c r="AB204" s="125">
        <f t="shared" si="1085"/>
        <v>19.3</v>
      </c>
      <c r="AC204" s="125">
        <f t="shared" si="1085"/>
        <v>0.5</v>
      </c>
      <c r="AD204" s="125">
        <f t="shared" si="1085"/>
        <v>0</v>
      </c>
      <c r="AE204" s="125">
        <f t="shared" si="1085"/>
        <v>0</v>
      </c>
      <c r="AF204" s="125">
        <f t="shared" si="1085"/>
        <v>0</v>
      </c>
      <c r="AG204" s="205">
        <f t="shared" si="1085"/>
        <v>0</v>
      </c>
      <c r="AH204" s="205">
        <f t="shared" si="1085"/>
        <v>0</v>
      </c>
      <c r="AI204" s="13">
        <f>AI205</f>
        <v>1815.8</v>
      </c>
      <c r="AJ204" s="11">
        <f t="shared" ref="AJ204:AX204" si="1086">AJ205</f>
        <v>1548.5</v>
      </c>
      <c r="AK204" s="96">
        <f t="shared" si="1086"/>
        <v>568.1</v>
      </c>
      <c r="AL204" s="96">
        <f t="shared" si="1086"/>
        <v>426.2</v>
      </c>
      <c r="AM204" s="96">
        <f t="shared" si="1086"/>
        <v>0</v>
      </c>
      <c r="AN204" s="96">
        <f t="shared" si="1086"/>
        <v>0</v>
      </c>
      <c r="AO204" s="96">
        <f t="shared" si="1086"/>
        <v>28.5</v>
      </c>
      <c r="AP204" s="96">
        <f t="shared" si="1086"/>
        <v>26.500000000000004</v>
      </c>
      <c r="AQ204" s="96">
        <f t="shared" si="1086"/>
        <v>1163.4000000000001</v>
      </c>
      <c r="AR204" s="96">
        <f t="shared" si="1086"/>
        <v>1095.8</v>
      </c>
      <c r="AS204" s="96">
        <f t="shared" si="1086"/>
        <v>39.200000000000003</v>
      </c>
      <c r="AT204" s="96">
        <f t="shared" si="1086"/>
        <v>0</v>
      </c>
      <c r="AU204" s="96">
        <f t="shared" si="1086"/>
        <v>0</v>
      </c>
      <c r="AV204" s="96">
        <f t="shared" si="1086"/>
        <v>0</v>
      </c>
      <c r="AW204" s="96">
        <f t="shared" si="1086"/>
        <v>16.599999999999998</v>
      </c>
      <c r="AX204" s="96">
        <f t="shared" si="1086"/>
        <v>0</v>
      </c>
      <c r="AY204" s="153">
        <f t="shared" si="642"/>
        <v>-37.799999999999955</v>
      </c>
      <c r="AZ204" s="153">
        <f t="shared" si="643"/>
        <v>-37</v>
      </c>
      <c r="BA204" s="153">
        <f t="shared" si="644"/>
        <v>-14.899999999999977</v>
      </c>
      <c r="BB204" s="153">
        <f t="shared" si="645"/>
        <v>-15.899999999999977</v>
      </c>
      <c r="BC204" s="153">
        <f t="shared" si="646"/>
        <v>0</v>
      </c>
      <c r="BD204" s="153">
        <f t="shared" si="647"/>
        <v>0</v>
      </c>
      <c r="BE204" s="153">
        <f t="shared" si="648"/>
        <v>-3.1999999999999993</v>
      </c>
      <c r="BF204" s="153">
        <f t="shared" si="649"/>
        <v>-1.8000000000000007</v>
      </c>
      <c r="BG204" s="153">
        <f t="shared" si="650"/>
        <v>-19.200000000000045</v>
      </c>
      <c r="BH204" s="153">
        <f t="shared" si="651"/>
        <v>-19.299999999999955</v>
      </c>
      <c r="BI204" s="153">
        <f t="shared" si="652"/>
        <v>-0.5</v>
      </c>
      <c r="BJ204" s="153">
        <f t="shared" si="653"/>
        <v>0</v>
      </c>
      <c r="BK204" s="153">
        <f t="shared" si="654"/>
        <v>0</v>
      </c>
      <c r="BL204" s="153">
        <f t="shared" si="655"/>
        <v>0</v>
      </c>
      <c r="BM204" s="153">
        <f t="shared" si="656"/>
        <v>0</v>
      </c>
      <c r="BN204" s="153">
        <f t="shared" si="657"/>
        <v>0</v>
      </c>
      <c r="BO204" s="188">
        <f t="shared" si="658"/>
        <v>0</v>
      </c>
    </row>
    <row r="205" spans="1:67" x14ac:dyDescent="0.25">
      <c r="A205" s="29"/>
      <c r="B205" s="19" t="s">
        <v>308</v>
      </c>
      <c r="C205" s="146">
        <f t="shared" ref="C205" si="1087">E205+G205+I205+K205+M205+O205+Q205</f>
        <v>1778</v>
      </c>
      <c r="D205" s="146">
        <f t="shared" ref="D205:D210" si="1088">F205+H205+J205+L205+N205+P205+R205</f>
        <v>1511.5</v>
      </c>
      <c r="E205" s="6">
        <v>553.20000000000005</v>
      </c>
      <c r="F205" s="6">
        <v>410.3</v>
      </c>
      <c r="G205" s="6"/>
      <c r="H205" s="6"/>
      <c r="I205" s="6">
        <f>SUM(I206:I210)</f>
        <v>25.3</v>
      </c>
      <c r="J205" s="6">
        <f>SUM(J206:J210)</f>
        <v>24.700000000000003</v>
      </c>
      <c r="K205" s="6">
        <v>1144.2</v>
      </c>
      <c r="L205" s="6">
        <v>1076.5</v>
      </c>
      <c r="M205" s="6">
        <v>38.700000000000003</v>
      </c>
      <c r="N205" s="121"/>
      <c r="O205" s="121"/>
      <c r="P205" s="121"/>
      <c r="Q205" s="196">
        <f>'4 priedas_ nepanaudotos lėšos'!C72</f>
        <v>16.599999999999998</v>
      </c>
      <c r="R205" s="196">
        <f>'4 priedas_ nepanaudotos lėšos'!D72</f>
        <v>0</v>
      </c>
      <c r="S205" s="146">
        <f t="shared" ref="S205" si="1089">U205+W205+Y205+AA205+AC205+AE205+AG205</f>
        <v>37.799999999999997</v>
      </c>
      <c r="T205" s="146">
        <f t="shared" ref="T205:T210" si="1090">V205+X205+Z205+AB205+AD205+AF205+AH205</f>
        <v>37</v>
      </c>
      <c r="U205" s="126">
        <v>14.9</v>
      </c>
      <c r="V205" s="126">
        <v>15.9</v>
      </c>
      <c r="W205" s="126"/>
      <c r="X205" s="126"/>
      <c r="Y205" s="126">
        <f>SUM(Y206:Y210)</f>
        <v>3.2</v>
      </c>
      <c r="Z205" s="126">
        <f>SUM(Z206:Z210)</f>
        <v>1.8</v>
      </c>
      <c r="AA205" s="126">
        <v>19.2</v>
      </c>
      <c r="AB205" s="126">
        <v>19.3</v>
      </c>
      <c r="AC205" s="126">
        <v>0.5</v>
      </c>
      <c r="AD205" s="126"/>
      <c r="AE205" s="126"/>
      <c r="AF205" s="126"/>
      <c r="AG205" s="225">
        <f>'4 priedas_ nepanaudotos lėšos'!O72</f>
        <v>0</v>
      </c>
      <c r="AH205" s="225">
        <f>'4 priedas_ nepanaudotos lėšos'!P72</f>
        <v>0</v>
      </c>
      <c r="AI205" s="103">
        <f t="shared" ref="AI205" si="1091">AK205+AM205+AO205+AQ205+AS205+AU205+AW205</f>
        <v>1815.8</v>
      </c>
      <c r="AJ205" s="103">
        <f t="shared" ref="AJ205:AJ210" si="1092">AL205+AN205+AP205+AR205+AT205+AV205+AX205</f>
        <v>1548.5</v>
      </c>
      <c r="AK205" s="5">
        <f>E205+U205</f>
        <v>568.1</v>
      </c>
      <c r="AL205" s="5">
        <f t="shared" ref="AL205:AL206" si="1093">F205+V205</f>
        <v>426.2</v>
      </c>
      <c r="AM205" s="5">
        <f t="shared" ref="AM205:AM206" si="1094">G205+W205</f>
        <v>0</v>
      </c>
      <c r="AN205" s="5">
        <f t="shared" ref="AN205:AN206" si="1095">H205+X205</f>
        <v>0</v>
      </c>
      <c r="AO205" s="5">
        <f t="shared" ref="AO205:AO206" si="1096">I205+Y205</f>
        <v>28.5</v>
      </c>
      <c r="AP205" s="5">
        <f t="shared" ref="AP205:AP206" si="1097">J205+Z205</f>
        <v>26.500000000000004</v>
      </c>
      <c r="AQ205" s="5">
        <f t="shared" ref="AQ205:AQ206" si="1098">K205+AA205</f>
        <v>1163.4000000000001</v>
      </c>
      <c r="AR205" s="5">
        <f t="shared" ref="AR205:AR206" si="1099">L205+AB205</f>
        <v>1095.8</v>
      </c>
      <c r="AS205" s="5">
        <f t="shared" ref="AS205:AS206" si="1100">M205+AC205</f>
        <v>39.200000000000003</v>
      </c>
      <c r="AT205" s="5">
        <f t="shared" ref="AT205:AT206" si="1101">N205+AD205</f>
        <v>0</v>
      </c>
      <c r="AU205" s="5">
        <f t="shared" ref="AU205:AU206" si="1102">O205+AE205</f>
        <v>0</v>
      </c>
      <c r="AV205" s="5">
        <f t="shared" ref="AV205:AV206" si="1103">P205+AF205</f>
        <v>0</v>
      </c>
      <c r="AW205" s="5">
        <f t="shared" ref="AW205:AW206" si="1104">Q205+AG205</f>
        <v>16.599999999999998</v>
      </c>
      <c r="AX205" s="5">
        <f t="shared" ref="AX205:AX206" si="1105">R205+AH205</f>
        <v>0</v>
      </c>
      <c r="AY205" s="153">
        <f t="shared" si="642"/>
        <v>-37.799999999999955</v>
      </c>
      <c r="AZ205" s="153">
        <f t="shared" si="643"/>
        <v>-37</v>
      </c>
      <c r="BA205" s="153">
        <f t="shared" si="644"/>
        <v>-14.899999999999977</v>
      </c>
      <c r="BB205" s="153">
        <f t="shared" si="645"/>
        <v>-15.899999999999977</v>
      </c>
      <c r="BC205" s="153">
        <f t="shared" si="646"/>
        <v>0</v>
      </c>
      <c r="BD205" s="153">
        <f t="shared" si="647"/>
        <v>0</v>
      </c>
      <c r="BE205" s="153">
        <f t="shared" si="648"/>
        <v>-3.1999999999999993</v>
      </c>
      <c r="BF205" s="153">
        <f t="shared" si="649"/>
        <v>-1.8000000000000007</v>
      </c>
      <c r="BG205" s="153">
        <f t="shared" si="650"/>
        <v>-19.200000000000045</v>
      </c>
      <c r="BH205" s="153">
        <f t="shared" si="651"/>
        <v>-19.299999999999955</v>
      </c>
      <c r="BI205" s="153">
        <f t="shared" si="652"/>
        <v>-0.5</v>
      </c>
      <c r="BJ205" s="153">
        <f t="shared" si="653"/>
        <v>0</v>
      </c>
      <c r="BK205" s="153">
        <f t="shared" si="654"/>
        <v>0</v>
      </c>
      <c r="BL205" s="153">
        <f t="shared" si="655"/>
        <v>0</v>
      </c>
      <c r="BM205" s="153">
        <f t="shared" si="656"/>
        <v>0</v>
      </c>
      <c r="BN205" s="153">
        <f t="shared" si="657"/>
        <v>0</v>
      </c>
      <c r="BO205" s="188">
        <f t="shared" si="658"/>
        <v>0</v>
      </c>
    </row>
    <row r="206" spans="1:67" ht="26.25" x14ac:dyDescent="0.25">
      <c r="A206" s="29"/>
      <c r="B206" s="31" t="s">
        <v>263</v>
      </c>
      <c r="C206" s="147">
        <f>E206+G206+I206+K206+M206+O206+Q206</f>
        <v>1.1000000000000001</v>
      </c>
      <c r="D206" s="148">
        <f t="shared" si="1088"/>
        <v>0.9</v>
      </c>
      <c r="E206" s="6"/>
      <c r="F206" s="6"/>
      <c r="G206" s="6"/>
      <c r="H206" s="6"/>
      <c r="I206" s="6">
        <v>1.1000000000000001</v>
      </c>
      <c r="J206" s="6">
        <v>0.9</v>
      </c>
      <c r="K206" s="6"/>
      <c r="L206" s="6"/>
      <c r="M206" s="6"/>
      <c r="N206" s="6"/>
      <c r="O206" s="6"/>
      <c r="P206" s="6"/>
      <c r="Q206" s="196"/>
      <c r="R206" s="196"/>
      <c r="S206" s="147">
        <f>U206+W206+Y206+AA206+AC206+AE206+AG206</f>
        <v>0</v>
      </c>
      <c r="T206" s="148">
        <f t="shared" si="1090"/>
        <v>0</v>
      </c>
      <c r="U206" s="126"/>
      <c r="V206" s="126"/>
      <c r="W206" s="126"/>
      <c r="X206" s="126"/>
      <c r="Y206" s="126"/>
      <c r="Z206" s="126"/>
      <c r="AA206" s="126"/>
      <c r="AB206" s="126"/>
      <c r="AC206" s="126"/>
      <c r="AD206" s="126"/>
      <c r="AE206" s="126"/>
      <c r="AF206" s="126"/>
      <c r="AG206" s="206"/>
      <c r="AH206" s="206"/>
      <c r="AI206" s="134">
        <f>AK206+AM206+AO206+AQ206+AS206+AU206+AW206</f>
        <v>1.1000000000000001</v>
      </c>
      <c r="AJ206" s="135">
        <f t="shared" si="1092"/>
        <v>0.9</v>
      </c>
      <c r="AK206" s="104">
        <f t="shared" ref="AK206" si="1106">E206+U206</f>
        <v>0</v>
      </c>
      <c r="AL206" s="104">
        <f t="shared" si="1093"/>
        <v>0</v>
      </c>
      <c r="AM206" s="104">
        <f t="shared" si="1094"/>
        <v>0</v>
      </c>
      <c r="AN206" s="104">
        <f t="shared" si="1095"/>
        <v>0</v>
      </c>
      <c r="AO206" s="104">
        <f t="shared" si="1096"/>
        <v>1.1000000000000001</v>
      </c>
      <c r="AP206" s="104">
        <f t="shared" si="1097"/>
        <v>0.9</v>
      </c>
      <c r="AQ206" s="104">
        <f t="shared" si="1098"/>
        <v>0</v>
      </c>
      <c r="AR206" s="104">
        <f t="shared" si="1099"/>
        <v>0</v>
      </c>
      <c r="AS206" s="104">
        <f t="shared" si="1100"/>
        <v>0</v>
      </c>
      <c r="AT206" s="104">
        <f t="shared" si="1101"/>
        <v>0</v>
      </c>
      <c r="AU206" s="104">
        <f t="shared" si="1102"/>
        <v>0</v>
      </c>
      <c r="AV206" s="104">
        <f t="shared" si="1103"/>
        <v>0</v>
      </c>
      <c r="AW206" s="104">
        <f t="shared" si="1104"/>
        <v>0</v>
      </c>
      <c r="AX206" s="104">
        <f t="shared" si="1105"/>
        <v>0</v>
      </c>
      <c r="AY206" s="153">
        <f t="shared" si="642"/>
        <v>0</v>
      </c>
      <c r="AZ206" s="153">
        <f t="shared" si="643"/>
        <v>0</v>
      </c>
      <c r="BA206" s="153">
        <f t="shared" si="644"/>
        <v>0</v>
      </c>
      <c r="BB206" s="153">
        <f t="shared" si="645"/>
        <v>0</v>
      </c>
      <c r="BC206" s="153">
        <f t="shared" si="646"/>
        <v>0</v>
      </c>
      <c r="BD206" s="153">
        <f t="shared" si="647"/>
        <v>0</v>
      </c>
      <c r="BE206" s="153">
        <f t="shared" si="648"/>
        <v>0</v>
      </c>
      <c r="BF206" s="153">
        <f t="shared" si="649"/>
        <v>0</v>
      </c>
      <c r="BG206" s="153">
        <f t="shared" si="650"/>
        <v>0</v>
      </c>
      <c r="BH206" s="153">
        <f t="shared" si="651"/>
        <v>0</v>
      </c>
      <c r="BI206" s="153">
        <f t="shared" si="652"/>
        <v>0</v>
      </c>
      <c r="BJ206" s="153">
        <f t="shared" si="653"/>
        <v>0</v>
      </c>
      <c r="BK206" s="153">
        <f t="shared" si="654"/>
        <v>0</v>
      </c>
      <c r="BL206" s="153">
        <f t="shared" si="655"/>
        <v>0</v>
      </c>
      <c r="BM206" s="153">
        <f t="shared" si="656"/>
        <v>0</v>
      </c>
      <c r="BN206" s="153">
        <f t="shared" si="657"/>
        <v>0</v>
      </c>
      <c r="BO206" s="188">
        <f t="shared" si="658"/>
        <v>0</v>
      </c>
    </row>
    <row r="207" spans="1:67" ht="26.25" x14ac:dyDescent="0.25">
      <c r="A207" s="29"/>
      <c r="B207" s="31" t="s">
        <v>310</v>
      </c>
      <c r="C207" s="147">
        <f t="shared" ref="C207:C210" si="1107">E207+G207+I207+K207+M207+O207+Q207</f>
        <v>7.6</v>
      </c>
      <c r="D207" s="148">
        <f t="shared" si="1088"/>
        <v>7.5</v>
      </c>
      <c r="E207" s="6"/>
      <c r="F207" s="6"/>
      <c r="G207" s="6"/>
      <c r="H207" s="6"/>
      <c r="I207" s="6">
        <v>7.6</v>
      </c>
      <c r="J207" s="6">
        <v>7.5</v>
      </c>
      <c r="K207" s="6"/>
      <c r="L207" s="6"/>
      <c r="M207" s="6"/>
      <c r="N207" s="6"/>
      <c r="O207" s="6"/>
      <c r="P207" s="6"/>
      <c r="Q207" s="196"/>
      <c r="R207" s="196"/>
      <c r="S207" s="147">
        <f t="shared" ref="S207:S210" si="1108">U207+W207+Y207+AA207+AC207+AE207+AG207</f>
        <v>0</v>
      </c>
      <c r="T207" s="148">
        <f t="shared" si="1090"/>
        <v>0</v>
      </c>
      <c r="U207" s="126"/>
      <c r="V207" s="126"/>
      <c r="W207" s="126"/>
      <c r="X207" s="126"/>
      <c r="Y207" s="126"/>
      <c r="Z207" s="126"/>
      <c r="AA207" s="126"/>
      <c r="AB207" s="126"/>
      <c r="AC207" s="126"/>
      <c r="AD207" s="126"/>
      <c r="AE207" s="126"/>
      <c r="AF207" s="126"/>
      <c r="AG207" s="206"/>
      <c r="AH207" s="206"/>
      <c r="AI207" s="134">
        <f t="shared" ref="AI207:AI210" si="1109">AK207+AM207+AO207+AQ207+AS207+AU207+AW207</f>
        <v>7.6</v>
      </c>
      <c r="AJ207" s="135">
        <f t="shared" si="1092"/>
        <v>7.5</v>
      </c>
      <c r="AK207" s="104">
        <f t="shared" ref="AK207:AK210" si="1110">E207+U207</f>
        <v>0</v>
      </c>
      <c r="AL207" s="104">
        <f t="shared" ref="AL207:AL210" si="1111">F207+V207</f>
        <v>0</v>
      </c>
      <c r="AM207" s="104">
        <f t="shared" ref="AM207:AM210" si="1112">G207+W207</f>
        <v>0</v>
      </c>
      <c r="AN207" s="104">
        <f t="shared" ref="AN207:AN210" si="1113">H207+X207</f>
        <v>0</v>
      </c>
      <c r="AO207" s="104">
        <f t="shared" ref="AO207:AO210" si="1114">I207+Y207</f>
        <v>7.6</v>
      </c>
      <c r="AP207" s="104">
        <f t="shared" ref="AP207:AP210" si="1115">J207+Z207</f>
        <v>7.5</v>
      </c>
      <c r="AQ207" s="104">
        <f t="shared" ref="AQ207:AQ210" si="1116">K207+AA207</f>
        <v>0</v>
      </c>
      <c r="AR207" s="104">
        <f t="shared" ref="AR207:AR210" si="1117">L207+AB207</f>
        <v>0</v>
      </c>
      <c r="AS207" s="104">
        <f t="shared" ref="AS207:AS210" si="1118">M207+AC207</f>
        <v>0</v>
      </c>
      <c r="AT207" s="104">
        <f t="shared" ref="AT207:AT210" si="1119">N207+AD207</f>
        <v>0</v>
      </c>
      <c r="AU207" s="104">
        <f t="shared" ref="AU207:AU210" si="1120">O207+AE207</f>
        <v>0</v>
      </c>
      <c r="AV207" s="104">
        <f t="shared" ref="AV207:AV210" si="1121">P207+AF207</f>
        <v>0</v>
      </c>
      <c r="AW207" s="104">
        <f t="shared" ref="AW207:AW210" si="1122">Q207+AG207</f>
        <v>0</v>
      </c>
      <c r="AX207" s="104">
        <f t="shared" ref="AX207:AX210" si="1123">R207+AH207</f>
        <v>0</v>
      </c>
      <c r="AY207" s="153">
        <f t="shared" si="642"/>
        <v>0</v>
      </c>
      <c r="AZ207" s="153">
        <f t="shared" si="643"/>
        <v>0</v>
      </c>
      <c r="BA207" s="153">
        <f t="shared" si="644"/>
        <v>0</v>
      </c>
      <c r="BB207" s="153">
        <f t="shared" si="645"/>
        <v>0</v>
      </c>
      <c r="BC207" s="153">
        <f t="shared" si="646"/>
        <v>0</v>
      </c>
      <c r="BD207" s="153">
        <f t="shared" si="647"/>
        <v>0</v>
      </c>
      <c r="BE207" s="153">
        <f t="shared" si="648"/>
        <v>0</v>
      </c>
      <c r="BF207" s="153">
        <f t="shared" si="649"/>
        <v>0</v>
      </c>
      <c r="BG207" s="153">
        <f t="shared" si="650"/>
        <v>0</v>
      </c>
      <c r="BH207" s="153">
        <f t="shared" si="651"/>
        <v>0</v>
      </c>
      <c r="BI207" s="153">
        <f t="shared" si="652"/>
        <v>0</v>
      </c>
      <c r="BJ207" s="153">
        <f t="shared" si="653"/>
        <v>0</v>
      </c>
      <c r="BK207" s="153">
        <f t="shared" si="654"/>
        <v>0</v>
      </c>
      <c r="BL207" s="153">
        <f t="shared" si="655"/>
        <v>0</v>
      </c>
      <c r="BM207" s="153">
        <f t="shared" si="656"/>
        <v>0</v>
      </c>
      <c r="BN207" s="153">
        <f t="shared" si="657"/>
        <v>0</v>
      </c>
      <c r="BO207" s="188">
        <f t="shared" si="658"/>
        <v>0</v>
      </c>
    </row>
    <row r="208" spans="1:67" x14ac:dyDescent="0.25">
      <c r="A208" s="29"/>
      <c r="B208" s="31" t="s">
        <v>406</v>
      </c>
      <c r="C208" s="146">
        <f t="shared" si="1107"/>
        <v>0</v>
      </c>
      <c r="D208" s="146">
        <f t="shared" si="1088"/>
        <v>0</v>
      </c>
      <c r="E208" s="6"/>
      <c r="F208" s="6"/>
      <c r="G208" s="6"/>
      <c r="H208" s="6"/>
      <c r="I208" s="128"/>
      <c r="J208" s="128"/>
      <c r="K208" s="6"/>
      <c r="L208" s="6"/>
      <c r="M208" s="6"/>
      <c r="N208" s="6"/>
      <c r="O208" s="6"/>
      <c r="P208" s="6"/>
      <c r="Q208" s="196"/>
      <c r="R208" s="196"/>
      <c r="S208" s="146">
        <f t="shared" si="1108"/>
        <v>1.4</v>
      </c>
      <c r="T208" s="146">
        <f t="shared" si="1090"/>
        <v>0</v>
      </c>
      <c r="U208" s="126"/>
      <c r="V208" s="126"/>
      <c r="W208" s="126"/>
      <c r="X208" s="126"/>
      <c r="Y208" s="126">
        <v>1.4</v>
      </c>
      <c r="Z208" s="126"/>
      <c r="AA208" s="126"/>
      <c r="AB208" s="126"/>
      <c r="AC208" s="126"/>
      <c r="AD208" s="126"/>
      <c r="AE208" s="126"/>
      <c r="AF208" s="126"/>
      <c r="AG208" s="206"/>
      <c r="AH208" s="206"/>
      <c r="AI208" s="103">
        <f t="shared" si="1109"/>
        <v>1.4</v>
      </c>
      <c r="AJ208" s="103">
        <f t="shared" si="1092"/>
        <v>0</v>
      </c>
      <c r="AK208" s="104">
        <f t="shared" si="1110"/>
        <v>0</v>
      </c>
      <c r="AL208" s="104">
        <f t="shared" si="1111"/>
        <v>0</v>
      </c>
      <c r="AM208" s="104">
        <f t="shared" si="1112"/>
        <v>0</v>
      </c>
      <c r="AN208" s="104">
        <f t="shared" si="1113"/>
        <v>0</v>
      </c>
      <c r="AO208" s="104">
        <f t="shared" si="1114"/>
        <v>1.4</v>
      </c>
      <c r="AP208" s="104">
        <f t="shared" si="1115"/>
        <v>0</v>
      </c>
      <c r="AQ208" s="104">
        <f t="shared" si="1116"/>
        <v>0</v>
      </c>
      <c r="AR208" s="104">
        <f t="shared" si="1117"/>
        <v>0</v>
      </c>
      <c r="AS208" s="104">
        <f t="shared" si="1118"/>
        <v>0</v>
      </c>
      <c r="AT208" s="104">
        <f t="shared" si="1119"/>
        <v>0</v>
      </c>
      <c r="AU208" s="104">
        <f t="shared" si="1120"/>
        <v>0</v>
      </c>
      <c r="AV208" s="104">
        <f t="shared" si="1121"/>
        <v>0</v>
      </c>
      <c r="AW208" s="104">
        <f t="shared" si="1122"/>
        <v>0</v>
      </c>
      <c r="AX208" s="104">
        <f t="shared" si="1123"/>
        <v>0</v>
      </c>
      <c r="AY208" s="153">
        <f t="shared" ref="AY208" si="1124">C208-AI208</f>
        <v>-1.4</v>
      </c>
      <c r="AZ208" s="153">
        <f t="shared" ref="AZ208" si="1125">D208-AJ208</f>
        <v>0</v>
      </c>
      <c r="BA208" s="153">
        <f t="shared" ref="BA208" si="1126">E208-AK208</f>
        <v>0</v>
      </c>
      <c r="BB208" s="153">
        <f t="shared" ref="BB208" si="1127">F208-AL208</f>
        <v>0</v>
      </c>
      <c r="BC208" s="153">
        <f t="shared" ref="BC208" si="1128">G208-AM208</f>
        <v>0</v>
      </c>
      <c r="BD208" s="153">
        <f t="shared" ref="BD208" si="1129">H208-AN208</f>
        <v>0</v>
      </c>
      <c r="BE208" s="153">
        <f t="shared" ref="BE208" si="1130">I208-AO208</f>
        <v>-1.4</v>
      </c>
      <c r="BF208" s="153">
        <f t="shared" ref="BF208" si="1131">J208-AP208</f>
        <v>0</v>
      </c>
      <c r="BG208" s="153">
        <f t="shared" ref="BG208" si="1132">K208-AQ208</f>
        <v>0</v>
      </c>
      <c r="BH208" s="153">
        <f t="shared" ref="BH208" si="1133">L208-AR208</f>
        <v>0</v>
      </c>
      <c r="BI208" s="153">
        <f t="shared" ref="BI208" si="1134">M208-AS208</f>
        <v>0</v>
      </c>
      <c r="BJ208" s="153">
        <f t="shared" ref="BJ208" si="1135">N208-AT208</f>
        <v>0</v>
      </c>
      <c r="BK208" s="153">
        <f t="shared" ref="BK208" si="1136">O208-AU208</f>
        <v>0</v>
      </c>
      <c r="BL208" s="153">
        <f t="shared" ref="BL208" si="1137">P208-AV208</f>
        <v>0</v>
      </c>
      <c r="BM208" s="153">
        <f t="shared" ref="BM208" si="1138">Q208-AW208</f>
        <v>0</v>
      </c>
      <c r="BN208" s="153">
        <f t="shared" ref="BN208" si="1139">R208-AX208</f>
        <v>0</v>
      </c>
      <c r="BO208" s="188">
        <f t="shared" ref="BO208" si="1140">S208+AY208</f>
        <v>0</v>
      </c>
    </row>
    <row r="209" spans="1:67" ht="39" x14ac:dyDescent="0.25">
      <c r="A209" s="29"/>
      <c r="B209" s="31" t="s">
        <v>478</v>
      </c>
      <c r="C209" s="147">
        <f t="shared" si="1107"/>
        <v>13</v>
      </c>
      <c r="D209" s="148">
        <f t="shared" si="1088"/>
        <v>12.8</v>
      </c>
      <c r="E209" s="6"/>
      <c r="F209" s="6"/>
      <c r="G209" s="6"/>
      <c r="H209" s="6"/>
      <c r="I209" s="6">
        <v>13</v>
      </c>
      <c r="J209" s="6">
        <v>12.8</v>
      </c>
      <c r="K209" s="6"/>
      <c r="L209" s="6"/>
      <c r="M209" s="6"/>
      <c r="N209" s="6"/>
      <c r="O209" s="6"/>
      <c r="P209" s="6"/>
      <c r="Q209" s="196"/>
      <c r="R209" s="196"/>
      <c r="S209" s="147">
        <f t="shared" ref="S209" si="1141">U209+W209+Y209+AA209+AC209+AE209+AG209</f>
        <v>1.8</v>
      </c>
      <c r="T209" s="148">
        <f t="shared" ref="T209" si="1142">V209+X209+Z209+AB209+AD209+AF209+AH209</f>
        <v>1.8</v>
      </c>
      <c r="U209" s="126"/>
      <c r="V209" s="126"/>
      <c r="W209" s="126"/>
      <c r="X209" s="126"/>
      <c r="Y209" s="126">
        <v>1.8</v>
      </c>
      <c r="Z209" s="126">
        <v>1.8</v>
      </c>
      <c r="AA209" s="126"/>
      <c r="AB209" s="126"/>
      <c r="AC209" s="126"/>
      <c r="AD209" s="126"/>
      <c r="AE209" s="126"/>
      <c r="AF209" s="126"/>
      <c r="AG209" s="206"/>
      <c r="AH209" s="206"/>
      <c r="AI209" s="134">
        <f t="shared" ref="AI209" si="1143">AK209+AM209+AO209+AQ209+AS209+AU209+AW209</f>
        <v>14.8</v>
      </c>
      <c r="AJ209" s="135">
        <f t="shared" ref="AJ209" si="1144">AL209+AN209+AP209+AR209+AT209+AV209+AX209</f>
        <v>14.600000000000001</v>
      </c>
      <c r="AK209" s="104">
        <f t="shared" ref="AK209" si="1145">E209+U209</f>
        <v>0</v>
      </c>
      <c r="AL209" s="104">
        <f t="shared" ref="AL209" si="1146">F209+V209</f>
        <v>0</v>
      </c>
      <c r="AM209" s="104">
        <f t="shared" ref="AM209" si="1147">G209+W209</f>
        <v>0</v>
      </c>
      <c r="AN209" s="104">
        <f t="shared" ref="AN209" si="1148">H209+X209</f>
        <v>0</v>
      </c>
      <c r="AO209" s="104">
        <f t="shared" ref="AO209" si="1149">I209+Y209</f>
        <v>14.8</v>
      </c>
      <c r="AP209" s="104">
        <f t="shared" ref="AP209" si="1150">J209+Z209</f>
        <v>14.600000000000001</v>
      </c>
      <c r="AQ209" s="104">
        <f t="shared" ref="AQ209" si="1151">K209+AA209</f>
        <v>0</v>
      </c>
      <c r="AR209" s="104">
        <f t="shared" ref="AR209" si="1152">L209+AB209</f>
        <v>0</v>
      </c>
      <c r="AS209" s="104">
        <f t="shared" ref="AS209" si="1153">M209+AC209</f>
        <v>0</v>
      </c>
      <c r="AT209" s="104">
        <f t="shared" ref="AT209" si="1154">N209+AD209</f>
        <v>0</v>
      </c>
      <c r="AU209" s="104">
        <f t="shared" ref="AU209" si="1155">O209+AE209</f>
        <v>0</v>
      </c>
      <c r="AV209" s="104">
        <f t="shared" ref="AV209" si="1156">P209+AF209</f>
        <v>0</v>
      </c>
      <c r="AW209" s="104">
        <f t="shared" ref="AW209" si="1157">Q209+AG209</f>
        <v>0</v>
      </c>
      <c r="AX209" s="104">
        <f t="shared" ref="AX209" si="1158">R209+AH209</f>
        <v>0</v>
      </c>
      <c r="AY209" s="153">
        <f t="shared" si="642"/>
        <v>-1.8000000000000007</v>
      </c>
      <c r="AZ209" s="153">
        <f t="shared" si="643"/>
        <v>-1.8000000000000007</v>
      </c>
      <c r="BA209" s="153">
        <f t="shared" si="644"/>
        <v>0</v>
      </c>
      <c r="BB209" s="153">
        <f t="shared" si="645"/>
        <v>0</v>
      </c>
      <c r="BC209" s="153">
        <f t="shared" si="646"/>
        <v>0</v>
      </c>
      <c r="BD209" s="153">
        <f t="shared" si="647"/>
        <v>0</v>
      </c>
      <c r="BE209" s="153">
        <f t="shared" si="648"/>
        <v>-1.8000000000000007</v>
      </c>
      <c r="BF209" s="153">
        <f t="shared" si="649"/>
        <v>-1.8000000000000007</v>
      </c>
      <c r="BG209" s="153">
        <f t="shared" si="650"/>
        <v>0</v>
      </c>
      <c r="BH209" s="153">
        <f t="shared" si="651"/>
        <v>0</v>
      </c>
      <c r="BI209" s="153">
        <f t="shared" si="652"/>
        <v>0</v>
      </c>
      <c r="BJ209" s="153">
        <f t="shared" si="653"/>
        <v>0</v>
      </c>
      <c r="BK209" s="153">
        <f t="shared" si="654"/>
        <v>0</v>
      </c>
      <c r="BL209" s="153">
        <f t="shared" si="655"/>
        <v>0</v>
      </c>
      <c r="BM209" s="153">
        <f t="shared" si="656"/>
        <v>0</v>
      </c>
      <c r="BN209" s="153">
        <f t="shared" si="657"/>
        <v>0</v>
      </c>
      <c r="BO209" s="188">
        <f t="shared" si="658"/>
        <v>0</v>
      </c>
    </row>
    <row r="210" spans="1:67" ht="39" x14ac:dyDescent="0.25">
      <c r="A210" s="32"/>
      <c r="B210" s="31" t="s">
        <v>309</v>
      </c>
      <c r="C210" s="147">
        <f t="shared" si="1107"/>
        <v>3.6</v>
      </c>
      <c r="D210" s="148">
        <f t="shared" si="1088"/>
        <v>3.5</v>
      </c>
      <c r="E210" s="6"/>
      <c r="F210" s="6"/>
      <c r="G210" s="6"/>
      <c r="H210" s="6"/>
      <c r="I210" s="6">
        <v>3.6</v>
      </c>
      <c r="J210" s="6">
        <v>3.5</v>
      </c>
      <c r="K210" s="6"/>
      <c r="L210" s="6"/>
      <c r="M210" s="6"/>
      <c r="N210" s="6"/>
      <c r="O210" s="6"/>
      <c r="P210" s="6"/>
      <c r="Q210" s="196"/>
      <c r="R210" s="196"/>
      <c r="S210" s="147">
        <f t="shared" si="1108"/>
        <v>0</v>
      </c>
      <c r="T210" s="148">
        <f t="shared" si="1090"/>
        <v>0</v>
      </c>
      <c r="U210" s="126"/>
      <c r="V210" s="126"/>
      <c r="W210" s="126"/>
      <c r="X210" s="126"/>
      <c r="Y210" s="126"/>
      <c r="Z210" s="126"/>
      <c r="AA210" s="126"/>
      <c r="AB210" s="126"/>
      <c r="AC210" s="126"/>
      <c r="AD210" s="126"/>
      <c r="AE210" s="126"/>
      <c r="AF210" s="126"/>
      <c r="AG210" s="206"/>
      <c r="AH210" s="206"/>
      <c r="AI210" s="134">
        <f t="shared" si="1109"/>
        <v>3.6</v>
      </c>
      <c r="AJ210" s="135">
        <f t="shared" si="1092"/>
        <v>3.5</v>
      </c>
      <c r="AK210" s="104">
        <f t="shared" si="1110"/>
        <v>0</v>
      </c>
      <c r="AL210" s="104">
        <f t="shared" si="1111"/>
        <v>0</v>
      </c>
      <c r="AM210" s="104">
        <f t="shared" si="1112"/>
        <v>0</v>
      </c>
      <c r="AN210" s="104">
        <f t="shared" si="1113"/>
        <v>0</v>
      </c>
      <c r="AO210" s="104">
        <f t="shared" si="1114"/>
        <v>3.6</v>
      </c>
      <c r="AP210" s="104">
        <f t="shared" si="1115"/>
        <v>3.5</v>
      </c>
      <c r="AQ210" s="104">
        <f t="shared" si="1116"/>
        <v>0</v>
      </c>
      <c r="AR210" s="104">
        <f t="shared" si="1117"/>
        <v>0</v>
      </c>
      <c r="AS210" s="104">
        <f t="shared" si="1118"/>
        <v>0</v>
      </c>
      <c r="AT210" s="104">
        <f t="shared" si="1119"/>
        <v>0</v>
      </c>
      <c r="AU210" s="104">
        <f t="shared" si="1120"/>
        <v>0</v>
      </c>
      <c r="AV210" s="104">
        <f t="shared" si="1121"/>
        <v>0</v>
      </c>
      <c r="AW210" s="104">
        <f t="shared" si="1122"/>
        <v>0</v>
      </c>
      <c r="AX210" s="104">
        <f t="shared" si="1123"/>
        <v>0</v>
      </c>
      <c r="AY210" s="153">
        <f t="shared" si="642"/>
        <v>0</v>
      </c>
      <c r="AZ210" s="153">
        <f t="shared" si="643"/>
        <v>0</v>
      </c>
      <c r="BA210" s="153">
        <f t="shared" si="644"/>
        <v>0</v>
      </c>
      <c r="BB210" s="153">
        <f t="shared" si="645"/>
        <v>0</v>
      </c>
      <c r="BC210" s="153">
        <f t="shared" si="646"/>
        <v>0</v>
      </c>
      <c r="BD210" s="153">
        <f t="shared" si="647"/>
        <v>0</v>
      </c>
      <c r="BE210" s="153">
        <f t="shared" si="648"/>
        <v>0</v>
      </c>
      <c r="BF210" s="153">
        <f t="shared" si="649"/>
        <v>0</v>
      </c>
      <c r="BG210" s="153">
        <f t="shared" si="650"/>
        <v>0</v>
      </c>
      <c r="BH210" s="153">
        <f t="shared" si="651"/>
        <v>0</v>
      </c>
      <c r="BI210" s="153">
        <f t="shared" si="652"/>
        <v>0</v>
      </c>
      <c r="BJ210" s="153">
        <f t="shared" si="653"/>
        <v>0</v>
      </c>
      <c r="BK210" s="153">
        <f t="shared" si="654"/>
        <v>0</v>
      </c>
      <c r="BL210" s="153">
        <f t="shared" si="655"/>
        <v>0</v>
      </c>
      <c r="BM210" s="153">
        <f t="shared" si="656"/>
        <v>0</v>
      </c>
      <c r="BN210" s="153">
        <f t="shared" si="657"/>
        <v>0</v>
      </c>
      <c r="BO210" s="188">
        <f t="shared" si="658"/>
        <v>0</v>
      </c>
    </row>
    <row r="211" spans="1:67" ht="15" customHeight="1" x14ac:dyDescent="0.25">
      <c r="A211" s="28" t="s">
        <v>318</v>
      </c>
      <c r="B211" s="107" t="s">
        <v>319</v>
      </c>
      <c r="C211" s="143">
        <f>C212</f>
        <v>1302</v>
      </c>
      <c r="D211" s="144">
        <f t="shared" ref="D211:R211" si="1159">D212</f>
        <v>1077.9000000000001</v>
      </c>
      <c r="E211" s="121">
        <f t="shared" si="1159"/>
        <v>464.3</v>
      </c>
      <c r="F211" s="121">
        <f t="shared" si="1159"/>
        <v>360.6</v>
      </c>
      <c r="G211" s="121">
        <f t="shared" si="1159"/>
        <v>0</v>
      </c>
      <c r="H211" s="121">
        <f t="shared" si="1159"/>
        <v>0</v>
      </c>
      <c r="I211" s="121">
        <f t="shared" si="1159"/>
        <v>18.8</v>
      </c>
      <c r="J211" s="121">
        <f t="shared" si="1159"/>
        <v>7.3</v>
      </c>
      <c r="K211" s="121">
        <f t="shared" si="1159"/>
        <v>767.7</v>
      </c>
      <c r="L211" s="121">
        <f t="shared" si="1159"/>
        <v>710</v>
      </c>
      <c r="M211" s="121">
        <f t="shared" si="1159"/>
        <v>13.6</v>
      </c>
      <c r="N211" s="121">
        <f t="shared" si="1159"/>
        <v>0</v>
      </c>
      <c r="O211" s="121">
        <f t="shared" si="1159"/>
        <v>0</v>
      </c>
      <c r="P211" s="121">
        <f t="shared" si="1159"/>
        <v>0</v>
      </c>
      <c r="Q211" s="195">
        <f t="shared" si="1159"/>
        <v>37.6</v>
      </c>
      <c r="R211" s="195">
        <f t="shared" si="1159"/>
        <v>0</v>
      </c>
      <c r="S211" s="143">
        <f>S212</f>
        <v>10.7</v>
      </c>
      <c r="T211" s="144">
        <f t="shared" ref="T211:AH211" si="1160">T212</f>
        <v>9.6999999999999993</v>
      </c>
      <c r="U211" s="125">
        <f t="shared" si="1160"/>
        <v>8</v>
      </c>
      <c r="V211" s="125">
        <f t="shared" si="1160"/>
        <v>8.6</v>
      </c>
      <c r="W211" s="125">
        <f t="shared" si="1160"/>
        <v>0</v>
      </c>
      <c r="X211" s="125">
        <f t="shared" si="1160"/>
        <v>0</v>
      </c>
      <c r="Y211" s="125">
        <f t="shared" si="1160"/>
        <v>1.6</v>
      </c>
      <c r="Z211" s="125">
        <f t="shared" si="1160"/>
        <v>0</v>
      </c>
      <c r="AA211" s="125">
        <f t="shared" si="1160"/>
        <v>1.1000000000000001</v>
      </c>
      <c r="AB211" s="125">
        <f t="shared" si="1160"/>
        <v>1.1000000000000001</v>
      </c>
      <c r="AC211" s="125">
        <f t="shared" si="1160"/>
        <v>0</v>
      </c>
      <c r="AD211" s="125">
        <f t="shared" si="1160"/>
        <v>0</v>
      </c>
      <c r="AE211" s="125">
        <f t="shared" si="1160"/>
        <v>0</v>
      </c>
      <c r="AF211" s="125">
        <f t="shared" si="1160"/>
        <v>0</v>
      </c>
      <c r="AG211" s="205">
        <f t="shared" si="1160"/>
        <v>0</v>
      </c>
      <c r="AH211" s="205">
        <f t="shared" si="1160"/>
        <v>0</v>
      </c>
      <c r="AI211" s="13">
        <f>AI212</f>
        <v>1312.6999999999998</v>
      </c>
      <c r="AJ211" s="11">
        <f t="shared" ref="AJ211:AX211" si="1161">AJ212</f>
        <v>1087.6000000000001</v>
      </c>
      <c r="AK211" s="96">
        <f t="shared" si="1161"/>
        <v>472.3</v>
      </c>
      <c r="AL211" s="96">
        <f t="shared" si="1161"/>
        <v>369.20000000000005</v>
      </c>
      <c r="AM211" s="96">
        <f t="shared" si="1161"/>
        <v>0</v>
      </c>
      <c r="AN211" s="96">
        <f t="shared" si="1161"/>
        <v>0</v>
      </c>
      <c r="AO211" s="96">
        <f t="shared" si="1161"/>
        <v>20.400000000000002</v>
      </c>
      <c r="AP211" s="96">
        <f t="shared" si="1161"/>
        <v>7.3</v>
      </c>
      <c r="AQ211" s="96">
        <f t="shared" si="1161"/>
        <v>768.80000000000007</v>
      </c>
      <c r="AR211" s="96">
        <f t="shared" si="1161"/>
        <v>711.1</v>
      </c>
      <c r="AS211" s="96">
        <f t="shared" si="1161"/>
        <v>13.6</v>
      </c>
      <c r="AT211" s="96">
        <f t="shared" si="1161"/>
        <v>0</v>
      </c>
      <c r="AU211" s="96">
        <f t="shared" si="1161"/>
        <v>0</v>
      </c>
      <c r="AV211" s="96">
        <f t="shared" si="1161"/>
        <v>0</v>
      </c>
      <c r="AW211" s="96">
        <f t="shared" si="1161"/>
        <v>37.6</v>
      </c>
      <c r="AX211" s="96">
        <f t="shared" si="1161"/>
        <v>0</v>
      </c>
      <c r="AY211" s="153">
        <f t="shared" si="642"/>
        <v>-10.699999999999818</v>
      </c>
      <c r="AZ211" s="153">
        <f t="shared" si="643"/>
        <v>-9.7000000000000455</v>
      </c>
      <c r="BA211" s="153">
        <f t="shared" si="644"/>
        <v>-8</v>
      </c>
      <c r="BB211" s="153">
        <f t="shared" si="645"/>
        <v>-8.6000000000000227</v>
      </c>
      <c r="BC211" s="153">
        <f t="shared" si="646"/>
        <v>0</v>
      </c>
      <c r="BD211" s="153">
        <f t="shared" si="647"/>
        <v>0</v>
      </c>
      <c r="BE211" s="153">
        <f t="shared" si="648"/>
        <v>-1.6000000000000014</v>
      </c>
      <c r="BF211" s="153">
        <f t="shared" si="649"/>
        <v>0</v>
      </c>
      <c r="BG211" s="153">
        <f t="shared" si="650"/>
        <v>-1.1000000000000227</v>
      </c>
      <c r="BH211" s="153">
        <f t="shared" si="651"/>
        <v>-1.1000000000000227</v>
      </c>
      <c r="BI211" s="153">
        <f t="shared" si="652"/>
        <v>0</v>
      </c>
      <c r="BJ211" s="153">
        <f t="shared" si="653"/>
        <v>0</v>
      </c>
      <c r="BK211" s="153">
        <f t="shared" si="654"/>
        <v>0</v>
      </c>
      <c r="BL211" s="153">
        <f t="shared" si="655"/>
        <v>0</v>
      </c>
      <c r="BM211" s="153">
        <f t="shared" si="656"/>
        <v>0</v>
      </c>
      <c r="BN211" s="153">
        <f t="shared" si="657"/>
        <v>0</v>
      </c>
      <c r="BO211" s="188">
        <f t="shared" si="658"/>
        <v>1.8118839761882555E-13</v>
      </c>
    </row>
    <row r="212" spans="1:67" x14ac:dyDescent="0.25">
      <c r="A212" s="29"/>
      <c r="B212" s="19" t="s">
        <v>308</v>
      </c>
      <c r="C212" s="146">
        <f t="shared" ref="C212" si="1162">E212+G212+I212+K212+M212+O212+Q212</f>
        <v>1302</v>
      </c>
      <c r="D212" s="146">
        <f t="shared" ref="D212:D216" si="1163">F212+H212+J212+L212+N212+P212+R212</f>
        <v>1077.9000000000001</v>
      </c>
      <c r="E212" s="6">
        <v>464.3</v>
      </c>
      <c r="F212" s="6">
        <v>360.6</v>
      </c>
      <c r="G212" s="6"/>
      <c r="H212" s="6"/>
      <c r="I212" s="6">
        <f>SUM(I213:I216)</f>
        <v>18.8</v>
      </c>
      <c r="J212" s="6">
        <f>SUM(J213:J216)</f>
        <v>7.3</v>
      </c>
      <c r="K212" s="6">
        <v>767.7</v>
      </c>
      <c r="L212" s="6">
        <v>710</v>
      </c>
      <c r="M212" s="6">
        <v>13.6</v>
      </c>
      <c r="N212" s="121"/>
      <c r="O212" s="121"/>
      <c r="P212" s="121"/>
      <c r="Q212" s="196">
        <f>'4 priedas_ nepanaudotos lėšos'!C74</f>
        <v>37.6</v>
      </c>
      <c r="R212" s="196">
        <f>'4 priedas_ nepanaudotos lėšos'!D74</f>
        <v>0</v>
      </c>
      <c r="S212" s="146">
        <f t="shared" ref="S212" si="1164">U212+W212+Y212+AA212+AC212+AE212+AG212</f>
        <v>10.7</v>
      </c>
      <c r="T212" s="146">
        <f t="shared" ref="T212:T214" si="1165">V212+X212+Z212+AB212+AD212+AF212+AH212</f>
        <v>9.6999999999999993</v>
      </c>
      <c r="U212" s="126">
        <v>8</v>
      </c>
      <c r="V212" s="126">
        <v>8.6</v>
      </c>
      <c r="W212" s="126"/>
      <c r="X212" s="126"/>
      <c r="Y212" s="126">
        <f>SUM(Y213:Y216)</f>
        <v>1.6</v>
      </c>
      <c r="Z212" s="126">
        <f>SUM(Z213:Z216)</f>
        <v>0</v>
      </c>
      <c r="AA212" s="126">
        <v>1.1000000000000001</v>
      </c>
      <c r="AB212" s="126">
        <v>1.1000000000000001</v>
      </c>
      <c r="AC212" s="126"/>
      <c r="AD212" s="126"/>
      <c r="AE212" s="126"/>
      <c r="AF212" s="126"/>
      <c r="AG212" s="225">
        <f>'4 priedas_ nepanaudotos lėšos'!O74</f>
        <v>0</v>
      </c>
      <c r="AH212" s="225">
        <f>'4 priedas_ nepanaudotos lėšos'!P74</f>
        <v>0</v>
      </c>
      <c r="AI212" s="103">
        <f t="shared" ref="AI212" si="1166">AK212+AM212+AO212+AQ212+AS212+AU212+AW212</f>
        <v>1312.6999999999998</v>
      </c>
      <c r="AJ212" s="103">
        <f t="shared" ref="AJ212:AJ216" si="1167">AL212+AN212+AP212+AR212+AT212+AV212+AX212</f>
        <v>1087.6000000000001</v>
      </c>
      <c r="AK212" s="5">
        <f>E212+U212</f>
        <v>472.3</v>
      </c>
      <c r="AL212" s="5">
        <f t="shared" ref="AL212:AL214" si="1168">F212+V212</f>
        <v>369.20000000000005</v>
      </c>
      <c r="AM212" s="5">
        <f t="shared" ref="AM212:AM214" si="1169">G212+W212</f>
        <v>0</v>
      </c>
      <c r="AN212" s="5">
        <f t="shared" ref="AN212:AN214" si="1170">H212+X212</f>
        <v>0</v>
      </c>
      <c r="AO212" s="5">
        <f>I212+Y212</f>
        <v>20.400000000000002</v>
      </c>
      <c r="AP212" s="5">
        <f t="shared" ref="AP212:AP214" si="1171">J212+Z212</f>
        <v>7.3</v>
      </c>
      <c r="AQ212" s="5">
        <f t="shared" ref="AQ212:AQ214" si="1172">K212+AA212</f>
        <v>768.80000000000007</v>
      </c>
      <c r="AR212" s="5">
        <f t="shared" ref="AR212:AR214" si="1173">L212+AB212</f>
        <v>711.1</v>
      </c>
      <c r="AS212" s="5">
        <f t="shared" ref="AS212:AS214" si="1174">M212+AC212</f>
        <v>13.6</v>
      </c>
      <c r="AT212" s="5">
        <f t="shared" ref="AT212:AT214" si="1175">N212+AD212</f>
        <v>0</v>
      </c>
      <c r="AU212" s="5">
        <f t="shared" ref="AU212:AU214" si="1176">O212+AE212</f>
        <v>0</v>
      </c>
      <c r="AV212" s="5">
        <f t="shared" ref="AV212:AV214" si="1177">P212+AF212</f>
        <v>0</v>
      </c>
      <c r="AW212" s="5">
        <f t="shared" ref="AW212:AW214" si="1178">Q212+AG212</f>
        <v>37.6</v>
      </c>
      <c r="AX212" s="5">
        <f t="shared" ref="AX212:AX214" si="1179">R212+AH212</f>
        <v>0</v>
      </c>
      <c r="AY212" s="153">
        <f t="shared" si="642"/>
        <v>-10.699999999999818</v>
      </c>
      <c r="AZ212" s="153">
        <f t="shared" si="643"/>
        <v>-9.7000000000000455</v>
      </c>
      <c r="BA212" s="153">
        <f t="shared" si="644"/>
        <v>-8</v>
      </c>
      <c r="BB212" s="153">
        <f t="shared" si="645"/>
        <v>-8.6000000000000227</v>
      </c>
      <c r="BC212" s="153">
        <f t="shared" si="646"/>
        <v>0</v>
      </c>
      <c r="BD212" s="153">
        <f t="shared" si="647"/>
        <v>0</v>
      </c>
      <c r="BE212" s="153">
        <f t="shared" si="648"/>
        <v>-1.6000000000000014</v>
      </c>
      <c r="BF212" s="153">
        <f t="shared" si="649"/>
        <v>0</v>
      </c>
      <c r="BG212" s="153">
        <f t="shared" si="650"/>
        <v>-1.1000000000000227</v>
      </c>
      <c r="BH212" s="153">
        <f t="shared" si="651"/>
        <v>-1.1000000000000227</v>
      </c>
      <c r="BI212" s="153">
        <f t="shared" si="652"/>
        <v>0</v>
      </c>
      <c r="BJ212" s="153">
        <f t="shared" si="653"/>
        <v>0</v>
      </c>
      <c r="BK212" s="153">
        <f t="shared" si="654"/>
        <v>0</v>
      </c>
      <c r="BL212" s="153">
        <f t="shared" si="655"/>
        <v>0</v>
      </c>
      <c r="BM212" s="153">
        <f t="shared" si="656"/>
        <v>0</v>
      </c>
      <c r="BN212" s="153">
        <f t="shared" si="657"/>
        <v>0</v>
      </c>
      <c r="BO212" s="188">
        <f t="shared" si="658"/>
        <v>1.8118839761882555E-13</v>
      </c>
    </row>
    <row r="213" spans="1:67" ht="26.25" x14ac:dyDescent="0.25">
      <c r="A213" s="29"/>
      <c r="B213" s="31" t="s">
        <v>263</v>
      </c>
      <c r="C213" s="147">
        <f>E213+G213+I213+K213+M213+O213+Q213</f>
        <v>14.5</v>
      </c>
      <c r="D213" s="148">
        <f t="shared" si="1163"/>
        <v>3.1</v>
      </c>
      <c r="E213" s="131"/>
      <c r="F213" s="131"/>
      <c r="G213" s="131"/>
      <c r="H213" s="131"/>
      <c r="I213" s="128">
        <v>14.5</v>
      </c>
      <c r="J213" s="128">
        <v>3.1</v>
      </c>
      <c r="K213" s="131"/>
      <c r="L213" s="131"/>
      <c r="M213" s="131"/>
      <c r="N213" s="131"/>
      <c r="O213" s="131"/>
      <c r="P213" s="131"/>
      <c r="Q213" s="200"/>
      <c r="R213" s="200"/>
      <c r="S213" s="147">
        <f>U213+W213+Y213+AA213+AC213+AE213+AG213</f>
        <v>0</v>
      </c>
      <c r="T213" s="148">
        <f t="shared" si="1165"/>
        <v>0</v>
      </c>
      <c r="U213" s="133"/>
      <c r="V213" s="133"/>
      <c r="W213" s="133"/>
      <c r="X213" s="133"/>
      <c r="Y213" s="133"/>
      <c r="Z213" s="133"/>
      <c r="AA213" s="133"/>
      <c r="AB213" s="133"/>
      <c r="AC213" s="133"/>
      <c r="AD213" s="133"/>
      <c r="AE213" s="133"/>
      <c r="AF213" s="133"/>
      <c r="AG213" s="210"/>
      <c r="AH213" s="210"/>
      <c r="AI213" s="134">
        <f>AK213+AM213+AO213+AQ213+AS213+AU213+AW213</f>
        <v>14.5</v>
      </c>
      <c r="AJ213" s="135">
        <f t="shared" si="1167"/>
        <v>3.1</v>
      </c>
      <c r="AK213" s="104">
        <f t="shared" ref="AK213:AK214" si="1180">E213+U213</f>
        <v>0</v>
      </c>
      <c r="AL213" s="104">
        <f t="shared" si="1168"/>
        <v>0</v>
      </c>
      <c r="AM213" s="104">
        <f t="shared" si="1169"/>
        <v>0</v>
      </c>
      <c r="AN213" s="104">
        <f t="shared" si="1170"/>
        <v>0</v>
      </c>
      <c r="AO213" s="104">
        <f t="shared" ref="AO213:AO214" si="1181">I213+Y213</f>
        <v>14.5</v>
      </c>
      <c r="AP213" s="104">
        <f t="shared" si="1171"/>
        <v>3.1</v>
      </c>
      <c r="AQ213" s="104">
        <f t="shared" si="1172"/>
        <v>0</v>
      </c>
      <c r="AR213" s="104">
        <f t="shared" si="1173"/>
        <v>0</v>
      </c>
      <c r="AS213" s="104">
        <f t="shared" si="1174"/>
        <v>0</v>
      </c>
      <c r="AT213" s="104">
        <f t="shared" si="1175"/>
        <v>0</v>
      </c>
      <c r="AU213" s="104">
        <f t="shared" si="1176"/>
        <v>0</v>
      </c>
      <c r="AV213" s="104">
        <f t="shared" si="1177"/>
        <v>0</v>
      </c>
      <c r="AW213" s="104">
        <f t="shared" si="1178"/>
        <v>0</v>
      </c>
      <c r="AX213" s="104">
        <f t="shared" si="1179"/>
        <v>0</v>
      </c>
      <c r="AY213" s="153">
        <f t="shared" si="642"/>
        <v>0</v>
      </c>
      <c r="AZ213" s="153">
        <f t="shared" si="643"/>
        <v>0</v>
      </c>
      <c r="BA213" s="153">
        <f t="shared" si="644"/>
        <v>0</v>
      </c>
      <c r="BB213" s="153">
        <f t="shared" si="645"/>
        <v>0</v>
      </c>
      <c r="BC213" s="153">
        <f t="shared" si="646"/>
        <v>0</v>
      </c>
      <c r="BD213" s="153">
        <f t="shared" si="647"/>
        <v>0</v>
      </c>
      <c r="BE213" s="153">
        <f t="shared" si="648"/>
        <v>0</v>
      </c>
      <c r="BF213" s="153">
        <f t="shared" si="649"/>
        <v>0</v>
      </c>
      <c r="BG213" s="153">
        <f t="shared" si="650"/>
        <v>0</v>
      </c>
      <c r="BH213" s="153">
        <f t="shared" si="651"/>
        <v>0</v>
      </c>
      <c r="BI213" s="153">
        <f t="shared" si="652"/>
        <v>0</v>
      </c>
      <c r="BJ213" s="153">
        <f t="shared" si="653"/>
        <v>0</v>
      </c>
      <c r="BK213" s="153">
        <f t="shared" si="654"/>
        <v>0</v>
      </c>
      <c r="BL213" s="153">
        <f t="shared" si="655"/>
        <v>0</v>
      </c>
      <c r="BM213" s="153">
        <f t="shared" si="656"/>
        <v>0</v>
      </c>
      <c r="BN213" s="153">
        <f t="shared" si="657"/>
        <v>0</v>
      </c>
      <c r="BO213" s="188">
        <f t="shared" si="658"/>
        <v>0</v>
      </c>
    </row>
    <row r="214" spans="1:67" x14ac:dyDescent="0.25">
      <c r="A214" s="29"/>
      <c r="B214" s="31" t="s">
        <v>406</v>
      </c>
      <c r="C214" s="146">
        <f t="shared" ref="C214" si="1182">E214+G214+I214+K214+M214+O214+Q214</f>
        <v>0</v>
      </c>
      <c r="D214" s="146">
        <f t="shared" si="1163"/>
        <v>0</v>
      </c>
      <c r="E214" s="6"/>
      <c r="F214" s="6"/>
      <c r="G214" s="6"/>
      <c r="H214" s="6"/>
      <c r="I214" s="128"/>
      <c r="J214" s="128"/>
      <c r="K214" s="6"/>
      <c r="L214" s="6"/>
      <c r="M214" s="6"/>
      <c r="N214" s="6"/>
      <c r="O214" s="6"/>
      <c r="P214" s="6"/>
      <c r="Q214" s="196"/>
      <c r="R214" s="196"/>
      <c r="S214" s="146">
        <f t="shared" ref="S214" si="1183">U214+W214+Y214+AA214+AC214+AE214+AG214</f>
        <v>1.6</v>
      </c>
      <c r="T214" s="146">
        <f t="shared" si="1165"/>
        <v>0</v>
      </c>
      <c r="U214" s="126"/>
      <c r="V214" s="126"/>
      <c r="W214" s="126"/>
      <c r="X214" s="126"/>
      <c r="Y214" s="126">
        <v>1.6</v>
      </c>
      <c r="Z214" s="126"/>
      <c r="AA214" s="126"/>
      <c r="AB214" s="126"/>
      <c r="AC214" s="126"/>
      <c r="AD214" s="126"/>
      <c r="AE214" s="126"/>
      <c r="AF214" s="126"/>
      <c r="AG214" s="206"/>
      <c r="AH214" s="206"/>
      <c r="AI214" s="103">
        <f t="shared" ref="AI214" si="1184">AK214+AM214+AO214+AQ214+AS214+AU214+AW214</f>
        <v>1.6</v>
      </c>
      <c r="AJ214" s="103">
        <f t="shared" si="1167"/>
        <v>0</v>
      </c>
      <c r="AK214" s="104">
        <f t="shared" si="1180"/>
        <v>0</v>
      </c>
      <c r="AL214" s="104">
        <f t="shared" si="1168"/>
        <v>0</v>
      </c>
      <c r="AM214" s="104">
        <f t="shared" si="1169"/>
        <v>0</v>
      </c>
      <c r="AN214" s="104">
        <f t="shared" si="1170"/>
        <v>0</v>
      </c>
      <c r="AO214" s="104">
        <f t="shared" si="1181"/>
        <v>1.6</v>
      </c>
      <c r="AP214" s="104">
        <f t="shared" si="1171"/>
        <v>0</v>
      </c>
      <c r="AQ214" s="104">
        <f t="shared" si="1172"/>
        <v>0</v>
      </c>
      <c r="AR214" s="104">
        <f t="shared" si="1173"/>
        <v>0</v>
      </c>
      <c r="AS214" s="104">
        <f t="shared" si="1174"/>
        <v>0</v>
      </c>
      <c r="AT214" s="104">
        <f t="shared" si="1175"/>
        <v>0</v>
      </c>
      <c r="AU214" s="104">
        <f t="shared" si="1176"/>
        <v>0</v>
      </c>
      <c r="AV214" s="104">
        <f t="shared" si="1177"/>
        <v>0</v>
      </c>
      <c r="AW214" s="104">
        <f t="shared" si="1178"/>
        <v>0</v>
      </c>
      <c r="AX214" s="104">
        <f t="shared" si="1179"/>
        <v>0</v>
      </c>
      <c r="AY214" s="153">
        <f t="shared" si="642"/>
        <v>-1.6</v>
      </c>
      <c r="AZ214" s="153">
        <f t="shared" si="643"/>
        <v>0</v>
      </c>
      <c r="BA214" s="153">
        <f t="shared" si="644"/>
        <v>0</v>
      </c>
      <c r="BB214" s="153">
        <f t="shared" si="645"/>
        <v>0</v>
      </c>
      <c r="BC214" s="153">
        <f t="shared" si="646"/>
        <v>0</v>
      </c>
      <c r="BD214" s="153">
        <f t="shared" si="647"/>
        <v>0</v>
      </c>
      <c r="BE214" s="153">
        <f t="shared" si="648"/>
        <v>-1.6</v>
      </c>
      <c r="BF214" s="153">
        <f t="shared" si="649"/>
        <v>0</v>
      </c>
      <c r="BG214" s="153">
        <f t="shared" si="650"/>
        <v>0</v>
      </c>
      <c r="BH214" s="153">
        <f t="shared" si="651"/>
        <v>0</v>
      </c>
      <c r="BI214" s="153">
        <f t="shared" si="652"/>
        <v>0</v>
      </c>
      <c r="BJ214" s="153">
        <f t="shared" si="653"/>
        <v>0</v>
      </c>
      <c r="BK214" s="153">
        <f t="shared" si="654"/>
        <v>0</v>
      </c>
      <c r="BL214" s="153">
        <f t="shared" si="655"/>
        <v>0</v>
      </c>
      <c r="BM214" s="153">
        <f t="shared" si="656"/>
        <v>0</v>
      </c>
      <c r="BN214" s="153">
        <f t="shared" si="657"/>
        <v>0</v>
      </c>
      <c r="BO214" s="188">
        <f t="shared" si="658"/>
        <v>0</v>
      </c>
    </row>
    <row r="215" spans="1:67" ht="39" x14ac:dyDescent="0.25">
      <c r="A215" s="29"/>
      <c r="B215" s="31" t="s">
        <v>478</v>
      </c>
      <c r="C215" s="147">
        <f>E215+G215+I215+K215+M215+O215+Q215</f>
        <v>0.3</v>
      </c>
      <c r="D215" s="148">
        <f t="shared" ref="D215" si="1185">F215+H215+J215+L215+N215+P215+R215</f>
        <v>0.3</v>
      </c>
      <c r="E215" s="131"/>
      <c r="F215" s="131"/>
      <c r="G215" s="131"/>
      <c r="H215" s="131"/>
      <c r="I215" s="128">
        <v>0.3</v>
      </c>
      <c r="J215" s="128">
        <v>0.3</v>
      </c>
      <c r="K215" s="131"/>
      <c r="L215" s="131"/>
      <c r="M215" s="131"/>
      <c r="N215" s="131"/>
      <c r="O215" s="131"/>
      <c r="P215" s="131"/>
      <c r="Q215" s="200"/>
      <c r="R215" s="200"/>
      <c r="S215" s="147">
        <f t="shared" ref="S215:S216" si="1186">U215+W215+Y215+AA215+AC215+AE215+AG215</f>
        <v>0</v>
      </c>
      <c r="T215" s="148">
        <f t="shared" ref="T215:T216" si="1187">V215+X215+Z215+AB215+AD215+AF215+AH215</f>
        <v>0</v>
      </c>
      <c r="U215" s="133"/>
      <c r="V215" s="133"/>
      <c r="W215" s="133"/>
      <c r="X215" s="133"/>
      <c r="Y215" s="126"/>
      <c r="Z215" s="126"/>
      <c r="AA215" s="133"/>
      <c r="AB215" s="133"/>
      <c r="AC215" s="133"/>
      <c r="AD215" s="133"/>
      <c r="AE215" s="133"/>
      <c r="AF215" s="133"/>
      <c r="AG215" s="210"/>
      <c r="AH215" s="210"/>
      <c r="AI215" s="134">
        <f>AK215+AM215+AO215+AQ215+AS215+AU215+AW215</f>
        <v>0.3</v>
      </c>
      <c r="AJ215" s="135">
        <f t="shared" ref="AJ215" si="1188">AL215+AN215+AP215+AR215+AT215+AV215+AX215</f>
        <v>0.3</v>
      </c>
      <c r="AK215" s="104"/>
      <c r="AL215" s="104"/>
      <c r="AM215" s="104"/>
      <c r="AN215" s="104"/>
      <c r="AO215" s="104">
        <f>I215+Y215</f>
        <v>0.3</v>
      </c>
      <c r="AP215" s="104">
        <f t="shared" ref="AP215" si="1189">J215+Z215</f>
        <v>0.3</v>
      </c>
      <c r="AQ215" s="104"/>
      <c r="AR215" s="104"/>
      <c r="AS215" s="104"/>
      <c r="AT215" s="104"/>
      <c r="AU215" s="104"/>
      <c r="AV215" s="104"/>
      <c r="AW215" s="104"/>
      <c r="AX215" s="104"/>
      <c r="AY215" s="153"/>
      <c r="AZ215" s="153"/>
      <c r="BA215" s="153"/>
      <c r="BB215" s="153"/>
      <c r="BC215" s="153"/>
      <c r="BD215" s="153"/>
      <c r="BE215" s="153">
        <f t="shared" si="648"/>
        <v>0</v>
      </c>
      <c r="BF215" s="153">
        <f t="shared" si="649"/>
        <v>0</v>
      </c>
      <c r="BG215" s="153"/>
      <c r="BH215" s="153"/>
      <c r="BI215" s="153"/>
      <c r="BJ215" s="153"/>
      <c r="BK215" s="153"/>
      <c r="BL215" s="153"/>
      <c r="BM215" s="153"/>
      <c r="BN215" s="153"/>
      <c r="BO215" s="188"/>
    </row>
    <row r="216" spans="1:67" ht="26.25" x14ac:dyDescent="0.25">
      <c r="A216" s="29"/>
      <c r="B216" s="31" t="s">
        <v>310</v>
      </c>
      <c r="C216" s="147">
        <f>E216+G216+I216+K216+M216+O216+Q216</f>
        <v>4</v>
      </c>
      <c r="D216" s="148">
        <f t="shared" si="1163"/>
        <v>3.9</v>
      </c>
      <c r="E216" s="128"/>
      <c r="F216" s="128"/>
      <c r="G216" s="128"/>
      <c r="H216" s="128"/>
      <c r="I216" s="128">
        <v>4</v>
      </c>
      <c r="J216" s="128">
        <v>3.9</v>
      </c>
      <c r="K216" s="128"/>
      <c r="L216" s="128"/>
      <c r="M216" s="128"/>
      <c r="N216" s="128"/>
      <c r="O216" s="128"/>
      <c r="P216" s="128"/>
      <c r="Q216" s="197"/>
      <c r="R216" s="197"/>
      <c r="S216" s="147">
        <f t="shared" si="1186"/>
        <v>0</v>
      </c>
      <c r="T216" s="148">
        <f t="shared" si="1187"/>
        <v>0</v>
      </c>
      <c r="U216" s="129"/>
      <c r="V216" s="129"/>
      <c r="W216" s="129"/>
      <c r="X216" s="129"/>
      <c r="Y216" s="129"/>
      <c r="Z216" s="129"/>
      <c r="AA216" s="129"/>
      <c r="AB216" s="129"/>
      <c r="AC216" s="129"/>
      <c r="AD216" s="129"/>
      <c r="AE216" s="129"/>
      <c r="AF216" s="129"/>
      <c r="AG216" s="207"/>
      <c r="AH216" s="207"/>
      <c r="AI216" s="134">
        <f>AK216+AM216+AO216+AQ216+AS216+AU216+AW216</f>
        <v>4</v>
      </c>
      <c r="AJ216" s="135">
        <f t="shared" si="1167"/>
        <v>3.9</v>
      </c>
      <c r="AK216" s="104">
        <f t="shared" ref="AK216" si="1190">E216+U216</f>
        <v>0</v>
      </c>
      <c r="AL216" s="104">
        <f t="shared" ref="AL216" si="1191">F216+V216</f>
        <v>0</v>
      </c>
      <c r="AM216" s="104">
        <f t="shared" ref="AM216" si="1192">G216+W216</f>
        <v>0</v>
      </c>
      <c r="AN216" s="104">
        <f t="shared" ref="AN216" si="1193">H216+X216</f>
        <v>0</v>
      </c>
      <c r="AO216" s="104">
        <f t="shared" ref="AO216" si="1194">I216+Y216</f>
        <v>4</v>
      </c>
      <c r="AP216" s="104">
        <f t="shared" ref="AP216" si="1195">J216+Z216</f>
        <v>3.9</v>
      </c>
      <c r="AQ216" s="104">
        <f t="shared" ref="AQ216" si="1196">K216+AA216</f>
        <v>0</v>
      </c>
      <c r="AR216" s="104">
        <f t="shared" ref="AR216" si="1197">L216+AB216</f>
        <v>0</v>
      </c>
      <c r="AS216" s="104">
        <f t="shared" ref="AS216" si="1198">M216+AC216</f>
        <v>0</v>
      </c>
      <c r="AT216" s="104">
        <f t="shared" ref="AT216" si="1199">N216+AD216</f>
        <v>0</v>
      </c>
      <c r="AU216" s="104">
        <f t="shared" ref="AU216" si="1200">O216+AE216</f>
        <v>0</v>
      </c>
      <c r="AV216" s="104">
        <f t="shared" ref="AV216" si="1201">P216+AF216</f>
        <v>0</v>
      </c>
      <c r="AW216" s="104">
        <f t="shared" ref="AW216" si="1202">Q216+AG216</f>
        <v>0</v>
      </c>
      <c r="AX216" s="104">
        <f t="shared" ref="AX216" si="1203">R216+AH216</f>
        <v>0</v>
      </c>
      <c r="AY216" s="153">
        <f t="shared" si="642"/>
        <v>0</v>
      </c>
      <c r="AZ216" s="153">
        <f t="shared" si="643"/>
        <v>0</v>
      </c>
      <c r="BA216" s="153">
        <f t="shared" si="644"/>
        <v>0</v>
      </c>
      <c r="BB216" s="153">
        <f t="shared" si="645"/>
        <v>0</v>
      </c>
      <c r="BC216" s="153">
        <f t="shared" si="646"/>
        <v>0</v>
      </c>
      <c r="BD216" s="153">
        <f t="shared" si="647"/>
        <v>0</v>
      </c>
      <c r="BE216" s="153">
        <f t="shared" si="648"/>
        <v>0</v>
      </c>
      <c r="BF216" s="153">
        <f t="shared" si="649"/>
        <v>0</v>
      </c>
      <c r="BG216" s="153">
        <f t="shared" si="650"/>
        <v>0</v>
      </c>
      <c r="BH216" s="153">
        <f t="shared" si="651"/>
        <v>0</v>
      </c>
      <c r="BI216" s="153">
        <f t="shared" si="652"/>
        <v>0</v>
      </c>
      <c r="BJ216" s="153">
        <f t="shared" si="653"/>
        <v>0</v>
      </c>
      <c r="BK216" s="153">
        <f t="shared" si="654"/>
        <v>0</v>
      </c>
      <c r="BL216" s="153">
        <f t="shared" si="655"/>
        <v>0</v>
      </c>
      <c r="BM216" s="153">
        <f t="shared" si="656"/>
        <v>0</v>
      </c>
      <c r="BN216" s="153">
        <f t="shared" si="657"/>
        <v>0</v>
      </c>
      <c r="BO216" s="188">
        <f t="shared" si="658"/>
        <v>0</v>
      </c>
    </row>
    <row r="217" spans="1:67" ht="15" customHeight="1" x14ac:dyDescent="0.25">
      <c r="A217" s="28" t="s">
        <v>31</v>
      </c>
      <c r="B217" s="107" t="s">
        <v>320</v>
      </c>
      <c r="C217" s="143">
        <f>C218</f>
        <v>765.39999999999986</v>
      </c>
      <c r="D217" s="144">
        <f t="shared" ref="D217:R217" si="1204">D218</f>
        <v>651.4</v>
      </c>
      <c r="E217" s="121">
        <f t="shared" si="1204"/>
        <v>257.5</v>
      </c>
      <c r="F217" s="121">
        <f t="shared" si="1204"/>
        <v>198</v>
      </c>
      <c r="G217" s="121">
        <f t="shared" si="1204"/>
        <v>0</v>
      </c>
      <c r="H217" s="121">
        <f t="shared" si="1204"/>
        <v>0</v>
      </c>
      <c r="I217" s="121">
        <f t="shared" si="1204"/>
        <v>14.4</v>
      </c>
      <c r="J217" s="121">
        <f t="shared" si="1204"/>
        <v>10.9</v>
      </c>
      <c r="K217" s="121">
        <f t="shared" si="1204"/>
        <v>470.2</v>
      </c>
      <c r="L217" s="121">
        <f t="shared" si="1204"/>
        <v>442.5</v>
      </c>
      <c r="M217" s="121">
        <f t="shared" si="1204"/>
        <v>5.8</v>
      </c>
      <c r="N217" s="121">
        <f t="shared" si="1204"/>
        <v>0</v>
      </c>
      <c r="O217" s="121">
        <f t="shared" si="1204"/>
        <v>0</v>
      </c>
      <c r="P217" s="121">
        <f t="shared" si="1204"/>
        <v>0</v>
      </c>
      <c r="Q217" s="195">
        <f t="shared" si="1204"/>
        <v>17.5</v>
      </c>
      <c r="R217" s="195">
        <f t="shared" si="1204"/>
        <v>0</v>
      </c>
      <c r="S217" s="143">
        <f>S218</f>
        <v>-2.6999999999999997</v>
      </c>
      <c r="T217" s="144">
        <f t="shared" ref="T217:AH217" si="1205">T218</f>
        <v>0</v>
      </c>
      <c r="U217" s="125">
        <f t="shared" si="1205"/>
        <v>-4.0999999999999996</v>
      </c>
      <c r="V217" s="125">
        <f t="shared" si="1205"/>
        <v>0</v>
      </c>
      <c r="W217" s="125">
        <f t="shared" si="1205"/>
        <v>0</v>
      </c>
      <c r="X217" s="125">
        <f t="shared" si="1205"/>
        <v>0</v>
      </c>
      <c r="Y217" s="125">
        <f t="shared" si="1205"/>
        <v>1.4</v>
      </c>
      <c r="Z217" s="125">
        <f t="shared" si="1205"/>
        <v>0</v>
      </c>
      <c r="AA217" s="125">
        <f t="shared" si="1205"/>
        <v>0</v>
      </c>
      <c r="AB217" s="125">
        <f t="shared" si="1205"/>
        <v>0</v>
      </c>
      <c r="AC217" s="125">
        <f t="shared" si="1205"/>
        <v>0</v>
      </c>
      <c r="AD217" s="125">
        <f t="shared" si="1205"/>
        <v>0</v>
      </c>
      <c r="AE217" s="125">
        <f t="shared" si="1205"/>
        <v>0</v>
      </c>
      <c r="AF217" s="125">
        <f t="shared" si="1205"/>
        <v>0</v>
      </c>
      <c r="AG217" s="205">
        <f t="shared" si="1205"/>
        <v>0</v>
      </c>
      <c r="AH217" s="205">
        <f t="shared" si="1205"/>
        <v>0</v>
      </c>
      <c r="AI217" s="13">
        <f>AI218</f>
        <v>762.69999999999993</v>
      </c>
      <c r="AJ217" s="11">
        <f t="shared" ref="AJ217:AX217" si="1206">AJ218</f>
        <v>651.4</v>
      </c>
      <c r="AK217" s="96">
        <f t="shared" si="1206"/>
        <v>253.4</v>
      </c>
      <c r="AL217" s="96">
        <f t="shared" si="1206"/>
        <v>198</v>
      </c>
      <c r="AM217" s="96">
        <f t="shared" si="1206"/>
        <v>0</v>
      </c>
      <c r="AN217" s="96">
        <f t="shared" si="1206"/>
        <v>0</v>
      </c>
      <c r="AO217" s="96">
        <f t="shared" si="1206"/>
        <v>15.8</v>
      </c>
      <c r="AP217" s="96">
        <f t="shared" si="1206"/>
        <v>10.9</v>
      </c>
      <c r="AQ217" s="96">
        <f t="shared" si="1206"/>
        <v>470.2</v>
      </c>
      <c r="AR217" s="96">
        <f t="shared" si="1206"/>
        <v>442.5</v>
      </c>
      <c r="AS217" s="96">
        <f t="shared" si="1206"/>
        <v>5.8</v>
      </c>
      <c r="AT217" s="96">
        <f t="shared" si="1206"/>
        <v>0</v>
      </c>
      <c r="AU217" s="96">
        <f t="shared" si="1206"/>
        <v>0</v>
      </c>
      <c r="AV217" s="96">
        <f t="shared" si="1206"/>
        <v>0</v>
      </c>
      <c r="AW217" s="96">
        <f t="shared" si="1206"/>
        <v>17.5</v>
      </c>
      <c r="AX217" s="96">
        <f t="shared" si="1206"/>
        <v>0</v>
      </c>
      <c r="AY217" s="153">
        <f t="shared" si="642"/>
        <v>2.6999999999999318</v>
      </c>
      <c r="AZ217" s="153">
        <f t="shared" si="643"/>
        <v>0</v>
      </c>
      <c r="BA217" s="153">
        <f t="shared" si="644"/>
        <v>4.0999999999999943</v>
      </c>
      <c r="BB217" s="153">
        <f t="shared" si="645"/>
        <v>0</v>
      </c>
      <c r="BC217" s="153">
        <f t="shared" si="646"/>
        <v>0</v>
      </c>
      <c r="BD217" s="153">
        <f t="shared" si="647"/>
        <v>0</v>
      </c>
      <c r="BE217" s="153">
        <f t="shared" si="648"/>
        <v>-1.4000000000000004</v>
      </c>
      <c r="BF217" s="153">
        <f t="shared" si="649"/>
        <v>0</v>
      </c>
      <c r="BG217" s="153">
        <f t="shared" si="650"/>
        <v>0</v>
      </c>
      <c r="BH217" s="153">
        <f t="shared" si="651"/>
        <v>0</v>
      </c>
      <c r="BI217" s="153">
        <f t="shared" si="652"/>
        <v>0</v>
      </c>
      <c r="BJ217" s="153">
        <f t="shared" si="653"/>
        <v>0</v>
      </c>
      <c r="BK217" s="153">
        <f t="shared" si="654"/>
        <v>0</v>
      </c>
      <c r="BL217" s="153">
        <f t="shared" si="655"/>
        <v>0</v>
      </c>
      <c r="BM217" s="153">
        <f t="shared" si="656"/>
        <v>0</v>
      </c>
      <c r="BN217" s="153">
        <f t="shared" si="657"/>
        <v>0</v>
      </c>
      <c r="BO217" s="188">
        <f t="shared" si="658"/>
        <v>-6.794564910705958E-14</v>
      </c>
    </row>
    <row r="218" spans="1:67" x14ac:dyDescent="0.25">
      <c r="A218" s="29"/>
      <c r="B218" s="19" t="s">
        <v>308</v>
      </c>
      <c r="C218" s="146">
        <f t="shared" ref="C218" si="1207">E218+G218+I218+K218+M218+O218+Q218</f>
        <v>765.39999999999986</v>
      </c>
      <c r="D218" s="146">
        <f t="shared" ref="D218:D222" si="1208">F218+H218+J218+L218+N218+P218+R218</f>
        <v>651.4</v>
      </c>
      <c r="E218" s="6">
        <v>257.5</v>
      </c>
      <c r="F218" s="6">
        <v>198</v>
      </c>
      <c r="G218" s="6"/>
      <c r="H218" s="6"/>
      <c r="I218" s="6">
        <f>I219+I221+I222+I220</f>
        <v>14.4</v>
      </c>
      <c r="J218" s="6">
        <f>J219+J221+J222+J220</f>
        <v>10.9</v>
      </c>
      <c r="K218" s="6">
        <v>470.2</v>
      </c>
      <c r="L218" s="6">
        <v>442.5</v>
      </c>
      <c r="M218" s="6">
        <v>5.8</v>
      </c>
      <c r="N218" s="121"/>
      <c r="O218" s="121"/>
      <c r="P218" s="121"/>
      <c r="Q218" s="196">
        <f>'4 priedas_ nepanaudotos lėšos'!C76</f>
        <v>17.5</v>
      </c>
      <c r="R218" s="196">
        <f>'4 priedas_ nepanaudotos lėšos'!D76</f>
        <v>0</v>
      </c>
      <c r="S218" s="146">
        <f t="shared" ref="S218" si="1209">U218+W218+Y218+AA218+AC218+AE218+AG218</f>
        <v>-2.6999999999999997</v>
      </c>
      <c r="T218" s="146">
        <f t="shared" ref="T218:T222" si="1210">V218+X218+Z218+AB218+AD218+AF218+AH218</f>
        <v>0</v>
      </c>
      <c r="U218" s="126">
        <v>-4.0999999999999996</v>
      </c>
      <c r="V218" s="126"/>
      <c r="W218" s="126"/>
      <c r="X218" s="126"/>
      <c r="Y218" s="126">
        <f>Y219+Y221+Y222+Y220</f>
        <v>1.4</v>
      </c>
      <c r="Z218" s="126">
        <f>Z219+Z221+Z222+Z220</f>
        <v>0</v>
      </c>
      <c r="AA218" s="126"/>
      <c r="AB218" s="126"/>
      <c r="AC218" s="126"/>
      <c r="AD218" s="126"/>
      <c r="AE218" s="126"/>
      <c r="AF218" s="126"/>
      <c r="AG218" s="225">
        <f>'4 priedas_ nepanaudotos lėšos'!O76</f>
        <v>0</v>
      </c>
      <c r="AH218" s="225">
        <f>'4 priedas_ nepanaudotos lėšos'!P76</f>
        <v>0</v>
      </c>
      <c r="AI218" s="103">
        <f t="shared" ref="AI218" si="1211">AK218+AM218+AO218+AQ218+AS218+AU218+AW218</f>
        <v>762.69999999999993</v>
      </c>
      <c r="AJ218" s="103">
        <f t="shared" ref="AJ218:AJ222" si="1212">AL218+AN218+AP218+AR218+AT218+AV218+AX218</f>
        <v>651.4</v>
      </c>
      <c r="AK218" s="5">
        <f>E218+U218</f>
        <v>253.4</v>
      </c>
      <c r="AL218" s="5">
        <f t="shared" ref="AL218:AL220" si="1213">F218+V218</f>
        <v>198</v>
      </c>
      <c r="AM218" s="5">
        <f t="shared" ref="AM218:AM220" si="1214">G218+W218</f>
        <v>0</v>
      </c>
      <c r="AN218" s="5">
        <f t="shared" ref="AN218:AN220" si="1215">H218+X218</f>
        <v>0</v>
      </c>
      <c r="AO218" s="5">
        <f t="shared" ref="AO218:AO220" si="1216">I218+Y218</f>
        <v>15.8</v>
      </c>
      <c r="AP218" s="5">
        <f t="shared" ref="AP218:AP220" si="1217">J218+Z218</f>
        <v>10.9</v>
      </c>
      <c r="AQ218" s="5">
        <f t="shared" ref="AQ218:AQ220" si="1218">K218+AA218</f>
        <v>470.2</v>
      </c>
      <c r="AR218" s="5">
        <f t="shared" ref="AR218:AR220" si="1219">L218+AB218</f>
        <v>442.5</v>
      </c>
      <c r="AS218" s="5">
        <f t="shared" ref="AS218:AS220" si="1220">M218+AC218</f>
        <v>5.8</v>
      </c>
      <c r="AT218" s="5">
        <f t="shared" ref="AT218:AT220" si="1221">N218+AD218</f>
        <v>0</v>
      </c>
      <c r="AU218" s="5">
        <f t="shared" ref="AU218:AU220" si="1222">O218+AE218</f>
        <v>0</v>
      </c>
      <c r="AV218" s="5">
        <f t="shared" ref="AV218:AV220" si="1223">P218+AF218</f>
        <v>0</v>
      </c>
      <c r="AW218" s="5">
        <f t="shared" ref="AW218:AW220" si="1224">Q218+AG218</f>
        <v>17.5</v>
      </c>
      <c r="AX218" s="5">
        <f t="shared" ref="AX218:AX220" si="1225">R218+AH218</f>
        <v>0</v>
      </c>
      <c r="AY218" s="153">
        <f t="shared" si="642"/>
        <v>2.6999999999999318</v>
      </c>
      <c r="AZ218" s="153">
        <f t="shared" si="643"/>
        <v>0</v>
      </c>
      <c r="BA218" s="153">
        <f t="shared" si="644"/>
        <v>4.0999999999999943</v>
      </c>
      <c r="BB218" s="153">
        <f t="shared" si="645"/>
        <v>0</v>
      </c>
      <c r="BC218" s="153">
        <f t="shared" si="646"/>
        <v>0</v>
      </c>
      <c r="BD218" s="153">
        <f t="shared" si="647"/>
        <v>0</v>
      </c>
      <c r="BE218" s="153">
        <f t="shared" si="648"/>
        <v>-1.4000000000000004</v>
      </c>
      <c r="BF218" s="153">
        <f t="shared" si="649"/>
        <v>0</v>
      </c>
      <c r="BG218" s="153">
        <f t="shared" si="650"/>
        <v>0</v>
      </c>
      <c r="BH218" s="153">
        <f t="shared" si="651"/>
        <v>0</v>
      </c>
      <c r="BI218" s="153">
        <f t="shared" si="652"/>
        <v>0</v>
      </c>
      <c r="BJ218" s="153">
        <f t="shared" si="653"/>
        <v>0</v>
      </c>
      <c r="BK218" s="153">
        <f t="shared" si="654"/>
        <v>0</v>
      </c>
      <c r="BL218" s="153">
        <f t="shared" si="655"/>
        <v>0</v>
      </c>
      <c r="BM218" s="153">
        <f t="shared" si="656"/>
        <v>0</v>
      </c>
      <c r="BN218" s="153">
        <f t="shared" si="657"/>
        <v>0</v>
      </c>
      <c r="BO218" s="188">
        <f t="shared" si="658"/>
        <v>-6.794564910705958E-14</v>
      </c>
    </row>
    <row r="219" spans="1:67" ht="26.25" x14ac:dyDescent="0.25">
      <c r="A219" s="29"/>
      <c r="B219" s="31" t="s">
        <v>263</v>
      </c>
      <c r="C219" s="147">
        <f>E219+G219+I219+K219+M219+O219+Q219</f>
        <v>8.1</v>
      </c>
      <c r="D219" s="148">
        <f t="shared" si="1208"/>
        <v>4.7</v>
      </c>
      <c r="E219" s="6"/>
      <c r="F219" s="6"/>
      <c r="G219" s="6"/>
      <c r="H219" s="6"/>
      <c r="I219" s="6">
        <v>8.1</v>
      </c>
      <c r="J219" s="6">
        <v>4.7</v>
      </c>
      <c r="K219" s="6"/>
      <c r="L219" s="6"/>
      <c r="M219" s="6"/>
      <c r="N219" s="6"/>
      <c r="O219" s="6"/>
      <c r="P219" s="6"/>
      <c r="Q219" s="196"/>
      <c r="R219" s="196"/>
      <c r="S219" s="147">
        <f>U219+W219+Y219+AA219+AC219+AE219+AG219</f>
        <v>0</v>
      </c>
      <c r="T219" s="148">
        <f t="shared" si="1210"/>
        <v>0</v>
      </c>
      <c r="U219" s="126"/>
      <c r="V219" s="126"/>
      <c r="W219" s="126"/>
      <c r="X219" s="126"/>
      <c r="Y219" s="126"/>
      <c r="Z219" s="126"/>
      <c r="AA219" s="126"/>
      <c r="AB219" s="126"/>
      <c r="AC219" s="126"/>
      <c r="AD219" s="126"/>
      <c r="AE219" s="126"/>
      <c r="AF219" s="126"/>
      <c r="AG219" s="206"/>
      <c r="AH219" s="206"/>
      <c r="AI219" s="134">
        <f>AK219+AM219+AO219+AQ219+AS219+AU219+AW219</f>
        <v>8.1</v>
      </c>
      <c r="AJ219" s="135">
        <f t="shared" si="1212"/>
        <v>4.7</v>
      </c>
      <c r="AK219" s="104">
        <f t="shared" ref="AK219:AK220" si="1226">E219+U219</f>
        <v>0</v>
      </c>
      <c r="AL219" s="104">
        <f t="shared" si="1213"/>
        <v>0</v>
      </c>
      <c r="AM219" s="104">
        <f t="shared" si="1214"/>
        <v>0</v>
      </c>
      <c r="AN219" s="104">
        <f t="shared" si="1215"/>
        <v>0</v>
      </c>
      <c r="AO219" s="104">
        <f t="shared" si="1216"/>
        <v>8.1</v>
      </c>
      <c r="AP219" s="104">
        <f t="shared" si="1217"/>
        <v>4.7</v>
      </c>
      <c r="AQ219" s="104">
        <f t="shared" si="1218"/>
        <v>0</v>
      </c>
      <c r="AR219" s="104">
        <f t="shared" si="1219"/>
        <v>0</v>
      </c>
      <c r="AS219" s="104">
        <f t="shared" si="1220"/>
        <v>0</v>
      </c>
      <c r="AT219" s="104">
        <f t="shared" si="1221"/>
        <v>0</v>
      </c>
      <c r="AU219" s="104">
        <f t="shared" si="1222"/>
        <v>0</v>
      </c>
      <c r="AV219" s="104">
        <f t="shared" si="1223"/>
        <v>0</v>
      </c>
      <c r="AW219" s="104">
        <f t="shared" si="1224"/>
        <v>0</v>
      </c>
      <c r="AX219" s="104">
        <f t="shared" si="1225"/>
        <v>0</v>
      </c>
      <c r="AY219" s="153">
        <f t="shared" si="642"/>
        <v>0</v>
      </c>
      <c r="AZ219" s="153">
        <f t="shared" si="643"/>
        <v>0</v>
      </c>
      <c r="BA219" s="153">
        <f t="shared" si="644"/>
        <v>0</v>
      </c>
      <c r="BB219" s="153">
        <f t="shared" si="645"/>
        <v>0</v>
      </c>
      <c r="BC219" s="153">
        <f t="shared" si="646"/>
        <v>0</v>
      </c>
      <c r="BD219" s="153">
        <f t="shared" si="647"/>
        <v>0</v>
      </c>
      <c r="BE219" s="153">
        <f t="shared" si="648"/>
        <v>0</v>
      </c>
      <c r="BF219" s="153">
        <f t="shared" si="649"/>
        <v>0</v>
      </c>
      <c r="BG219" s="153">
        <f t="shared" si="650"/>
        <v>0</v>
      </c>
      <c r="BH219" s="153">
        <f t="shared" si="651"/>
        <v>0</v>
      </c>
      <c r="BI219" s="153">
        <f t="shared" si="652"/>
        <v>0</v>
      </c>
      <c r="BJ219" s="153">
        <f t="shared" si="653"/>
        <v>0</v>
      </c>
      <c r="BK219" s="153">
        <f t="shared" si="654"/>
        <v>0</v>
      </c>
      <c r="BL219" s="153">
        <f t="shared" si="655"/>
        <v>0</v>
      </c>
      <c r="BM219" s="153">
        <f t="shared" si="656"/>
        <v>0</v>
      </c>
      <c r="BN219" s="153">
        <f t="shared" si="657"/>
        <v>0</v>
      </c>
      <c r="BO219" s="188">
        <f t="shared" si="658"/>
        <v>0</v>
      </c>
    </row>
    <row r="220" spans="1:67" x14ac:dyDescent="0.25">
      <c r="A220" s="29"/>
      <c r="B220" s="31" t="s">
        <v>406</v>
      </c>
      <c r="C220" s="146">
        <f t="shared" ref="C220" si="1227">E220+G220+I220+K220+M220+O220+Q220</f>
        <v>0</v>
      </c>
      <c r="D220" s="146">
        <f t="shared" si="1208"/>
        <v>0</v>
      </c>
      <c r="E220" s="6"/>
      <c r="F220" s="6"/>
      <c r="G220" s="6"/>
      <c r="H220" s="6"/>
      <c r="I220" s="128"/>
      <c r="J220" s="128"/>
      <c r="K220" s="6"/>
      <c r="L220" s="6"/>
      <c r="M220" s="6"/>
      <c r="N220" s="6"/>
      <c r="O220" s="6"/>
      <c r="P220" s="6"/>
      <c r="Q220" s="196"/>
      <c r="R220" s="196"/>
      <c r="S220" s="146">
        <f t="shared" ref="S220" si="1228">U220+W220+Y220+AA220+AC220+AE220+AG220</f>
        <v>1.4</v>
      </c>
      <c r="T220" s="146">
        <f t="shared" si="1210"/>
        <v>0</v>
      </c>
      <c r="U220" s="126"/>
      <c r="V220" s="126"/>
      <c r="W220" s="126"/>
      <c r="X220" s="126"/>
      <c r="Y220" s="126">
        <v>1.4</v>
      </c>
      <c r="Z220" s="126"/>
      <c r="AA220" s="126"/>
      <c r="AB220" s="126"/>
      <c r="AC220" s="126"/>
      <c r="AD220" s="126"/>
      <c r="AE220" s="126"/>
      <c r="AF220" s="126"/>
      <c r="AG220" s="206"/>
      <c r="AH220" s="206"/>
      <c r="AI220" s="103">
        <f t="shared" ref="AI220" si="1229">AK220+AM220+AO220+AQ220+AS220+AU220+AW220</f>
        <v>1.4</v>
      </c>
      <c r="AJ220" s="103">
        <f t="shared" si="1212"/>
        <v>0</v>
      </c>
      <c r="AK220" s="104">
        <f t="shared" si="1226"/>
        <v>0</v>
      </c>
      <c r="AL220" s="104">
        <f t="shared" si="1213"/>
        <v>0</v>
      </c>
      <c r="AM220" s="104">
        <f t="shared" si="1214"/>
        <v>0</v>
      </c>
      <c r="AN220" s="104">
        <f t="shared" si="1215"/>
        <v>0</v>
      </c>
      <c r="AO220" s="104">
        <f t="shared" si="1216"/>
        <v>1.4</v>
      </c>
      <c r="AP220" s="104">
        <f t="shared" si="1217"/>
        <v>0</v>
      </c>
      <c r="AQ220" s="104">
        <f t="shared" si="1218"/>
        <v>0</v>
      </c>
      <c r="AR220" s="104">
        <f t="shared" si="1219"/>
        <v>0</v>
      </c>
      <c r="AS220" s="104">
        <f t="shared" si="1220"/>
        <v>0</v>
      </c>
      <c r="AT220" s="104">
        <f t="shared" si="1221"/>
        <v>0</v>
      </c>
      <c r="AU220" s="104">
        <f t="shared" si="1222"/>
        <v>0</v>
      </c>
      <c r="AV220" s="104">
        <f t="shared" si="1223"/>
        <v>0</v>
      </c>
      <c r="AW220" s="104">
        <f t="shared" si="1224"/>
        <v>0</v>
      </c>
      <c r="AX220" s="104">
        <f t="shared" si="1225"/>
        <v>0</v>
      </c>
      <c r="AY220" s="153">
        <f t="shared" ref="AY220" si="1230">C220-AI220</f>
        <v>-1.4</v>
      </c>
      <c r="AZ220" s="153">
        <f t="shared" ref="AZ220" si="1231">D220-AJ220</f>
        <v>0</v>
      </c>
      <c r="BA220" s="153">
        <f t="shared" ref="BA220" si="1232">E220-AK220</f>
        <v>0</v>
      </c>
      <c r="BB220" s="153">
        <f t="shared" ref="BB220" si="1233">F220-AL220</f>
        <v>0</v>
      </c>
      <c r="BC220" s="153">
        <f t="shared" ref="BC220" si="1234">G220-AM220</f>
        <v>0</v>
      </c>
      <c r="BD220" s="153">
        <f t="shared" ref="BD220" si="1235">H220-AN220</f>
        <v>0</v>
      </c>
      <c r="BE220" s="153">
        <f t="shared" ref="BE220" si="1236">I220-AO220</f>
        <v>-1.4</v>
      </c>
      <c r="BF220" s="153">
        <f t="shared" ref="BF220" si="1237">J220-AP220</f>
        <v>0</v>
      </c>
      <c r="BG220" s="153">
        <f t="shared" ref="BG220" si="1238">K220-AQ220</f>
        <v>0</v>
      </c>
      <c r="BH220" s="153">
        <f t="shared" ref="BH220" si="1239">L220-AR220</f>
        <v>0</v>
      </c>
      <c r="BI220" s="153">
        <f t="shared" ref="BI220" si="1240">M220-AS220</f>
        <v>0</v>
      </c>
      <c r="BJ220" s="153">
        <f t="shared" ref="BJ220" si="1241">N220-AT220</f>
        <v>0</v>
      </c>
      <c r="BK220" s="153">
        <f t="shared" ref="BK220" si="1242">O220-AU220</f>
        <v>0</v>
      </c>
      <c r="BL220" s="153">
        <f t="shared" ref="BL220" si="1243">P220-AV220</f>
        <v>0</v>
      </c>
      <c r="BM220" s="153">
        <f t="shared" ref="BM220" si="1244">Q220-AW220</f>
        <v>0</v>
      </c>
      <c r="BN220" s="153">
        <f t="shared" ref="BN220" si="1245">R220-AX220</f>
        <v>0</v>
      </c>
      <c r="BO220" s="188">
        <f t="shared" ref="BO220" si="1246">S220+AY220</f>
        <v>0</v>
      </c>
    </row>
    <row r="221" spans="1:67" ht="26.25" x14ac:dyDescent="0.25">
      <c r="A221" s="29"/>
      <c r="B221" s="31" t="s">
        <v>310</v>
      </c>
      <c r="C221" s="147">
        <f t="shared" ref="C221:C222" si="1247">E221+G221+I221+K221+M221+O221+Q221</f>
        <v>2.7</v>
      </c>
      <c r="D221" s="148">
        <f t="shared" si="1208"/>
        <v>2.7</v>
      </c>
      <c r="E221" s="6"/>
      <c r="F221" s="6"/>
      <c r="G221" s="6"/>
      <c r="H221" s="6"/>
      <c r="I221" s="6">
        <v>2.7</v>
      </c>
      <c r="J221" s="6">
        <v>2.7</v>
      </c>
      <c r="K221" s="6"/>
      <c r="L221" s="6"/>
      <c r="M221" s="6"/>
      <c r="N221" s="6"/>
      <c r="O221" s="6"/>
      <c r="P221" s="6"/>
      <c r="Q221" s="196"/>
      <c r="R221" s="196"/>
      <c r="S221" s="147">
        <f t="shared" ref="S221:S222" si="1248">U221+W221+Y221+AA221+AC221+AE221+AG221</f>
        <v>0</v>
      </c>
      <c r="T221" s="148">
        <f t="shared" si="1210"/>
        <v>0</v>
      </c>
      <c r="U221" s="126"/>
      <c r="V221" s="126"/>
      <c r="W221" s="126"/>
      <c r="X221" s="126"/>
      <c r="Y221" s="126"/>
      <c r="Z221" s="126"/>
      <c r="AA221" s="126"/>
      <c r="AB221" s="126"/>
      <c r="AC221" s="126"/>
      <c r="AD221" s="126"/>
      <c r="AE221" s="126"/>
      <c r="AF221" s="126"/>
      <c r="AG221" s="206"/>
      <c r="AH221" s="206"/>
      <c r="AI221" s="134">
        <f t="shared" ref="AI221:AI222" si="1249">AK221+AM221+AO221+AQ221+AS221+AU221+AW221</f>
        <v>2.7</v>
      </c>
      <c r="AJ221" s="135">
        <f t="shared" si="1212"/>
        <v>2.7</v>
      </c>
      <c r="AK221" s="104">
        <f t="shared" ref="AK221:AK222" si="1250">E221+U221</f>
        <v>0</v>
      </c>
      <c r="AL221" s="104">
        <f t="shared" ref="AL221:AL222" si="1251">F221+V221</f>
        <v>0</v>
      </c>
      <c r="AM221" s="104">
        <f t="shared" ref="AM221:AM222" si="1252">G221+W221</f>
        <v>0</v>
      </c>
      <c r="AN221" s="104">
        <f t="shared" ref="AN221:AN222" si="1253">H221+X221</f>
        <v>0</v>
      </c>
      <c r="AO221" s="104">
        <f t="shared" ref="AO221:AO222" si="1254">I221+Y221</f>
        <v>2.7</v>
      </c>
      <c r="AP221" s="104">
        <f t="shared" ref="AP221:AP222" si="1255">J221+Z221</f>
        <v>2.7</v>
      </c>
      <c r="AQ221" s="104">
        <f t="shared" ref="AQ221:AQ222" si="1256">K221+AA221</f>
        <v>0</v>
      </c>
      <c r="AR221" s="104">
        <f t="shared" ref="AR221:AR222" si="1257">L221+AB221</f>
        <v>0</v>
      </c>
      <c r="AS221" s="104">
        <f t="shared" ref="AS221:AS222" si="1258">M221+AC221</f>
        <v>0</v>
      </c>
      <c r="AT221" s="104">
        <f t="shared" ref="AT221:AT222" si="1259">N221+AD221</f>
        <v>0</v>
      </c>
      <c r="AU221" s="104">
        <f t="shared" ref="AU221:AU222" si="1260">O221+AE221</f>
        <v>0</v>
      </c>
      <c r="AV221" s="104">
        <f t="shared" ref="AV221:AV222" si="1261">P221+AF221</f>
        <v>0</v>
      </c>
      <c r="AW221" s="104">
        <f t="shared" ref="AW221:AW222" si="1262">Q221+AG221</f>
        <v>0</v>
      </c>
      <c r="AX221" s="104">
        <f t="shared" ref="AX221:AX222" si="1263">R221+AH221</f>
        <v>0</v>
      </c>
      <c r="AY221" s="153">
        <f t="shared" si="642"/>
        <v>0</v>
      </c>
      <c r="AZ221" s="153">
        <f t="shared" si="643"/>
        <v>0</v>
      </c>
      <c r="BA221" s="153">
        <f t="shared" si="644"/>
        <v>0</v>
      </c>
      <c r="BB221" s="153">
        <f t="shared" si="645"/>
        <v>0</v>
      </c>
      <c r="BC221" s="153">
        <f t="shared" si="646"/>
        <v>0</v>
      </c>
      <c r="BD221" s="153">
        <f t="shared" si="647"/>
        <v>0</v>
      </c>
      <c r="BE221" s="153">
        <f t="shared" si="648"/>
        <v>0</v>
      </c>
      <c r="BF221" s="153">
        <f t="shared" si="649"/>
        <v>0</v>
      </c>
      <c r="BG221" s="153">
        <f t="shared" si="650"/>
        <v>0</v>
      </c>
      <c r="BH221" s="153">
        <f t="shared" si="651"/>
        <v>0</v>
      </c>
      <c r="BI221" s="153">
        <f t="shared" si="652"/>
        <v>0</v>
      </c>
      <c r="BJ221" s="153">
        <f t="shared" si="653"/>
        <v>0</v>
      </c>
      <c r="BK221" s="153">
        <f t="shared" si="654"/>
        <v>0</v>
      </c>
      <c r="BL221" s="153">
        <f t="shared" si="655"/>
        <v>0</v>
      </c>
      <c r="BM221" s="153">
        <f t="shared" si="656"/>
        <v>0</v>
      </c>
      <c r="BN221" s="153">
        <f t="shared" si="657"/>
        <v>0</v>
      </c>
      <c r="BO221" s="188">
        <f t="shared" si="658"/>
        <v>0</v>
      </c>
    </row>
    <row r="222" spans="1:67" ht="39" x14ac:dyDescent="0.25">
      <c r="A222" s="32"/>
      <c r="B222" s="31" t="s">
        <v>309</v>
      </c>
      <c r="C222" s="147">
        <f t="shared" si="1247"/>
        <v>3.6</v>
      </c>
      <c r="D222" s="148">
        <f t="shared" si="1208"/>
        <v>3.5</v>
      </c>
      <c r="E222" s="6"/>
      <c r="F222" s="6"/>
      <c r="G222" s="6"/>
      <c r="H222" s="6"/>
      <c r="I222" s="6">
        <v>3.6</v>
      </c>
      <c r="J222" s="6">
        <v>3.5</v>
      </c>
      <c r="K222" s="6"/>
      <c r="L222" s="6"/>
      <c r="M222" s="6"/>
      <c r="N222" s="6"/>
      <c r="O222" s="6"/>
      <c r="P222" s="6"/>
      <c r="Q222" s="196"/>
      <c r="R222" s="196"/>
      <c r="S222" s="147">
        <f t="shared" si="1248"/>
        <v>0</v>
      </c>
      <c r="T222" s="148">
        <f t="shared" si="1210"/>
        <v>0</v>
      </c>
      <c r="U222" s="126"/>
      <c r="V222" s="126"/>
      <c r="W222" s="126"/>
      <c r="X222" s="126"/>
      <c r="Y222" s="126"/>
      <c r="Z222" s="126"/>
      <c r="AA222" s="126"/>
      <c r="AB222" s="126"/>
      <c r="AC222" s="126"/>
      <c r="AD222" s="126"/>
      <c r="AE222" s="126"/>
      <c r="AF222" s="126"/>
      <c r="AG222" s="206"/>
      <c r="AH222" s="206"/>
      <c r="AI222" s="134">
        <f t="shared" si="1249"/>
        <v>3.6</v>
      </c>
      <c r="AJ222" s="135">
        <f t="shared" si="1212"/>
        <v>3.5</v>
      </c>
      <c r="AK222" s="104">
        <f t="shared" si="1250"/>
        <v>0</v>
      </c>
      <c r="AL222" s="104">
        <f t="shared" si="1251"/>
        <v>0</v>
      </c>
      <c r="AM222" s="104">
        <f t="shared" si="1252"/>
        <v>0</v>
      </c>
      <c r="AN222" s="104">
        <f t="shared" si="1253"/>
        <v>0</v>
      </c>
      <c r="AO222" s="104">
        <f t="shared" si="1254"/>
        <v>3.6</v>
      </c>
      <c r="AP222" s="104">
        <f t="shared" si="1255"/>
        <v>3.5</v>
      </c>
      <c r="AQ222" s="104">
        <f t="shared" si="1256"/>
        <v>0</v>
      </c>
      <c r="AR222" s="104">
        <f t="shared" si="1257"/>
        <v>0</v>
      </c>
      <c r="AS222" s="104">
        <f t="shared" si="1258"/>
        <v>0</v>
      </c>
      <c r="AT222" s="104">
        <f t="shared" si="1259"/>
        <v>0</v>
      </c>
      <c r="AU222" s="104">
        <f t="shared" si="1260"/>
        <v>0</v>
      </c>
      <c r="AV222" s="104">
        <f t="shared" si="1261"/>
        <v>0</v>
      </c>
      <c r="AW222" s="104">
        <f t="shared" si="1262"/>
        <v>0</v>
      </c>
      <c r="AX222" s="104">
        <f t="shared" si="1263"/>
        <v>0</v>
      </c>
      <c r="AY222" s="153">
        <f t="shared" si="642"/>
        <v>0</v>
      </c>
      <c r="AZ222" s="153">
        <f t="shared" si="643"/>
        <v>0</v>
      </c>
      <c r="BA222" s="153">
        <f t="shared" si="644"/>
        <v>0</v>
      </c>
      <c r="BB222" s="153">
        <f t="shared" si="645"/>
        <v>0</v>
      </c>
      <c r="BC222" s="153">
        <f t="shared" si="646"/>
        <v>0</v>
      </c>
      <c r="BD222" s="153">
        <f t="shared" si="647"/>
        <v>0</v>
      </c>
      <c r="BE222" s="153">
        <f t="shared" si="648"/>
        <v>0</v>
      </c>
      <c r="BF222" s="153">
        <f t="shared" si="649"/>
        <v>0</v>
      </c>
      <c r="BG222" s="153">
        <f t="shared" si="650"/>
        <v>0</v>
      </c>
      <c r="BH222" s="153">
        <f t="shared" si="651"/>
        <v>0</v>
      </c>
      <c r="BI222" s="153">
        <f t="shared" si="652"/>
        <v>0</v>
      </c>
      <c r="BJ222" s="153">
        <f t="shared" si="653"/>
        <v>0</v>
      </c>
      <c r="BK222" s="153">
        <f t="shared" si="654"/>
        <v>0</v>
      </c>
      <c r="BL222" s="153">
        <f t="shared" si="655"/>
        <v>0</v>
      </c>
      <c r="BM222" s="153">
        <f t="shared" si="656"/>
        <v>0</v>
      </c>
      <c r="BN222" s="153">
        <f t="shared" si="657"/>
        <v>0</v>
      </c>
      <c r="BO222" s="188">
        <f t="shared" si="658"/>
        <v>0</v>
      </c>
    </row>
    <row r="223" spans="1:67" ht="15" customHeight="1" x14ac:dyDescent="0.25">
      <c r="A223" s="28" t="s">
        <v>321</v>
      </c>
      <c r="B223" s="107" t="s">
        <v>322</v>
      </c>
      <c r="C223" s="143">
        <f>C224</f>
        <v>1229.3</v>
      </c>
      <c r="D223" s="144">
        <f t="shared" ref="D223:R223" si="1264">D224</f>
        <v>1064.0999999999999</v>
      </c>
      <c r="E223" s="121">
        <f t="shared" si="1264"/>
        <v>427.9</v>
      </c>
      <c r="F223" s="121">
        <f t="shared" si="1264"/>
        <v>328.7</v>
      </c>
      <c r="G223" s="121">
        <f t="shared" si="1264"/>
        <v>0</v>
      </c>
      <c r="H223" s="121">
        <f t="shared" si="1264"/>
        <v>0</v>
      </c>
      <c r="I223" s="121">
        <f t="shared" si="1264"/>
        <v>13.2</v>
      </c>
      <c r="J223" s="121">
        <f t="shared" si="1264"/>
        <v>10.4</v>
      </c>
      <c r="K223" s="121">
        <f t="shared" si="1264"/>
        <v>759.7</v>
      </c>
      <c r="L223" s="121">
        <f t="shared" si="1264"/>
        <v>725</v>
      </c>
      <c r="M223" s="121">
        <f t="shared" si="1264"/>
        <v>16.2</v>
      </c>
      <c r="N223" s="121">
        <f t="shared" si="1264"/>
        <v>0</v>
      </c>
      <c r="O223" s="121">
        <f t="shared" si="1264"/>
        <v>0</v>
      </c>
      <c r="P223" s="121">
        <f t="shared" si="1264"/>
        <v>0</v>
      </c>
      <c r="Q223" s="195">
        <f t="shared" si="1264"/>
        <v>12.299999999999999</v>
      </c>
      <c r="R223" s="195">
        <f t="shared" si="1264"/>
        <v>0</v>
      </c>
      <c r="S223" s="143">
        <f>S224</f>
        <v>4.5999999999999996</v>
      </c>
      <c r="T223" s="144">
        <f t="shared" ref="T223:AH223" si="1265">T224</f>
        <v>4.2</v>
      </c>
      <c r="U223" s="125">
        <f t="shared" si="1265"/>
        <v>-2.7</v>
      </c>
      <c r="V223" s="125">
        <f t="shared" si="1265"/>
        <v>0</v>
      </c>
      <c r="W223" s="125">
        <f t="shared" si="1265"/>
        <v>0</v>
      </c>
      <c r="X223" s="125">
        <f t="shared" si="1265"/>
        <v>0</v>
      </c>
      <c r="Y223" s="125">
        <f t="shared" si="1265"/>
        <v>3</v>
      </c>
      <c r="Z223" s="125">
        <f t="shared" si="1265"/>
        <v>0</v>
      </c>
      <c r="AA223" s="125">
        <f t="shared" si="1265"/>
        <v>4.3</v>
      </c>
      <c r="AB223" s="125">
        <f t="shared" si="1265"/>
        <v>4.2</v>
      </c>
      <c r="AC223" s="125">
        <f t="shared" si="1265"/>
        <v>0</v>
      </c>
      <c r="AD223" s="125">
        <f t="shared" si="1265"/>
        <v>0</v>
      </c>
      <c r="AE223" s="125">
        <f t="shared" si="1265"/>
        <v>0</v>
      </c>
      <c r="AF223" s="125">
        <f t="shared" si="1265"/>
        <v>0</v>
      </c>
      <c r="AG223" s="205">
        <f t="shared" si="1265"/>
        <v>0</v>
      </c>
      <c r="AH223" s="205">
        <f t="shared" si="1265"/>
        <v>0</v>
      </c>
      <c r="AI223" s="13">
        <f>AI224</f>
        <v>1233.9000000000001</v>
      </c>
      <c r="AJ223" s="11">
        <f t="shared" ref="AJ223:AX223" si="1266">AJ224</f>
        <v>1068.3</v>
      </c>
      <c r="AK223" s="96">
        <f t="shared" si="1266"/>
        <v>425.2</v>
      </c>
      <c r="AL223" s="96">
        <f t="shared" si="1266"/>
        <v>328.7</v>
      </c>
      <c r="AM223" s="96">
        <f t="shared" si="1266"/>
        <v>0</v>
      </c>
      <c r="AN223" s="96">
        <f t="shared" si="1266"/>
        <v>0</v>
      </c>
      <c r="AO223" s="96">
        <f t="shared" si="1266"/>
        <v>16.2</v>
      </c>
      <c r="AP223" s="96">
        <f t="shared" si="1266"/>
        <v>10.4</v>
      </c>
      <c r="AQ223" s="96">
        <f t="shared" si="1266"/>
        <v>764</v>
      </c>
      <c r="AR223" s="96">
        <f t="shared" si="1266"/>
        <v>729.2</v>
      </c>
      <c r="AS223" s="96">
        <f t="shared" si="1266"/>
        <v>16.2</v>
      </c>
      <c r="AT223" s="96">
        <f t="shared" si="1266"/>
        <v>0</v>
      </c>
      <c r="AU223" s="96">
        <f t="shared" si="1266"/>
        <v>0</v>
      </c>
      <c r="AV223" s="96">
        <f t="shared" si="1266"/>
        <v>0</v>
      </c>
      <c r="AW223" s="96">
        <f t="shared" si="1266"/>
        <v>12.299999999999999</v>
      </c>
      <c r="AX223" s="96">
        <f t="shared" si="1266"/>
        <v>0</v>
      </c>
      <c r="AY223" s="153">
        <f t="shared" si="642"/>
        <v>-4.6000000000001364</v>
      </c>
      <c r="AZ223" s="153">
        <f t="shared" si="643"/>
        <v>-4.2000000000000455</v>
      </c>
      <c r="BA223" s="153">
        <f t="shared" si="644"/>
        <v>2.6999999999999886</v>
      </c>
      <c r="BB223" s="153">
        <f t="shared" si="645"/>
        <v>0</v>
      </c>
      <c r="BC223" s="153">
        <f t="shared" si="646"/>
        <v>0</v>
      </c>
      <c r="BD223" s="153">
        <f t="shared" si="647"/>
        <v>0</v>
      </c>
      <c r="BE223" s="153">
        <f t="shared" si="648"/>
        <v>-3</v>
      </c>
      <c r="BF223" s="153">
        <f t="shared" si="649"/>
        <v>0</v>
      </c>
      <c r="BG223" s="153">
        <f t="shared" si="650"/>
        <v>-4.2999999999999545</v>
      </c>
      <c r="BH223" s="153">
        <f t="shared" si="651"/>
        <v>-4.2000000000000455</v>
      </c>
      <c r="BI223" s="153">
        <f t="shared" si="652"/>
        <v>0</v>
      </c>
      <c r="BJ223" s="153">
        <f t="shared" si="653"/>
        <v>0</v>
      </c>
      <c r="BK223" s="153">
        <f t="shared" si="654"/>
        <v>0</v>
      </c>
      <c r="BL223" s="153">
        <f t="shared" si="655"/>
        <v>0</v>
      </c>
      <c r="BM223" s="153">
        <f t="shared" si="656"/>
        <v>0</v>
      </c>
      <c r="BN223" s="153">
        <f t="shared" si="657"/>
        <v>0</v>
      </c>
      <c r="BO223" s="188">
        <f t="shared" si="658"/>
        <v>-1.3677947663381929E-13</v>
      </c>
    </row>
    <row r="224" spans="1:67" x14ac:dyDescent="0.25">
      <c r="A224" s="29"/>
      <c r="B224" s="19" t="s">
        <v>308</v>
      </c>
      <c r="C224" s="146">
        <f t="shared" ref="C224" si="1267">E224+G224+I224+K224+M224+O224+Q224</f>
        <v>1229.3</v>
      </c>
      <c r="D224" s="146">
        <f t="shared" ref="D224:D229" si="1268">F224+H224+J224+L224+N224+P224+R224</f>
        <v>1064.0999999999999</v>
      </c>
      <c r="E224" s="6">
        <v>427.9</v>
      </c>
      <c r="F224" s="6">
        <v>328.7</v>
      </c>
      <c r="G224" s="6"/>
      <c r="H224" s="6"/>
      <c r="I224" s="6">
        <f>SUM(I225:I229)</f>
        <v>13.2</v>
      </c>
      <c r="J224" s="6">
        <f>SUM(J225:J229)</f>
        <v>10.4</v>
      </c>
      <c r="K224" s="6">
        <v>759.7</v>
      </c>
      <c r="L224" s="6">
        <v>725</v>
      </c>
      <c r="M224" s="6">
        <v>16.2</v>
      </c>
      <c r="N224" s="121"/>
      <c r="O224" s="121"/>
      <c r="P224" s="121"/>
      <c r="Q224" s="196">
        <f>'4 priedas_ nepanaudotos lėšos'!C78</f>
        <v>12.299999999999999</v>
      </c>
      <c r="R224" s="196">
        <f>'4 priedas_ nepanaudotos lėšos'!D78</f>
        <v>0</v>
      </c>
      <c r="S224" s="146">
        <f t="shared" ref="S224" si="1269">U224+W224+Y224+AA224+AC224+AE224+AG224</f>
        <v>4.5999999999999996</v>
      </c>
      <c r="T224" s="146">
        <f t="shared" ref="T224:T229" si="1270">V224+X224+Z224+AB224+AD224+AF224+AH224</f>
        <v>4.2</v>
      </c>
      <c r="U224" s="126">
        <v>-2.7</v>
      </c>
      <c r="V224" s="126"/>
      <c r="W224" s="126"/>
      <c r="X224" s="126"/>
      <c r="Y224" s="126">
        <f>SUM(Y225:Y229)</f>
        <v>3</v>
      </c>
      <c r="Z224" s="126">
        <f>SUM(Z225:Z229)</f>
        <v>0</v>
      </c>
      <c r="AA224" s="126">
        <v>4.3</v>
      </c>
      <c r="AB224" s="126">
        <v>4.2</v>
      </c>
      <c r="AC224" s="126"/>
      <c r="AD224" s="126"/>
      <c r="AE224" s="126"/>
      <c r="AF224" s="126"/>
      <c r="AG224" s="225">
        <f>'4 priedas_ nepanaudotos lėšos'!O78</f>
        <v>0</v>
      </c>
      <c r="AH224" s="225">
        <f>'4 priedas_ nepanaudotos lėšos'!P78</f>
        <v>0</v>
      </c>
      <c r="AI224" s="103">
        <f t="shared" ref="AI224" si="1271">AK224+AM224+AO224+AQ224+AS224+AU224+AW224</f>
        <v>1233.9000000000001</v>
      </c>
      <c r="AJ224" s="103">
        <f t="shared" ref="AJ224:AJ229" si="1272">AL224+AN224+AP224+AR224+AT224+AV224+AX224</f>
        <v>1068.3</v>
      </c>
      <c r="AK224" s="5">
        <f>E224+U224</f>
        <v>425.2</v>
      </c>
      <c r="AL224" s="5">
        <f t="shared" ref="AL224:AL225" si="1273">F224+V224</f>
        <v>328.7</v>
      </c>
      <c r="AM224" s="5">
        <f t="shared" ref="AM224:AM225" si="1274">G224+W224</f>
        <v>0</v>
      </c>
      <c r="AN224" s="5">
        <f t="shared" ref="AN224:AN225" si="1275">H224+X224</f>
        <v>0</v>
      </c>
      <c r="AO224" s="5">
        <f t="shared" ref="AO224:AO225" si="1276">I224+Y224</f>
        <v>16.2</v>
      </c>
      <c r="AP224" s="5">
        <f t="shared" ref="AP224:AP225" si="1277">J224+Z224</f>
        <v>10.4</v>
      </c>
      <c r="AQ224" s="5">
        <f t="shared" ref="AQ224:AQ225" si="1278">K224+AA224</f>
        <v>764</v>
      </c>
      <c r="AR224" s="5">
        <f t="shared" ref="AR224:AR225" si="1279">L224+AB224</f>
        <v>729.2</v>
      </c>
      <c r="AS224" s="5">
        <f t="shared" ref="AS224:AS225" si="1280">M224+AC224</f>
        <v>16.2</v>
      </c>
      <c r="AT224" s="5">
        <f t="shared" ref="AT224:AT225" si="1281">N224+AD224</f>
        <v>0</v>
      </c>
      <c r="AU224" s="5">
        <f t="shared" ref="AU224:AU225" si="1282">O224+AE224</f>
        <v>0</v>
      </c>
      <c r="AV224" s="5">
        <f t="shared" ref="AV224:AV225" si="1283">P224+AF224</f>
        <v>0</v>
      </c>
      <c r="AW224" s="5">
        <f t="shared" ref="AW224:AW225" si="1284">Q224+AG224</f>
        <v>12.299999999999999</v>
      </c>
      <c r="AX224" s="5">
        <f t="shared" ref="AX224:AX225" si="1285">R224+AH224</f>
        <v>0</v>
      </c>
      <c r="AY224" s="153">
        <f t="shared" si="642"/>
        <v>-4.6000000000001364</v>
      </c>
      <c r="AZ224" s="153">
        <f t="shared" si="643"/>
        <v>-4.2000000000000455</v>
      </c>
      <c r="BA224" s="153">
        <f t="shared" si="644"/>
        <v>2.6999999999999886</v>
      </c>
      <c r="BB224" s="153">
        <f t="shared" si="645"/>
        <v>0</v>
      </c>
      <c r="BC224" s="153">
        <f t="shared" si="646"/>
        <v>0</v>
      </c>
      <c r="BD224" s="153">
        <f t="shared" si="647"/>
        <v>0</v>
      </c>
      <c r="BE224" s="153">
        <f t="shared" si="648"/>
        <v>-3</v>
      </c>
      <c r="BF224" s="153">
        <f t="shared" si="649"/>
        <v>0</v>
      </c>
      <c r="BG224" s="153">
        <f t="shared" si="650"/>
        <v>-4.2999999999999545</v>
      </c>
      <c r="BH224" s="153">
        <f t="shared" si="651"/>
        <v>-4.2000000000000455</v>
      </c>
      <c r="BI224" s="153">
        <f t="shared" si="652"/>
        <v>0</v>
      </c>
      <c r="BJ224" s="153">
        <f t="shared" si="653"/>
        <v>0</v>
      </c>
      <c r="BK224" s="153">
        <f t="shared" si="654"/>
        <v>0</v>
      </c>
      <c r="BL224" s="153">
        <f t="shared" si="655"/>
        <v>0</v>
      </c>
      <c r="BM224" s="153">
        <f t="shared" si="656"/>
        <v>0</v>
      </c>
      <c r="BN224" s="153">
        <f t="shared" si="657"/>
        <v>0</v>
      </c>
      <c r="BO224" s="188">
        <f t="shared" si="658"/>
        <v>-1.3677947663381929E-13</v>
      </c>
    </row>
    <row r="225" spans="1:67" ht="26.25" x14ac:dyDescent="0.25">
      <c r="A225" s="29"/>
      <c r="B225" s="31" t="s">
        <v>263</v>
      </c>
      <c r="C225" s="147">
        <f>E225+G225+I225+K225+M225+O225+Q225</f>
        <v>3.2</v>
      </c>
      <c r="D225" s="148">
        <f t="shared" si="1268"/>
        <v>0.6</v>
      </c>
      <c r="E225" s="6"/>
      <c r="F225" s="6"/>
      <c r="G225" s="6"/>
      <c r="H225" s="6"/>
      <c r="I225" s="6">
        <v>3.2</v>
      </c>
      <c r="J225" s="6">
        <v>0.6</v>
      </c>
      <c r="K225" s="6"/>
      <c r="L225" s="6"/>
      <c r="M225" s="6"/>
      <c r="N225" s="6"/>
      <c r="O225" s="6"/>
      <c r="P225" s="6"/>
      <c r="Q225" s="196"/>
      <c r="R225" s="196"/>
      <c r="S225" s="147">
        <f>U225+W225+Y225+AA225+AC225+AE225+AG225</f>
        <v>0</v>
      </c>
      <c r="T225" s="148">
        <f t="shared" si="1270"/>
        <v>0</v>
      </c>
      <c r="U225" s="126"/>
      <c r="V225" s="126"/>
      <c r="W225" s="126"/>
      <c r="X225" s="126"/>
      <c r="Y225" s="126"/>
      <c r="Z225" s="126"/>
      <c r="AA225" s="126"/>
      <c r="AB225" s="126"/>
      <c r="AC225" s="126"/>
      <c r="AD225" s="126"/>
      <c r="AE225" s="126"/>
      <c r="AF225" s="126"/>
      <c r="AG225" s="206"/>
      <c r="AH225" s="206"/>
      <c r="AI225" s="134">
        <f>AK225+AM225+AO225+AQ225+AS225+AU225+AW225</f>
        <v>3.2</v>
      </c>
      <c r="AJ225" s="135">
        <f t="shared" si="1272"/>
        <v>0.6</v>
      </c>
      <c r="AK225" s="104">
        <f t="shared" ref="AK225" si="1286">E225+U225</f>
        <v>0</v>
      </c>
      <c r="AL225" s="104">
        <f t="shared" si="1273"/>
        <v>0</v>
      </c>
      <c r="AM225" s="104">
        <f t="shared" si="1274"/>
        <v>0</v>
      </c>
      <c r="AN225" s="104">
        <f t="shared" si="1275"/>
        <v>0</v>
      </c>
      <c r="AO225" s="104">
        <f t="shared" si="1276"/>
        <v>3.2</v>
      </c>
      <c r="AP225" s="104">
        <f t="shared" si="1277"/>
        <v>0.6</v>
      </c>
      <c r="AQ225" s="104">
        <f t="shared" si="1278"/>
        <v>0</v>
      </c>
      <c r="AR225" s="104">
        <f t="shared" si="1279"/>
        <v>0</v>
      </c>
      <c r="AS225" s="104">
        <f t="shared" si="1280"/>
        <v>0</v>
      </c>
      <c r="AT225" s="104">
        <f t="shared" si="1281"/>
        <v>0</v>
      </c>
      <c r="AU225" s="104">
        <f t="shared" si="1282"/>
        <v>0</v>
      </c>
      <c r="AV225" s="104">
        <f t="shared" si="1283"/>
        <v>0</v>
      </c>
      <c r="AW225" s="104">
        <f t="shared" si="1284"/>
        <v>0</v>
      </c>
      <c r="AX225" s="104">
        <f t="shared" si="1285"/>
        <v>0</v>
      </c>
      <c r="AY225" s="153">
        <f t="shared" si="642"/>
        <v>0</v>
      </c>
      <c r="AZ225" s="153">
        <f t="shared" si="643"/>
        <v>0</v>
      </c>
      <c r="BA225" s="153">
        <f t="shared" si="644"/>
        <v>0</v>
      </c>
      <c r="BB225" s="153">
        <f t="shared" si="645"/>
        <v>0</v>
      </c>
      <c r="BC225" s="153">
        <f t="shared" si="646"/>
        <v>0</v>
      </c>
      <c r="BD225" s="153">
        <f t="shared" si="647"/>
        <v>0</v>
      </c>
      <c r="BE225" s="153">
        <f t="shared" si="648"/>
        <v>0</v>
      </c>
      <c r="BF225" s="153">
        <f t="shared" si="649"/>
        <v>0</v>
      </c>
      <c r="BG225" s="153">
        <f t="shared" si="650"/>
        <v>0</v>
      </c>
      <c r="BH225" s="153">
        <f t="shared" si="651"/>
        <v>0</v>
      </c>
      <c r="BI225" s="153">
        <f t="shared" si="652"/>
        <v>0</v>
      </c>
      <c r="BJ225" s="153">
        <f t="shared" si="653"/>
        <v>0</v>
      </c>
      <c r="BK225" s="153">
        <f t="shared" si="654"/>
        <v>0</v>
      </c>
      <c r="BL225" s="153">
        <f t="shared" si="655"/>
        <v>0</v>
      </c>
      <c r="BM225" s="153">
        <f t="shared" si="656"/>
        <v>0</v>
      </c>
      <c r="BN225" s="153">
        <f t="shared" si="657"/>
        <v>0</v>
      </c>
      <c r="BO225" s="188">
        <f t="shared" si="658"/>
        <v>0</v>
      </c>
    </row>
    <row r="226" spans="1:67" ht="26.25" x14ac:dyDescent="0.25">
      <c r="A226" s="29"/>
      <c r="B226" s="31" t="s">
        <v>310</v>
      </c>
      <c r="C226" s="147">
        <f t="shared" ref="C226:C229" si="1287">E226+G226+I226+K226+M226+O226+Q226</f>
        <v>5</v>
      </c>
      <c r="D226" s="148">
        <f t="shared" si="1268"/>
        <v>4.9000000000000004</v>
      </c>
      <c r="E226" s="6"/>
      <c r="F226" s="6"/>
      <c r="G226" s="6"/>
      <c r="H226" s="6"/>
      <c r="I226" s="6">
        <v>5</v>
      </c>
      <c r="J226" s="6">
        <v>4.9000000000000004</v>
      </c>
      <c r="K226" s="6"/>
      <c r="L226" s="6"/>
      <c r="M226" s="6"/>
      <c r="N226" s="6"/>
      <c r="O226" s="6"/>
      <c r="P226" s="6"/>
      <c r="Q226" s="196"/>
      <c r="R226" s="196"/>
      <c r="S226" s="147">
        <f t="shared" ref="S226:S229" si="1288">U226+W226+Y226+AA226+AC226+AE226+AG226</f>
        <v>0</v>
      </c>
      <c r="T226" s="148">
        <f t="shared" si="1270"/>
        <v>0</v>
      </c>
      <c r="U226" s="126"/>
      <c r="V226" s="126"/>
      <c r="W226" s="126"/>
      <c r="X226" s="126"/>
      <c r="Y226" s="126"/>
      <c r="Z226" s="126"/>
      <c r="AA226" s="126"/>
      <c r="AB226" s="126"/>
      <c r="AC226" s="126"/>
      <c r="AD226" s="126"/>
      <c r="AE226" s="126"/>
      <c r="AF226" s="126"/>
      <c r="AG226" s="206"/>
      <c r="AH226" s="206"/>
      <c r="AI226" s="134">
        <f t="shared" ref="AI226:AI229" si="1289">AK226+AM226+AO226+AQ226+AS226+AU226+AW226</f>
        <v>5</v>
      </c>
      <c r="AJ226" s="135">
        <f t="shared" si="1272"/>
        <v>4.9000000000000004</v>
      </c>
      <c r="AK226" s="104">
        <f t="shared" ref="AK226:AK229" si="1290">E226+U226</f>
        <v>0</v>
      </c>
      <c r="AL226" s="104">
        <f t="shared" ref="AL226:AL229" si="1291">F226+V226</f>
        <v>0</v>
      </c>
      <c r="AM226" s="104">
        <f t="shared" ref="AM226:AM229" si="1292">G226+W226</f>
        <v>0</v>
      </c>
      <c r="AN226" s="104">
        <f t="shared" ref="AN226:AN229" si="1293">H226+X226</f>
        <v>0</v>
      </c>
      <c r="AO226" s="104">
        <f t="shared" ref="AO226:AO229" si="1294">I226+Y226</f>
        <v>5</v>
      </c>
      <c r="AP226" s="104">
        <f t="shared" ref="AP226:AP229" si="1295">J226+Z226</f>
        <v>4.9000000000000004</v>
      </c>
      <c r="AQ226" s="104">
        <f t="shared" ref="AQ226:AQ229" si="1296">K226+AA226</f>
        <v>0</v>
      </c>
      <c r="AR226" s="104">
        <f t="shared" ref="AR226:AR229" si="1297">L226+AB226</f>
        <v>0</v>
      </c>
      <c r="AS226" s="104">
        <f t="shared" ref="AS226:AS229" si="1298">M226+AC226</f>
        <v>0</v>
      </c>
      <c r="AT226" s="104">
        <f t="shared" ref="AT226:AT229" si="1299">N226+AD226</f>
        <v>0</v>
      </c>
      <c r="AU226" s="104">
        <f t="shared" ref="AU226:AU229" si="1300">O226+AE226</f>
        <v>0</v>
      </c>
      <c r="AV226" s="104">
        <f t="shared" ref="AV226:AV229" si="1301">P226+AF226</f>
        <v>0</v>
      </c>
      <c r="AW226" s="104">
        <f t="shared" ref="AW226:AW229" si="1302">Q226+AG226</f>
        <v>0</v>
      </c>
      <c r="AX226" s="104">
        <f t="shared" ref="AX226:AX229" si="1303">R226+AH226</f>
        <v>0</v>
      </c>
      <c r="AY226" s="153">
        <f t="shared" si="642"/>
        <v>0</v>
      </c>
      <c r="AZ226" s="153">
        <f t="shared" si="643"/>
        <v>0</v>
      </c>
      <c r="BA226" s="153">
        <f t="shared" si="644"/>
        <v>0</v>
      </c>
      <c r="BB226" s="153">
        <f t="shared" si="645"/>
        <v>0</v>
      </c>
      <c r="BC226" s="153">
        <f t="shared" si="646"/>
        <v>0</v>
      </c>
      <c r="BD226" s="153">
        <f t="shared" si="647"/>
        <v>0</v>
      </c>
      <c r="BE226" s="153">
        <f t="shared" si="648"/>
        <v>0</v>
      </c>
      <c r="BF226" s="153">
        <f t="shared" si="649"/>
        <v>0</v>
      </c>
      <c r="BG226" s="153">
        <f t="shared" si="650"/>
        <v>0</v>
      </c>
      <c r="BH226" s="153">
        <f t="shared" si="651"/>
        <v>0</v>
      </c>
      <c r="BI226" s="153">
        <f t="shared" si="652"/>
        <v>0</v>
      </c>
      <c r="BJ226" s="153">
        <f t="shared" si="653"/>
        <v>0</v>
      </c>
      <c r="BK226" s="153">
        <f t="shared" si="654"/>
        <v>0</v>
      </c>
      <c r="BL226" s="153">
        <f t="shared" si="655"/>
        <v>0</v>
      </c>
      <c r="BM226" s="153">
        <f t="shared" si="656"/>
        <v>0</v>
      </c>
      <c r="BN226" s="153">
        <f t="shared" si="657"/>
        <v>0</v>
      </c>
      <c r="BO226" s="188">
        <f t="shared" si="658"/>
        <v>0</v>
      </c>
    </row>
    <row r="227" spans="1:67" x14ac:dyDescent="0.25">
      <c r="A227" s="29"/>
      <c r="B227" s="31" t="s">
        <v>406</v>
      </c>
      <c r="C227" s="146">
        <f t="shared" si="1287"/>
        <v>0</v>
      </c>
      <c r="D227" s="146">
        <f t="shared" si="1268"/>
        <v>0</v>
      </c>
      <c r="E227" s="6"/>
      <c r="F227" s="6"/>
      <c r="G227" s="6"/>
      <c r="H227" s="6"/>
      <c r="I227" s="128"/>
      <c r="J227" s="128"/>
      <c r="K227" s="6"/>
      <c r="L227" s="6"/>
      <c r="M227" s="6"/>
      <c r="N227" s="6"/>
      <c r="O227" s="6"/>
      <c r="P227" s="6"/>
      <c r="Q227" s="196"/>
      <c r="R227" s="196"/>
      <c r="S227" s="146">
        <f t="shared" si="1288"/>
        <v>1.1000000000000001</v>
      </c>
      <c r="T227" s="146">
        <f t="shared" si="1270"/>
        <v>0</v>
      </c>
      <c r="U227" s="126"/>
      <c r="V227" s="126"/>
      <c r="W227" s="126"/>
      <c r="X227" s="126"/>
      <c r="Y227" s="126">
        <v>1.1000000000000001</v>
      </c>
      <c r="Z227" s="126"/>
      <c r="AA227" s="126"/>
      <c r="AB227" s="126"/>
      <c r="AC227" s="126"/>
      <c r="AD227" s="126"/>
      <c r="AE227" s="126"/>
      <c r="AF227" s="126"/>
      <c r="AG227" s="206"/>
      <c r="AH227" s="206"/>
      <c r="AI227" s="103">
        <f t="shared" si="1289"/>
        <v>1.1000000000000001</v>
      </c>
      <c r="AJ227" s="103">
        <f t="shared" si="1272"/>
        <v>0</v>
      </c>
      <c r="AK227" s="104">
        <f t="shared" si="1290"/>
        <v>0</v>
      </c>
      <c r="AL227" s="104">
        <f t="shared" si="1291"/>
        <v>0</v>
      </c>
      <c r="AM227" s="104">
        <f t="shared" si="1292"/>
        <v>0</v>
      </c>
      <c r="AN227" s="104">
        <f t="shared" si="1293"/>
        <v>0</v>
      </c>
      <c r="AO227" s="104">
        <f t="shared" si="1294"/>
        <v>1.1000000000000001</v>
      </c>
      <c r="AP227" s="104">
        <f t="shared" si="1295"/>
        <v>0</v>
      </c>
      <c r="AQ227" s="104">
        <f t="shared" si="1296"/>
        <v>0</v>
      </c>
      <c r="AR227" s="104">
        <f t="shared" si="1297"/>
        <v>0</v>
      </c>
      <c r="AS227" s="104">
        <f t="shared" si="1298"/>
        <v>0</v>
      </c>
      <c r="AT227" s="104">
        <f t="shared" si="1299"/>
        <v>0</v>
      </c>
      <c r="AU227" s="104">
        <f t="shared" si="1300"/>
        <v>0</v>
      </c>
      <c r="AV227" s="104">
        <f t="shared" si="1301"/>
        <v>0</v>
      </c>
      <c r="AW227" s="104">
        <f t="shared" si="1302"/>
        <v>0</v>
      </c>
      <c r="AX227" s="104">
        <f t="shared" si="1303"/>
        <v>0</v>
      </c>
      <c r="AY227" s="153">
        <f t="shared" si="642"/>
        <v>-1.1000000000000001</v>
      </c>
      <c r="AZ227" s="153">
        <f t="shared" si="643"/>
        <v>0</v>
      </c>
      <c r="BA227" s="153">
        <f t="shared" si="644"/>
        <v>0</v>
      </c>
      <c r="BB227" s="153">
        <f t="shared" si="645"/>
        <v>0</v>
      </c>
      <c r="BC227" s="153">
        <f t="shared" si="646"/>
        <v>0</v>
      </c>
      <c r="BD227" s="153">
        <f t="shared" si="647"/>
        <v>0</v>
      </c>
      <c r="BE227" s="153">
        <f t="shared" si="648"/>
        <v>-1.1000000000000001</v>
      </c>
      <c r="BF227" s="153">
        <f t="shared" si="649"/>
        <v>0</v>
      </c>
      <c r="BG227" s="153">
        <f t="shared" si="650"/>
        <v>0</v>
      </c>
      <c r="BH227" s="153">
        <f t="shared" si="651"/>
        <v>0</v>
      </c>
      <c r="BI227" s="153">
        <f t="shared" si="652"/>
        <v>0</v>
      </c>
      <c r="BJ227" s="153">
        <f t="shared" si="653"/>
        <v>0</v>
      </c>
      <c r="BK227" s="153">
        <f t="shared" si="654"/>
        <v>0</v>
      </c>
      <c r="BL227" s="153">
        <f t="shared" si="655"/>
        <v>0</v>
      </c>
      <c r="BM227" s="153">
        <f t="shared" si="656"/>
        <v>0</v>
      </c>
      <c r="BN227" s="153">
        <f t="shared" si="657"/>
        <v>0</v>
      </c>
      <c r="BO227" s="188">
        <f t="shared" si="658"/>
        <v>0</v>
      </c>
    </row>
    <row r="228" spans="1:67" ht="39" x14ac:dyDescent="0.25">
      <c r="A228" s="29"/>
      <c r="B228" s="31" t="s">
        <v>478</v>
      </c>
      <c r="C228" s="147">
        <f t="shared" si="1287"/>
        <v>1.4</v>
      </c>
      <c r="D228" s="148">
        <f t="shared" si="1268"/>
        <v>1.4</v>
      </c>
      <c r="E228" s="6"/>
      <c r="F228" s="6"/>
      <c r="G228" s="6"/>
      <c r="H228" s="6"/>
      <c r="I228" s="6">
        <v>1.4</v>
      </c>
      <c r="J228" s="6">
        <v>1.4</v>
      </c>
      <c r="K228" s="6"/>
      <c r="L228" s="6"/>
      <c r="M228" s="6"/>
      <c r="N228" s="6"/>
      <c r="O228" s="6"/>
      <c r="P228" s="6"/>
      <c r="Q228" s="196"/>
      <c r="R228" s="196"/>
      <c r="S228" s="147">
        <f t="shared" ref="S228" si="1304">U228+W228+Y228+AA228+AC228+AE228+AG228</f>
        <v>1.9</v>
      </c>
      <c r="T228" s="148">
        <f t="shared" ref="T228" si="1305">V228+X228+Z228+AB228+AD228+AF228+AH228</f>
        <v>0</v>
      </c>
      <c r="U228" s="126"/>
      <c r="V228" s="126"/>
      <c r="W228" s="126"/>
      <c r="X228" s="126"/>
      <c r="Y228" s="126">
        <v>1.9</v>
      </c>
      <c r="Z228" s="126"/>
      <c r="AA228" s="126"/>
      <c r="AB228" s="126"/>
      <c r="AC228" s="126"/>
      <c r="AD228" s="126"/>
      <c r="AE228" s="126"/>
      <c r="AF228" s="126"/>
      <c r="AG228" s="206"/>
      <c r="AH228" s="206"/>
      <c r="AI228" s="134">
        <f t="shared" ref="AI228" si="1306">AK228+AM228+AO228+AQ228+AS228+AU228+AW228</f>
        <v>3.3</v>
      </c>
      <c r="AJ228" s="135">
        <f t="shared" ref="AJ228" si="1307">AL228+AN228+AP228+AR228+AT228+AV228+AX228</f>
        <v>1.4</v>
      </c>
      <c r="AK228" s="104">
        <f t="shared" ref="AK228" si="1308">E228+U228</f>
        <v>0</v>
      </c>
      <c r="AL228" s="104">
        <f t="shared" ref="AL228" si="1309">F228+V228</f>
        <v>0</v>
      </c>
      <c r="AM228" s="104">
        <f t="shared" ref="AM228" si="1310">G228+W228</f>
        <v>0</v>
      </c>
      <c r="AN228" s="104">
        <f t="shared" ref="AN228" si="1311">H228+X228</f>
        <v>0</v>
      </c>
      <c r="AO228" s="104">
        <f t="shared" ref="AO228" si="1312">I228+Y228</f>
        <v>3.3</v>
      </c>
      <c r="AP228" s="104">
        <f t="shared" ref="AP228" si="1313">J228+Z228</f>
        <v>1.4</v>
      </c>
      <c r="AQ228" s="104">
        <f t="shared" ref="AQ228" si="1314">K228+AA228</f>
        <v>0</v>
      </c>
      <c r="AR228" s="104">
        <f t="shared" ref="AR228" si="1315">L228+AB228</f>
        <v>0</v>
      </c>
      <c r="AS228" s="104">
        <f t="shared" ref="AS228" si="1316">M228+AC228</f>
        <v>0</v>
      </c>
      <c r="AT228" s="104">
        <f t="shared" ref="AT228" si="1317">N228+AD228</f>
        <v>0</v>
      </c>
      <c r="AU228" s="104">
        <f t="shared" ref="AU228" si="1318">O228+AE228</f>
        <v>0</v>
      </c>
      <c r="AV228" s="104">
        <f t="shared" ref="AV228" si="1319">P228+AF228</f>
        <v>0</v>
      </c>
      <c r="AW228" s="104">
        <f t="shared" ref="AW228" si="1320">Q228+AG228</f>
        <v>0</v>
      </c>
      <c r="AX228" s="104">
        <f t="shared" ref="AX228" si="1321">R228+AH228</f>
        <v>0</v>
      </c>
      <c r="AY228" s="153">
        <f t="shared" si="642"/>
        <v>-1.9</v>
      </c>
      <c r="AZ228" s="153">
        <f t="shared" si="643"/>
        <v>0</v>
      </c>
      <c r="BA228" s="153">
        <f t="shared" si="644"/>
        <v>0</v>
      </c>
      <c r="BB228" s="153">
        <f t="shared" si="645"/>
        <v>0</v>
      </c>
      <c r="BC228" s="153">
        <f t="shared" si="646"/>
        <v>0</v>
      </c>
      <c r="BD228" s="153">
        <f t="shared" si="647"/>
        <v>0</v>
      </c>
      <c r="BE228" s="153">
        <f t="shared" si="648"/>
        <v>-1.9</v>
      </c>
      <c r="BF228" s="153">
        <f t="shared" si="649"/>
        <v>0</v>
      </c>
      <c r="BG228" s="153">
        <f t="shared" si="650"/>
        <v>0</v>
      </c>
      <c r="BH228" s="153">
        <f t="shared" si="651"/>
        <v>0</v>
      </c>
      <c r="BI228" s="153">
        <f t="shared" si="652"/>
        <v>0</v>
      </c>
      <c r="BJ228" s="153">
        <f t="shared" si="653"/>
        <v>0</v>
      </c>
      <c r="BK228" s="153">
        <f t="shared" si="654"/>
        <v>0</v>
      </c>
      <c r="BL228" s="153">
        <f t="shared" si="655"/>
        <v>0</v>
      </c>
      <c r="BM228" s="153">
        <f t="shared" si="656"/>
        <v>0</v>
      </c>
      <c r="BN228" s="153">
        <f t="shared" si="657"/>
        <v>0</v>
      </c>
      <c r="BO228" s="188">
        <f t="shared" si="658"/>
        <v>0</v>
      </c>
    </row>
    <row r="229" spans="1:67" ht="39" x14ac:dyDescent="0.25">
      <c r="A229" s="32"/>
      <c r="B229" s="31" t="s">
        <v>309</v>
      </c>
      <c r="C229" s="147">
        <f t="shared" si="1287"/>
        <v>3.6</v>
      </c>
      <c r="D229" s="148">
        <f t="shared" si="1268"/>
        <v>3.5</v>
      </c>
      <c r="E229" s="6"/>
      <c r="F229" s="6"/>
      <c r="G229" s="6"/>
      <c r="H229" s="6"/>
      <c r="I229" s="6">
        <v>3.6</v>
      </c>
      <c r="J229" s="6">
        <v>3.5</v>
      </c>
      <c r="K229" s="6"/>
      <c r="L229" s="6"/>
      <c r="M229" s="6"/>
      <c r="N229" s="6"/>
      <c r="O229" s="6"/>
      <c r="P229" s="6"/>
      <c r="Q229" s="196"/>
      <c r="R229" s="196"/>
      <c r="S229" s="147">
        <f t="shared" si="1288"/>
        <v>0</v>
      </c>
      <c r="T229" s="148">
        <f t="shared" si="1270"/>
        <v>0</v>
      </c>
      <c r="U229" s="126"/>
      <c r="V229" s="126"/>
      <c r="W229" s="126"/>
      <c r="X229" s="126"/>
      <c r="Y229" s="126"/>
      <c r="Z229" s="126"/>
      <c r="AA229" s="126"/>
      <c r="AB229" s="126"/>
      <c r="AC229" s="126"/>
      <c r="AD229" s="126"/>
      <c r="AE229" s="126"/>
      <c r="AF229" s="126"/>
      <c r="AG229" s="206"/>
      <c r="AH229" s="206"/>
      <c r="AI229" s="134">
        <f t="shared" si="1289"/>
        <v>3.6</v>
      </c>
      <c r="AJ229" s="135">
        <f t="shared" si="1272"/>
        <v>3.5</v>
      </c>
      <c r="AK229" s="104">
        <f t="shared" si="1290"/>
        <v>0</v>
      </c>
      <c r="AL229" s="104">
        <f t="shared" si="1291"/>
        <v>0</v>
      </c>
      <c r="AM229" s="104">
        <f t="shared" si="1292"/>
        <v>0</v>
      </c>
      <c r="AN229" s="104">
        <f t="shared" si="1293"/>
        <v>0</v>
      </c>
      <c r="AO229" s="104">
        <f t="shared" si="1294"/>
        <v>3.6</v>
      </c>
      <c r="AP229" s="104">
        <f t="shared" si="1295"/>
        <v>3.5</v>
      </c>
      <c r="AQ229" s="104">
        <f t="shared" si="1296"/>
        <v>0</v>
      </c>
      <c r="AR229" s="104">
        <f t="shared" si="1297"/>
        <v>0</v>
      </c>
      <c r="AS229" s="104">
        <f t="shared" si="1298"/>
        <v>0</v>
      </c>
      <c r="AT229" s="104">
        <f t="shared" si="1299"/>
        <v>0</v>
      </c>
      <c r="AU229" s="104">
        <f t="shared" si="1300"/>
        <v>0</v>
      </c>
      <c r="AV229" s="104">
        <f t="shared" si="1301"/>
        <v>0</v>
      </c>
      <c r="AW229" s="104">
        <f t="shared" si="1302"/>
        <v>0</v>
      </c>
      <c r="AX229" s="104">
        <f t="shared" si="1303"/>
        <v>0</v>
      </c>
      <c r="AY229" s="153">
        <f t="shared" si="642"/>
        <v>0</v>
      </c>
      <c r="AZ229" s="153">
        <f t="shared" si="643"/>
        <v>0</v>
      </c>
      <c r="BA229" s="153">
        <f t="shared" si="644"/>
        <v>0</v>
      </c>
      <c r="BB229" s="153">
        <f t="shared" si="645"/>
        <v>0</v>
      </c>
      <c r="BC229" s="153">
        <f t="shared" si="646"/>
        <v>0</v>
      </c>
      <c r="BD229" s="153">
        <f t="shared" si="647"/>
        <v>0</v>
      </c>
      <c r="BE229" s="153">
        <f t="shared" si="648"/>
        <v>0</v>
      </c>
      <c r="BF229" s="153">
        <f t="shared" si="649"/>
        <v>0</v>
      </c>
      <c r="BG229" s="153">
        <f t="shared" si="650"/>
        <v>0</v>
      </c>
      <c r="BH229" s="153">
        <f t="shared" si="651"/>
        <v>0</v>
      </c>
      <c r="BI229" s="153">
        <f t="shared" si="652"/>
        <v>0</v>
      </c>
      <c r="BJ229" s="153">
        <f t="shared" si="653"/>
        <v>0</v>
      </c>
      <c r="BK229" s="153">
        <f t="shared" si="654"/>
        <v>0</v>
      </c>
      <c r="BL229" s="153">
        <f t="shared" si="655"/>
        <v>0</v>
      </c>
      <c r="BM229" s="153">
        <f t="shared" si="656"/>
        <v>0</v>
      </c>
      <c r="BN229" s="153">
        <f t="shared" si="657"/>
        <v>0</v>
      </c>
      <c r="BO229" s="188">
        <f t="shared" si="658"/>
        <v>0</v>
      </c>
    </row>
    <row r="230" spans="1:67" ht="15" customHeight="1" x14ac:dyDescent="0.25">
      <c r="A230" s="28" t="s">
        <v>33</v>
      </c>
      <c r="B230" s="107" t="s">
        <v>323</v>
      </c>
      <c r="C230" s="143">
        <f>C231</f>
        <v>320.5</v>
      </c>
      <c r="D230" s="144">
        <f t="shared" ref="D230:R230" si="1322">D231</f>
        <v>246.89999999999998</v>
      </c>
      <c r="E230" s="121">
        <f t="shared" si="1322"/>
        <v>195.9</v>
      </c>
      <c r="F230" s="121">
        <f t="shared" si="1322"/>
        <v>163.6</v>
      </c>
      <c r="G230" s="121">
        <f t="shared" si="1322"/>
        <v>0</v>
      </c>
      <c r="H230" s="121">
        <f t="shared" si="1322"/>
        <v>0</v>
      </c>
      <c r="I230" s="121">
        <f t="shared" si="1322"/>
        <v>6.6999999999999993</v>
      </c>
      <c r="J230" s="121">
        <f t="shared" si="1322"/>
        <v>6.6999999999999993</v>
      </c>
      <c r="K230" s="121">
        <f t="shared" si="1322"/>
        <v>79.7</v>
      </c>
      <c r="L230" s="121">
        <f t="shared" si="1322"/>
        <v>76.599999999999994</v>
      </c>
      <c r="M230" s="121">
        <f t="shared" si="1322"/>
        <v>11.8</v>
      </c>
      <c r="N230" s="121">
        <f t="shared" si="1322"/>
        <v>0</v>
      </c>
      <c r="O230" s="121">
        <f t="shared" si="1322"/>
        <v>0</v>
      </c>
      <c r="P230" s="121">
        <f t="shared" si="1322"/>
        <v>0</v>
      </c>
      <c r="Q230" s="195">
        <f t="shared" si="1322"/>
        <v>26.4</v>
      </c>
      <c r="R230" s="195">
        <f t="shared" si="1322"/>
        <v>0</v>
      </c>
      <c r="S230" s="143">
        <f>S231</f>
        <v>0</v>
      </c>
      <c r="T230" s="144">
        <f t="shared" ref="T230:AH230" si="1323">T231</f>
        <v>2.1</v>
      </c>
      <c r="U230" s="125">
        <f t="shared" si="1323"/>
        <v>-0.4</v>
      </c>
      <c r="V230" s="125">
        <f t="shared" si="1323"/>
        <v>1</v>
      </c>
      <c r="W230" s="125">
        <f t="shared" si="1323"/>
        <v>0</v>
      </c>
      <c r="X230" s="125">
        <f t="shared" si="1323"/>
        <v>0</v>
      </c>
      <c r="Y230" s="125">
        <f t="shared" si="1323"/>
        <v>0.4</v>
      </c>
      <c r="Z230" s="125">
        <f t="shared" si="1323"/>
        <v>0.3</v>
      </c>
      <c r="AA230" s="125">
        <f t="shared" si="1323"/>
        <v>0</v>
      </c>
      <c r="AB230" s="125">
        <f t="shared" si="1323"/>
        <v>0.8</v>
      </c>
      <c r="AC230" s="125">
        <f t="shared" si="1323"/>
        <v>0</v>
      </c>
      <c r="AD230" s="125">
        <f t="shared" si="1323"/>
        <v>0</v>
      </c>
      <c r="AE230" s="125">
        <f t="shared" si="1323"/>
        <v>0</v>
      </c>
      <c r="AF230" s="125">
        <f t="shared" si="1323"/>
        <v>0</v>
      </c>
      <c r="AG230" s="205">
        <f t="shared" si="1323"/>
        <v>0</v>
      </c>
      <c r="AH230" s="205">
        <f t="shared" si="1323"/>
        <v>0</v>
      </c>
      <c r="AI230" s="13">
        <f>AI231</f>
        <v>320.5</v>
      </c>
      <c r="AJ230" s="11">
        <f t="shared" ref="AJ230:AX230" si="1324">AJ231</f>
        <v>249</v>
      </c>
      <c r="AK230" s="96">
        <f t="shared" si="1324"/>
        <v>195.5</v>
      </c>
      <c r="AL230" s="96">
        <f t="shared" si="1324"/>
        <v>164.6</v>
      </c>
      <c r="AM230" s="96">
        <f t="shared" si="1324"/>
        <v>0</v>
      </c>
      <c r="AN230" s="96">
        <f t="shared" si="1324"/>
        <v>0</v>
      </c>
      <c r="AO230" s="96">
        <f t="shared" si="1324"/>
        <v>7.1</v>
      </c>
      <c r="AP230" s="96">
        <f t="shared" si="1324"/>
        <v>6.9999999999999991</v>
      </c>
      <c r="AQ230" s="96">
        <f t="shared" si="1324"/>
        <v>79.7</v>
      </c>
      <c r="AR230" s="96">
        <f t="shared" si="1324"/>
        <v>77.399999999999991</v>
      </c>
      <c r="AS230" s="96">
        <f t="shared" si="1324"/>
        <v>11.8</v>
      </c>
      <c r="AT230" s="96">
        <f t="shared" si="1324"/>
        <v>0</v>
      </c>
      <c r="AU230" s="96">
        <f t="shared" si="1324"/>
        <v>0</v>
      </c>
      <c r="AV230" s="96">
        <f t="shared" si="1324"/>
        <v>0</v>
      </c>
      <c r="AW230" s="96">
        <f t="shared" si="1324"/>
        <v>26.4</v>
      </c>
      <c r="AX230" s="96">
        <f t="shared" si="1324"/>
        <v>0</v>
      </c>
      <c r="AY230" s="153">
        <f t="shared" si="642"/>
        <v>0</v>
      </c>
      <c r="AZ230" s="153">
        <f t="shared" si="643"/>
        <v>-2.1000000000000227</v>
      </c>
      <c r="BA230" s="153">
        <f t="shared" si="644"/>
        <v>0.40000000000000568</v>
      </c>
      <c r="BB230" s="153">
        <f t="shared" si="645"/>
        <v>-1</v>
      </c>
      <c r="BC230" s="153">
        <f t="shared" si="646"/>
        <v>0</v>
      </c>
      <c r="BD230" s="153">
        <f t="shared" si="647"/>
        <v>0</v>
      </c>
      <c r="BE230" s="153">
        <f t="shared" si="648"/>
        <v>-0.40000000000000036</v>
      </c>
      <c r="BF230" s="153">
        <f t="shared" si="649"/>
        <v>-0.29999999999999982</v>
      </c>
      <c r="BG230" s="153">
        <f t="shared" si="650"/>
        <v>0</v>
      </c>
      <c r="BH230" s="153">
        <f t="shared" si="651"/>
        <v>-0.79999999999999716</v>
      </c>
      <c r="BI230" s="153">
        <f t="shared" si="652"/>
        <v>0</v>
      </c>
      <c r="BJ230" s="153">
        <f t="shared" si="653"/>
        <v>0</v>
      </c>
      <c r="BK230" s="153">
        <f t="shared" si="654"/>
        <v>0</v>
      </c>
      <c r="BL230" s="153">
        <f t="shared" si="655"/>
        <v>0</v>
      </c>
      <c r="BM230" s="153">
        <f t="shared" si="656"/>
        <v>0</v>
      </c>
      <c r="BN230" s="153">
        <f t="shared" si="657"/>
        <v>0</v>
      </c>
      <c r="BO230" s="188">
        <f t="shared" si="658"/>
        <v>0</v>
      </c>
    </row>
    <row r="231" spans="1:67" x14ac:dyDescent="0.25">
      <c r="A231" s="29"/>
      <c r="B231" s="19" t="s">
        <v>308</v>
      </c>
      <c r="C231" s="146">
        <f t="shared" ref="C231" si="1325">E231+G231+I231+K231+M231+O231+Q231</f>
        <v>320.5</v>
      </c>
      <c r="D231" s="146">
        <f t="shared" ref="D231:D234" si="1326">F231+H231+J231+L231+N231+P231+R231</f>
        <v>246.89999999999998</v>
      </c>
      <c r="E231" s="6">
        <v>195.9</v>
      </c>
      <c r="F231" s="6">
        <v>163.6</v>
      </c>
      <c r="G231" s="6"/>
      <c r="H231" s="6"/>
      <c r="I231" s="6">
        <f>I232+I234+I233</f>
        <v>6.6999999999999993</v>
      </c>
      <c r="J231" s="6">
        <f>J232+J234+J233</f>
        <v>6.6999999999999993</v>
      </c>
      <c r="K231" s="6">
        <v>79.7</v>
      </c>
      <c r="L231" s="6">
        <v>76.599999999999994</v>
      </c>
      <c r="M231" s="6">
        <v>11.8</v>
      </c>
      <c r="N231" s="121"/>
      <c r="O231" s="121"/>
      <c r="P231" s="121"/>
      <c r="Q231" s="196">
        <f>'4 priedas_ nepanaudotos lėšos'!C80</f>
        <v>26.4</v>
      </c>
      <c r="R231" s="196">
        <f>'4 priedas_ nepanaudotos lėšos'!D80</f>
        <v>0</v>
      </c>
      <c r="S231" s="146">
        <f t="shared" ref="S231" si="1327">U231+W231+Y231+AA231+AC231+AE231+AG231</f>
        <v>0</v>
      </c>
      <c r="T231" s="146">
        <f t="shared" ref="T231:T234" si="1328">V231+X231+Z231+AB231+AD231+AF231+AH231</f>
        <v>2.1</v>
      </c>
      <c r="U231" s="125">
        <v>-0.4</v>
      </c>
      <c r="V231" s="125">
        <v>1</v>
      </c>
      <c r="W231" s="126"/>
      <c r="X231" s="126"/>
      <c r="Y231" s="126">
        <f>Y232+Y234+Y233</f>
        <v>0.4</v>
      </c>
      <c r="Z231" s="126">
        <f>Z232+Z234+Z233</f>
        <v>0.3</v>
      </c>
      <c r="AA231" s="125"/>
      <c r="AB231" s="125">
        <v>0.8</v>
      </c>
      <c r="AC231" s="125"/>
      <c r="AD231" s="125"/>
      <c r="AE231" s="125"/>
      <c r="AF231" s="125"/>
      <c r="AG231" s="205">
        <f>'4 priedas_ nepanaudotos lėšos'!O80</f>
        <v>0</v>
      </c>
      <c r="AH231" s="205">
        <f>'4 priedas_ nepanaudotos lėšos'!P80</f>
        <v>0</v>
      </c>
      <c r="AI231" s="103">
        <f t="shared" ref="AI231" si="1329">AK231+AM231+AO231+AQ231+AS231+AU231+AW231</f>
        <v>320.5</v>
      </c>
      <c r="AJ231" s="103">
        <f t="shared" ref="AJ231:AJ234" si="1330">AL231+AN231+AP231+AR231+AT231+AV231+AX231</f>
        <v>249</v>
      </c>
      <c r="AK231" s="5">
        <f>E231+U231</f>
        <v>195.5</v>
      </c>
      <c r="AL231" s="5">
        <f t="shared" ref="AL231:AL233" si="1331">F231+V231</f>
        <v>164.6</v>
      </c>
      <c r="AM231" s="5">
        <f t="shared" ref="AM231:AM233" si="1332">G231+W231</f>
        <v>0</v>
      </c>
      <c r="AN231" s="5">
        <f t="shared" ref="AN231:AN233" si="1333">H231+X231</f>
        <v>0</v>
      </c>
      <c r="AO231" s="5">
        <f t="shared" ref="AO231:AO233" si="1334">I231+Y231</f>
        <v>7.1</v>
      </c>
      <c r="AP231" s="5">
        <f t="shared" ref="AP231:AP233" si="1335">J231+Z231</f>
        <v>6.9999999999999991</v>
      </c>
      <c r="AQ231" s="5">
        <f t="shared" ref="AQ231:AQ233" si="1336">K231+AA231</f>
        <v>79.7</v>
      </c>
      <c r="AR231" s="5">
        <f t="shared" ref="AR231:AR233" si="1337">L231+AB231</f>
        <v>77.399999999999991</v>
      </c>
      <c r="AS231" s="5">
        <f t="shared" ref="AS231:AS233" si="1338">M231+AC231</f>
        <v>11.8</v>
      </c>
      <c r="AT231" s="5">
        <f t="shared" ref="AT231:AT233" si="1339">N231+AD231</f>
        <v>0</v>
      </c>
      <c r="AU231" s="5">
        <f t="shared" ref="AU231:AU233" si="1340">O231+AE231</f>
        <v>0</v>
      </c>
      <c r="AV231" s="5">
        <f t="shared" ref="AV231:AV233" si="1341">P231+AF231</f>
        <v>0</v>
      </c>
      <c r="AW231" s="5">
        <f t="shared" ref="AW231:AW233" si="1342">Q231+AG231</f>
        <v>26.4</v>
      </c>
      <c r="AX231" s="5">
        <f t="shared" ref="AX231:AX233" si="1343">R231+AH231</f>
        <v>0</v>
      </c>
      <c r="AY231" s="153">
        <f t="shared" si="642"/>
        <v>0</v>
      </c>
      <c r="AZ231" s="153">
        <f t="shared" si="643"/>
        <v>-2.1000000000000227</v>
      </c>
      <c r="BA231" s="153">
        <f t="shared" si="644"/>
        <v>0.40000000000000568</v>
      </c>
      <c r="BB231" s="153">
        <f t="shared" si="645"/>
        <v>-1</v>
      </c>
      <c r="BC231" s="153">
        <f t="shared" si="646"/>
        <v>0</v>
      </c>
      <c r="BD231" s="153">
        <f t="shared" si="647"/>
        <v>0</v>
      </c>
      <c r="BE231" s="153">
        <f t="shared" si="648"/>
        <v>-0.40000000000000036</v>
      </c>
      <c r="BF231" s="153">
        <f t="shared" si="649"/>
        <v>-0.29999999999999982</v>
      </c>
      <c r="BG231" s="153">
        <f t="shared" si="650"/>
        <v>0</v>
      </c>
      <c r="BH231" s="153">
        <f t="shared" si="651"/>
        <v>-0.79999999999999716</v>
      </c>
      <c r="BI231" s="153">
        <f t="shared" si="652"/>
        <v>0</v>
      </c>
      <c r="BJ231" s="153">
        <f t="shared" si="653"/>
        <v>0</v>
      </c>
      <c r="BK231" s="153">
        <f t="shared" si="654"/>
        <v>0</v>
      </c>
      <c r="BL231" s="153">
        <f t="shared" si="655"/>
        <v>0</v>
      </c>
      <c r="BM231" s="153">
        <f t="shared" si="656"/>
        <v>0</v>
      </c>
      <c r="BN231" s="153">
        <f t="shared" si="657"/>
        <v>0</v>
      </c>
      <c r="BO231" s="188">
        <f t="shared" si="658"/>
        <v>0</v>
      </c>
    </row>
    <row r="232" spans="1:67" ht="26.25" x14ac:dyDescent="0.25">
      <c r="A232" s="29"/>
      <c r="B232" s="31" t="s">
        <v>310</v>
      </c>
      <c r="C232" s="147">
        <f>E232+G232+I232+K232+M232+O232+Q232</f>
        <v>3.9</v>
      </c>
      <c r="D232" s="148">
        <f t="shared" si="1326"/>
        <v>3.9</v>
      </c>
      <c r="E232" s="128"/>
      <c r="F232" s="128"/>
      <c r="G232" s="128"/>
      <c r="H232" s="128"/>
      <c r="I232" s="128">
        <v>3.9</v>
      </c>
      <c r="J232" s="128">
        <v>3.9</v>
      </c>
      <c r="K232" s="131"/>
      <c r="L232" s="131"/>
      <c r="M232" s="131"/>
      <c r="N232" s="131"/>
      <c r="O232" s="131"/>
      <c r="P232" s="131"/>
      <c r="Q232" s="200"/>
      <c r="R232" s="200"/>
      <c r="S232" s="147">
        <f>U232+W232+Y232+AA232+AC232+AE232+AG232</f>
        <v>0</v>
      </c>
      <c r="T232" s="148">
        <f t="shared" si="1328"/>
        <v>0</v>
      </c>
      <c r="U232" s="133"/>
      <c r="V232" s="133"/>
      <c r="W232" s="133"/>
      <c r="X232" s="133"/>
      <c r="Y232" s="133"/>
      <c r="Z232" s="133"/>
      <c r="AA232" s="133"/>
      <c r="AB232" s="133"/>
      <c r="AC232" s="133"/>
      <c r="AD232" s="133"/>
      <c r="AE232" s="133"/>
      <c r="AF232" s="133"/>
      <c r="AG232" s="210"/>
      <c r="AH232" s="210"/>
      <c r="AI232" s="134">
        <f>AK232+AM232+AO232+AQ232+AS232+AU232+AW232</f>
        <v>3.9</v>
      </c>
      <c r="AJ232" s="135">
        <f t="shared" si="1330"/>
        <v>3.9</v>
      </c>
      <c r="AK232" s="104">
        <f t="shared" ref="AK232:AK233" si="1344">E232+U232</f>
        <v>0</v>
      </c>
      <c r="AL232" s="104">
        <f t="shared" si="1331"/>
        <v>0</v>
      </c>
      <c r="AM232" s="104">
        <f t="shared" si="1332"/>
        <v>0</v>
      </c>
      <c r="AN232" s="104">
        <f t="shared" si="1333"/>
        <v>0</v>
      </c>
      <c r="AO232" s="104">
        <f t="shared" si="1334"/>
        <v>3.9</v>
      </c>
      <c r="AP232" s="104">
        <f t="shared" si="1335"/>
        <v>3.9</v>
      </c>
      <c r="AQ232" s="104">
        <f t="shared" si="1336"/>
        <v>0</v>
      </c>
      <c r="AR232" s="104">
        <f t="shared" si="1337"/>
        <v>0</v>
      </c>
      <c r="AS232" s="104">
        <f t="shared" si="1338"/>
        <v>0</v>
      </c>
      <c r="AT232" s="104">
        <f t="shared" si="1339"/>
        <v>0</v>
      </c>
      <c r="AU232" s="104">
        <f t="shared" si="1340"/>
        <v>0</v>
      </c>
      <c r="AV232" s="104">
        <f t="shared" si="1341"/>
        <v>0</v>
      </c>
      <c r="AW232" s="104">
        <f t="shared" si="1342"/>
        <v>0</v>
      </c>
      <c r="AX232" s="104">
        <f t="shared" si="1343"/>
        <v>0</v>
      </c>
      <c r="AY232" s="153">
        <f t="shared" si="642"/>
        <v>0</v>
      </c>
      <c r="AZ232" s="153">
        <f t="shared" si="643"/>
        <v>0</v>
      </c>
      <c r="BA232" s="153">
        <f t="shared" si="644"/>
        <v>0</v>
      </c>
      <c r="BB232" s="153">
        <f t="shared" si="645"/>
        <v>0</v>
      </c>
      <c r="BC232" s="153">
        <f t="shared" si="646"/>
        <v>0</v>
      </c>
      <c r="BD232" s="153">
        <f t="shared" si="647"/>
        <v>0</v>
      </c>
      <c r="BE232" s="153">
        <f t="shared" si="648"/>
        <v>0</v>
      </c>
      <c r="BF232" s="153">
        <f t="shared" si="649"/>
        <v>0</v>
      </c>
      <c r="BG232" s="153">
        <f t="shared" si="650"/>
        <v>0</v>
      </c>
      <c r="BH232" s="153">
        <f t="shared" si="651"/>
        <v>0</v>
      </c>
      <c r="BI232" s="153">
        <f t="shared" si="652"/>
        <v>0</v>
      </c>
      <c r="BJ232" s="153">
        <f t="shared" si="653"/>
        <v>0</v>
      </c>
      <c r="BK232" s="153">
        <f t="shared" si="654"/>
        <v>0</v>
      </c>
      <c r="BL232" s="153">
        <f t="shared" si="655"/>
        <v>0</v>
      </c>
      <c r="BM232" s="153">
        <f t="shared" si="656"/>
        <v>0</v>
      </c>
      <c r="BN232" s="153">
        <f t="shared" si="657"/>
        <v>0</v>
      </c>
      <c r="BO232" s="188">
        <f t="shared" si="658"/>
        <v>0</v>
      </c>
    </row>
    <row r="233" spans="1:67" ht="39" x14ac:dyDescent="0.25">
      <c r="A233" s="29"/>
      <c r="B233" s="31" t="s">
        <v>478</v>
      </c>
      <c r="C233" s="147">
        <f t="shared" ref="C233" si="1345">E233+G233+I233+K233+M233+O233+Q233</f>
        <v>0</v>
      </c>
      <c r="D233" s="148">
        <f t="shared" si="1326"/>
        <v>0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196"/>
      <c r="R233" s="196"/>
      <c r="S233" s="147">
        <f t="shared" ref="S233" si="1346">U233+W233+Y233+AA233+AC233+AE233+AG233</f>
        <v>0.4</v>
      </c>
      <c r="T233" s="148">
        <f t="shared" si="1328"/>
        <v>0.3</v>
      </c>
      <c r="U233" s="126"/>
      <c r="V233" s="126"/>
      <c r="W233" s="126"/>
      <c r="X233" s="126"/>
      <c r="Y233" s="126">
        <v>0.4</v>
      </c>
      <c r="Z233" s="126">
        <v>0.3</v>
      </c>
      <c r="AA233" s="126"/>
      <c r="AB233" s="126"/>
      <c r="AC233" s="126"/>
      <c r="AD233" s="126"/>
      <c r="AE233" s="126"/>
      <c r="AF233" s="126"/>
      <c r="AG233" s="206"/>
      <c r="AH233" s="206"/>
      <c r="AI233" s="134">
        <f t="shared" ref="AI233" si="1347">AK233+AM233+AO233+AQ233+AS233+AU233+AW233</f>
        <v>0.4</v>
      </c>
      <c r="AJ233" s="135">
        <f t="shared" si="1330"/>
        <v>0.3</v>
      </c>
      <c r="AK233" s="104">
        <f t="shared" si="1344"/>
        <v>0</v>
      </c>
      <c r="AL233" s="104">
        <f t="shared" si="1331"/>
        <v>0</v>
      </c>
      <c r="AM233" s="104">
        <f t="shared" si="1332"/>
        <v>0</v>
      </c>
      <c r="AN233" s="104">
        <f t="shared" si="1333"/>
        <v>0</v>
      </c>
      <c r="AO233" s="104">
        <f t="shared" si="1334"/>
        <v>0.4</v>
      </c>
      <c r="AP233" s="104">
        <f t="shared" si="1335"/>
        <v>0.3</v>
      </c>
      <c r="AQ233" s="104">
        <f t="shared" si="1336"/>
        <v>0</v>
      </c>
      <c r="AR233" s="104">
        <f t="shared" si="1337"/>
        <v>0</v>
      </c>
      <c r="AS233" s="104">
        <f t="shared" si="1338"/>
        <v>0</v>
      </c>
      <c r="AT233" s="104">
        <f t="shared" si="1339"/>
        <v>0</v>
      </c>
      <c r="AU233" s="104">
        <f t="shared" si="1340"/>
        <v>0</v>
      </c>
      <c r="AV233" s="104">
        <f t="shared" si="1341"/>
        <v>0</v>
      </c>
      <c r="AW233" s="104">
        <f t="shared" si="1342"/>
        <v>0</v>
      </c>
      <c r="AX233" s="104">
        <f t="shared" si="1343"/>
        <v>0</v>
      </c>
      <c r="AY233" s="153">
        <f t="shared" ref="AY233" si="1348">C233-AI233</f>
        <v>-0.4</v>
      </c>
      <c r="AZ233" s="153">
        <f t="shared" ref="AZ233" si="1349">D233-AJ233</f>
        <v>-0.3</v>
      </c>
      <c r="BA233" s="153">
        <f t="shared" ref="BA233" si="1350">E233-AK233</f>
        <v>0</v>
      </c>
      <c r="BB233" s="153">
        <f t="shared" ref="BB233" si="1351">F233-AL233</f>
        <v>0</v>
      </c>
      <c r="BC233" s="153">
        <f t="shared" ref="BC233" si="1352">G233-AM233</f>
        <v>0</v>
      </c>
      <c r="BD233" s="153">
        <f t="shared" ref="BD233" si="1353">H233-AN233</f>
        <v>0</v>
      </c>
      <c r="BE233" s="153">
        <f t="shared" ref="BE233" si="1354">I233-AO233</f>
        <v>-0.4</v>
      </c>
      <c r="BF233" s="153">
        <f t="shared" ref="BF233" si="1355">J233-AP233</f>
        <v>-0.3</v>
      </c>
      <c r="BG233" s="153">
        <f t="shared" ref="BG233" si="1356">K233-AQ233</f>
        <v>0</v>
      </c>
      <c r="BH233" s="153">
        <f t="shared" ref="BH233" si="1357">L233-AR233</f>
        <v>0</v>
      </c>
      <c r="BI233" s="153">
        <f t="shared" ref="BI233" si="1358">M233-AS233</f>
        <v>0</v>
      </c>
      <c r="BJ233" s="153">
        <f t="shared" ref="BJ233" si="1359">N233-AT233</f>
        <v>0</v>
      </c>
      <c r="BK233" s="153">
        <f t="shared" ref="BK233" si="1360">O233-AU233</f>
        <v>0</v>
      </c>
      <c r="BL233" s="153">
        <f t="shared" ref="BL233" si="1361">P233-AV233</f>
        <v>0</v>
      </c>
      <c r="BM233" s="153">
        <f t="shared" ref="BM233" si="1362">Q233-AW233</f>
        <v>0</v>
      </c>
      <c r="BN233" s="153">
        <f t="shared" ref="BN233" si="1363">R233-AX233</f>
        <v>0</v>
      </c>
      <c r="BO233" s="188">
        <f t="shared" ref="BO233" si="1364">S233+AY233</f>
        <v>0</v>
      </c>
    </row>
    <row r="234" spans="1:67" ht="39" x14ac:dyDescent="0.25">
      <c r="A234" s="32"/>
      <c r="B234" s="31" t="s">
        <v>309</v>
      </c>
      <c r="C234" s="147">
        <f>E234+G234+I234+K234+M234+O234+Q234</f>
        <v>2.8</v>
      </c>
      <c r="D234" s="148">
        <f t="shared" si="1326"/>
        <v>2.8</v>
      </c>
      <c r="E234" s="128"/>
      <c r="F234" s="128"/>
      <c r="G234" s="128"/>
      <c r="H234" s="128"/>
      <c r="I234" s="128">
        <v>2.8</v>
      </c>
      <c r="J234" s="128">
        <v>2.8</v>
      </c>
      <c r="K234" s="128"/>
      <c r="L234" s="128"/>
      <c r="M234" s="128"/>
      <c r="N234" s="128"/>
      <c r="O234" s="128"/>
      <c r="P234" s="128"/>
      <c r="Q234" s="197"/>
      <c r="R234" s="197"/>
      <c r="S234" s="147">
        <f>U234+W234+Y234+AA234+AC234+AE234+AG234</f>
        <v>0</v>
      </c>
      <c r="T234" s="148">
        <f t="shared" si="1328"/>
        <v>0</v>
      </c>
      <c r="U234" s="129"/>
      <c r="V234" s="129"/>
      <c r="W234" s="129"/>
      <c r="X234" s="129"/>
      <c r="Y234" s="129"/>
      <c r="Z234" s="129"/>
      <c r="AA234" s="129"/>
      <c r="AB234" s="129"/>
      <c r="AC234" s="129"/>
      <c r="AD234" s="129"/>
      <c r="AE234" s="129"/>
      <c r="AF234" s="129"/>
      <c r="AG234" s="207"/>
      <c r="AH234" s="207"/>
      <c r="AI234" s="134">
        <f>AK234+AM234+AO234+AQ234+AS234+AU234+AW234</f>
        <v>2.8</v>
      </c>
      <c r="AJ234" s="135">
        <f t="shared" si="1330"/>
        <v>2.8</v>
      </c>
      <c r="AK234" s="104">
        <f t="shared" ref="AK234" si="1365">E234+U234</f>
        <v>0</v>
      </c>
      <c r="AL234" s="104">
        <f t="shared" ref="AL234" si="1366">F234+V234</f>
        <v>0</v>
      </c>
      <c r="AM234" s="104">
        <f t="shared" ref="AM234" si="1367">G234+W234</f>
        <v>0</v>
      </c>
      <c r="AN234" s="104">
        <f t="shared" ref="AN234" si="1368">H234+X234</f>
        <v>0</v>
      </c>
      <c r="AO234" s="104">
        <f t="shared" ref="AO234" si="1369">I234+Y234</f>
        <v>2.8</v>
      </c>
      <c r="AP234" s="104">
        <f t="shared" ref="AP234" si="1370">J234+Z234</f>
        <v>2.8</v>
      </c>
      <c r="AQ234" s="104">
        <f t="shared" ref="AQ234" si="1371">K234+AA234</f>
        <v>0</v>
      </c>
      <c r="AR234" s="104">
        <f t="shared" ref="AR234" si="1372">L234+AB234</f>
        <v>0</v>
      </c>
      <c r="AS234" s="104">
        <f t="shared" ref="AS234" si="1373">M234+AC234</f>
        <v>0</v>
      </c>
      <c r="AT234" s="104">
        <f t="shared" ref="AT234" si="1374">N234+AD234</f>
        <v>0</v>
      </c>
      <c r="AU234" s="104">
        <f t="shared" ref="AU234" si="1375">O234+AE234</f>
        <v>0</v>
      </c>
      <c r="AV234" s="104">
        <f t="shared" ref="AV234" si="1376">P234+AF234</f>
        <v>0</v>
      </c>
      <c r="AW234" s="104">
        <f t="shared" ref="AW234" si="1377">Q234+AG234</f>
        <v>0</v>
      </c>
      <c r="AX234" s="104">
        <f t="shared" ref="AX234" si="1378">R234+AH234</f>
        <v>0</v>
      </c>
      <c r="AY234" s="153">
        <f t="shared" si="642"/>
        <v>0</v>
      </c>
      <c r="AZ234" s="153">
        <f t="shared" si="643"/>
        <v>0</v>
      </c>
      <c r="BA234" s="153">
        <f t="shared" si="644"/>
        <v>0</v>
      </c>
      <c r="BB234" s="153">
        <f t="shared" si="645"/>
        <v>0</v>
      </c>
      <c r="BC234" s="153">
        <f t="shared" si="646"/>
        <v>0</v>
      </c>
      <c r="BD234" s="153">
        <f t="shared" si="647"/>
        <v>0</v>
      </c>
      <c r="BE234" s="153">
        <f t="shared" si="648"/>
        <v>0</v>
      </c>
      <c r="BF234" s="153">
        <f t="shared" si="649"/>
        <v>0</v>
      </c>
      <c r="BG234" s="153">
        <f t="shared" si="650"/>
        <v>0</v>
      </c>
      <c r="BH234" s="153">
        <f t="shared" si="651"/>
        <v>0</v>
      </c>
      <c r="BI234" s="153">
        <f t="shared" si="652"/>
        <v>0</v>
      </c>
      <c r="BJ234" s="153">
        <f t="shared" si="653"/>
        <v>0</v>
      </c>
      <c r="BK234" s="153">
        <f t="shared" si="654"/>
        <v>0</v>
      </c>
      <c r="BL234" s="153">
        <f t="shared" si="655"/>
        <v>0</v>
      </c>
      <c r="BM234" s="153">
        <f t="shared" si="656"/>
        <v>0</v>
      </c>
      <c r="BN234" s="153">
        <f t="shared" si="657"/>
        <v>0</v>
      </c>
      <c r="BO234" s="188">
        <f t="shared" si="658"/>
        <v>0</v>
      </c>
    </row>
    <row r="235" spans="1:67" ht="15" customHeight="1" x14ac:dyDescent="0.25">
      <c r="A235" s="28" t="s">
        <v>34</v>
      </c>
      <c r="B235" s="107" t="s">
        <v>326</v>
      </c>
      <c r="C235" s="143">
        <f>C236</f>
        <v>419.9</v>
      </c>
      <c r="D235" s="144">
        <f t="shared" ref="D235:R235" si="1379">D236</f>
        <v>341.3</v>
      </c>
      <c r="E235" s="121">
        <f t="shared" si="1379"/>
        <v>184</v>
      </c>
      <c r="F235" s="121">
        <f t="shared" si="1379"/>
        <v>142.1</v>
      </c>
      <c r="G235" s="121">
        <f t="shared" si="1379"/>
        <v>0</v>
      </c>
      <c r="H235" s="121">
        <f t="shared" si="1379"/>
        <v>0</v>
      </c>
      <c r="I235" s="121">
        <f t="shared" si="1379"/>
        <v>7.4999999999999991</v>
      </c>
      <c r="J235" s="121">
        <f t="shared" si="1379"/>
        <v>7.3999999999999995</v>
      </c>
      <c r="K235" s="121">
        <f t="shared" si="1379"/>
        <v>200.9</v>
      </c>
      <c r="L235" s="121">
        <f t="shared" si="1379"/>
        <v>191.8</v>
      </c>
      <c r="M235" s="121">
        <f t="shared" si="1379"/>
        <v>15.7</v>
      </c>
      <c r="N235" s="121">
        <f t="shared" si="1379"/>
        <v>0</v>
      </c>
      <c r="O235" s="121">
        <f t="shared" si="1379"/>
        <v>0</v>
      </c>
      <c r="P235" s="121">
        <f t="shared" si="1379"/>
        <v>0</v>
      </c>
      <c r="Q235" s="195">
        <f t="shared" si="1379"/>
        <v>11.799999999999999</v>
      </c>
      <c r="R235" s="195">
        <f t="shared" si="1379"/>
        <v>0</v>
      </c>
      <c r="S235" s="143">
        <f>S236</f>
        <v>-14</v>
      </c>
      <c r="T235" s="144">
        <f t="shared" ref="T235:AH235" si="1380">T236</f>
        <v>-7.8999999999999995</v>
      </c>
      <c r="U235" s="125">
        <f t="shared" si="1380"/>
        <v>-15.3</v>
      </c>
      <c r="V235" s="125">
        <f t="shared" si="1380"/>
        <v>-9.6</v>
      </c>
      <c r="W235" s="125">
        <f t="shared" si="1380"/>
        <v>0</v>
      </c>
      <c r="X235" s="125">
        <f t="shared" si="1380"/>
        <v>0</v>
      </c>
      <c r="Y235" s="125">
        <f t="shared" si="1380"/>
        <v>0.8</v>
      </c>
      <c r="Z235" s="125">
        <f t="shared" si="1380"/>
        <v>0</v>
      </c>
      <c r="AA235" s="125">
        <f t="shared" si="1380"/>
        <v>0.5</v>
      </c>
      <c r="AB235" s="125">
        <f t="shared" si="1380"/>
        <v>1.7</v>
      </c>
      <c r="AC235" s="125">
        <f t="shared" si="1380"/>
        <v>0</v>
      </c>
      <c r="AD235" s="125">
        <f t="shared" si="1380"/>
        <v>0</v>
      </c>
      <c r="AE235" s="125">
        <f t="shared" si="1380"/>
        <v>0</v>
      </c>
      <c r="AF235" s="125">
        <f t="shared" si="1380"/>
        <v>0</v>
      </c>
      <c r="AG235" s="205">
        <f t="shared" si="1380"/>
        <v>0</v>
      </c>
      <c r="AH235" s="205">
        <f t="shared" si="1380"/>
        <v>0</v>
      </c>
      <c r="AI235" s="13">
        <f>AI236</f>
        <v>405.9</v>
      </c>
      <c r="AJ235" s="11">
        <f t="shared" ref="AJ235:AX235" si="1381">AJ236</f>
        <v>333.4</v>
      </c>
      <c r="AK235" s="96">
        <f t="shared" si="1381"/>
        <v>168.7</v>
      </c>
      <c r="AL235" s="96">
        <f t="shared" si="1381"/>
        <v>132.5</v>
      </c>
      <c r="AM235" s="96">
        <f t="shared" si="1381"/>
        <v>0</v>
      </c>
      <c r="AN235" s="96">
        <f t="shared" si="1381"/>
        <v>0</v>
      </c>
      <c r="AO235" s="96">
        <f t="shared" si="1381"/>
        <v>8.2999999999999989</v>
      </c>
      <c r="AP235" s="96">
        <f t="shared" si="1381"/>
        <v>7.3999999999999995</v>
      </c>
      <c r="AQ235" s="96">
        <f t="shared" si="1381"/>
        <v>201.4</v>
      </c>
      <c r="AR235" s="96">
        <f t="shared" si="1381"/>
        <v>193.5</v>
      </c>
      <c r="AS235" s="96">
        <f t="shared" si="1381"/>
        <v>15.7</v>
      </c>
      <c r="AT235" s="96">
        <f t="shared" si="1381"/>
        <v>0</v>
      </c>
      <c r="AU235" s="96">
        <f t="shared" si="1381"/>
        <v>0</v>
      </c>
      <c r="AV235" s="96">
        <f t="shared" si="1381"/>
        <v>0</v>
      </c>
      <c r="AW235" s="96">
        <f t="shared" si="1381"/>
        <v>11.799999999999999</v>
      </c>
      <c r="AX235" s="96">
        <f t="shared" si="1381"/>
        <v>0</v>
      </c>
      <c r="AY235" s="153">
        <f t="shared" si="642"/>
        <v>14</v>
      </c>
      <c r="AZ235" s="153">
        <f t="shared" si="643"/>
        <v>7.9000000000000341</v>
      </c>
      <c r="BA235" s="153">
        <f t="shared" si="644"/>
        <v>15.300000000000011</v>
      </c>
      <c r="BB235" s="153">
        <f t="shared" si="645"/>
        <v>9.5999999999999943</v>
      </c>
      <c r="BC235" s="153">
        <f t="shared" si="646"/>
        <v>0</v>
      </c>
      <c r="BD235" s="153">
        <f t="shared" si="647"/>
        <v>0</v>
      </c>
      <c r="BE235" s="153">
        <f t="shared" si="648"/>
        <v>-0.79999999999999982</v>
      </c>
      <c r="BF235" s="153">
        <f t="shared" si="649"/>
        <v>0</v>
      </c>
      <c r="BG235" s="153">
        <f t="shared" si="650"/>
        <v>-0.5</v>
      </c>
      <c r="BH235" s="153">
        <f t="shared" si="651"/>
        <v>-1.6999999999999886</v>
      </c>
      <c r="BI235" s="153">
        <f t="shared" si="652"/>
        <v>0</v>
      </c>
      <c r="BJ235" s="153">
        <f t="shared" si="653"/>
        <v>0</v>
      </c>
      <c r="BK235" s="153">
        <f t="shared" si="654"/>
        <v>0</v>
      </c>
      <c r="BL235" s="153">
        <f t="shared" si="655"/>
        <v>0</v>
      </c>
      <c r="BM235" s="153">
        <f t="shared" si="656"/>
        <v>0</v>
      </c>
      <c r="BN235" s="153">
        <f t="shared" si="657"/>
        <v>0</v>
      </c>
      <c r="BO235" s="188">
        <f t="shared" si="658"/>
        <v>0</v>
      </c>
    </row>
    <row r="236" spans="1:67" x14ac:dyDescent="0.25">
      <c r="A236" s="29"/>
      <c r="B236" s="19" t="s">
        <v>308</v>
      </c>
      <c r="C236" s="146">
        <f t="shared" ref="C236" si="1382">E236+G236+I236+K236+M236+O236+Q236</f>
        <v>419.9</v>
      </c>
      <c r="D236" s="146">
        <f t="shared" ref="D236:D240" si="1383">F236+H236+J236+L236+N236+P236+R236</f>
        <v>341.3</v>
      </c>
      <c r="E236" s="6">
        <v>184</v>
      </c>
      <c r="F236" s="6">
        <v>142.1</v>
      </c>
      <c r="G236" s="6"/>
      <c r="H236" s="6"/>
      <c r="I236" s="6">
        <f>SUM(I237:I240)</f>
        <v>7.4999999999999991</v>
      </c>
      <c r="J236" s="6">
        <f>SUM(J237:J240)</f>
        <v>7.3999999999999995</v>
      </c>
      <c r="K236" s="6">
        <v>200.9</v>
      </c>
      <c r="L236" s="6">
        <v>191.8</v>
      </c>
      <c r="M236" s="6">
        <v>15.7</v>
      </c>
      <c r="N236" s="121"/>
      <c r="O236" s="121"/>
      <c r="P236" s="121"/>
      <c r="Q236" s="196">
        <f>'4 priedas_ nepanaudotos lėšos'!C82</f>
        <v>11.799999999999999</v>
      </c>
      <c r="R236" s="196">
        <f>'4 priedas_ nepanaudotos lėšos'!D82</f>
        <v>0</v>
      </c>
      <c r="S236" s="146">
        <f t="shared" ref="S236" si="1384">U236+W236+Y236+AA236+AC236+AE236+AG236</f>
        <v>-14</v>
      </c>
      <c r="T236" s="146">
        <f t="shared" ref="T236:T240" si="1385">V236+X236+Z236+AB236+AD236+AF236+AH236</f>
        <v>-7.8999999999999995</v>
      </c>
      <c r="U236" s="125">
        <v>-15.3</v>
      </c>
      <c r="V236" s="125">
        <v>-9.6</v>
      </c>
      <c r="W236" s="126"/>
      <c r="X236" s="126"/>
      <c r="Y236" s="126">
        <f>SUM(Y237:Y240)</f>
        <v>0.8</v>
      </c>
      <c r="Z236" s="126">
        <f>SUM(Z237:Z240)</f>
        <v>0</v>
      </c>
      <c r="AA236" s="125">
        <v>0.5</v>
      </c>
      <c r="AB236" s="125">
        <v>1.7</v>
      </c>
      <c r="AC236" s="125"/>
      <c r="AD236" s="125"/>
      <c r="AE236" s="125"/>
      <c r="AF236" s="125"/>
      <c r="AG236" s="205">
        <f>'4 priedas_ nepanaudotos lėšos'!O82</f>
        <v>0</v>
      </c>
      <c r="AH236" s="205">
        <f>'4 priedas_ nepanaudotos lėšos'!P82</f>
        <v>0</v>
      </c>
      <c r="AI236" s="103">
        <f t="shared" ref="AI236" si="1386">AK236+AM236+AO236+AQ236+AS236+AU236+AW236</f>
        <v>405.9</v>
      </c>
      <c r="AJ236" s="103">
        <f t="shared" ref="AJ236:AJ240" si="1387">AL236+AN236+AP236+AR236+AT236+AV236+AX236</f>
        <v>333.4</v>
      </c>
      <c r="AK236" s="5">
        <f>E236+U236</f>
        <v>168.7</v>
      </c>
      <c r="AL236" s="5">
        <f t="shared" ref="AL236:AL238" si="1388">F236+V236</f>
        <v>132.5</v>
      </c>
      <c r="AM236" s="5">
        <f t="shared" ref="AM236:AM238" si="1389">G236+W236</f>
        <v>0</v>
      </c>
      <c r="AN236" s="5">
        <f t="shared" ref="AN236:AN238" si="1390">H236+X236</f>
        <v>0</v>
      </c>
      <c r="AO236" s="5">
        <f t="shared" ref="AO236:AO238" si="1391">I236+Y236</f>
        <v>8.2999999999999989</v>
      </c>
      <c r="AP236" s="5">
        <f t="shared" ref="AP236:AP238" si="1392">J236+Z236</f>
        <v>7.3999999999999995</v>
      </c>
      <c r="AQ236" s="5">
        <f t="shared" ref="AQ236:AQ238" si="1393">K236+AA236</f>
        <v>201.4</v>
      </c>
      <c r="AR236" s="5">
        <f t="shared" ref="AR236:AR238" si="1394">L236+AB236</f>
        <v>193.5</v>
      </c>
      <c r="AS236" s="5">
        <f t="shared" ref="AS236:AS238" si="1395">M236+AC236</f>
        <v>15.7</v>
      </c>
      <c r="AT236" s="5">
        <f t="shared" ref="AT236:AT238" si="1396">N236+AD236</f>
        <v>0</v>
      </c>
      <c r="AU236" s="5">
        <f t="shared" ref="AU236:AU238" si="1397">O236+AE236</f>
        <v>0</v>
      </c>
      <c r="AV236" s="5">
        <f t="shared" ref="AV236:AV238" si="1398">P236+AF236</f>
        <v>0</v>
      </c>
      <c r="AW236" s="5">
        <f t="shared" ref="AW236:AW238" si="1399">Q236+AG236</f>
        <v>11.799999999999999</v>
      </c>
      <c r="AX236" s="5">
        <f t="shared" ref="AX236:AX238" si="1400">R236+AH236</f>
        <v>0</v>
      </c>
      <c r="AY236" s="153">
        <f t="shared" ref="AY236:AY308" si="1401">C236-AI236</f>
        <v>14</v>
      </c>
      <c r="AZ236" s="153">
        <f t="shared" ref="AZ236:AZ308" si="1402">D236-AJ236</f>
        <v>7.9000000000000341</v>
      </c>
      <c r="BA236" s="153">
        <f t="shared" ref="BA236:BA308" si="1403">E236-AK236</f>
        <v>15.300000000000011</v>
      </c>
      <c r="BB236" s="153">
        <f t="shared" ref="BB236:BB308" si="1404">F236-AL236</f>
        <v>9.5999999999999943</v>
      </c>
      <c r="BC236" s="153">
        <f t="shared" ref="BC236:BC308" si="1405">G236-AM236</f>
        <v>0</v>
      </c>
      <c r="BD236" s="153">
        <f t="shared" ref="BD236:BD308" si="1406">H236-AN236</f>
        <v>0</v>
      </c>
      <c r="BE236" s="153">
        <f t="shared" ref="BE236:BE308" si="1407">I236-AO236</f>
        <v>-0.79999999999999982</v>
      </c>
      <c r="BF236" s="153">
        <f t="shared" ref="BF236:BF308" si="1408">J236-AP236</f>
        <v>0</v>
      </c>
      <c r="BG236" s="153">
        <f t="shared" ref="BG236:BG308" si="1409">K236-AQ236</f>
        <v>-0.5</v>
      </c>
      <c r="BH236" s="153">
        <f t="shared" ref="BH236:BH308" si="1410">L236-AR236</f>
        <v>-1.6999999999999886</v>
      </c>
      <c r="BI236" s="153">
        <f t="shared" ref="BI236:BI308" si="1411">M236-AS236</f>
        <v>0</v>
      </c>
      <c r="BJ236" s="153">
        <f t="shared" ref="BJ236:BJ308" si="1412">N236-AT236</f>
        <v>0</v>
      </c>
      <c r="BK236" s="153">
        <f t="shared" ref="BK236:BK308" si="1413">O236-AU236</f>
        <v>0</v>
      </c>
      <c r="BL236" s="153">
        <f t="shared" ref="BL236:BL308" si="1414">P236-AV236</f>
        <v>0</v>
      </c>
      <c r="BM236" s="153">
        <f t="shared" ref="BM236:BM308" si="1415">Q236-AW236</f>
        <v>0</v>
      </c>
      <c r="BN236" s="153">
        <f t="shared" ref="BN236:BN308" si="1416">R236-AX236</f>
        <v>0</v>
      </c>
      <c r="BO236" s="188">
        <f t="shared" ref="BO236:BO308" si="1417">S236+AY236</f>
        <v>0</v>
      </c>
    </row>
    <row r="237" spans="1:67" ht="26.25" x14ac:dyDescent="0.25">
      <c r="A237" s="29"/>
      <c r="B237" s="31" t="s">
        <v>310</v>
      </c>
      <c r="C237" s="147">
        <f>E237+G237+I237+K237+M237+O237+Q237</f>
        <v>5.0999999999999996</v>
      </c>
      <c r="D237" s="148">
        <f t="shared" si="1383"/>
        <v>5</v>
      </c>
      <c r="E237" s="131"/>
      <c r="F237" s="131"/>
      <c r="G237" s="131"/>
      <c r="H237" s="131"/>
      <c r="I237" s="128">
        <v>5.0999999999999996</v>
      </c>
      <c r="J237" s="128">
        <v>5</v>
      </c>
      <c r="K237" s="131"/>
      <c r="L237" s="131"/>
      <c r="M237" s="131"/>
      <c r="N237" s="131"/>
      <c r="O237" s="131"/>
      <c r="P237" s="131"/>
      <c r="Q237" s="200"/>
      <c r="R237" s="200"/>
      <c r="S237" s="147">
        <f>U237+W237+Y237+AA237+AC237+AE237+AG237</f>
        <v>0</v>
      </c>
      <c r="T237" s="148">
        <f t="shared" si="1385"/>
        <v>0</v>
      </c>
      <c r="U237" s="133"/>
      <c r="V237" s="133"/>
      <c r="W237" s="133"/>
      <c r="X237" s="133"/>
      <c r="Y237" s="133"/>
      <c r="Z237" s="133"/>
      <c r="AA237" s="133"/>
      <c r="AB237" s="133"/>
      <c r="AC237" s="133"/>
      <c r="AD237" s="133"/>
      <c r="AE237" s="133"/>
      <c r="AF237" s="133"/>
      <c r="AG237" s="210"/>
      <c r="AH237" s="210"/>
      <c r="AI237" s="134">
        <f>AK237+AM237+AO237+AQ237+AS237+AU237+AW237</f>
        <v>5.0999999999999996</v>
      </c>
      <c r="AJ237" s="135">
        <f t="shared" si="1387"/>
        <v>5</v>
      </c>
      <c r="AK237" s="104">
        <f t="shared" ref="AK237:AK238" si="1418">E237+U237</f>
        <v>0</v>
      </c>
      <c r="AL237" s="104">
        <f t="shared" si="1388"/>
        <v>0</v>
      </c>
      <c r="AM237" s="104">
        <f t="shared" si="1389"/>
        <v>0</v>
      </c>
      <c r="AN237" s="104">
        <f t="shared" si="1390"/>
        <v>0</v>
      </c>
      <c r="AO237" s="104">
        <f t="shared" si="1391"/>
        <v>5.0999999999999996</v>
      </c>
      <c r="AP237" s="104">
        <f t="shared" si="1392"/>
        <v>5</v>
      </c>
      <c r="AQ237" s="104">
        <f t="shared" si="1393"/>
        <v>0</v>
      </c>
      <c r="AR237" s="104">
        <f t="shared" si="1394"/>
        <v>0</v>
      </c>
      <c r="AS237" s="104">
        <f t="shared" si="1395"/>
        <v>0</v>
      </c>
      <c r="AT237" s="104">
        <f t="shared" si="1396"/>
        <v>0</v>
      </c>
      <c r="AU237" s="104">
        <f t="shared" si="1397"/>
        <v>0</v>
      </c>
      <c r="AV237" s="104">
        <f t="shared" si="1398"/>
        <v>0</v>
      </c>
      <c r="AW237" s="104">
        <f t="shared" si="1399"/>
        <v>0</v>
      </c>
      <c r="AX237" s="104">
        <f t="shared" si="1400"/>
        <v>0</v>
      </c>
      <c r="AY237" s="153">
        <f t="shared" si="1401"/>
        <v>0</v>
      </c>
      <c r="AZ237" s="153">
        <f t="shared" si="1402"/>
        <v>0</v>
      </c>
      <c r="BA237" s="153">
        <f t="shared" si="1403"/>
        <v>0</v>
      </c>
      <c r="BB237" s="153">
        <f t="shared" si="1404"/>
        <v>0</v>
      </c>
      <c r="BC237" s="153">
        <f t="shared" si="1405"/>
        <v>0</v>
      </c>
      <c r="BD237" s="153">
        <f t="shared" si="1406"/>
        <v>0</v>
      </c>
      <c r="BE237" s="153">
        <f t="shared" si="1407"/>
        <v>0</v>
      </c>
      <c r="BF237" s="153">
        <f t="shared" si="1408"/>
        <v>0</v>
      </c>
      <c r="BG237" s="153">
        <f t="shared" si="1409"/>
        <v>0</v>
      </c>
      <c r="BH237" s="153">
        <f t="shared" si="1410"/>
        <v>0</v>
      </c>
      <c r="BI237" s="153">
        <f t="shared" si="1411"/>
        <v>0</v>
      </c>
      <c r="BJ237" s="153">
        <f t="shared" si="1412"/>
        <v>0</v>
      </c>
      <c r="BK237" s="153">
        <f t="shared" si="1413"/>
        <v>0</v>
      </c>
      <c r="BL237" s="153">
        <f t="shared" si="1414"/>
        <v>0</v>
      </c>
      <c r="BM237" s="153">
        <f t="shared" si="1415"/>
        <v>0</v>
      </c>
      <c r="BN237" s="153">
        <f t="shared" si="1416"/>
        <v>0</v>
      </c>
      <c r="BO237" s="188">
        <f t="shared" si="1417"/>
        <v>0</v>
      </c>
    </row>
    <row r="238" spans="1:67" x14ac:dyDescent="0.25">
      <c r="A238" s="29"/>
      <c r="B238" s="31" t="s">
        <v>406</v>
      </c>
      <c r="C238" s="146">
        <f t="shared" ref="C238" si="1419">E238+G238+I238+K238+M238+O238+Q238</f>
        <v>0</v>
      </c>
      <c r="D238" s="146">
        <f t="shared" si="1383"/>
        <v>0</v>
      </c>
      <c r="E238" s="6"/>
      <c r="F238" s="6"/>
      <c r="G238" s="6"/>
      <c r="H238" s="6"/>
      <c r="I238" s="128"/>
      <c r="J238" s="128"/>
      <c r="K238" s="6"/>
      <c r="L238" s="6"/>
      <c r="M238" s="6"/>
      <c r="N238" s="6"/>
      <c r="O238" s="6"/>
      <c r="P238" s="6"/>
      <c r="Q238" s="196"/>
      <c r="R238" s="196"/>
      <c r="S238" s="146">
        <f t="shared" ref="S238" si="1420">U238+W238+Y238+AA238+AC238+AE238+AG238</f>
        <v>0.5</v>
      </c>
      <c r="T238" s="146">
        <f t="shared" si="1385"/>
        <v>0</v>
      </c>
      <c r="U238" s="126"/>
      <c r="V238" s="126"/>
      <c r="W238" s="126"/>
      <c r="X238" s="126"/>
      <c r="Y238" s="126">
        <v>0.5</v>
      </c>
      <c r="Z238" s="126"/>
      <c r="AA238" s="126"/>
      <c r="AB238" s="126"/>
      <c r="AC238" s="126"/>
      <c r="AD238" s="126"/>
      <c r="AE238" s="126"/>
      <c r="AF238" s="126"/>
      <c r="AG238" s="206"/>
      <c r="AH238" s="206"/>
      <c r="AI238" s="103">
        <f t="shared" ref="AI238" si="1421">AK238+AM238+AO238+AQ238+AS238+AU238+AW238</f>
        <v>0.5</v>
      </c>
      <c r="AJ238" s="103">
        <f t="shared" si="1387"/>
        <v>0</v>
      </c>
      <c r="AK238" s="104">
        <f t="shared" si="1418"/>
        <v>0</v>
      </c>
      <c r="AL238" s="104">
        <f t="shared" si="1388"/>
        <v>0</v>
      </c>
      <c r="AM238" s="104">
        <f t="shared" si="1389"/>
        <v>0</v>
      </c>
      <c r="AN238" s="104">
        <f t="shared" si="1390"/>
        <v>0</v>
      </c>
      <c r="AO238" s="104">
        <f t="shared" si="1391"/>
        <v>0.5</v>
      </c>
      <c r="AP238" s="104">
        <f t="shared" si="1392"/>
        <v>0</v>
      </c>
      <c r="AQ238" s="104">
        <f t="shared" si="1393"/>
        <v>0</v>
      </c>
      <c r="AR238" s="104">
        <f t="shared" si="1394"/>
        <v>0</v>
      </c>
      <c r="AS238" s="104">
        <f t="shared" si="1395"/>
        <v>0</v>
      </c>
      <c r="AT238" s="104">
        <f t="shared" si="1396"/>
        <v>0</v>
      </c>
      <c r="AU238" s="104">
        <f t="shared" si="1397"/>
        <v>0</v>
      </c>
      <c r="AV238" s="104">
        <f t="shared" si="1398"/>
        <v>0</v>
      </c>
      <c r="AW238" s="104">
        <f t="shared" si="1399"/>
        <v>0</v>
      </c>
      <c r="AX238" s="104">
        <f t="shared" si="1400"/>
        <v>0</v>
      </c>
      <c r="AY238" s="153">
        <f t="shared" si="1401"/>
        <v>-0.5</v>
      </c>
      <c r="AZ238" s="153">
        <f t="shared" si="1402"/>
        <v>0</v>
      </c>
      <c r="BA238" s="153">
        <f t="shared" si="1403"/>
        <v>0</v>
      </c>
      <c r="BB238" s="153">
        <f t="shared" si="1404"/>
        <v>0</v>
      </c>
      <c r="BC238" s="153">
        <f t="shared" si="1405"/>
        <v>0</v>
      </c>
      <c r="BD238" s="153">
        <f t="shared" si="1406"/>
        <v>0</v>
      </c>
      <c r="BE238" s="153">
        <f t="shared" si="1407"/>
        <v>-0.5</v>
      </c>
      <c r="BF238" s="153">
        <f t="shared" si="1408"/>
        <v>0</v>
      </c>
      <c r="BG238" s="153">
        <f t="shared" si="1409"/>
        <v>0</v>
      </c>
      <c r="BH238" s="153">
        <f t="shared" si="1410"/>
        <v>0</v>
      </c>
      <c r="BI238" s="153">
        <f t="shared" si="1411"/>
        <v>0</v>
      </c>
      <c r="BJ238" s="153">
        <f t="shared" si="1412"/>
        <v>0</v>
      </c>
      <c r="BK238" s="153">
        <f t="shared" si="1413"/>
        <v>0</v>
      </c>
      <c r="BL238" s="153">
        <f t="shared" si="1414"/>
        <v>0</v>
      </c>
      <c r="BM238" s="153">
        <f t="shared" si="1415"/>
        <v>0</v>
      </c>
      <c r="BN238" s="153">
        <f t="shared" si="1416"/>
        <v>0</v>
      </c>
      <c r="BO238" s="188">
        <f t="shared" si="1417"/>
        <v>0</v>
      </c>
    </row>
    <row r="239" spans="1:67" ht="39" x14ac:dyDescent="0.25">
      <c r="A239" s="29"/>
      <c r="B239" s="31" t="s">
        <v>478</v>
      </c>
      <c r="C239" s="147">
        <f>E239+G239+I239+K239+M239+O239+Q239</f>
        <v>0.6</v>
      </c>
      <c r="D239" s="148">
        <f t="shared" ref="D239" si="1422">F239+H239+J239+L239+N239+P239+R239</f>
        <v>0.6</v>
      </c>
      <c r="E239" s="131"/>
      <c r="F239" s="131"/>
      <c r="G239" s="131"/>
      <c r="H239" s="131"/>
      <c r="I239" s="128">
        <v>0.6</v>
      </c>
      <c r="J239" s="128">
        <v>0.6</v>
      </c>
      <c r="K239" s="131"/>
      <c r="L239" s="131"/>
      <c r="M239" s="131"/>
      <c r="N239" s="131"/>
      <c r="O239" s="131"/>
      <c r="P239" s="131"/>
      <c r="Q239" s="200"/>
      <c r="R239" s="200"/>
      <c r="S239" s="147">
        <f>U239+W239+Y239+AA239+AC239+AE239+AG239</f>
        <v>0.3</v>
      </c>
      <c r="T239" s="148">
        <f t="shared" ref="T239" si="1423">V239+X239+Z239+AB239+AD239+AF239+AH239</f>
        <v>0</v>
      </c>
      <c r="U239" s="133"/>
      <c r="V239" s="133"/>
      <c r="W239" s="133"/>
      <c r="X239" s="133"/>
      <c r="Y239" s="126">
        <v>0.3</v>
      </c>
      <c r="Z239" s="126"/>
      <c r="AA239" s="133"/>
      <c r="AB239" s="133"/>
      <c r="AC239" s="133"/>
      <c r="AD239" s="133"/>
      <c r="AE239" s="133"/>
      <c r="AF239" s="133"/>
      <c r="AG239" s="210"/>
      <c r="AH239" s="210"/>
      <c r="AI239" s="134">
        <f>AK239+AM239+AO239+AQ239+AS239+AU239+AW239</f>
        <v>0.89999999999999991</v>
      </c>
      <c r="AJ239" s="135">
        <f t="shared" ref="AJ239" si="1424">AL239+AN239+AP239+AR239+AT239+AV239+AX239</f>
        <v>0.6</v>
      </c>
      <c r="AK239" s="104"/>
      <c r="AL239" s="104"/>
      <c r="AM239" s="104"/>
      <c r="AN239" s="104"/>
      <c r="AO239" s="104">
        <f t="shared" ref="AO239" si="1425">I239+Y239</f>
        <v>0.89999999999999991</v>
      </c>
      <c r="AP239" s="104">
        <f t="shared" ref="AP239" si="1426">J239+Z239</f>
        <v>0.6</v>
      </c>
      <c r="AQ239" s="104"/>
      <c r="AR239" s="104"/>
      <c r="AS239" s="104"/>
      <c r="AT239" s="104"/>
      <c r="AU239" s="104"/>
      <c r="AV239" s="104"/>
      <c r="AW239" s="104"/>
      <c r="AX239" s="104"/>
      <c r="AY239" s="153">
        <f t="shared" ref="AY239" si="1427">C239-AI239</f>
        <v>-0.29999999999999993</v>
      </c>
      <c r="AZ239" s="153">
        <f t="shared" ref="AZ239" si="1428">D239-AJ239</f>
        <v>0</v>
      </c>
      <c r="BA239" s="153"/>
      <c r="BB239" s="153"/>
      <c r="BC239" s="153"/>
      <c r="BD239" s="153"/>
      <c r="BE239" s="153">
        <f t="shared" si="1407"/>
        <v>-0.29999999999999993</v>
      </c>
      <c r="BF239" s="153">
        <f t="shared" si="1408"/>
        <v>0</v>
      </c>
      <c r="BG239" s="153"/>
      <c r="BH239" s="153"/>
      <c r="BI239" s="153"/>
      <c r="BJ239" s="153"/>
      <c r="BK239" s="153"/>
      <c r="BL239" s="153"/>
      <c r="BM239" s="153"/>
      <c r="BN239" s="153"/>
      <c r="BO239" s="188"/>
    </row>
    <row r="240" spans="1:67" ht="39" x14ac:dyDescent="0.25">
      <c r="A240" s="29"/>
      <c r="B240" s="31" t="s">
        <v>309</v>
      </c>
      <c r="C240" s="147">
        <f>E240+G240+I240+K240+M240+O240+Q240</f>
        <v>1.8</v>
      </c>
      <c r="D240" s="148">
        <f t="shared" si="1383"/>
        <v>1.8</v>
      </c>
      <c r="E240" s="128"/>
      <c r="F240" s="128"/>
      <c r="G240" s="128"/>
      <c r="H240" s="128"/>
      <c r="I240" s="128">
        <v>1.8</v>
      </c>
      <c r="J240" s="128">
        <v>1.8</v>
      </c>
      <c r="K240" s="128"/>
      <c r="L240" s="128"/>
      <c r="M240" s="128"/>
      <c r="N240" s="128"/>
      <c r="O240" s="128"/>
      <c r="P240" s="128"/>
      <c r="Q240" s="197"/>
      <c r="R240" s="197"/>
      <c r="S240" s="147">
        <f>U240+W240+Y240+AA240+AC240+AE240+AG240</f>
        <v>0</v>
      </c>
      <c r="T240" s="148">
        <f t="shared" si="1385"/>
        <v>0</v>
      </c>
      <c r="U240" s="129"/>
      <c r="V240" s="129"/>
      <c r="W240" s="129"/>
      <c r="X240" s="129"/>
      <c r="Y240" s="129"/>
      <c r="Z240" s="129"/>
      <c r="AA240" s="129"/>
      <c r="AB240" s="129"/>
      <c r="AC240" s="129"/>
      <c r="AD240" s="129"/>
      <c r="AE240" s="129"/>
      <c r="AF240" s="129"/>
      <c r="AG240" s="207"/>
      <c r="AH240" s="207"/>
      <c r="AI240" s="134">
        <f>AK240+AM240+AO240+AQ240+AS240+AU240+AW240</f>
        <v>1.8</v>
      </c>
      <c r="AJ240" s="135">
        <f t="shared" si="1387"/>
        <v>1.8</v>
      </c>
      <c r="AK240" s="104">
        <f t="shared" ref="AK240" si="1429">E240+U240</f>
        <v>0</v>
      </c>
      <c r="AL240" s="104">
        <f t="shared" ref="AL240" si="1430">F240+V240</f>
        <v>0</v>
      </c>
      <c r="AM240" s="104">
        <f t="shared" ref="AM240" si="1431">G240+W240</f>
        <v>0</v>
      </c>
      <c r="AN240" s="104">
        <f t="shared" ref="AN240" si="1432">H240+X240</f>
        <v>0</v>
      </c>
      <c r="AO240" s="104">
        <f t="shared" ref="AO240" si="1433">I240+Y240</f>
        <v>1.8</v>
      </c>
      <c r="AP240" s="104">
        <f t="shared" ref="AP240" si="1434">J240+Z240</f>
        <v>1.8</v>
      </c>
      <c r="AQ240" s="104">
        <f t="shared" ref="AQ240" si="1435">K240+AA240</f>
        <v>0</v>
      </c>
      <c r="AR240" s="104">
        <f t="shared" ref="AR240" si="1436">L240+AB240</f>
        <v>0</v>
      </c>
      <c r="AS240" s="104">
        <f t="shared" ref="AS240" si="1437">M240+AC240</f>
        <v>0</v>
      </c>
      <c r="AT240" s="104">
        <f t="shared" ref="AT240" si="1438">N240+AD240</f>
        <v>0</v>
      </c>
      <c r="AU240" s="104">
        <f t="shared" ref="AU240" si="1439">O240+AE240</f>
        <v>0</v>
      </c>
      <c r="AV240" s="104">
        <f t="shared" ref="AV240" si="1440">P240+AF240</f>
        <v>0</v>
      </c>
      <c r="AW240" s="104">
        <f t="shared" ref="AW240" si="1441">Q240+AG240</f>
        <v>0</v>
      </c>
      <c r="AX240" s="104">
        <f t="shared" ref="AX240" si="1442">R240+AH240</f>
        <v>0</v>
      </c>
      <c r="AY240" s="153">
        <f t="shared" si="1401"/>
        <v>0</v>
      </c>
      <c r="AZ240" s="153">
        <f t="shared" si="1402"/>
        <v>0</v>
      </c>
      <c r="BA240" s="153">
        <f t="shared" si="1403"/>
        <v>0</v>
      </c>
      <c r="BB240" s="153">
        <f t="shared" si="1404"/>
        <v>0</v>
      </c>
      <c r="BC240" s="153">
        <f t="shared" si="1405"/>
        <v>0</v>
      </c>
      <c r="BD240" s="153">
        <f t="shared" si="1406"/>
        <v>0</v>
      </c>
      <c r="BE240" s="153">
        <f t="shared" si="1407"/>
        <v>0</v>
      </c>
      <c r="BF240" s="153">
        <f t="shared" si="1408"/>
        <v>0</v>
      </c>
      <c r="BG240" s="153">
        <f t="shared" si="1409"/>
        <v>0</v>
      </c>
      <c r="BH240" s="153">
        <f t="shared" si="1410"/>
        <v>0</v>
      </c>
      <c r="BI240" s="153">
        <f t="shared" si="1411"/>
        <v>0</v>
      </c>
      <c r="BJ240" s="153">
        <f t="shared" si="1412"/>
        <v>0</v>
      </c>
      <c r="BK240" s="153">
        <f t="shared" si="1413"/>
        <v>0</v>
      </c>
      <c r="BL240" s="153">
        <f t="shared" si="1414"/>
        <v>0</v>
      </c>
      <c r="BM240" s="153">
        <f t="shared" si="1415"/>
        <v>0</v>
      </c>
      <c r="BN240" s="153">
        <f t="shared" si="1416"/>
        <v>0</v>
      </c>
      <c r="BO240" s="188">
        <f t="shared" si="1417"/>
        <v>0</v>
      </c>
    </row>
    <row r="241" spans="1:67" ht="15" customHeight="1" x14ac:dyDescent="0.25">
      <c r="A241" s="3" t="s">
        <v>35</v>
      </c>
      <c r="B241" s="216" t="s">
        <v>325</v>
      </c>
      <c r="C241" s="143">
        <f>C242</f>
        <v>373.20000000000005</v>
      </c>
      <c r="D241" s="144">
        <f t="shared" ref="D241:R241" si="1443">D242</f>
        <v>260.60000000000002</v>
      </c>
      <c r="E241" s="121">
        <f t="shared" si="1443"/>
        <v>92</v>
      </c>
      <c r="F241" s="121">
        <f t="shared" si="1443"/>
        <v>64.5</v>
      </c>
      <c r="G241" s="121">
        <f t="shared" si="1443"/>
        <v>0</v>
      </c>
      <c r="H241" s="121">
        <f t="shared" si="1443"/>
        <v>0</v>
      </c>
      <c r="I241" s="121">
        <f t="shared" si="1443"/>
        <v>39</v>
      </c>
      <c r="J241" s="121">
        <f t="shared" si="1443"/>
        <v>1.3</v>
      </c>
      <c r="K241" s="121">
        <f t="shared" si="1443"/>
        <v>241.1</v>
      </c>
      <c r="L241" s="121">
        <f t="shared" si="1443"/>
        <v>194.8</v>
      </c>
      <c r="M241" s="121">
        <f t="shared" si="1443"/>
        <v>0.1</v>
      </c>
      <c r="N241" s="121">
        <f t="shared" si="1443"/>
        <v>0</v>
      </c>
      <c r="O241" s="121">
        <f t="shared" si="1443"/>
        <v>0</v>
      </c>
      <c r="P241" s="121">
        <f t="shared" si="1443"/>
        <v>0</v>
      </c>
      <c r="Q241" s="195">
        <f t="shared" si="1443"/>
        <v>1</v>
      </c>
      <c r="R241" s="195">
        <f t="shared" si="1443"/>
        <v>0</v>
      </c>
      <c r="S241" s="143">
        <f>S242</f>
        <v>0</v>
      </c>
      <c r="T241" s="144">
        <f t="shared" ref="T241:AH241" si="1444">T242</f>
        <v>0</v>
      </c>
      <c r="U241" s="125">
        <f t="shared" si="1444"/>
        <v>0</v>
      </c>
      <c r="V241" s="125">
        <f t="shared" si="1444"/>
        <v>0</v>
      </c>
      <c r="W241" s="125">
        <f t="shared" si="1444"/>
        <v>0</v>
      </c>
      <c r="X241" s="125">
        <f t="shared" si="1444"/>
        <v>0</v>
      </c>
      <c r="Y241" s="125">
        <f t="shared" si="1444"/>
        <v>0</v>
      </c>
      <c r="Z241" s="125">
        <f t="shared" si="1444"/>
        <v>0</v>
      </c>
      <c r="AA241" s="125">
        <f t="shared" si="1444"/>
        <v>0</v>
      </c>
      <c r="AB241" s="125">
        <f t="shared" si="1444"/>
        <v>0</v>
      </c>
      <c r="AC241" s="125">
        <f t="shared" si="1444"/>
        <v>0</v>
      </c>
      <c r="AD241" s="125">
        <f t="shared" si="1444"/>
        <v>0</v>
      </c>
      <c r="AE241" s="125">
        <f t="shared" si="1444"/>
        <v>0</v>
      </c>
      <c r="AF241" s="125">
        <f t="shared" si="1444"/>
        <v>0</v>
      </c>
      <c r="AG241" s="205">
        <f t="shared" si="1444"/>
        <v>0</v>
      </c>
      <c r="AH241" s="205">
        <f t="shared" si="1444"/>
        <v>0</v>
      </c>
      <c r="AI241" s="13">
        <f>AI242</f>
        <v>373.20000000000005</v>
      </c>
      <c r="AJ241" s="11">
        <f t="shared" ref="AJ241:AX241" si="1445">AJ242</f>
        <v>260.60000000000002</v>
      </c>
      <c r="AK241" s="96">
        <f t="shared" si="1445"/>
        <v>92</v>
      </c>
      <c r="AL241" s="96">
        <f t="shared" si="1445"/>
        <v>64.5</v>
      </c>
      <c r="AM241" s="96">
        <f t="shared" si="1445"/>
        <v>0</v>
      </c>
      <c r="AN241" s="96">
        <f t="shared" si="1445"/>
        <v>0</v>
      </c>
      <c r="AO241" s="96">
        <f t="shared" si="1445"/>
        <v>39</v>
      </c>
      <c r="AP241" s="96">
        <f t="shared" si="1445"/>
        <v>1.3</v>
      </c>
      <c r="AQ241" s="96">
        <f t="shared" si="1445"/>
        <v>241.1</v>
      </c>
      <c r="AR241" s="96">
        <f t="shared" si="1445"/>
        <v>194.8</v>
      </c>
      <c r="AS241" s="96">
        <f t="shared" si="1445"/>
        <v>0.1</v>
      </c>
      <c r="AT241" s="96">
        <f t="shared" si="1445"/>
        <v>0</v>
      </c>
      <c r="AU241" s="96">
        <f t="shared" si="1445"/>
        <v>0</v>
      </c>
      <c r="AV241" s="96">
        <f t="shared" si="1445"/>
        <v>0</v>
      </c>
      <c r="AW241" s="96">
        <f t="shared" si="1445"/>
        <v>1</v>
      </c>
      <c r="AX241" s="96">
        <f t="shared" si="1445"/>
        <v>0</v>
      </c>
      <c r="AY241" s="153">
        <f t="shared" si="1401"/>
        <v>0</v>
      </c>
      <c r="AZ241" s="153">
        <f t="shared" si="1402"/>
        <v>0</v>
      </c>
      <c r="BA241" s="153">
        <f t="shared" si="1403"/>
        <v>0</v>
      </c>
      <c r="BB241" s="153">
        <f t="shared" si="1404"/>
        <v>0</v>
      </c>
      <c r="BC241" s="153">
        <f t="shared" si="1405"/>
        <v>0</v>
      </c>
      <c r="BD241" s="153">
        <f t="shared" si="1406"/>
        <v>0</v>
      </c>
      <c r="BE241" s="153">
        <f t="shared" si="1407"/>
        <v>0</v>
      </c>
      <c r="BF241" s="153">
        <f t="shared" si="1408"/>
        <v>0</v>
      </c>
      <c r="BG241" s="153">
        <f t="shared" si="1409"/>
        <v>0</v>
      </c>
      <c r="BH241" s="153">
        <f t="shared" si="1410"/>
        <v>0</v>
      </c>
      <c r="BI241" s="153">
        <f t="shared" si="1411"/>
        <v>0</v>
      </c>
      <c r="BJ241" s="153">
        <f t="shared" si="1412"/>
        <v>0</v>
      </c>
      <c r="BK241" s="153">
        <f t="shared" si="1413"/>
        <v>0</v>
      </c>
      <c r="BL241" s="153">
        <f t="shared" si="1414"/>
        <v>0</v>
      </c>
      <c r="BM241" s="153">
        <f t="shared" si="1415"/>
        <v>0</v>
      </c>
      <c r="BN241" s="153">
        <f t="shared" si="1416"/>
        <v>0</v>
      </c>
      <c r="BO241" s="188">
        <f t="shared" si="1417"/>
        <v>0</v>
      </c>
    </row>
    <row r="242" spans="1:67" x14ac:dyDescent="0.25">
      <c r="A242" s="9"/>
      <c r="B242" s="111" t="s">
        <v>308</v>
      </c>
      <c r="C242" s="146">
        <f>E242+G242+I242+K242+M242+O242+Q242</f>
        <v>373.20000000000005</v>
      </c>
      <c r="D242" s="146">
        <f t="shared" ref="D242:D245" si="1446">F242+H242+J242+L242+N242+P242+R242</f>
        <v>260.60000000000002</v>
      </c>
      <c r="E242" s="6">
        <v>92</v>
      </c>
      <c r="F242" s="6">
        <v>64.5</v>
      </c>
      <c r="G242" s="6"/>
      <c r="H242" s="6"/>
      <c r="I242" s="6">
        <f>SUM(I243:I245)</f>
        <v>39</v>
      </c>
      <c r="J242" s="6">
        <f>SUM(J243:J245)</f>
        <v>1.3</v>
      </c>
      <c r="K242" s="6">
        <v>241.1</v>
      </c>
      <c r="L242" s="6">
        <v>194.8</v>
      </c>
      <c r="M242" s="121">
        <v>0.1</v>
      </c>
      <c r="N242" s="121"/>
      <c r="O242" s="121"/>
      <c r="P242" s="121"/>
      <c r="Q242" s="196">
        <f>'4 priedas_ nepanaudotos lėšos'!C84</f>
        <v>1</v>
      </c>
      <c r="R242" s="196">
        <f>'4 priedas_ nepanaudotos lėšos'!D84</f>
        <v>0</v>
      </c>
      <c r="S242" s="146">
        <f t="shared" ref="S242" si="1447">U242+W242+Y242+AA242+AC242+AE242+AG242</f>
        <v>0</v>
      </c>
      <c r="T242" s="146">
        <f t="shared" ref="T242:T245" si="1448">V242+X242+Z242+AB242+AD242+AF242+AH242</f>
        <v>0</v>
      </c>
      <c r="U242" s="126"/>
      <c r="V242" s="126"/>
      <c r="W242" s="126"/>
      <c r="X242" s="126"/>
      <c r="Y242" s="126">
        <f>SUM(Y243:Y245)</f>
        <v>0</v>
      </c>
      <c r="Z242" s="126">
        <f>SUM(Z243:Z245)</f>
        <v>0</v>
      </c>
      <c r="AA242" s="126"/>
      <c r="AB242" s="126"/>
      <c r="AC242" s="126"/>
      <c r="AD242" s="126"/>
      <c r="AE242" s="126"/>
      <c r="AF242" s="126"/>
      <c r="AG242" s="225">
        <f>'4 priedas_ nepanaudotos lėšos'!O84</f>
        <v>0</v>
      </c>
      <c r="AH242" s="225">
        <f>'4 priedas_ nepanaudotos lėšos'!P84</f>
        <v>0</v>
      </c>
      <c r="AI242" s="103">
        <f>AK242+AM242+AO242+AQ242+AS242+AU242+AW242</f>
        <v>373.20000000000005</v>
      </c>
      <c r="AJ242" s="103">
        <f t="shared" ref="AJ242:AJ245" si="1449">AL242+AN242+AP242+AR242+AT242+AV242+AX242</f>
        <v>260.60000000000002</v>
      </c>
      <c r="AK242" s="5">
        <f>E242+U242</f>
        <v>92</v>
      </c>
      <c r="AL242" s="5">
        <f t="shared" ref="AL242:AL244" si="1450">F242+V242</f>
        <v>64.5</v>
      </c>
      <c r="AM242" s="5">
        <f t="shared" ref="AM242:AM244" si="1451">G242+W242</f>
        <v>0</v>
      </c>
      <c r="AN242" s="5">
        <f t="shared" ref="AN242:AN244" si="1452">H242+X242</f>
        <v>0</v>
      </c>
      <c r="AO242" s="5">
        <f t="shared" ref="AO242:AO244" si="1453">I242+Y242</f>
        <v>39</v>
      </c>
      <c r="AP242" s="5">
        <f t="shared" ref="AP242:AP244" si="1454">J242+Z242</f>
        <v>1.3</v>
      </c>
      <c r="AQ242" s="5">
        <f t="shared" ref="AQ242:AQ244" si="1455">K242+AA242</f>
        <v>241.1</v>
      </c>
      <c r="AR242" s="5">
        <f t="shared" ref="AR242:AR244" si="1456">L242+AB242</f>
        <v>194.8</v>
      </c>
      <c r="AS242" s="5">
        <f t="shared" ref="AS242:AS244" si="1457">M242+AC242</f>
        <v>0.1</v>
      </c>
      <c r="AT242" s="5">
        <f t="shared" ref="AT242:AT244" si="1458">N242+AD242</f>
        <v>0</v>
      </c>
      <c r="AU242" s="5">
        <f t="shared" ref="AU242:AU244" si="1459">O242+AE242</f>
        <v>0</v>
      </c>
      <c r="AV242" s="5">
        <f t="shared" ref="AV242:AV244" si="1460">P242+AF242</f>
        <v>0</v>
      </c>
      <c r="AW242" s="5">
        <f t="shared" ref="AW242:AW244" si="1461">Q242+AG242</f>
        <v>1</v>
      </c>
      <c r="AX242" s="5">
        <f t="shared" ref="AX242:AX244" si="1462">R242+AH242</f>
        <v>0</v>
      </c>
      <c r="AY242" s="153">
        <f>C242-AI242</f>
        <v>0</v>
      </c>
      <c r="AZ242" s="153">
        <f t="shared" ref="AZ242:AZ245" si="1463">D242-AJ242</f>
        <v>0</v>
      </c>
      <c r="BA242" s="153">
        <f t="shared" ref="BA242:BA245" si="1464">E242-AK242</f>
        <v>0</v>
      </c>
      <c r="BB242" s="153">
        <f t="shared" ref="BB242:BB245" si="1465">F242-AL242</f>
        <v>0</v>
      </c>
      <c r="BC242" s="153">
        <f t="shared" ref="BC242:BC245" si="1466">G242-AM242</f>
        <v>0</v>
      </c>
      <c r="BD242" s="153">
        <f t="shared" ref="BD242:BD245" si="1467">H242-AN242</f>
        <v>0</v>
      </c>
      <c r="BE242" s="153">
        <f t="shared" ref="BE242:BE245" si="1468">I242-AO242</f>
        <v>0</v>
      </c>
      <c r="BF242" s="153">
        <f t="shared" ref="BF242:BF245" si="1469">J242-AP242</f>
        <v>0</v>
      </c>
      <c r="BG242" s="153">
        <f t="shared" si="1409"/>
        <v>0</v>
      </c>
      <c r="BH242" s="153">
        <f t="shared" si="1410"/>
        <v>0</v>
      </c>
      <c r="BI242" s="153">
        <f t="shared" si="1411"/>
        <v>0</v>
      </c>
      <c r="BJ242" s="153">
        <f t="shared" si="1412"/>
        <v>0</v>
      </c>
      <c r="BK242" s="153">
        <f t="shared" si="1413"/>
        <v>0</v>
      </c>
      <c r="BL242" s="153">
        <f t="shared" si="1414"/>
        <v>0</v>
      </c>
      <c r="BM242" s="153">
        <f t="shared" si="1415"/>
        <v>0</v>
      </c>
      <c r="BN242" s="153">
        <f t="shared" si="1416"/>
        <v>0</v>
      </c>
      <c r="BO242" s="188">
        <f t="shared" si="1417"/>
        <v>0</v>
      </c>
    </row>
    <row r="243" spans="1:67" ht="26.25" x14ac:dyDescent="0.25">
      <c r="A243" s="9"/>
      <c r="B243" s="34" t="s">
        <v>310</v>
      </c>
      <c r="C243" s="147">
        <f>E243+G243+I243+K243+M243+O243+Q243</f>
        <v>0.4</v>
      </c>
      <c r="D243" s="148">
        <f t="shared" si="1446"/>
        <v>0.4</v>
      </c>
      <c r="E243" s="131"/>
      <c r="F243" s="131"/>
      <c r="G243" s="131"/>
      <c r="H243" s="131"/>
      <c r="I243" s="128">
        <v>0.4</v>
      </c>
      <c r="J243" s="128">
        <v>0.4</v>
      </c>
      <c r="K243" s="131"/>
      <c r="L243" s="131"/>
      <c r="M243" s="131"/>
      <c r="N243" s="131"/>
      <c r="O243" s="131"/>
      <c r="P243" s="131"/>
      <c r="Q243" s="200"/>
      <c r="R243" s="200"/>
      <c r="S243" s="147">
        <f>U243+W243+Y243+AA243+AC243+AE243+AG243</f>
        <v>0</v>
      </c>
      <c r="T243" s="148">
        <f t="shared" si="1448"/>
        <v>0</v>
      </c>
      <c r="U243" s="133"/>
      <c r="V243" s="133"/>
      <c r="W243" s="133"/>
      <c r="X243" s="133"/>
      <c r="Y243" s="133"/>
      <c r="Z243" s="133"/>
      <c r="AA243" s="133"/>
      <c r="AB243" s="133"/>
      <c r="AC243" s="133"/>
      <c r="AD243" s="133"/>
      <c r="AE243" s="133"/>
      <c r="AF243" s="133"/>
      <c r="AG243" s="210"/>
      <c r="AH243" s="210"/>
      <c r="AI243" s="134">
        <f>AK243+AM243+AO243+AQ243+AS243+AU243+AW243</f>
        <v>0.4</v>
      </c>
      <c r="AJ243" s="135">
        <f t="shared" si="1449"/>
        <v>0.4</v>
      </c>
      <c r="AK243" s="104">
        <f t="shared" ref="AK243:AK244" si="1470">E243+U243</f>
        <v>0</v>
      </c>
      <c r="AL243" s="104">
        <f t="shared" si="1450"/>
        <v>0</v>
      </c>
      <c r="AM243" s="104">
        <f t="shared" si="1451"/>
        <v>0</v>
      </c>
      <c r="AN243" s="104">
        <f t="shared" si="1452"/>
        <v>0</v>
      </c>
      <c r="AO243" s="104">
        <f t="shared" si="1453"/>
        <v>0.4</v>
      </c>
      <c r="AP243" s="104">
        <f t="shared" si="1454"/>
        <v>0.4</v>
      </c>
      <c r="AQ243" s="104">
        <f t="shared" si="1455"/>
        <v>0</v>
      </c>
      <c r="AR243" s="104">
        <f t="shared" si="1456"/>
        <v>0</v>
      </c>
      <c r="AS243" s="104">
        <f t="shared" si="1457"/>
        <v>0</v>
      </c>
      <c r="AT243" s="104">
        <f t="shared" si="1458"/>
        <v>0</v>
      </c>
      <c r="AU243" s="104">
        <f t="shared" si="1459"/>
        <v>0</v>
      </c>
      <c r="AV243" s="104">
        <f t="shared" si="1460"/>
        <v>0</v>
      </c>
      <c r="AW243" s="104">
        <f t="shared" si="1461"/>
        <v>0</v>
      </c>
      <c r="AX243" s="104">
        <f t="shared" si="1462"/>
        <v>0</v>
      </c>
      <c r="AY243" s="153">
        <f t="shared" ref="AY243:AY245" si="1471">C243-AI243</f>
        <v>0</v>
      </c>
      <c r="AZ243" s="153">
        <f t="shared" si="1463"/>
        <v>0</v>
      </c>
      <c r="BA243" s="153">
        <f t="shared" si="1464"/>
        <v>0</v>
      </c>
      <c r="BB243" s="153">
        <f t="shared" si="1465"/>
        <v>0</v>
      </c>
      <c r="BC243" s="153">
        <f t="shared" si="1466"/>
        <v>0</v>
      </c>
      <c r="BD243" s="153">
        <f t="shared" si="1467"/>
        <v>0</v>
      </c>
      <c r="BE243" s="153">
        <f t="shared" si="1468"/>
        <v>0</v>
      </c>
      <c r="BF243" s="153">
        <f t="shared" si="1469"/>
        <v>0</v>
      </c>
      <c r="BG243" s="153">
        <f t="shared" si="1409"/>
        <v>0</v>
      </c>
      <c r="BH243" s="153">
        <f t="shared" si="1410"/>
        <v>0</v>
      </c>
      <c r="BI243" s="153">
        <f t="shared" si="1411"/>
        <v>0</v>
      </c>
      <c r="BJ243" s="153">
        <f t="shared" si="1412"/>
        <v>0</v>
      </c>
      <c r="BK243" s="153">
        <f t="shared" si="1413"/>
        <v>0</v>
      </c>
      <c r="BL243" s="153">
        <f t="shared" si="1414"/>
        <v>0</v>
      </c>
      <c r="BM243" s="153">
        <f t="shared" si="1415"/>
        <v>0</v>
      </c>
      <c r="BN243" s="153">
        <f t="shared" si="1416"/>
        <v>0</v>
      </c>
      <c r="BO243" s="188">
        <f t="shared" si="1417"/>
        <v>0</v>
      </c>
    </row>
    <row r="244" spans="1:67" ht="39" x14ac:dyDescent="0.25">
      <c r="A244" s="9"/>
      <c r="B244" s="34" t="s">
        <v>309</v>
      </c>
      <c r="C244" s="147">
        <f>E244+G244+I244+K244+M244+O244+Q244</f>
        <v>0.9</v>
      </c>
      <c r="D244" s="148">
        <f t="shared" ref="D244" si="1472">F244+H244+J244+L244+N244+P244+R244</f>
        <v>0.9</v>
      </c>
      <c r="E244" s="128"/>
      <c r="F244" s="128"/>
      <c r="G244" s="128"/>
      <c r="H244" s="128"/>
      <c r="I244" s="128">
        <v>0.9</v>
      </c>
      <c r="J244" s="128">
        <v>0.9</v>
      </c>
      <c r="K244" s="128"/>
      <c r="L244" s="128"/>
      <c r="M244" s="128"/>
      <c r="N244" s="128"/>
      <c r="O244" s="128"/>
      <c r="P244" s="128"/>
      <c r="Q244" s="197"/>
      <c r="R244" s="197"/>
      <c r="S244" s="147">
        <f>U244+W244+Y244+AA244+AC244+AE244+AG244</f>
        <v>0</v>
      </c>
      <c r="T244" s="148">
        <f t="shared" ref="T244" si="1473">V244+X244+Z244+AB244+AD244+AF244+AH244</f>
        <v>0</v>
      </c>
      <c r="U244" s="129"/>
      <c r="V244" s="129"/>
      <c r="W244" s="129"/>
      <c r="X244" s="129"/>
      <c r="Y244" s="129"/>
      <c r="Z244" s="129"/>
      <c r="AA244" s="129"/>
      <c r="AB244" s="129"/>
      <c r="AC244" s="129"/>
      <c r="AD244" s="129"/>
      <c r="AE244" s="129"/>
      <c r="AF244" s="129"/>
      <c r="AG244" s="207"/>
      <c r="AH244" s="207"/>
      <c r="AI244" s="134">
        <f>AK244+AM244+AO244+AQ244+AS244+AU244+AW244</f>
        <v>0.9</v>
      </c>
      <c r="AJ244" s="135">
        <f t="shared" ref="AJ244" si="1474">AL244+AN244+AP244+AR244+AT244+AV244+AX244</f>
        <v>0.9</v>
      </c>
      <c r="AK244" s="104">
        <f t="shared" si="1470"/>
        <v>0</v>
      </c>
      <c r="AL244" s="104">
        <f t="shared" si="1450"/>
        <v>0</v>
      </c>
      <c r="AM244" s="104">
        <f t="shared" si="1451"/>
        <v>0</v>
      </c>
      <c r="AN244" s="104">
        <f t="shared" si="1452"/>
        <v>0</v>
      </c>
      <c r="AO244" s="104">
        <f t="shared" si="1453"/>
        <v>0.9</v>
      </c>
      <c r="AP244" s="104">
        <f t="shared" si="1454"/>
        <v>0.9</v>
      </c>
      <c r="AQ244" s="104">
        <f t="shared" si="1455"/>
        <v>0</v>
      </c>
      <c r="AR244" s="104">
        <f t="shared" si="1456"/>
        <v>0</v>
      </c>
      <c r="AS244" s="104">
        <f t="shared" si="1457"/>
        <v>0</v>
      </c>
      <c r="AT244" s="104">
        <f t="shared" si="1458"/>
        <v>0</v>
      </c>
      <c r="AU244" s="104">
        <f t="shared" si="1459"/>
        <v>0</v>
      </c>
      <c r="AV244" s="104">
        <f t="shared" si="1460"/>
        <v>0</v>
      </c>
      <c r="AW244" s="104">
        <f t="shared" si="1461"/>
        <v>0</v>
      </c>
      <c r="AX244" s="104">
        <f t="shared" si="1462"/>
        <v>0</v>
      </c>
      <c r="AY244" s="153">
        <f t="shared" si="1471"/>
        <v>0</v>
      </c>
      <c r="AZ244" s="153">
        <f t="shared" si="1463"/>
        <v>0</v>
      </c>
      <c r="BA244" s="153">
        <f t="shared" si="1464"/>
        <v>0</v>
      </c>
      <c r="BB244" s="153">
        <f t="shared" si="1465"/>
        <v>0</v>
      </c>
      <c r="BC244" s="153">
        <f t="shared" si="1466"/>
        <v>0</v>
      </c>
      <c r="BD244" s="153">
        <f t="shared" si="1467"/>
        <v>0</v>
      </c>
      <c r="BE244" s="153">
        <f t="shared" si="1468"/>
        <v>0</v>
      </c>
      <c r="BF244" s="153">
        <f t="shared" si="1469"/>
        <v>0</v>
      </c>
      <c r="BG244" s="153">
        <f t="shared" ref="BG244" si="1475">K244-AQ244</f>
        <v>0</v>
      </c>
      <c r="BH244" s="153">
        <f t="shared" ref="BH244" si="1476">L244-AR244</f>
        <v>0</v>
      </c>
      <c r="BI244" s="153">
        <f t="shared" ref="BI244" si="1477">M244-AS244</f>
        <v>0</v>
      </c>
      <c r="BJ244" s="153">
        <f t="shared" ref="BJ244" si="1478">N244-AT244</f>
        <v>0</v>
      </c>
      <c r="BK244" s="153">
        <f t="shared" ref="BK244" si="1479">O244-AU244</f>
        <v>0</v>
      </c>
      <c r="BL244" s="153">
        <f t="shared" ref="BL244" si="1480">P244-AV244</f>
        <v>0</v>
      </c>
      <c r="BM244" s="153">
        <f t="shared" ref="BM244" si="1481">Q244-AW244</f>
        <v>0</v>
      </c>
      <c r="BN244" s="153">
        <f t="shared" ref="BN244" si="1482">R244-AX244</f>
        <v>0</v>
      </c>
      <c r="BO244" s="188">
        <f t="shared" ref="BO244" si="1483">S244+AY244</f>
        <v>0</v>
      </c>
    </row>
    <row r="245" spans="1:67" ht="51.75" x14ac:dyDescent="0.25">
      <c r="A245" s="26"/>
      <c r="B245" s="34" t="s">
        <v>432</v>
      </c>
      <c r="C245" s="147">
        <f>E245+G245+I245+K245+M245+O245+Q245</f>
        <v>37.700000000000003</v>
      </c>
      <c r="D245" s="148">
        <f t="shared" si="1446"/>
        <v>0</v>
      </c>
      <c r="E245" s="128"/>
      <c r="F245" s="128"/>
      <c r="G245" s="128"/>
      <c r="H245" s="128"/>
      <c r="I245" s="128">
        <v>37.700000000000003</v>
      </c>
      <c r="J245" s="128"/>
      <c r="K245" s="128"/>
      <c r="L245" s="128"/>
      <c r="M245" s="128"/>
      <c r="N245" s="128"/>
      <c r="O245" s="128"/>
      <c r="P245" s="128"/>
      <c r="Q245" s="197"/>
      <c r="R245" s="197"/>
      <c r="S245" s="147">
        <f>U245+W245+Y245+AA245+AC245+AE245+AG245</f>
        <v>0</v>
      </c>
      <c r="T245" s="148">
        <f t="shared" si="1448"/>
        <v>0</v>
      </c>
      <c r="U245" s="129"/>
      <c r="V245" s="129"/>
      <c r="W245" s="129"/>
      <c r="X245" s="129"/>
      <c r="Y245" s="129"/>
      <c r="Z245" s="129"/>
      <c r="AA245" s="129"/>
      <c r="AB245" s="129"/>
      <c r="AC245" s="129"/>
      <c r="AD245" s="129"/>
      <c r="AE245" s="129"/>
      <c r="AF245" s="129"/>
      <c r="AG245" s="207"/>
      <c r="AH245" s="207"/>
      <c r="AI245" s="134">
        <f>AK245+AM245+AO245+AQ245+AS245+AU245+AW245</f>
        <v>37.700000000000003</v>
      </c>
      <c r="AJ245" s="135">
        <f t="shared" si="1449"/>
        <v>0</v>
      </c>
      <c r="AK245" s="104">
        <f t="shared" ref="AK245" si="1484">E245+U245</f>
        <v>0</v>
      </c>
      <c r="AL245" s="104">
        <f t="shared" ref="AL245" si="1485">F245+V245</f>
        <v>0</v>
      </c>
      <c r="AM245" s="104">
        <f t="shared" ref="AM245" si="1486">G245+W245</f>
        <v>0</v>
      </c>
      <c r="AN245" s="104">
        <f t="shared" ref="AN245" si="1487">H245+X245</f>
        <v>0</v>
      </c>
      <c r="AO245" s="104">
        <f t="shared" ref="AO245" si="1488">I245+Y245</f>
        <v>37.700000000000003</v>
      </c>
      <c r="AP245" s="104">
        <f t="shared" ref="AP245" si="1489">J245+Z245</f>
        <v>0</v>
      </c>
      <c r="AQ245" s="104">
        <f t="shared" ref="AQ245" si="1490">K245+AA245</f>
        <v>0</v>
      </c>
      <c r="AR245" s="104">
        <f t="shared" ref="AR245" si="1491">L245+AB245</f>
        <v>0</v>
      </c>
      <c r="AS245" s="104">
        <f t="shared" ref="AS245" si="1492">M245+AC245</f>
        <v>0</v>
      </c>
      <c r="AT245" s="104">
        <f t="shared" ref="AT245" si="1493">N245+AD245</f>
        <v>0</v>
      </c>
      <c r="AU245" s="104">
        <f t="shared" ref="AU245" si="1494">O245+AE245</f>
        <v>0</v>
      </c>
      <c r="AV245" s="104">
        <f t="shared" ref="AV245" si="1495">P245+AF245</f>
        <v>0</v>
      </c>
      <c r="AW245" s="104">
        <f t="shared" ref="AW245" si="1496">Q245+AG245</f>
        <v>0</v>
      </c>
      <c r="AX245" s="104">
        <f t="shared" ref="AX245" si="1497">R245+AH245</f>
        <v>0</v>
      </c>
      <c r="AY245" s="153">
        <f t="shared" si="1471"/>
        <v>0</v>
      </c>
      <c r="AZ245" s="153">
        <f t="shared" si="1463"/>
        <v>0</v>
      </c>
      <c r="BA245" s="153">
        <f t="shared" si="1464"/>
        <v>0</v>
      </c>
      <c r="BB245" s="153">
        <f t="shared" si="1465"/>
        <v>0</v>
      </c>
      <c r="BC245" s="153">
        <f t="shared" si="1466"/>
        <v>0</v>
      </c>
      <c r="BD245" s="153">
        <f t="shared" si="1467"/>
        <v>0</v>
      </c>
      <c r="BE245" s="153">
        <f t="shared" si="1468"/>
        <v>0</v>
      </c>
      <c r="BF245" s="153">
        <f t="shared" si="1469"/>
        <v>0</v>
      </c>
      <c r="BG245" s="153">
        <f t="shared" si="1409"/>
        <v>0</v>
      </c>
      <c r="BH245" s="153">
        <f t="shared" si="1410"/>
        <v>0</v>
      </c>
      <c r="BI245" s="153">
        <f t="shared" si="1411"/>
        <v>0</v>
      </c>
      <c r="BJ245" s="153">
        <f t="shared" si="1412"/>
        <v>0</v>
      </c>
      <c r="BK245" s="153">
        <f t="shared" si="1413"/>
        <v>0</v>
      </c>
      <c r="BL245" s="153">
        <f t="shared" si="1414"/>
        <v>0</v>
      </c>
      <c r="BM245" s="153">
        <f t="shared" si="1415"/>
        <v>0</v>
      </c>
      <c r="BN245" s="153">
        <f t="shared" si="1416"/>
        <v>0</v>
      </c>
      <c r="BO245" s="188">
        <f t="shared" si="1417"/>
        <v>0</v>
      </c>
    </row>
    <row r="246" spans="1:67" ht="15" customHeight="1" x14ac:dyDescent="0.25">
      <c r="A246" s="29" t="s">
        <v>36</v>
      </c>
      <c r="B246" s="107" t="s">
        <v>324</v>
      </c>
      <c r="C246" s="143">
        <f>C247</f>
        <v>1155.3999999999999</v>
      </c>
      <c r="D246" s="144">
        <f t="shared" ref="D246:R246" si="1498">D247</f>
        <v>935.2</v>
      </c>
      <c r="E246" s="121">
        <f t="shared" si="1498"/>
        <v>516.29999999999995</v>
      </c>
      <c r="F246" s="121">
        <f t="shared" si="1498"/>
        <v>423</v>
      </c>
      <c r="G246" s="121">
        <f t="shared" si="1498"/>
        <v>0</v>
      </c>
      <c r="H246" s="121">
        <f t="shared" si="1498"/>
        <v>0</v>
      </c>
      <c r="I246" s="121">
        <f t="shared" si="1498"/>
        <v>38.6</v>
      </c>
      <c r="J246" s="121">
        <f t="shared" si="1498"/>
        <v>30.6</v>
      </c>
      <c r="K246" s="121">
        <f t="shared" si="1498"/>
        <v>505.3</v>
      </c>
      <c r="L246" s="121">
        <f t="shared" si="1498"/>
        <v>481.6</v>
      </c>
      <c r="M246" s="121">
        <f t="shared" si="1498"/>
        <v>87.6</v>
      </c>
      <c r="N246" s="121">
        <f t="shared" si="1498"/>
        <v>0</v>
      </c>
      <c r="O246" s="121">
        <f t="shared" si="1498"/>
        <v>0</v>
      </c>
      <c r="P246" s="121">
        <f t="shared" si="1498"/>
        <v>0</v>
      </c>
      <c r="Q246" s="195">
        <f t="shared" si="1498"/>
        <v>7.6000000000000005</v>
      </c>
      <c r="R246" s="195">
        <f t="shared" si="1498"/>
        <v>0</v>
      </c>
      <c r="S246" s="143">
        <f>S247</f>
        <v>5.3</v>
      </c>
      <c r="T246" s="144">
        <f t="shared" ref="T246:AH246" si="1499">T247</f>
        <v>13.4</v>
      </c>
      <c r="U246" s="125">
        <f t="shared" si="1499"/>
        <v>2.9</v>
      </c>
      <c r="V246" s="125">
        <f t="shared" si="1499"/>
        <v>10.9</v>
      </c>
      <c r="W246" s="125">
        <f t="shared" si="1499"/>
        <v>0</v>
      </c>
      <c r="X246" s="125">
        <f t="shared" si="1499"/>
        <v>0</v>
      </c>
      <c r="Y246" s="125">
        <f t="shared" si="1499"/>
        <v>0.9</v>
      </c>
      <c r="Z246" s="125">
        <f t="shared" si="1499"/>
        <v>0</v>
      </c>
      <c r="AA246" s="125">
        <f t="shared" si="1499"/>
        <v>1.5</v>
      </c>
      <c r="AB246" s="125">
        <f t="shared" si="1499"/>
        <v>2.5</v>
      </c>
      <c r="AC246" s="125">
        <f t="shared" si="1499"/>
        <v>0</v>
      </c>
      <c r="AD246" s="125">
        <f t="shared" si="1499"/>
        <v>0</v>
      </c>
      <c r="AE246" s="125">
        <f t="shared" si="1499"/>
        <v>0</v>
      </c>
      <c r="AF246" s="125">
        <f t="shared" si="1499"/>
        <v>0</v>
      </c>
      <c r="AG246" s="205">
        <f t="shared" si="1499"/>
        <v>0</v>
      </c>
      <c r="AH246" s="205">
        <f t="shared" si="1499"/>
        <v>0</v>
      </c>
      <c r="AI246" s="13">
        <f>AI247</f>
        <v>1160.6999999999998</v>
      </c>
      <c r="AJ246" s="11">
        <f t="shared" ref="AJ246:AX246" si="1500">AJ247</f>
        <v>948.6</v>
      </c>
      <c r="AK246" s="96">
        <f t="shared" si="1500"/>
        <v>519.19999999999993</v>
      </c>
      <c r="AL246" s="96">
        <f t="shared" si="1500"/>
        <v>433.9</v>
      </c>
      <c r="AM246" s="96">
        <f t="shared" si="1500"/>
        <v>0</v>
      </c>
      <c r="AN246" s="96">
        <f t="shared" si="1500"/>
        <v>0</v>
      </c>
      <c r="AO246" s="96">
        <f t="shared" si="1500"/>
        <v>39.5</v>
      </c>
      <c r="AP246" s="96">
        <f t="shared" si="1500"/>
        <v>30.6</v>
      </c>
      <c r="AQ246" s="96">
        <f t="shared" si="1500"/>
        <v>506.8</v>
      </c>
      <c r="AR246" s="96">
        <f t="shared" si="1500"/>
        <v>484.1</v>
      </c>
      <c r="AS246" s="96">
        <f t="shared" si="1500"/>
        <v>87.6</v>
      </c>
      <c r="AT246" s="96">
        <f t="shared" si="1500"/>
        <v>0</v>
      </c>
      <c r="AU246" s="96">
        <f t="shared" si="1500"/>
        <v>0</v>
      </c>
      <c r="AV246" s="96">
        <f t="shared" si="1500"/>
        <v>0</v>
      </c>
      <c r="AW246" s="96">
        <f t="shared" si="1500"/>
        <v>7.6000000000000005</v>
      </c>
      <c r="AX246" s="96">
        <f t="shared" si="1500"/>
        <v>0</v>
      </c>
      <c r="AY246" s="153">
        <f t="shared" si="1401"/>
        <v>-5.2999999999999545</v>
      </c>
      <c r="AZ246" s="153">
        <f t="shared" si="1402"/>
        <v>-13.399999999999977</v>
      </c>
      <c r="BA246" s="153">
        <f t="shared" si="1403"/>
        <v>-2.8999999999999773</v>
      </c>
      <c r="BB246" s="153">
        <f t="shared" si="1404"/>
        <v>-10.899999999999977</v>
      </c>
      <c r="BC246" s="153">
        <f t="shared" si="1405"/>
        <v>0</v>
      </c>
      <c r="BD246" s="153">
        <f t="shared" si="1406"/>
        <v>0</v>
      </c>
      <c r="BE246" s="153">
        <f t="shared" si="1407"/>
        <v>-0.89999999999999858</v>
      </c>
      <c r="BF246" s="153">
        <f t="shared" si="1408"/>
        <v>0</v>
      </c>
      <c r="BG246" s="153">
        <f t="shared" si="1409"/>
        <v>-1.5</v>
      </c>
      <c r="BH246" s="153">
        <f t="shared" si="1410"/>
        <v>-2.5</v>
      </c>
      <c r="BI246" s="153">
        <f t="shared" si="1411"/>
        <v>0</v>
      </c>
      <c r="BJ246" s="153">
        <f t="shared" si="1412"/>
        <v>0</v>
      </c>
      <c r="BK246" s="153">
        <f t="shared" si="1413"/>
        <v>0</v>
      </c>
      <c r="BL246" s="153">
        <f t="shared" si="1414"/>
        <v>0</v>
      </c>
      <c r="BM246" s="153">
        <f t="shared" si="1415"/>
        <v>0</v>
      </c>
      <c r="BN246" s="153">
        <f t="shared" si="1416"/>
        <v>0</v>
      </c>
      <c r="BO246" s="188">
        <f t="shared" si="1417"/>
        <v>4.5297099404706387E-14</v>
      </c>
    </row>
    <row r="247" spans="1:67" x14ac:dyDescent="0.25">
      <c r="A247" s="29"/>
      <c r="B247" s="19" t="s">
        <v>308</v>
      </c>
      <c r="C247" s="146">
        <f t="shared" ref="C247" si="1501">E247+G247+I247+K247+M247+O247+Q247</f>
        <v>1155.3999999999999</v>
      </c>
      <c r="D247" s="146">
        <f t="shared" ref="D247:D251" si="1502">F247+H247+J247+L247+N247+P247+R247</f>
        <v>935.2</v>
      </c>
      <c r="E247" s="6">
        <v>516.29999999999995</v>
      </c>
      <c r="F247" s="6">
        <v>423</v>
      </c>
      <c r="G247" s="6"/>
      <c r="H247" s="6"/>
      <c r="I247" s="6">
        <f>I248+I250+I251+I249</f>
        <v>38.6</v>
      </c>
      <c r="J247" s="6">
        <f>J248+J250+J251</f>
        <v>30.6</v>
      </c>
      <c r="K247" s="6">
        <v>505.3</v>
      </c>
      <c r="L247" s="6">
        <v>481.6</v>
      </c>
      <c r="M247" s="6">
        <v>87.6</v>
      </c>
      <c r="N247" s="121"/>
      <c r="O247" s="121"/>
      <c r="P247" s="121"/>
      <c r="Q247" s="196">
        <f>'4 priedas_ nepanaudotos lėšos'!C86</f>
        <v>7.6000000000000005</v>
      </c>
      <c r="R247" s="196">
        <f>'4 priedas_ nepanaudotos lėšos'!D86</f>
        <v>0</v>
      </c>
      <c r="S247" s="146">
        <f t="shared" ref="S247" si="1503">U247+W247+Y247+AA247+AC247+AE247+AG247</f>
        <v>5.3</v>
      </c>
      <c r="T247" s="146">
        <f t="shared" ref="T247:T251" si="1504">V247+X247+Z247+AB247+AD247+AF247+AH247</f>
        <v>13.4</v>
      </c>
      <c r="U247" s="125">
        <v>2.9</v>
      </c>
      <c r="V247" s="125">
        <v>10.9</v>
      </c>
      <c r="W247" s="126"/>
      <c r="X247" s="126"/>
      <c r="Y247" s="126">
        <f>Y248+Y250+Y251+Y249</f>
        <v>0.9</v>
      </c>
      <c r="Z247" s="126">
        <f>Z248+Z250+Z251+Z249</f>
        <v>0</v>
      </c>
      <c r="AA247" s="125">
        <v>1.5</v>
      </c>
      <c r="AB247" s="125">
        <v>2.5</v>
      </c>
      <c r="AC247" s="125"/>
      <c r="AD247" s="125"/>
      <c r="AE247" s="125"/>
      <c r="AF247" s="125"/>
      <c r="AG247" s="205">
        <f>'4 priedas_ nepanaudotos lėšos'!O86</f>
        <v>0</v>
      </c>
      <c r="AH247" s="205">
        <f>'4 priedas_ nepanaudotos lėšos'!P86</f>
        <v>0</v>
      </c>
      <c r="AI247" s="103">
        <f t="shared" ref="AI247" si="1505">AK247+AM247+AO247+AQ247+AS247+AU247+AW247</f>
        <v>1160.6999999999998</v>
      </c>
      <c r="AJ247" s="103">
        <f t="shared" ref="AJ247:AJ251" si="1506">AL247+AN247+AP247+AR247+AT247+AV247+AX247</f>
        <v>948.6</v>
      </c>
      <c r="AK247" s="5">
        <f>E247+U247</f>
        <v>519.19999999999993</v>
      </c>
      <c r="AL247" s="5">
        <f t="shared" ref="AL247:AL248" si="1507">F247+V247</f>
        <v>433.9</v>
      </c>
      <c r="AM247" s="5">
        <f t="shared" ref="AM247:AM248" si="1508">G247+W247</f>
        <v>0</v>
      </c>
      <c r="AN247" s="5">
        <f t="shared" ref="AN247:AN248" si="1509">H247+X247</f>
        <v>0</v>
      </c>
      <c r="AO247" s="5">
        <f t="shared" ref="AO247:AO249" si="1510">I247+Y247</f>
        <v>39.5</v>
      </c>
      <c r="AP247" s="5">
        <f t="shared" ref="AP247:AP249" si="1511">J247+Z247</f>
        <v>30.6</v>
      </c>
      <c r="AQ247" s="5">
        <f t="shared" ref="AQ247:AQ248" si="1512">K247+AA247</f>
        <v>506.8</v>
      </c>
      <c r="AR247" s="5">
        <f t="shared" ref="AR247:AR248" si="1513">L247+AB247</f>
        <v>484.1</v>
      </c>
      <c r="AS247" s="5">
        <f t="shared" ref="AS247:AS248" si="1514">M247+AC247</f>
        <v>87.6</v>
      </c>
      <c r="AT247" s="5">
        <f t="shared" ref="AT247:AT248" si="1515">N247+AD247</f>
        <v>0</v>
      </c>
      <c r="AU247" s="5">
        <f t="shared" ref="AU247:AU248" si="1516">O247+AE247</f>
        <v>0</v>
      </c>
      <c r="AV247" s="5">
        <f t="shared" ref="AV247:AV248" si="1517">P247+AF247</f>
        <v>0</v>
      </c>
      <c r="AW247" s="5">
        <f t="shared" ref="AW247:AW248" si="1518">Q247+AG247</f>
        <v>7.6000000000000005</v>
      </c>
      <c r="AX247" s="5">
        <f t="shared" ref="AX247:AX248" si="1519">R247+AH247</f>
        <v>0</v>
      </c>
      <c r="AY247" s="153">
        <f t="shared" si="1401"/>
        <v>-5.2999999999999545</v>
      </c>
      <c r="AZ247" s="153">
        <f t="shared" si="1402"/>
        <v>-13.399999999999977</v>
      </c>
      <c r="BA247" s="153">
        <f t="shared" si="1403"/>
        <v>-2.8999999999999773</v>
      </c>
      <c r="BB247" s="153">
        <f t="shared" si="1404"/>
        <v>-10.899999999999977</v>
      </c>
      <c r="BC247" s="153">
        <f t="shared" si="1405"/>
        <v>0</v>
      </c>
      <c r="BD247" s="153">
        <f t="shared" si="1406"/>
        <v>0</v>
      </c>
      <c r="BE247" s="153">
        <f t="shared" si="1407"/>
        <v>-0.89999999999999858</v>
      </c>
      <c r="BF247" s="153">
        <f t="shared" si="1408"/>
        <v>0</v>
      </c>
      <c r="BG247" s="153">
        <f t="shared" si="1409"/>
        <v>-1.5</v>
      </c>
      <c r="BH247" s="153">
        <f t="shared" si="1410"/>
        <v>-2.5</v>
      </c>
      <c r="BI247" s="153">
        <f t="shared" si="1411"/>
        <v>0</v>
      </c>
      <c r="BJ247" s="153">
        <f t="shared" si="1412"/>
        <v>0</v>
      </c>
      <c r="BK247" s="153">
        <f t="shared" si="1413"/>
        <v>0</v>
      </c>
      <c r="BL247" s="153">
        <f t="shared" si="1414"/>
        <v>0</v>
      </c>
      <c r="BM247" s="153">
        <f t="shared" si="1415"/>
        <v>0</v>
      </c>
      <c r="BN247" s="153">
        <f t="shared" si="1416"/>
        <v>0</v>
      </c>
      <c r="BO247" s="188">
        <f t="shared" si="1417"/>
        <v>4.5297099404706387E-14</v>
      </c>
    </row>
    <row r="248" spans="1:67" ht="26.25" x14ac:dyDescent="0.25">
      <c r="A248" s="29"/>
      <c r="B248" s="31" t="s">
        <v>263</v>
      </c>
      <c r="C248" s="147">
        <f>E248+G248+I248+K248+M248+O248+Q248</f>
        <v>17.7</v>
      </c>
      <c r="D248" s="148">
        <f t="shared" si="1502"/>
        <v>10</v>
      </c>
      <c r="E248" s="6"/>
      <c r="F248" s="6"/>
      <c r="G248" s="6"/>
      <c r="H248" s="6"/>
      <c r="I248" s="6">
        <v>17.7</v>
      </c>
      <c r="J248" s="6">
        <v>10</v>
      </c>
      <c r="K248" s="6"/>
      <c r="L248" s="6"/>
      <c r="M248" s="6"/>
      <c r="N248" s="6"/>
      <c r="O248" s="6"/>
      <c r="P248" s="6"/>
      <c r="Q248" s="196"/>
      <c r="R248" s="196"/>
      <c r="S248" s="147">
        <f>U248+W248+Y248+AA248+AC248+AE248+AG248</f>
        <v>0</v>
      </c>
      <c r="T248" s="148">
        <f t="shared" si="1504"/>
        <v>0</v>
      </c>
      <c r="U248" s="126"/>
      <c r="V248" s="126"/>
      <c r="W248" s="126"/>
      <c r="X248" s="126"/>
      <c r="Y248" s="126"/>
      <c r="Z248" s="126"/>
      <c r="AA248" s="126"/>
      <c r="AB248" s="126"/>
      <c r="AC248" s="126"/>
      <c r="AD248" s="126"/>
      <c r="AE248" s="126"/>
      <c r="AF248" s="126"/>
      <c r="AG248" s="206"/>
      <c r="AH248" s="206"/>
      <c r="AI248" s="134">
        <f>AK248+AM248+AO248+AQ248+AS248+AU248+AW248</f>
        <v>17.7</v>
      </c>
      <c r="AJ248" s="135">
        <f t="shared" si="1506"/>
        <v>10</v>
      </c>
      <c r="AK248" s="104">
        <f t="shared" ref="AK248" si="1520">E248+U248</f>
        <v>0</v>
      </c>
      <c r="AL248" s="104">
        <f t="shared" si="1507"/>
        <v>0</v>
      </c>
      <c r="AM248" s="104">
        <f t="shared" si="1508"/>
        <v>0</v>
      </c>
      <c r="AN248" s="104">
        <f t="shared" si="1509"/>
        <v>0</v>
      </c>
      <c r="AO248" s="104">
        <f t="shared" si="1510"/>
        <v>17.7</v>
      </c>
      <c r="AP248" s="104">
        <f t="shared" si="1511"/>
        <v>10</v>
      </c>
      <c r="AQ248" s="104">
        <f t="shared" si="1512"/>
        <v>0</v>
      </c>
      <c r="AR248" s="104">
        <f t="shared" si="1513"/>
        <v>0</v>
      </c>
      <c r="AS248" s="104">
        <f t="shared" si="1514"/>
        <v>0</v>
      </c>
      <c r="AT248" s="104">
        <f t="shared" si="1515"/>
        <v>0</v>
      </c>
      <c r="AU248" s="104">
        <f t="shared" si="1516"/>
        <v>0</v>
      </c>
      <c r="AV248" s="104">
        <f t="shared" si="1517"/>
        <v>0</v>
      </c>
      <c r="AW248" s="104">
        <f t="shared" si="1518"/>
        <v>0</v>
      </c>
      <c r="AX248" s="104">
        <f t="shared" si="1519"/>
        <v>0</v>
      </c>
      <c r="AY248" s="153">
        <f t="shared" si="1401"/>
        <v>0</v>
      </c>
      <c r="AZ248" s="153">
        <f t="shared" si="1402"/>
        <v>0</v>
      </c>
      <c r="BA248" s="153">
        <f t="shared" si="1403"/>
        <v>0</v>
      </c>
      <c r="BB248" s="153">
        <f t="shared" si="1404"/>
        <v>0</v>
      </c>
      <c r="BC248" s="153">
        <f t="shared" si="1405"/>
        <v>0</v>
      </c>
      <c r="BD248" s="153">
        <f t="shared" si="1406"/>
        <v>0</v>
      </c>
      <c r="BE248" s="153">
        <f t="shared" si="1407"/>
        <v>0</v>
      </c>
      <c r="BF248" s="153">
        <f t="shared" si="1408"/>
        <v>0</v>
      </c>
      <c r="BG248" s="153">
        <f t="shared" si="1409"/>
        <v>0</v>
      </c>
      <c r="BH248" s="153">
        <f t="shared" si="1410"/>
        <v>0</v>
      </c>
      <c r="BI248" s="153">
        <f t="shared" si="1411"/>
        <v>0</v>
      </c>
      <c r="BJ248" s="153">
        <f t="shared" si="1412"/>
        <v>0</v>
      </c>
      <c r="BK248" s="153">
        <f t="shared" si="1413"/>
        <v>0</v>
      </c>
      <c r="BL248" s="153">
        <f t="shared" si="1414"/>
        <v>0</v>
      </c>
      <c r="BM248" s="153">
        <f t="shared" si="1415"/>
        <v>0</v>
      </c>
      <c r="BN248" s="153">
        <f t="shared" si="1416"/>
        <v>0</v>
      </c>
      <c r="BO248" s="188">
        <f t="shared" si="1417"/>
        <v>0</v>
      </c>
    </row>
    <row r="249" spans="1:67" ht="39" x14ac:dyDescent="0.25">
      <c r="A249" s="29"/>
      <c r="B249" s="31" t="s">
        <v>478</v>
      </c>
      <c r="C249" s="147">
        <f>E249+G249+I249+K249+M249+O249+Q249</f>
        <v>0</v>
      </c>
      <c r="D249" s="148">
        <f t="shared" si="1502"/>
        <v>0</v>
      </c>
      <c r="E249" s="131"/>
      <c r="F249" s="131"/>
      <c r="G249" s="131"/>
      <c r="H249" s="131"/>
      <c r="I249" s="128"/>
      <c r="J249" s="128"/>
      <c r="K249" s="131"/>
      <c r="L249" s="131"/>
      <c r="M249" s="131"/>
      <c r="N249" s="131"/>
      <c r="O249" s="131"/>
      <c r="P249" s="131"/>
      <c r="Q249" s="200"/>
      <c r="R249" s="200"/>
      <c r="S249" s="147">
        <f>U249+W249+Y249+AA249+AC249+AE249+AG249</f>
        <v>0.9</v>
      </c>
      <c r="T249" s="148">
        <f t="shared" si="1504"/>
        <v>0</v>
      </c>
      <c r="U249" s="133"/>
      <c r="V249" s="133"/>
      <c r="W249" s="133"/>
      <c r="X249" s="133"/>
      <c r="Y249" s="126">
        <v>0.9</v>
      </c>
      <c r="Z249" s="126"/>
      <c r="AA249" s="133"/>
      <c r="AB249" s="133"/>
      <c r="AC249" s="133"/>
      <c r="AD249" s="133"/>
      <c r="AE249" s="133"/>
      <c r="AF249" s="133"/>
      <c r="AG249" s="210"/>
      <c r="AH249" s="210"/>
      <c r="AI249" s="134">
        <f>AK249+AM249+AO249+AQ249+AS249+AU249+AW249</f>
        <v>0.9</v>
      </c>
      <c r="AJ249" s="135">
        <f t="shared" si="1506"/>
        <v>0</v>
      </c>
      <c r="AK249" s="104"/>
      <c r="AL249" s="104"/>
      <c r="AM249" s="104"/>
      <c r="AN249" s="104"/>
      <c r="AO249" s="104">
        <f t="shared" si="1510"/>
        <v>0.9</v>
      </c>
      <c r="AP249" s="104">
        <f t="shared" si="1511"/>
        <v>0</v>
      </c>
      <c r="AQ249" s="104"/>
      <c r="AR249" s="104"/>
      <c r="AS249" s="104"/>
      <c r="AT249" s="104"/>
      <c r="AU249" s="104"/>
      <c r="AV249" s="104"/>
      <c r="AW249" s="104"/>
      <c r="AX249" s="104"/>
      <c r="AY249" s="153">
        <f t="shared" si="1401"/>
        <v>-0.9</v>
      </c>
      <c r="AZ249" s="153">
        <f t="shared" si="1402"/>
        <v>0</v>
      </c>
      <c r="BA249" s="153"/>
      <c r="BB249" s="153"/>
      <c r="BC249" s="153"/>
      <c r="BD249" s="153"/>
      <c r="BE249" s="153">
        <f t="shared" ref="BE249" si="1521">I249-AO249</f>
        <v>-0.9</v>
      </c>
      <c r="BF249" s="153">
        <f t="shared" ref="BF249" si="1522">J249-AP249</f>
        <v>0</v>
      </c>
      <c r="BG249" s="153"/>
      <c r="BH249" s="153"/>
      <c r="BI249" s="153"/>
      <c r="BJ249" s="153"/>
      <c r="BK249" s="153"/>
      <c r="BL249" s="153"/>
      <c r="BM249" s="153"/>
      <c r="BN249" s="153"/>
      <c r="BO249" s="188"/>
    </row>
    <row r="250" spans="1:67" ht="26.25" x14ac:dyDescent="0.25">
      <c r="A250" s="29"/>
      <c r="B250" s="31" t="s">
        <v>310</v>
      </c>
      <c r="C250" s="147">
        <f t="shared" ref="C250:C251" si="1523">E250+G250+I250+K250+M250+O250+Q250</f>
        <v>17.3</v>
      </c>
      <c r="D250" s="148">
        <f t="shared" si="1502"/>
        <v>17</v>
      </c>
      <c r="E250" s="6"/>
      <c r="F250" s="6"/>
      <c r="G250" s="6"/>
      <c r="H250" s="6"/>
      <c r="I250" s="6">
        <v>17.3</v>
      </c>
      <c r="J250" s="6">
        <v>17</v>
      </c>
      <c r="K250" s="6"/>
      <c r="L250" s="6"/>
      <c r="M250" s="6"/>
      <c r="N250" s="6"/>
      <c r="O250" s="6"/>
      <c r="P250" s="6"/>
      <c r="Q250" s="196"/>
      <c r="R250" s="196"/>
      <c r="S250" s="147">
        <f t="shared" ref="S250:S251" si="1524">U250+W250+Y250+AA250+AC250+AE250+AG250</f>
        <v>0</v>
      </c>
      <c r="T250" s="148">
        <f t="shared" si="1504"/>
        <v>0</v>
      </c>
      <c r="U250" s="126"/>
      <c r="V250" s="126"/>
      <c r="W250" s="126"/>
      <c r="X250" s="126"/>
      <c r="Y250" s="126"/>
      <c r="Z250" s="126"/>
      <c r="AA250" s="126"/>
      <c r="AB250" s="126"/>
      <c r="AC250" s="126"/>
      <c r="AD250" s="126"/>
      <c r="AE250" s="126"/>
      <c r="AF250" s="126"/>
      <c r="AG250" s="206"/>
      <c r="AH250" s="206"/>
      <c r="AI250" s="134">
        <f t="shared" ref="AI250:AI251" si="1525">AK250+AM250+AO250+AQ250+AS250+AU250+AW250</f>
        <v>17.3</v>
      </c>
      <c r="AJ250" s="135">
        <f t="shared" si="1506"/>
        <v>17</v>
      </c>
      <c r="AK250" s="104">
        <f t="shared" ref="AK250:AK251" si="1526">E250+U250</f>
        <v>0</v>
      </c>
      <c r="AL250" s="104">
        <f t="shared" ref="AL250:AL251" si="1527">F250+V250</f>
        <v>0</v>
      </c>
      <c r="AM250" s="104">
        <f t="shared" ref="AM250:AM251" si="1528">G250+W250</f>
        <v>0</v>
      </c>
      <c r="AN250" s="104">
        <f t="shared" ref="AN250:AN251" si="1529">H250+X250</f>
        <v>0</v>
      </c>
      <c r="AO250" s="104">
        <f t="shared" ref="AO250:AO251" si="1530">I250+Y250</f>
        <v>17.3</v>
      </c>
      <c r="AP250" s="104">
        <f t="shared" ref="AP250:AP251" si="1531">J250+Z250</f>
        <v>17</v>
      </c>
      <c r="AQ250" s="104">
        <f t="shared" ref="AQ250:AQ251" si="1532">K250+AA250</f>
        <v>0</v>
      </c>
      <c r="AR250" s="104">
        <f t="shared" ref="AR250:AR251" si="1533">L250+AB250</f>
        <v>0</v>
      </c>
      <c r="AS250" s="104">
        <f t="shared" ref="AS250:AS251" si="1534">M250+AC250</f>
        <v>0</v>
      </c>
      <c r="AT250" s="104">
        <f t="shared" ref="AT250:AT251" si="1535">N250+AD250</f>
        <v>0</v>
      </c>
      <c r="AU250" s="104">
        <f t="shared" ref="AU250:AU251" si="1536">O250+AE250</f>
        <v>0</v>
      </c>
      <c r="AV250" s="104">
        <f t="shared" ref="AV250:AV251" si="1537">P250+AF250</f>
        <v>0</v>
      </c>
      <c r="AW250" s="104">
        <f t="shared" ref="AW250:AW251" si="1538">Q250+AG250</f>
        <v>0</v>
      </c>
      <c r="AX250" s="104">
        <f t="shared" ref="AX250:AX251" si="1539">R250+AH250</f>
        <v>0</v>
      </c>
      <c r="AY250" s="153">
        <f t="shared" si="1401"/>
        <v>0</v>
      </c>
      <c r="AZ250" s="153">
        <f t="shared" si="1402"/>
        <v>0</v>
      </c>
      <c r="BA250" s="153">
        <f t="shared" si="1403"/>
        <v>0</v>
      </c>
      <c r="BB250" s="153">
        <f t="shared" si="1404"/>
        <v>0</v>
      </c>
      <c r="BC250" s="153">
        <f t="shared" si="1405"/>
        <v>0</v>
      </c>
      <c r="BD250" s="153">
        <f t="shared" si="1406"/>
        <v>0</v>
      </c>
      <c r="BE250" s="153">
        <f t="shared" si="1407"/>
        <v>0</v>
      </c>
      <c r="BF250" s="153">
        <f t="shared" si="1408"/>
        <v>0</v>
      </c>
      <c r="BG250" s="153">
        <f t="shared" si="1409"/>
        <v>0</v>
      </c>
      <c r="BH250" s="153">
        <f t="shared" si="1410"/>
        <v>0</v>
      </c>
      <c r="BI250" s="153">
        <f t="shared" si="1411"/>
        <v>0</v>
      </c>
      <c r="BJ250" s="153">
        <f t="shared" si="1412"/>
        <v>0</v>
      </c>
      <c r="BK250" s="153">
        <f t="shared" si="1413"/>
        <v>0</v>
      </c>
      <c r="BL250" s="153">
        <f t="shared" si="1414"/>
        <v>0</v>
      </c>
      <c r="BM250" s="153">
        <f t="shared" si="1415"/>
        <v>0</v>
      </c>
      <c r="BN250" s="153">
        <f t="shared" si="1416"/>
        <v>0</v>
      </c>
      <c r="BO250" s="188">
        <f t="shared" si="1417"/>
        <v>0</v>
      </c>
    </row>
    <row r="251" spans="1:67" ht="39" x14ac:dyDescent="0.25">
      <c r="A251" s="32"/>
      <c r="B251" s="31" t="s">
        <v>309</v>
      </c>
      <c r="C251" s="147">
        <f t="shared" si="1523"/>
        <v>3.6</v>
      </c>
      <c r="D251" s="148">
        <f t="shared" si="1502"/>
        <v>3.6</v>
      </c>
      <c r="E251" s="6"/>
      <c r="F251" s="6"/>
      <c r="G251" s="6"/>
      <c r="H251" s="6"/>
      <c r="I251" s="6">
        <v>3.6</v>
      </c>
      <c r="J251" s="6">
        <v>3.6</v>
      </c>
      <c r="K251" s="6"/>
      <c r="L251" s="6"/>
      <c r="M251" s="6"/>
      <c r="N251" s="6"/>
      <c r="O251" s="6"/>
      <c r="P251" s="6"/>
      <c r="Q251" s="196"/>
      <c r="R251" s="196"/>
      <c r="S251" s="147">
        <f t="shared" si="1524"/>
        <v>0</v>
      </c>
      <c r="T251" s="148">
        <f t="shared" si="1504"/>
        <v>0</v>
      </c>
      <c r="U251" s="126"/>
      <c r="V251" s="126"/>
      <c r="W251" s="126"/>
      <c r="X251" s="126"/>
      <c r="Y251" s="126"/>
      <c r="Z251" s="126"/>
      <c r="AA251" s="126"/>
      <c r="AB251" s="126"/>
      <c r="AC251" s="126"/>
      <c r="AD251" s="126"/>
      <c r="AE251" s="126"/>
      <c r="AF251" s="126"/>
      <c r="AG251" s="206"/>
      <c r="AH251" s="206"/>
      <c r="AI251" s="134">
        <f t="shared" si="1525"/>
        <v>3.6</v>
      </c>
      <c r="AJ251" s="135">
        <f t="shared" si="1506"/>
        <v>3.6</v>
      </c>
      <c r="AK251" s="104">
        <f t="shared" si="1526"/>
        <v>0</v>
      </c>
      <c r="AL251" s="104">
        <f t="shared" si="1527"/>
        <v>0</v>
      </c>
      <c r="AM251" s="104">
        <f t="shared" si="1528"/>
        <v>0</v>
      </c>
      <c r="AN251" s="104">
        <f t="shared" si="1529"/>
        <v>0</v>
      </c>
      <c r="AO251" s="104">
        <f t="shared" si="1530"/>
        <v>3.6</v>
      </c>
      <c r="AP251" s="104">
        <f t="shared" si="1531"/>
        <v>3.6</v>
      </c>
      <c r="AQ251" s="104">
        <f t="shared" si="1532"/>
        <v>0</v>
      </c>
      <c r="AR251" s="104">
        <f t="shared" si="1533"/>
        <v>0</v>
      </c>
      <c r="AS251" s="104">
        <f t="shared" si="1534"/>
        <v>0</v>
      </c>
      <c r="AT251" s="104">
        <f t="shared" si="1535"/>
        <v>0</v>
      </c>
      <c r="AU251" s="104">
        <f t="shared" si="1536"/>
        <v>0</v>
      </c>
      <c r="AV251" s="104">
        <f t="shared" si="1537"/>
        <v>0</v>
      </c>
      <c r="AW251" s="104">
        <f t="shared" si="1538"/>
        <v>0</v>
      </c>
      <c r="AX251" s="104">
        <f t="shared" si="1539"/>
        <v>0</v>
      </c>
      <c r="AY251" s="153">
        <f t="shared" si="1401"/>
        <v>0</v>
      </c>
      <c r="AZ251" s="153">
        <f t="shared" si="1402"/>
        <v>0</v>
      </c>
      <c r="BA251" s="153">
        <f t="shared" si="1403"/>
        <v>0</v>
      </c>
      <c r="BB251" s="153">
        <f t="shared" si="1404"/>
        <v>0</v>
      </c>
      <c r="BC251" s="153">
        <f t="shared" si="1405"/>
        <v>0</v>
      </c>
      <c r="BD251" s="153">
        <f t="shared" si="1406"/>
        <v>0</v>
      </c>
      <c r="BE251" s="153">
        <f t="shared" si="1407"/>
        <v>0</v>
      </c>
      <c r="BF251" s="153">
        <f t="shared" si="1408"/>
        <v>0</v>
      </c>
      <c r="BG251" s="153">
        <f t="shared" si="1409"/>
        <v>0</v>
      </c>
      <c r="BH251" s="153">
        <f t="shared" si="1410"/>
        <v>0</v>
      </c>
      <c r="BI251" s="153">
        <f t="shared" si="1411"/>
        <v>0</v>
      </c>
      <c r="BJ251" s="153">
        <f t="shared" si="1412"/>
        <v>0</v>
      </c>
      <c r="BK251" s="153">
        <f t="shared" si="1413"/>
        <v>0</v>
      </c>
      <c r="BL251" s="153">
        <f t="shared" si="1414"/>
        <v>0</v>
      </c>
      <c r="BM251" s="153">
        <f t="shared" si="1415"/>
        <v>0</v>
      </c>
      <c r="BN251" s="153">
        <f t="shared" si="1416"/>
        <v>0</v>
      </c>
      <c r="BO251" s="188">
        <f t="shared" si="1417"/>
        <v>0</v>
      </c>
    </row>
    <row r="252" spans="1:67" ht="15" customHeight="1" x14ac:dyDescent="0.25">
      <c r="A252" s="28" t="s">
        <v>37</v>
      </c>
      <c r="B252" s="107" t="s">
        <v>327</v>
      </c>
      <c r="C252" s="143">
        <f>C253</f>
        <v>529.20000000000005</v>
      </c>
      <c r="D252" s="144">
        <f t="shared" ref="D252:R252" si="1540">D253</f>
        <v>437.3</v>
      </c>
      <c r="E252" s="121">
        <f t="shared" si="1540"/>
        <v>243.5</v>
      </c>
      <c r="F252" s="121">
        <f t="shared" si="1540"/>
        <v>203</v>
      </c>
      <c r="G252" s="121">
        <f t="shared" si="1540"/>
        <v>0</v>
      </c>
      <c r="H252" s="121">
        <f t="shared" si="1540"/>
        <v>0</v>
      </c>
      <c r="I252" s="121">
        <f t="shared" si="1540"/>
        <v>11.9</v>
      </c>
      <c r="J252" s="121">
        <f t="shared" si="1540"/>
        <v>11.799999999999999</v>
      </c>
      <c r="K252" s="121">
        <f t="shared" si="1540"/>
        <v>231.4</v>
      </c>
      <c r="L252" s="121">
        <f t="shared" si="1540"/>
        <v>222.5</v>
      </c>
      <c r="M252" s="121">
        <f t="shared" si="1540"/>
        <v>39.9</v>
      </c>
      <c r="N252" s="121">
        <f t="shared" si="1540"/>
        <v>0</v>
      </c>
      <c r="O252" s="121">
        <f t="shared" si="1540"/>
        <v>0</v>
      </c>
      <c r="P252" s="121">
        <f t="shared" si="1540"/>
        <v>0</v>
      </c>
      <c r="Q252" s="195">
        <f t="shared" si="1540"/>
        <v>2.5</v>
      </c>
      <c r="R252" s="195">
        <f t="shared" si="1540"/>
        <v>0</v>
      </c>
      <c r="S252" s="143">
        <f>S253</f>
        <v>4.4000000000000004</v>
      </c>
      <c r="T252" s="144">
        <f t="shared" ref="T252:AH252" si="1541">T253</f>
        <v>8.7000000000000011</v>
      </c>
      <c r="U252" s="125">
        <f t="shared" si="1541"/>
        <v>1.6</v>
      </c>
      <c r="V252" s="125">
        <f t="shared" si="1541"/>
        <v>6.9</v>
      </c>
      <c r="W252" s="125">
        <f t="shared" si="1541"/>
        <v>0</v>
      </c>
      <c r="X252" s="125">
        <f t="shared" si="1541"/>
        <v>0</v>
      </c>
      <c r="Y252" s="125">
        <f t="shared" si="1541"/>
        <v>1.3</v>
      </c>
      <c r="Z252" s="125">
        <f t="shared" si="1541"/>
        <v>0</v>
      </c>
      <c r="AA252" s="125">
        <f t="shared" si="1541"/>
        <v>1.5</v>
      </c>
      <c r="AB252" s="125">
        <f t="shared" si="1541"/>
        <v>1.8</v>
      </c>
      <c r="AC252" s="125">
        <f t="shared" si="1541"/>
        <v>0</v>
      </c>
      <c r="AD252" s="125">
        <f t="shared" si="1541"/>
        <v>0</v>
      </c>
      <c r="AE252" s="125">
        <f t="shared" si="1541"/>
        <v>0</v>
      </c>
      <c r="AF252" s="125">
        <f t="shared" si="1541"/>
        <v>0</v>
      </c>
      <c r="AG252" s="205">
        <f t="shared" si="1541"/>
        <v>0</v>
      </c>
      <c r="AH252" s="205">
        <f t="shared" si="1541"/>
        <v>0</v>
      </c>
      <c r="AI252" s="13">
        <f>AI253</f>
        <v>533.6</v>
      </c>
      <c r="AJ252" s="11">
        <f t="shared" ref="AJ252:AX252" si="1542">AJ253</f>
        <v>446</v>
      </c>
      <c r="AK252" s="96">
        <f t="shared" si="1542"/>
        <v>245.1</v>
      </c>
      <c r="AL252" s="96">
        <f t="shared" si="1542"/>
        <v>209.9</v>
      </c>
      <c r="AM252" s="96">
        <f t="shared" si="1542"/>
        <v>0</v>
      </c>
      <c r="AN252" s="96">
        <f t="shared" si="1542"/>
        <v>0</v>
      </c>
      <c r="AO252" s="96">
        <f t="shared" si="1542"/>
        <v>13.200000000000001</v>
      </c>
      <c r="AP252" s="96">
        <f t="shared" si="1542"/>
        <v>11.799999999999999</v>
      </c>
      <c r="AQ252" s="96">
        <f t="shared" si="1542"/>
        <v>232.9</v>
      </c>
      <c r="AR252" s="96">
        <f t="shared" si="1542"/>
        <v>224.3</v>
      </c>
      <c r="AS252" s="96">
        <f t="shared" si="1542"/>
        <v>39.9</v>
      </c>
      <c r="AT252" s="96">
        <f t="shared" si="1542"/>
        <v>0</v>
      </c>
      <c r="AU252" s="96">
        <f t="shared" si="1542"/>
        <v>0</v>
      </c>
      <c r="AV252" s="96">
        <f t="shared" si="1542"/>
        <v>0</v>
      </c>
      <c r="AW252" s="96">
        <f t="shared" si="1542"/>
        <v>2.5</v>
      </c>
      <c r="AX252" s="96">
        <f t="shared" si="1542"/>
        <v>0</v>
      </c>
      <c r="AY252" s="153">
        <f t="shared" si="1401"/>
        <v>-4.3999999999999773</v>
      </c>
      <c r="AZ252" s="153">
        <f t="shared" si="1402"/>
        <v>-8.6999999999999886</v>
      </c>
      <c r="BA252" s="153">
        <f t="shared" si="1403"/>
        <v>-1.5999999999999943</v>
      </c>
      <c r="BB252" s="153">
        <f t="shared" si="1404"/>
        <v>-6.9000000000000057</v>
      </c>
      <c r="BC252" s="153">
        <f t="shared" si="1405"/>
        <v>0</v>
      </c>
      <c r="BD252" s="153">
        <f t="shared" si="1406"/>
        <v>0</v>
      </c>
      <c r="BE252" s="153">
        <f t="shared" si="1407"/>
        <v>-1.3000000000000007</v>
      </c>
      <c r="BF252" s="153">
        <f t="shared" si="1408"/>
        <v>0</v>
      </c>
      <c r="BG252" s="153">
        <f t="shared" si="1409"/>
        <v>-1.5</v>
      </c>
      <c r="BH252" s="153">
        <f t="shared" si="1410"/>
        <v>-1.8000000000000114</v>
      </c>
      <c r="BI252" s="153">
        <f t="shared" si="1411"/>
        <v>0</v>
      </c>
      <c r="BJ252" s="153">
        <f t="shared" si="1412"/>
        <v>0</v>
      </c>
      <c r="BK252" s="153">
        <f t="shared" si="1413"/>
        <v>0</v>
      </c>
      <c r="BL252" s="153">
        <f t="shared" si="1414"/>
        <v>0</v>
      </c>
      <c r="BM252" s="153">
        <f t="shared" si="1415"/>
        <v>0</v>
      </c>
      <c r="BN252" s="153">
        <f t="shared" si="1416"/>
        <v>0</v>
      </c>
      <c r="BO252" s="188">
        <f t="shared" si="1417"/>
        <v>2.3092638912203256E-14</v>
      </c>
    </row>
    <row r="253" spans="1:67" x14ac:dyDescent="0.25">
      <c r="A253" s="29"/>
      <c r="B253" s="19" t="s">
        <v>308</v>
      </c>
      <c r="C253" s="146">
        <f t="shared" ref="C253" si="1543">E253+G253+I253+K253+M253+O253+Q253</f>
        <v>529.20000000000005</v>
      </c>
      <c r="D253" s="146">
        <f t="shared" ref="D253:D256" si="1544">F253+H253+J253+L253+N253+P253+R253</f>
        <v>437.3</v>
      </c>
      <c r="E253" s="6">
        <v>243.5</v>
      </c>
      <c r="F253" s="6">
        <v>203</v>
      </c>
      <c r="G253" s="6"/>
      <c r="H253" s="6"/>
      <c r="I253" s="6">
        <f>I254+I256+I255</f>
        <v>11.9</v>
      </c>
      <c r="J253" s="6">
        <f>J254+J256+J255</f>
        <v>11.799999999999999</v>
      </c>
      <c r="K253" s="6">
        <v>231.4</v>
      </c>
      <c r="L253" s="6">
        <v>222.5</v>
      </c>
      <c r="M253" s="6">
        <v>39.9</v>
      </c>
      <c r="N253" s="121"/>
      <c r="O253" s="121"/>
      <c r="P253" s="121"/>
      <c r="Q253" s="196">
        <f>'4 priedas_ nepanaudotos lėšos'!C88</f>
        <v>2.5</v>
      </c>
      <c r="R253" s="196">
        <f>'4 priedas_ nepanaudotos lėšos'!D88</f>
        <v>0</v>
      </c>
      <c r="S253" s="146">
        <f t="shared" ref="S253" si="1545">U253+W253+Y253+AA253+AC253+AE253+AG253</f>
        <v>4.4000000000000004</v>
      </c>
      <c r="T253" s="146">
        <f t="shared" ref="T253:T256" si="1546">V253+X253+Z253+AB253+AD253+AF253+AH253</f>
        <v>8.7000000000000011</v>
      </c>
      <c r="U253" s="125">
        <v>1.6</v>
      </c>
      <c r="V253" s="125">
        <v>6.9</v>
      </c>
      <c r="W253" s="126"/>
      <c r="X253" s="126"/>
      <c r="Y253" s="126">
        <f>Y254+Y256+Y255</f>
        <v>1.3</v>
      </c>
      <c r="Z253" s="126">
        <f>Z254+Z256+Z255</f>
        <v>0</v>
      </c>
      <c r="AA253" s="125">
        <v>1.5</v>
      </c>
      <c r="AB253" s="125">
        <v>1.8</v>
      </c>
      <c r="AC253" s="125"/>
      <c r="AD253" s="125"/>
      <c r="AE253" s="125"/>
      <c r="AF253" s="125"/>
      <c r="AG253" s="205">
        <f>'4 priedas_ nepanaudotos lėšos'!O88</f>
        <v>0</v>
      </c>
      <c r="AH253" s="205">
        <f>'4 priedas_ nepanaudotos lėšos'!P88</f>
        <v>0</v>
      </c>
      <c r="AI253" s="103">
        <f t="shared" ref="AI253" si="1547">AK253+AM253+AO253+AQ253+AS253+AU253+AW253</f>
        <v>533.6</v>
      </c>
      <c r="AJ253" s="103">
        <f t="shared" ref="AJ253:AJ256" si="1548">AL253+AN253+AP253+AR253+AT253+AV253+AX253</f>
        <v>446</v>
      </c>
      <c r="AK253" s="5">
        <f>E253+U253</f>
        <v>245.1</v>
      </c>
      <c r="AL253" s="5">
        <f t="shared" ref="AL253:AL254" si="1549">F253+V253</f>
        <v>209.9</v>
      </c>
      <c r="AM253" s="5">
        <f t="shared" ref="AM253:AM254" si="1550">G253+W253</f>
        <v>0</v>
      </c>
      <c r="AN253" s="5">
        <f t="shared" ref="AN253:AN254" si="1551">H253+X253</f>
        <v>0</v>
      </c>
      <c r="AO253" s="5">
        <f t="shared" ref="AO253:AO255" si="1552">I253+Y253</f>
        <v>13.200000000000001</v>
      </c>
      <c r="AP253" s="5">
        <f t="shared" ref="AP253:AP255" si="1553">J253+Z253</f>
        <v>11.799999999999999</v>
      </c>
      <c r="AQ253" s="5">
        <f t="shared" ref="AQ253:AQ254" si="1554">K253+AA253</f>
        <v>232.9</v>
      </c>
      <c r="AR253" s="5">
        <f t="shared" ref="AR253:AR254" si="1555">L253+AB253</f>
        <v>224.3</v>
      </c>
      <c r="AS253" s="5">
        <f t="shared" ref="AS253:AS254" si="1556">M253+AC253</f>
        <v>39.9</v>
      </c>
      <c r="AT253" s="5">
        <f t="shared" ref="AT253:AT254" si="1557">N253+AD253</f>
        <v>0</v>
      </c>
      <c r="AU253" s="5">
        <f t="shared" ref="AU253:AU254" si="1558">O253+AE253</f>
        <v>0</v>
      </c>
      <c r="AV253" s="5">
        <f t="shared" ref="AV253:AV254" si="1559">P253+AF253</f>
        <v>0</v>
      </c>
      <c r="AW253" s="5">
        <f t="shared" ref="AW253:AW254" si="1560">Q253+AG253</f>
        <v>2.5</v>
      </c>
      <c r="AX253" s="5">
        <f t="shared" ref="AX253:AX254" si="1561">R253+AH253</f>
        <v>0</v>
      </c>
      <c r="AY253" s="153">
        <f t="shared" si="1401"/>
        <v>-4.3999999999999773</v>
      </c>
      <c r="AZ253" s="153">
        <f t="shared" si="1402"/>
        <v>-8.6999999999999886</v>
      </c>
      <c r="BA253" s="153">
        <f t="shared" si="1403"/>
        <v>-1.5999999999999943</v>
      </c>
      <c r="BB253" s="153">
        <f t="shared" si="1404"/>
        <v>-6.9000000000000057</v>
      </c>
      <c r="BC253" s="153">
        <f t="shared" si="1405"/>
        <v>0</v>
      </c>
      <c r="BD253" s="153">
        <f t="shared" si="1406"/>
        <v>0</v>
      </c>
      <c r="BE253" s="153">
        <f t="shared" si="1407"/>
        <v>-1.3000000000000007</v>
      </c>
      <c r="BF253" s="153">
        <f t="shared" si="1408"/>
        <v>0</v>
      </c>
      <c r="BG253" s="153">
        <f t="shared" si="1409"/>
        <v>-1.5</v>
      </c>
      <c r="BH253" s="153">
        <f t="shared" si="1410"/>
        <v>-1.8000000000000114</v>
      </c>
      <c r="BI253" s="153">
        <f t="shared" si="1411"/>
        <v>0</v>
      </c>
      <c r="BJ253" s="153">
        <f t="shared" si="1412"/>
        <v>0</v>
      </c>
      <c r="BK253" s="153">
        <f t="shared" si="1413"/>
        <v>0</v>
      </c>
      <c r="BL253" s="153">
        <f t="shared" si="1414"/>
        <v>0</v>
      </c>
      <c r="BM253" s="153">
        <f t="shared" si="1415"/>
        <v>0</v>
      </c>
      <c r="BN253" s="153">
        <f t="shared" si="1416"/>
        <v>0</v>
      </c>
      <c r="BO253" s="188">
        <f t="shared" si="1417"/>
        <v>2.3092638912203256E-14</v>
      </c>
    </row>
    <row r="254" spans="1:67" ht="26.25" x14ac:dyDescent="0.25">
      <c r="A254" s="29"/>
      <c r="B254" s="31" t="s">
        <v>310</v>
      </c>
      <c r="C254" s="147">
        <f>E254+G254+I254+K254+M254+O254+Q254</f>
        <v>8.8000000000000007</v>
      </c>
      <c r="D254" s="148">
        <f t="shared" si="1544"/>
        <v>8.6999999999999993</v>
      </c>
      <c r="E254" s="128"/>
      <c r="F254" s="128"/>
      <c r="G254" s="131"/>
      <c r="H254" s="131"/>
      <c r="I254" s="128">
        <v>8.8000000000000007</v>
      </c>
      <c r="J254" s="128">
        <v>8.6999999999999993</v>
      </c>
      <c r="K254" s="131"/>
      <c r="L254" s="131"/>
      <c r="M254" s="131"/>
      <c r="N254" s="131"/>
      <c r="O254" s="131"/>
      <c r="P254" s="131"/>
      <c r="Q254" s="200"/>
      <c r="R254" s="200"/>
      <c r="S254" s="147">
        <f>U254+W254+Y254+AA254+AC254+AE254+AG254</f>
        <v>0</v>
      </c>
      <c r="T254" s="148">
        <f t="shared" si="1546"/>
        <v>0</v>
      </c>
      <c r="U254" s="133"/>
      <c r="V254" s="133"/>
      <c r="W254" s="133"/>
      <c r="X254" s="133"/>
      <c r="Y254" s="133"/>
      <c r="Z254" s="133"/>
      <c r="AA254" s="133"/>
      <c r="AB254" s="133"/>
      <c r="AC254" s="133"/>
      <c r="AD254" s="133"/>
      <c r="AE254" s="133"/>
      <c r="AF254" s="133"/>
      <c r="AG254" s="210"/>
      <c r="AH254" s="210"/>
      <c r="AI254" s="134">
        <f>AK254+AM254+AO254+AQ254+AS254+AU254+AW254</f>
        <v>8.8000000000000007</v>
      </c>
      <c r="AJ254" s="135">
        <f t="shared" si="1548"/>
        <v>8.6999999999999993</v>
      </c>
      <c r="AK254" s="104">
        <f t="shared" ref="AK254" si="1562">E254+U254</f>
        <v>0</v>
      </c>
      <c r="AL254" s="104">
        <f t="shared" si="1549"/>
        <v>0</v>
      </c>
      <c r="AM254" s="104">
        <f t="shared" si="1550"/>
        <v>0</v>
      </c>
      <c r="AN254" s="104">
        <f t="shared" si="1551"/>
        <v>0</v>
      </c>
      <c r="AO254" s="104">
        <f t="shared" si="1552"/>
        <v>8.8000000000000007</v>
      </c>
      <c r="AP254" s="104">
        <f t="shared" si="1553"/>
        <v>8.6999999999999993</v>
      </c>
      <c r="AQ254" s="104">
        <f t="shared" si="1554"/>
        <v>0</v>
      </c>
      <c r="AR254" s="104">
        <f t="shared" si="1555"/>
        <v>0</v>
      </c>
      <c r="AS254" s="104">
        <f t="shared" si="1556"/>
        <v>0</v>
      </c>
      <c r="AT254" s="104">
        <f t="shared" si="1557"/>
        <v>0</v>
      </c>
      <c r="AU254" s="104">
        <f t="shared" si="1558"/>
        <v>0</v>
      </c>
      <c r="AV254" s="104">
        <f t="shared" si="1559"/>
        <v>0</v>
      </c>
      <c r="AW254" s="104">
        <f t="shared" si="1560"/>
        <v>0</v>
      </c>
      <c r="AX254" s="104">
        <f t="shared" si="1561"/>
        <v>0</v>
      </c>
      <c r="AY254" s="153">
        <f t="shared" si="1401"/>
        <v>0</v>
      </c>
      <c r="AZ254" s="153">
        <f t="shared" si="1402"/>
        <v>0</v>
      </c>
      <c r="BA254" s="153">
        <f t="shared" si="1403"/>
        <v>0</v>
      </c>
      <c r="BB254" s="153">
        <f t="shared" si="1404"/>
        <v>0</v>
      </c>
      <c r="BC254" s="153">
        <f t="shared" si="1405"/>
        <v>0</v>
      </c>
      <c r="BD254" s="153">
        <f t="shared" si="1406"/>
        <v>0</v>
      </c>
      <c r="BE254" s="153">
        <f t="shared" si="1407"/>
        <v>0</v>
      </c>
      <c r="BF254" s="153">
        <f t="shared" si="1408"/>
        <v>0</v>
      </c>
      <c r="BG254" s="153">
        <f t="shared" si="1409"/>
        <v>0</v>
      </c>
      <c r="BH254" s="153">
        <f t="shared" si="1410"/>
        <v>0</v>
      </c>
      <c r="BI254" s="153">
        <f t="shared" si="1411"/>
        <v>0</v>
      </c>
      <c r="BJ254" s="153">
        <f t="shared" si="1412"/>
        <v>0</v>
      </c>
      <c r="BK254" s="153">
        <f t="shared" si="1413"/>
        <v>0</v>
      </c>
      <c r="BL254" s="153">
        <f t="shared" si="1414"/>
        <v>0</v>
      </c>
      <c r="BM254" s="153">
        <f t="shared" si="1415"/>
        <v>0</v>
      </c>
      <c r="BN254" s="153">
        <f t="shared" si="1416"/>
        <v>0</v>
      </c>
      <c r="BO254" s="188">
        <f t="shared" si="1417"/>
        <v>0</v>
      </c>
    </row>
    <row r="255" spans="1:67" ht="39" x14ac:dyDescent="0.25">
      <c r="A255" s="29"/>
      <c r="B255" s="31" t="s">
        <v>478</v>
      </c>
      <c r="C255" s="147">
        <f>E255+G255+I255+K255+M255+O255+Q255</f>
        <v>0</v>
      </c>
      <c r="D255" s="148">
        <f t="shared" si="1544"/>
        <v>0</v>
      </c>
      <c r="E255" s="131"/>
      <c r="F255" s="131"/>
      <c r="G255" s="131"/>
      <c r="H255" s="131"/>
      <c r="I255" s="128"/>
      <c r="J255" s="128"/>
      <c r="K255" s="131"/>
      <c r="L255" s="131"/>
      <c r="M255" s="131"/>
      <c r="N255" s="131"/>
      <c r="O255" s="131"/>
      <c r="P255" s="131"/>
      <c r="Q255" s="200"/>
      <c r="R255" s="200"/>
      <c r="S255" s="147">
        <f>U255+W255+Y255+AA255+AC255+AE255+AG255</f>
        <v>1.3</v>
      </c>
      <c r="T255" s="148">
        <f t="shared" si="1546"/>
        <v>0</v>
      </c>
      <c r="U255" s="133"/>
      <c r="V255" s="133"/>
      <c r="W255" s="133"/>
      <c r="X255" s="133"/>
      <c r="Y255" s="126">
        <v>1.3</v>
      </c>
      <c r="Z255" s="126"/>
      <c r="AA255" s="133"/>
      <c r="AB255" s="133"/>
      <c r="AC255" s="133"/>
      <c r="AD255" s="133"/>
      <c r="AE255" s="133"/>
      <c r="AF255" s="133"/>
      <c r="AG255" s="210"/>
      <c r="AH255" s="210"/>
      <c r="AI255" s="134">
        <f>AK255+AM255+AO255+AQ255+AS255+AU255+AW255</f>
        <v>1.3</v>
      </c>
      <c r="AJ255" s="135">
        <f t="shared" si="1548"/>
        <v>0</v>
      </c>
      <c r="AK255" s="104"/>
      <c r="AL255" s="104"/>
      <c r="AM255" s="104"/>
      <c r="AN255" s="104"/>
      <c r="AO255" s="104">
        <f t="shared" si="1552"/>
        <v>1.3</v>
      </c>
      <c r="AP255" s="104">
        <f t="shared" si="1553"/>
        <v>0</v>
      </c>
      <c r="AQ255" s="104"/>
      <c r="AR255" s="104"/>
      <c r="AS255" s="104"/>
      <c r="AT255" s="104"/>
      <c r="AU255" s="104"/>
      <c r="AV255" s="104"/>
      <c r="AW255" s="104"/>
      <c r="AX255" s="104"/>
      <c r="AY255" s="153">
        <f t="shared" ref="AY255" si="1563">C255-AI255</f>
        <v>-1.3</v>
      </c>
      <c r="AZ255" s="153">
        <f t="shared" ref="AZ255" si="1564">D255-AJ255</f>
        <v>0</v>
      </c>
      <c r="BA255" s="153"/>
      <c r="BB255" s="153"/>
      <c r="BC255" s="153"/>
      <c r="BD255" s="153"/>
      <c r="BE255" s="153">
        <f t="shared" si="1407"/>
        <v>-1.3</v>
      </c>
      <c r="BF255" s="153">
        <f t="shared" si="1408"/>
        <v>0</v>
      </c>
      <c r="BG255" s="153"/>
      <c r="BH255" s="153"/>
      <c r="BI255" s="153"/>
      <c r="BJ255" s="153"/>
      <c r="BK255" s="153"/>
      <c r="BL255" s="153"/>
      <c r="BM255" s="153"/>
      <c r="BN255" s="153"/>
      <c r="BO255" s="188"/>
    </row>
    <row r="256" spans="1:67" ht="39" x14ac:dyDescent="0.25">
      <c r="A256" s="32"/>
      <c r="B256" s="31" t="s">
        <v>309</v>
      </c>
      <c r="C256" s="147">
        <f>E256+G256+I256+K256+M256+O256+Q256</f>
        <v>3.1</v>
      </c>
      <c r="D256" s="148">
        <f t="shared" si="1544"/>
        <v>3.1</v>
      </c>
      <c r="E256" s="128"/>
      <c r="F256" s="128"/>
      <c r="G256" s="128"/>
      <c r="H256" s="128"/>
      <c r="I256" s="128">
        <v>3.1</v>
      </c>
      <c r="J256" s="128">
        <v>3.1</v>
      </c>
      <c r="K256" s="128"/>
      <c r="L256" s="128"/>
      <c r="M256" s="128"/>
      <c r="N256" s="128"/>
      <c r="O256" s="128"/>
      <c r="P256" s="128"/>
      <c r="Q256" s="197"/>
      <c r="R256" s="197"/>
      <c r="S256" s="147">
        <f>U256+W256+Y256+AA256+AC256+AE256+AG256</f>
        <v>0</v>
      </c>
      <c r="T256" s="148">
        <f t="shared" si="1546"/>
        <v>0</v>
      </c>
      <c r="U256" s="129"/>
      <c r="V256" s="129"/>
      <c r="W256" s="129"/>
      <c r="X256" s="129"/>
      <c r="Y256" s="129"/>
      <c r="Z256" s="129"/>
      <c r="AA256" s="129"/>
      <c r="AB256" s="129"/>
      <c r="AC256" s="129"/>
      <c r="AD256" s="129"/>
      <c r="AE256" s="129"/>
      <c r="AF256" s="129"/>
      <c r="AG256" s="207"/>
      <c r="AH256" s="207"/>
      <c r="AI256" s="134">
        <f>AK256+AM256+AO256+AQ256+AS256+AU256+AW256</f>
        <v>3.1</v>
      </c>
      <c r="AJ256" s="135">
        <f t="shared" si="1548"/>
        <v>3.1</v>
      </c>
      <c r="AK256" s="104">
        <f t="shared" ref="AK256" si="1565">E256+U256</f>
        <v>0</v>
      </c>
      <c r="AL256" s="104">
        <f t="shared" ref="AL256" si="1566">F256+V256</f>
        <v>0</v>
      </c>
      <c r="AM256" s="104">
        <f t="shared" ref="AM256" si="1567">G256+W256</f>
        <v>0</v>
      </c>
      <c r="AN256" s="104">
        <f t="shared" ref="AN256" si="1568">H256+X256</f>
        <v>0</v>
      </c>
      <c r="AO256" s="104">
        <f t="shared" ref="AO256" si="1569">I256+Y256</f>
        <v>3.1</v>
      </c>
      <c r="AP256" s="104">
        <f t="shared" ref="AP256" si="1570">J256+Z256</f>
        <v>3.1</v>
      </c>
      <c r="AQ256" s="104">
        <f t="shared" ref="AQ256" si="1571">K256+AA256</f>
        <v>0</v>
      </c>
      <c r="AR256" s="104">
        <f t="shared" ref="AR256" si="1572">L256+AB256</f>
        <v>0</v>
      </c>
      <c r="AS256" s="104">
        <f t="shared" ref="AS256" si="1573">M256+AC256</f>
        <v>0</v>
      </c>
      <c r="AT256" s="104">
        <f t="shared" ref="AT256" si="1574">N256+AD256</f>
        <v>0</v>
      </c>
      <c r="AU256" s="104">
        <f t="shared" ref="AU256" si="1575">O256+AE256</f>
        <v>0</v>
      </c>
      <c r="AV256" s="104">
        <f t="shared" ref="AV256" si="1576">P256+AF256</f>
        <v>0</v>
      </c>
      <c r="AW256" s="104">
        <f t="shared" ref="AW256" si="1577">Q256+AG256</f>
        <v>0</v>
      </c>
      <c r="AX256" s="104">
        <f t="shared" ref="AX256" si="1578">R256+AH256</f>
        <v>0</v>
      </c>
      <c r="AY256" s="153">
        <f t="shared" si="1401"/>
        <v>0</v>
      </c>
      <c r="AZ256" s="153">
        <f t="shared" si="1402"/>
        <v>0</v>
      </c>
      <c r="BA256" s="153">
        <f t="shared" si="1403"/>
        <v>0</v>
      </c>
      <c r="BB256" s="153">
        <f t="shared" si="1404"/>
        <v>0</v>
      </c>
      <c r="BC256" s="153">
        <f t="shared" si="1405"/>
        <v>0</v>
      </c>
      <c r="BD256" s="153">
        <f t="shared" si="1406"/>
        <v>0</v>
      </c>
      <c r="BE256" s="153">
        <f t="shared" si="1407"/>
        <v>0</v>
      </c>
      <c r="BF256" s="153">
        <f t="shared" si="1408"/>
        <v>0</v>
      </c>
      <c r="BG256" s="153">
        <f t="shared" si="1409"/>
        <v>0</v>
      </c>
      <c r="BH256" s="153">
        <f t="shared" si="1410"/>
        <v>0</v>
      </c>
      <c r="BI256" s="153">
        <f t="shared" si="1411"/>
        <v>0</v>
      </c>
      <c r="BJ256" s="153">
        <f t="shared" si="1412"/>
        <v>0</v>
      </c>
      <c r="BK256" s="153">
        <f t="shared" si="1413"/>
        <v>0</v>
      </c>
      <c r="BL256" s="153">
        <f t="shared" si="1414"/>
        <v>0</v>
      </c>
      <c r="BM256" s="153">
        <f t="shared" si="1415"/>
        <v>0</v>
      </c>
      <c r="BN256" s="153">
        <f t="shared" si="1416"/>
        <v>0</v>
      </c>
      <c r="BO256" s="188">
        <f t="shared" si="1417"/>
        <v>0</v>
      </c>
    </row>
    <row r="257" spans="1:67" ht="15" customHeight="1" x14ac:dyDescent="0.25">
      <c r="A257" s="28" t="s">
        <v>38</v>
      </c>
      <c r="B257" s="107" t="s">
        <v>328</v>
      </c>
      <c r="C257" s="143">
        <f>C258</f>
        <v>955.30000000000007</v>
      </c>
      <c r="D257" s="144">
        <f t="shared" ref="D257:R257" si="1579">D258</f>
        <v>779.3</v>
      </c>
      <c r="E257" s="121">
        <f t="shared" si="1579"/>
        <v>439.9</v>
      </c>
      <c r="F257" s="121">
        <f t="shared" si="1579"/>
        <v>367.6</v>
      </c>
      <c r="G257" s="121">
        <f t="shared" si="1579"/>
        <v>0</v>
      </c>
      <c r="H257" s="121">
        <f t="shared" si="1579"/>
        <v>0</v>
      </c>
      <c r="I257" s="121">
        <f t="shared" si="1579"/>
        <v>22.1</v>
      </c>
      <c r="J257" s="121">
        <f t="shared" si="1579"/>
        <v>20.399999999999999</v>
      </c>
      <c r="K257" s="121">
        <f t="shared" si="1579"/>
        <v>408.5</v>
      </c>
      <c r="L257" s="121">
        <f t="shared" si="1579"/>
        <v>391.3</v>
      </c>
      <c r="M257" s="121">
        <f t="shared" si="1579"/>
        <v>70.599999999999994</v>
      </c>
      <c r="N257" s="121">
        <f t="shared" si="1579"/>
        <v>0</v>
      </c>
      <c r="O257" s="121">
        <f t="shared" si="1579"/>
        <v>0</v>
      </c>
      <c r="P257" s="121">
        <f t="shared" si="1579"/>
        <v>0</v>
      </c>
      <c r="Q257" s="195">
        <f t="shared" si="1579"/>
        <v>14.2</v>
      </c>
      <c r="R257" s="195">
        <f t="shared" si="1579"/>
        <v>0</v>
      </c>
      <c r="S257" s="143">
        <f>S258</f>
        <v>-8.6999999999999993</v>
      </c>
      <c r="T257" s="144">
        <f t="shared" ref="T257:AH257" si="1580">T258</f>
        <v>0.5</v>
      </c>
      <c r="U257" s="125">
        <f t="shared" si="1580"/>
        <v>-10.199999999999999</v>
      </c>
      <c r="V257" s="125">
        <f t="shared" si="1580"/>
        <v>0</v>
      </c>
      <c r="W257" s="125">
        <f t="shared" si="1580"/>
        <v>0</v>
      </c>
      <c r="X257" s="125">
        <f t="shared" si="1580"/>
        <v>0</v>
      </c>
      <c r="Y257" s="125">
        <f t="shared" si="1580"/>
        <v>1</v>
      </c>
      <c r="Z257" s="125">
        <f t="shared" si="1580"/>
        <v>0</v>
      </c>
      <c r="AA257" s="125">
        <f t="shared" si="1580"/>
        <v>0.5</v>
      </c>
      <c r="AB257" s="125">
        <f t="shared" si="1580"/>
        <v>0.5</v>
      </c>
      <c r="AC257" s="125">
        <f t="shared" si="1580"/>
        <v>0</v>
      </c>
      <c r="AD257" s="125">
        <f t="shared" si="1580"/>
        <v>0</v>
      </c>
      <c r="AE257" s="125">
        <f t="shared" si="1580"/>
        <v>0</v>
      </c>
      <c r="AF257" s="125">
        <f t="shared" si="1580"/>
        <v>0</v>
      </c>
      <c r="AG257" s="205">
        <f t="shared" si="1580"/>
        <v>0</v>
      </c>
      <c r="AH257" s="205">
        <f t="shared" si="1580"/>
        <v>0</v>
      </c>
      <c r="AI257" s="13">
        <f>AI258</f>
        <v>946.6</v>
      </c>
      <c r="AJ257" s="11">
        <f t="shared" ref="AJ257:AX257" si="1581">AJ258</f>
        <v>779.8</v>
      </c>
      <c r="AK257" s="96">
        <f t="shared" si="1581"/>
        <v>429.7</v>
      </c>
      <c r="AL257" s="96">
        <f t="shared" si="1581"/>
        <v>367.6</v>
      </c>
      <c r="AM257" s="96">
        <f t="shared" si="1581"/>
        <v>0</v>
      </c>
      <c r="AN257" s="96">
        <f t="shared" si="1581"/>
        <v>0</v>
      </c>
      <c r="AO257" s="96">
        <f t="shared" si="1581"/>
        <v>23.1</v>
      </c>
      <c r="AP257" s="96">
        <f t="shared" si="1581"/>
        <v>20.399999999999999</v>
      </c>
      <c r="AQ257" s="96">
        <f t="shared" si="1581"/>
        <v>409</v>
      </c>
      <c r="AR257" s="96">
        <f t="shared" si="1581"/>
        <v>391.8</v>
      </c>
      <c r="AS257" s="96">
        <f t="shared" si="1581"/>
        <v>70.599999999999994</v>
      </c>
      <c r="AT257" s="96">
        <f t="shared" si="1581"/>
        <v>0</v>
      </c>
      <c r="AU257" s="96">
        <f t="shared" si="1581"/>
        <v>0</v>
      </c>
      <c r="AV257" s="96">
        <f t="shared" si="1581"/>
        <v>0</v>
      </c>
      <c r="AW257" s="96">
        <f t="shared" si="1581"/>
        <v>14.2</v>
      </c>
      <c r="AX257" s="96">
        <f t="shared" si="1581"/>
        <v>0</v>
      </c>
      <c r="AY257" s="153">
        <f t="shared" si="1401"/>
        <v>8.7000000000000455</v>
      </c>
      <c r="AZ257" s="153">
        <f t="shared" si="1402"/>
        <v>-0.5</v>
      </c>
      <c r="BA257" s="153">
        <f t="shared" si="1403"/>
        <v>10.199999999999989</v>
      </c>
      <c r="BB257" s="153">
        <f t="shared" si="1404"/>
        <v>0</v>
      </c>
      <c r="BC257" s="153">
        <f t="shared" si="1405"/>
        <v>0</v>
      </c>
      <c r="BD257" s="153">
        <f t="shared" si="1406"/>
        <v>0</v>
      </c>
      <c r="BE257" s="153">
        <f t="shared" si="1407"/>
        <v>-1</v>
      </c>
      <c r="BF257" s="153">
        <f t="shared" si="1408"/>
        <v>0</v>
      </c>
      <c r="BG257" s="153">
        <f t="shared" si="1409"/>
        <v>-0.5</v>
      </c>
      <c r="BH257" s="153">
        <f t="shared" si="1410"/>
        <v>-0.5</v>
      </c>
      <c r="BI257" s="153">
        <f t="shared" si="1411"/>
        <v>0</v>
      </c>
      <c r="BJ257" s="153">
        <f t="shared" si="1412"/>
        <v>0</v>
      </c>
      <c r="BK257" s="153">
        <f t="shared" si="1413"/>
        <v>0</v>
      </c>
      <c r="BL257" s="153">
        <f t="shared" si="1414"/>
        <v>0</v>
      </c>
      <c r="BM257" s="153">
        <f t="shared" si="1415"/>
        <v>0</v>
      </c>
      <c r="BN257" s="153">
        <f t="shared" si="1416"/>
        <v>0</v>
      </c>
      <c r="BO257" s="188">
        <f t="shared" si="1417"/>
        <v>4.6185277824406512E-14</v>
      </c>
    </row>
    <row r="258" spans="1:67" x14ac:dyDescent="0.25">
      <c r="A258" s="29"/>
      <c r="B258" s="19" t="s">
        <v>308</v>
      </c>
      <c r="C258" s="146">
        <f t="shared" ref="C258" si="1582">E258+G258+I258+K258+M258+O258+Q258</f>
        <v>955.30000000000007</v>
      </c>
      <c r="D258" s="146">
        <f t="shared" ref="D258:D262" si="1583">F258+H258+J258+L258+N258+P258+R258</f>
        <v>779.3</v>
      </c>
      <c r="E258" s="6">
        <v>439.9</v>
      </c>
      <c r="F258" s="6">
        <v>367.6</v>
      </c>
      <c r="G258" s="6"/>
      <c r="H258" s="6"/>
      <c r="I258" s="6">
        <f>I259+I261+I262+I260</f>
        <v>22.1</v>
      </c>
      <c r="J258" s="6">
        <f>J259+J261+J262+J260</f>
        <v>20.399999999999999</v>
      </c>
      <c r="K258" s="6">
        <v>408.5</v>
      </c>
      <c r="L258" s="6">
        <v>391.3</v>
      </c>
      <c r="M258" s="6">
        <v>70.599999999999994</v>
      </c>
      <c r="N258" s="121"/>
      <c r="O258" s="121"/>
      <c r="P258" s="121"/>
      <c r="Q258" s="196">
        <f>'4 priedas_ nepanaudotos lėšos'!C90</f>
        <v>14.2</v>
      </c>
      <c r="R258" s="196">
        <f>'4 priedas_ nepanaudotos lėšos'!D90</f>
        <v>0</v>
      </c>
      <c r="S258" s="146">
        <f t="shared" ref="S258" si="1584">U258+W258+Y258+AA258+AC258+AE258+AG258</f>
        <v>-8.6999999999999993</v>
      </c>
      <c r="T258" s="146">
        <f t="shared" ref="T258:T262" si="1585">V258+X258+Z258+AB258+AD258+AF258+AH258</f>
        <v>0.5</v>
      </c>
      <c r="U258" s="125">
        <v>-10.199999999999999</v>
      </c>
      <c r="V258" s="125"/>
      <c r="W258" s="126"/>
      <c r="X258" s="126"/>
      <c r="Y258" s="126">
        <f>Y259+Y261+Y262+Y260</f>
        <v>1</v>
      </c>
      <c r="Z258" s="126">
        <f>Z259+Z261+Z262+Z260</f>
        <v>0</v>
      </c>
      <c r="AA258" s="125">
        <v>0.5</v>
      </c>
      <c r="AB258" s="126">
        <v>0.5</v>
      </c>
      <c r="AC258" s="125"/>
      <c r="AD258" s="125"/>
      <c r="AE258" s="125"/>
      <c r="AF258" s="125"/>
      <c r="AG258" s="205">
        <f>'4 priedas_ nepanaudotos lėšos'!O90</f>
        <v>0</v>
      </c>
      <c r="AH258" s="205">
        <f>'4 priedas_ nepanaudotos lėšos'!P90</f>
        <v>0</v>
      </c>
      <c r="AI258" s="103">
        <f t="shared" ref="AI258" si="1586">AK258+AM258+AO258+AQ258+AS258+AU258+AW258</f>
        <v>946.6</v>
      </c>
      <c r="AJ258" s="103">
        <f t="shared" ref="AJ258:AJ262" si="1587">AL258+AN258+AP258+AR258+AT258+AV258+AX258</f>
        <v>779.8</v>
      </c>
      <c r="AK258" s="5">
        <f>E258+U258</f>
        <v>429.7</v>
      </c>
      <c r="AL258" s="5">
        <f t="shared" ref="AL258:AL259" si="1588">F258+V258</f>
        <v>367.6</v>
      </c>
      <c r="AM258" s="5">
        <f t="shared" ref="AM258:AM259" si="1589">G258+W258</f>
        <v>0</v>
      </c>
      <c r="AN258" s="5">
        <f t="shared" ref="AN258:AN259" si="1590">H258+X258</f>
        <v>0</v>
      </c>
      <c r="AO258" s="5">
        <f t="shared" ref="AO258:AO260" si="1591">I258+Y258</f>
        <v>23.1</v>
      </c>
      <c r="AP258" s="5">
        <f t="shared" ref="AP258:AP260" si="1592">J258+Z258</f>
        <v>20.399999999999999</v>
      </c>
      <c r="AQ258" s="5">
        <f t="shared" ref="AQ258:AQ259" si="1593">K258+AA258</f>
        <v>409</v>
      </c>
      <c r="AR258" s="5">
        <f t="shared" ref="AR258:AR259" si="1594">L258+AB258</f>
        <v>391.8</v>
      </c>
      <c r="AS258" s="5">
        <f t="shared" ref="AS258:AS259" si="1595">M258+AC258</f>
        <v>70.599999999999994</v>
      </c>
      <c r="AT258" s="5">
        <f t="shared" ref="AT258:AT259" si="1596">N258+AD258</f>
        <v>0</v>
      </c>
      <c r="AU258" s="5">
        <f t="shared" ref="AU258:AU259" si="1597">O258+AE258</f>
        <v>0</v>
      </c>
      <c r="AV258" s="5">
        <f t="shared" ref="AV258:AV259" si="1598">P258+AF258</f>
        <v>0</v>
      </c>
      <c r="AW258" s="5">
        <f t="shared" ref="AW258:AW259" si="1599">Q258+AG258</f>
        <v>14.2</v>
      </c>
      <c r="AX258" s="5">
        <f t="shared" ref="AX258:AX259" si="1600">R258+AH258</f>
        <v>0</v>
      </c>
      <c r="AY258" s="153">
        <f t="shared" si="1401"/>
        <v>8.7000000000000455</v>
      </c>
      <c r="AZ258" s="153">
        <f t="shared" si="1402"/>
        <v>-0.5</v>
      </c>
      <c r="BA258" s="153">
        <f t="shared" si="1403"/>
        <v>10.199999999999989</v>
      </c>
      <c r="BB258" s="153">
        <f t="shared" si="1404"/>
        <v>0</v>
      </c>
      <c r="BC258" s="153">
        <f t="shared" si="1405"/>
        <v>0</v>
      </c>
      <c r="BD258" s="153">
        <f t="shared" si="1406"/>
        <v>0</v>
      </c>
      <c r="BE258" s="153">
        <f t="shared" si="1407"/>
        <v>-1</v>
      </c>
      <c r="BF258" s="153">
        <f t="shared" si="1408"/>
        <v>0</v>
      </c>
      <c r="BG258" s="153">
        <f t="shared" si="1409"/>
        <v>-0.5</v>
      </c>
      <c r="BH258" s="153">
        <f t="shared" si="1410"/>
        <v>-0.5</v>
      </c>
      <c r="BI258" s="153">
        <f t="shared" si="1411"/>
        <v>0</v>
      </c>
      <c r="BJ258" s="153">
        <f t="shared" si="1412"/>
        <v>0</v>
      </c>
      <c r="BK258" s="153">
        <f t="shared" si="1413"/>
        <v>0</v>
      </c>
      <c r="BL258" s="153">
        <f t="shared" si="1414"/>
        <v>0</v>
      </c>
      <c r="BM258" s="153">
        <f t="shared" si="1415"/>
        <v>0</v>
      </c>
      <c r="BN258" s="153">
        <f t="shared" si="1416"/>
        <v>0</v>
      </c>
      <c r="BO258" s="188">
        <f t="shared" si="1417"/>
        <v>4.6185277824406512E-14</v>
      </c>
    </row>
    <row r="259" spans="1:67" ht="26.25" x14ac:dyDescent="0.25">
      <c r="A259" s="29"/>
      <c r="B259" s="31" t="s">
        <v>310</v>
      </c>
      <c r="C259" s="147">
        <f>E259+G259+I259+K259+M259+O259+Q259</f>
        <v>13.7</v>
      </c>
      <c r="D259" s="148">
        <f t="shared" si="1583"/>
        <v>13.5</v>
      </c>
      <c r="E259" s="131"/>
      <c r="F259" s="131"/>
      <c r="G259" s="131"/>
      <c r="H259" s="131"/>
      <c r="I259" s="128">
        <v>13.7</v>
      </c>
      <c r="J259" s="128">
        <v>13.5</v>
      </c>
      <c r="K259" s="131"/>
      <c r="L259" s="131"/>
      <c r="M259" s="131"/>
      <c r="N259" s="131"/>
      <c r="O259" s="131"/>
      <c r="P259" s="131"/>
      <c r="Q259" s="200"/>
      <c r="R259" s="200"/>
      <c r="S259" s="147">
        <f>U259+W259+Y259+AA259+AC259+AE259+AG259</f>
        <v>0</v>
      </c>
      <c r="T259" s="148">
        <f t="shared" si="1585"/>
        <v>0</v>
      </c>
      <c r="U259" s="133"/>
      <c r="V259" s="133"/>
      <c r="W259" s="133"/>
      <c r="X259" s="133"/>
      <c r="Y259" s="133"/>
      <c r="Z259" s="133"/>
      <c r="AA259" s="133"/>
      <c r="AB259" s="133"/>
      <c r="AC259" s="133"/>
      <c r="AD259" s="133"/>
      <c r="AE259" s="133"/>
      <c r="AF259" s="133"/>
      <c r="AG259" s="210"/>
      <c r="AH259" s="210"/>
      <c r="AI259" s="134">
        <f>AK259+AM259+AO259+AQ259+AS259+AU259+AW259</f>
        <v>13.7</v>
      </c>
      <c r="AJ259" s="135">
        <f t="shared" si="1587"/>
        <v>13.5</v>
      </c>
      <c r="AK259" s="104">
        <f t="shared" ref="AK259" si="1601">E259+U259</f>
        <v>0</v>
      </c>
      <c r="AL259" s="104">
        <f t="shared" si="1588"/>
        <v>0</v>
      </c>
      <c r="AM259" s="104">
        <f t="shared" si="1589"/>
        <v>0</v>
      </c>
      <c r="AN259" s="104">
        <f t="shared" si="1590"/>
        <v>0</v>
      </c>
      <c r="AO259" s="104">
        <f t="shared" si="1591"/>
        <v>13.7</v>
      </c>
      <c r="AP259" s="104">
        <f t="shared" si="1592"/>
        <v>13.5</v>
      </c>
      <c r="AQ259" s="104">
        <f t="shared" si="1593"/>
        <v>0</v>
      </c>
      <c r="AR259" s="104">
        <f t="shared" si="1594"/>
        <v>0</v>
      </c>
      <c r="AS259" s="104">
        <f t="shared" si="1595"/>
        <v>0</v>
      </c>
      <c r="AT259" s="104">
        <f t="shared" si="1596"/>
        <v>0</v>
      </c>
      <c r="AU259" s="104">
        <f t="shared" si="1597"/>
        <v>0</v>
      </c>
      <c r="AV259" s="104">
        <f t="shared" si="1598"/>
        <v>0</v>
      </c>
      <c r="AW259" s="104">
        <f t="shared" si="1599"/>
        <v>0</v>
      </c>
      <c r="AX259" s="104">
        <f t="shared" si="1600"/>
        <v>0</v>
      </c>
      <c r="AY259" s="153">
        <f t="shared" si="1401"/>
        <v>0</v>
      </c>
      <c r="AZ259" s="153">
        <f t="shared" si="1402"/>
        <v>0</v>
      </c>
      <c r="BA259" s="153">
        <f t="shared" si="1403"/>
        <v>0</v>
      </c>
      <c r="BB259" s="153">
        <f t="shared" si="1404"/>
        <v>0</v>
      </c>
      <c r="BC259" s="153">
        <f t="shared" si="1405"/>
        <v>0</v>
      </c>
      <c r="BD259" s="153">
        <f t="shared" si="1406"/>
        <v>0</v>
      </c>
      <c r="BE259" s="153">
        <f t="shared" si="1407"/>
        <v>0</v>
      </c>
      <c r="BF259" s="153">
        <f t="shared" si="1408"/>
        <v>0</v>
      </c>
      <c r="BG259" s="153">
        <f t="shared" si="1409"/>
        <v>0</v>
      </c>
      <c r="BH259" s="153">
        <f t="shared" si="1410"/>
        <v>0</v>
      </c>
      <c r="BI259" s="153">
        <f t="shared" si="1411"/>
        <v>0</v>
      </c>
      <c r="BJ259" s="153">
        <f t="shared" si="1412"/>
        <v>0</v>
      </c>
      <c r="BK259" s="153">
        <f t="shared" si="1413"/>
        <v>0</v>
      </c>
      <c r="BL259" s="153">
        <f t="shared" si="1414"/>
        <v>0</v>
      </c>
      <c r="BM259" s="153">
        <f t="shared" si="1415"/>
        <v>0</v>
      </c>
      <c r="BN259" s="153">
        <f t="shared" si="1416"/>
        <v>0</v>
      </c>
      <c r="BO259" s="188">
        <f t="shared" si="1417"/>
        <v>0</v>
      </c>
    </row>
    <row r="260" spans="1:67" ht="39" x14ac:dyDescent="0.25">
      <c r="A260" s="29"/>
      <c r="B260" s="31" t="s">
        <v>478</v>
      </c>
      <c r="C260" s="147">
        <f>E260+G260+I260+K260+M260+O260+Q260</f>
        <v>0</v>
      </c>
      <c r="D260" s="148">
        <f t="shared" si="1583"/>
        <v>0</v>
      </c>
      <c r="E260" s="131"/>
      <c r="F260" s="131"/>
      <c r="G260" s="131"/>
      <c r="H260" s="131"/>
      <c r="I260" s="128"/>
      <c r="J260" s="128"/>
      <c r="K260" s="131"/>
      <c r="L260" s="131"/>
      <c r="M260" s="131"/>
      <c r="N260" s="131"/>
      <c r="O260" s="131"/>
      <c r="P260" s="131"/>
      <c r="Q260" s="200"/>
      <c r="R260" s="200"/>
      <c r="S260" s="147">
        <f>U260+W260+Y260+AA260+AC260+AE260+AG260</f>
        <v>1</v>
      </c>
      <c r="T260" s="148">
        <f t="shared" si="1585"/>
        <v>0</v>
      </c>
      <c r="U260" s="133"/>
      <c r="V260" s="133"/>
      <c r="W260" s="133"/>
      <c r="X260" s="133"/>
      <c r="Y260" s="126">
        <v>1</v>
      </c>
      <c r="Z260" s="126"/>
      <c r="AA260" s="133"/>
      <c r="AB260" s="133"/>
      <c r="AC260" s="133"/>
      <c r="AD260" s="133"/>
      <c r="AE260" s="133"/>
      <c r="AF260" s="133"/>
      <c r="AG260" s="210"/>
      <c r="AH260" s="210"/>
      <c r="AI260" s="134">
        <f>AK260+AM260+AO260+AQ260+AS260+AU260+AW260</f>
        <v>1</v>
      </c>
      <c r="AJ260" s="135">
        <f t="shared" si="1587"/>
        <v>0</v>
      </c>
      <c r="AK260" s="104"/>
      <c r="AL260" s="104"/>
      <c r="AM260" s="104"/>
      <c r="AN260" s="104"/>
      <c r="AO260" s="104">
        <f t="shared" si="1591"/>
        <v>1</v>
      </c>
      <c r="AP260" s="104">
        <f t="shared" si="1592"/>
        <v>0</v>
      </c>
      <c r="AQ260" s="104"/>
      <c r="AR260" s="104"/>
      <c r="AS260" s="104"/>
      <c r="AT260" s="104"/>
      <c r="AU260" s="104"/>
      <c r="AV260" s="104"/>
      <c r="AW260" s="104"/>
      <c r="AX260" s="104"/>
      <c r="AY260" s="153">
        <f t="shared" si="1401"/>
        <v>-1</v>
      </c>
      <c r="AZ260" s="153">
        <f t="shared" si="1402"/>
        <v>0</v>
      </c>
      <c r="BA260" s="153"/>
      <c r="BB260" s="153"/>
      <c r="BC260" s="153"/>
      <c r="BD260" s="153"/>
      <c r="BE260" s="153">
        <f t="shared" ref="BE260" si="1602">I260-AO260</f>
        <v>-1</v>
      </c>
      <c r="BF260" s="153">
        <f t="shared" ref="BF260" si="1603">J260-AP260</f>
        <v>0</v>
      </c>
      <c r="BG260" s="153"/>
      <c r="BH260" s="153"/>
      <c r="BI260" s="153"/>
      <c r="BJ260" s="153"/>
      <c r="BK260" s="153"/>
      <c r="BL260" s="153"/>
      <c r="BM260" s="153"/>
      <c r="BN260" s="153"/>
      <c r="BO260" s="188"/>
    </row>
    <row r="261" spans="1:67" ht="26.25" x14ac:dyDescent="0.25">
      <c r="A261" s="29"/>
      <c r="B261" s="31" t="s">
        <v>263</v>
      </c>
      <c r="C261" s="147">
        <f>E261+G261+I261+K261+M261+O261+Q261</f>
        <v>4.8</v>
      </c>
      <c r="D261" s="148">
        <f t="shared" ref="D261" si="1604">F261+H261+J261+L261+N261+P261+R261</f>
        <v>3.4</v>
      </c>
      <c r="E261" s="131"/>
      <c r="F261" s="131"/>
      <c r="G261" s="131"/>
      <c r="H261" s="131"/>
      <c r="I261" s="128">
        <v>4.8</v>
      </c>
      <c r="J261" s="128">
        <v>3.4</v>
      </c>
      <c r="K261" s="131"/>
      <c r="L261" s="131"/>
      <c r="M261" s="131"/>
      <c r="N261" s="131"/>
      <c r="O261" s="131"/>
      <c r="P261" s="131"/>
      <c r="Q261" s="200"/>
      <c r="R261" s="200"/>
      <c r="S261" s="147">
        <f>U261+W261+Y261+AA261+AC261+AE261+AG261</f>
        <v>0</v>
      </c>
      <c r="T261" s="148">
        <f t="shared" ref="T261" si="1605">V261+X261+Z261+AB261+AD261+AF261+AH261</f>
        <v>0</v>
      </c>
      <c r="U261" s="133"/>
      <c r="V261" s="133"/>
      <c r="W261" s="133"/>
      <c r="X261" s="133"/>
      <c r="Y261" s="133"/>
      <c r="Z261" s="133"/>
      <c r="AA261" s="133"/>
      <c r="AB261" s="133"/>
      <c r="AC261" s="133"/>
      <c r="AD261" s="133"/>
      <c r="AE261" s="133"/>
      <c r="AF261" s="133"/>
      <c r="AG261" s="210"/>
      <c r="AH261" s="210"/>
      <c r="AI261" s="134">
        <f>AK261+AM261+AO261+AQ261+AS261+AU261+AW261</f>
        <v>4.8</v>
      </c>
      <c r="AJ261" s="135">
        <f t="shared" ref="AJ261" si="1606">AL261+AN261+AP261+AR261+AT261+AV261+AX261</f>
        <v>3.4</v>
      </c>
      <c r="AK261" s="104"/>
      <c r="AL261" s="104"/>
      <c r="AM261" s="104"/>
      <c r="AN261" s="104"/>
      <c r="AO261" s="104">
        <f t="shared" ref="AO261" si="1607">I261+Y261</f>
        <v>4.8</v>
      </c>
      <c r="AP261" s="104">
        <f t="shared" ref="AP261" si="1608">J261+Z261</f>
        <v>3.4</v>
      </c>
      <c r="AQ261" s="104"/>
      <c r="AR261" s="104"/>
      <c r="AS261" s="104"/>
      <c r="AT261" s="104"/>
      <c r="AU261" s="104"/>
      <c r="AV261" s="104"/>
      <c r="AW261" s="104"/>
      <c r="AX261" s="104"/>
      <c r="AY261" s="153"/>
      <c r="AZ261" s="153"/>
      <c r="BA261" s="153"/>
      <c r="BB261" s="153"/>
      <c r="BC261" s="153"/>
      <c r="BD261" s="153"/>
      <c r="BE261" s="153">
        <f t="shared" si="1407"/>
        <v>0</v>
      </c>
      <c r="BF261" s="153">
        <f t="shared" si="1408"/>
        <v>0</v>
      </c>
      <c r="BG261" s="153"/>
      <c r="BH261" s="153"/>
      <c r="BI261" s="153"/>
      <c r="BJ261" s="153"/>
      <c r="BK261" s="153"/>
      <c r="BL261" s="153"/>
      <c r="BM261" s="153"/>
      <c r="BN261" s="153"/>
      <c r="BO261" s="188"/>
    </row>
    <row r="262" spans="1:67" ht="39" x14ac:dyDescent="0.25">
      <c r="A262" s="32"/>
      <c r="B262" s="31" t="s">
        <v>309</v>
      </c>
      <c r="C262" s="147">
        <f>E262+G262+I262+K262+M262+O262+Q262</f>
        <v>3.6</v>
      </c>
      <c r="D262" s="148">
        <f t="shared" si="1583"/>
        <v>3.5</v>
      </c>
      <c r="E262" s="128"/>
      <c r="F262" s="128"/>
      <c r="G262" s="128"/>
      <c r="H262" s="128"/>
      <c r="I262" s="128">
        <v>3.6</v>
      </c>
      <c r="J262" s="128">
        <v>3.5</v>
      </c>
      <c r="K262" s="128"/>
      <c r="L262" s="128"/>
      <c r="M262" s="128"/>
      <c r="N262" s="128"/>
      <c r="O262" s="128"/>
      <c r="P262" s="128"/>
      <c r="Q262" s="197"/>
      <c r="R262" s="197"/>
      <c r="S262" s="147">
        <f>U262+W262+Y262+AA262+AC262+AE262+AG262</f>
        <v>0</v>
      </c>
      <c r="T262" s="148">
        <f t="shared" si="1585"/>
        <v>0</v>
      </c>
      <c r="U262" s="129"/>
      <c r="V262" s="129"/>
      <c r="W262" s="129"/>
      <c r="X262" s="129"/>
      <c r="Y262" s="129"/>
      <c r="Z262" s="129"/>
      <c r="AA262" s="129"/>
      <c r="AB262" s="129"/>
      <c r="AC262" s="129"/>
      <c r="AD262" s="129"/>
      <c r="AE262" s="129"/>
      <c r="AF262" s="129"/>
      <c r="AG262" s="207"/>
      <c r="AH262" s="207"/>
      <c r="AI262" s="134">
        <f>AK262+AM262+AO262+AQ262+AS262+AU262+AW262</f>
        <v>3.6</v>
      </c>
      <c r="AJ262" s="135">
        <f t="shared" si="1587"/>
        <v>3.5</v>
      </c>
      <c r="AK262" s="104">
        <f t="shared" ref="AK262" si="1609">E262+U262</f>
        <v>0</v>
      </c>
      <c r="AL262" s="104">
        <f t="shared" ref="AL262" si="1610">F262+V262</f>
        <v>0</v>
      </c>
      <c r="AM262" s="104">
        <f t="shared" ref="AM262" si="1611">G262+W262</f>
        <v>0</v>
      </c>
      <c r="AN262" s="104">
        <f t="shared" ref="AN262" si="1612">H262+X262</f>
        <v>0</v>
      </c>
      <c r="AO262" s="104">
        <f t="shared" ref="AO262" si="1613">I262+Y262</f>
        <v>3.6</v>
      </c>
      <c r="AP262" s="104">
        <f t="shared" ref="AP262" si="1614">J262+Z262</f>
        <v>3.5</v>
      </c>
      <c r="AQ262" s="104">
        <f t="shared" ref="AQ262" si="1615">K262+AA262</f>
        <v>0</v>
      </c>
      <c r="AR262" s="104">
        <f t="shared" ref="AR262" si="1616">L262+AB262</f>
        <v>0</v>
      </c>
      <c r="AS262" s="104">
        <f t="shared" ref="AS262" si="1617">M262+AC262</f>
        <v>0</v>
      </c>
      <c r="AT262" s="104">
        <f t="shared" ref="AT262" si="1618">N262+AD262</f>
        <v>0</v>
      </c>
      <c r="AU262" s="104">
        <f t="shared" ref="AU262" si="1619">O262+AE262</f>
        <v>0</v>
      </c>
      <c r="AV262" s="104">
        <f t="shared" ref="AV262" si="1620">P262+AF262</f>
        <v>0</v>
      </c>
      <c r="AW262" s="104">
        <f t="shared" ref="AW262" si="1621">Q262+AG262</f>
        <v>0</v>
      </c>
      <c r="AX262" s="104">
        <f t="shared" ref="AX262" si="1622">R262+AH262</f>
        <v>0</v>
      </c>
      <c r="AY262" s="153">
        <f t="shared" si="1401"/>
        <v>0</v>
      </c>
      <c r="AZ262" s="153">
        <f t="shared" si="1402"/>
        <v>0</v>
      </c>
      <c r="BA262" s="153">
        <f t="shared" si="1403"/>
        <v>0</v>
      </c>
      <c r="BB262" s="153">
        <f t="shared" si="1404"/>
        <v>0</v>
      </c>
      <c r="BC262" s="153">
        <f t="shared" si="1405"/>
        <v>0</v>
      </c>
      <c r="BD262" s="153">
        <f t="shared" si="1406"/>
        <v>0</v>
      </c>
      <c r="BE262" s="153">
        <f t="shared" si="1407"/>
        <v>0</v>
      </c>
      <c r="BF262" s="153">
        <f t="shared" si="1408"/>
        <v>0</v>
      </c>
      <c r="BG262" s="153">
        <f t="shared" si="1409"/>
        <v>0</v>
      </c>
      <c r="BH262" s="153">
        <f t="shared" si="1410"/>
        <v>0</v>
      </c>
      <c r="BI262" s="153">
        <f t="shared" si="1411"/>
        <v>0</v>
      </c>
      <c r="BJ262" s="153">
        <f t="shared" si="1412"/>
        <v>0</v>
      </c>
      <c r="BK262" s="153">
        <f t="shared" si="1413"/>
        <v>0</v>
      </c>
      <c r="BL262" s="153">
        <f t="shared" si="1414"/>
        <v>0</v>
      </c>
      <c r="BM262" s="153">
        <f t="shared" si="1415"/>
        <v>0</v>
      </c>
      <c r="BN262" s="153">
        <f t="shared" si="1416"/>
        <v>0</v>
      </c>
      <c r="BO262" s="188">
        <f t="shared" si="1417"/>
        <v>0</v>
      </c>
    </row>
    <row r="263" spans="1:67" ht="15" customHeight="1" x14ac:dyDescent="0.25">
      <c r="A263" s="28" t="s">
        <v>39</v>
      </c>
      <c r="B263" s="107" t="s">
        <v>329</v>
      </c>
      <c r="C263" s="143">
        <f>C264</f>
        <v>555.79999999999995</v>
      </c>
      <c r="D263" s="144">
        <f t="shared" ref="D263:R263" si="1623">D264</f>
        <v>448.5</v>
      </c>
      <c r="E263" s="121">
        <f t="shared" si="1623"/>
        <v>258.39999999999998</v>
      </c>
      <c r="F263" s="121">
        <f t="shared" si="1623"/>
        <v>213.3</v>
      </c>
      <c r="G263" s="121">
        <f t="shared" si="1623"/>
        <v>0</v>
      </c>
      <c r="H263" s="121">
        <f t="shared" si="1623"/>
        <v>0</v>
      </c>
      <c r="I263" s="121">
        <f t="shared" si="1623"/>
        <v>22.8</v>
      </c>
      <c r="J263" s="121">
        <f t="shared" si="1623"/>
        <v>18.399999999999999</v>
      </c>
      <c r="K263" s="121">
        <f t="shared" si="1623"/>
        <v>230.5</v>
      </c>
      <c r="L263" s="121">
        <f t="shared" si="1623"/>
        <v>216.8</v>
      </c>
      <c r="M263" s="121">
        <f t="shared" si="1623"/>
        <v>36.1</v>
      </c>
      <c r="N263" s="121">
        <f t="shared" si="1623"/>
        <v>0</v>
      </c>
      <c r="O263" s="121">
        <f t="shared" si="1623"/>
        <v>0</v>
      </c>
      <c r="P263" s="121">
        <f t="shared" si="1623"/>
        <v>0</v>
      </c>
      <c r="Q263" s="195">
        <f t="shared" si="1623"/>
        <v>8</v>
      </c>
      <c r="R263" s="195">
        <f t="shared" si="1623"/>
        <v>0</v>
      </c>
      <c r="S263" s="143">
        <f>S264</f>
        <v>2.8</v>
      </c>
      <c r="T263" s="144">
        <f t="shared" ref="T263:AH263" si="1624">T264</f>
        <v>3.1</v>
      </c>
      <c r="U263" s="125">
        <f t="shared" si="1624"/>
        <v>0</v>
      </c>
      <c r="V263" s="125">
        <f t="shared" si="1624"/>
        <v>0</v>
      </c>
      <c r="W263" s="125">
        <f t="shared" si="1624"/>
        <v>0</v>
      </c>
      <c r="X263" s="125">
        <f t="shared" si="1624"/>
        <v>0</v>
      </c>
      <c r="Y263" s="125">
        <f t="shared" si="1624"/>
        <v>1.3</v>
      </c>
      <c r="Z263" s="125">
        <f t="shared" si="1624"/>
        <v>0</v>
      </c>
      <c r="AA263" s="125">
        <f t="shared" si="1624"/>
        <v>1.5</v>
      </c>
      <c r="AB263" s="125">
        <f t="shared" si="1624"/>
        <v>3.1</v>
      </c>
      <c r="AC263" s="125">
        <f t="shared" si="1624"/>
        <v>0</v>
      </c>
      <c r="AD263" s="125">
        <f t="shared" si="1624"/>
        <v>0</v>
      </c>
      <c r="AE263" s="125">
        <f t="shared" si="1624"/>
        <v>0</v>
      </c>
      <c r="AF263" s="125">
        <f t="shared" si="1624"/>
        <v>0</v>
      </c>
      <c r="AG263" s="205">
        <f t="shared" si="1624"/>
        <v>0</v>
      </c>
      <c r="AH263" s="205">
        <f t="shared" si="1624"/>
        <v>0</v>
      </c>
      <c r="AI263" s="13">
        <f>AI264</f>
        <v>558.6</v>
      </c>
      <c r="AJ263" s="11">
        <f t="shared" ref="AJ263:AX263" si="1625">AJ264</f>
        <v>451.6</v>
      </c>
      <c r="AK263" s="96">
        <f t="shared" si="1625"/>
        <v>258.39999999999998</v>
      </c>
      <c r="AL263" s="96">
        <f t="shared" si="1625"/>
        <v>213.3</v>
      </c>
      <c r="AM263" s="96">
        <f t="shared" si="1625"/>
        <v>0</v>
      </c>
      <c r="AN263" s="96">
        <f t="shared" si="1625"/>
        <v>0</v>
      </c>
      <c r="AO263" s="96">
        <f t="shared" si="1625"/>
        <v>24.1</v>
      </c>
      <c r="AP263" s="96">
        <f t="shared" si="1625"/>
        <v>18.399999999999999</v>
      </c>
      <c r="AQ263" s="96">
        <f t="shared" si="1625"/>
        <v>232</v>
      </c>
      <c r="AR263" s="96">
        <f t="shared" si="1625"/>
        <v>219.9</v>
      </c>
      <c r="AS263" s="96">
        <f t="shared" si="1625"/>
        <v>36.1</v>
      </c>
      <c r="AT263" s="96">
        <f t="shared" si="1625"/>
        <v>0</v>
      </c>
      <c r="AU263" s="96">
        <f t="shared" si="1625"/>
        <v>0</v>
      </c>
      <c r="AV263" s="96">
        <f t="shared" si="1625"/>
        <v>0</v>
      </c>
      <c r="AW263" s="96">
        <f t="shared" si="1625"/>
        <v>8</v>
      </c>
      <c r="AX263" s="96">
        <f t="shared" si="1625"/>
        <v>0</v>
      </c>
      <c r="AY263" s="153">
        <f t="shared" si="1401"/>
        <v>-2.8000000000000682</v>
      </c>
      <c r="AZ263" s="153">
        <f t="shared" si="1402"/>
        <v>-3.1000000000000227</v>
      </c>
      <c r="BA263" s="153">
        <f t="shared" si="1403"/>
        <v>0</v>
      </c>
      <c r="BB263" s="153">
        <f t="shared" si="1404"/>
        <v>0</v>
      </c>
      <c r="BC263" s="153">
        <f t="shared" si="1405"/>
        <v>0</v>
      </c>
      <c r="BD263" s="153">
        <f t="shared" si="1406"/>
        <v>0</v>
      </c>
      <c r="BE263" s="153">
        <f t="shared" si="1407"/>
        <v>-1.3000000000000007</v>
      </c>
      <c r="BF263" s="153">
        <f t="shared" si="1408"/>
        <v>0</v>
      </c>
      <c r="BG263" s="153">
        <f t="shared" si="1409"/>
        <v>-1.5</v>
      </c>
      <c r="BH263" s="153">
        <f t="shared" si="1410"/>
        <v>-3.0999999999999943</v>
      </c>
      <c r="BI263" s="153">
        <f t="shared" si="1411"/>
        <v>0</v>
      </c>
      <c r="BJ263" s="153">
        <f t="shared" si="1412"/>
        <v>0</v>
      </c>
      <c r="BK263" s="153">
        <f t="shared" si="1413"/>
        <v>0</v>
      </c>
      <c r="BL263" s="153">
        <f t="shared" si="1414"/>
        <v>0</v>
      </c>
      <c r="BM263" s="153">
        <f t="shared" si="1415"/>
        <v>0</v>
      </c>
      <c r="BN263" s="153">
        <f t="shared" si="1416"/>
        <v>0</v>
      </c>
      <c r="BO263" s="188">
        <f t="shared" si="1417"/>
        <v>-6.8389738316909643E-14</v>
      </c>
    </row>
    <row r="264" spans="1:67" x14ac:dyDescent="0.25">
      <c r="A264" s="29"/>
      <c r="B264" s="19" t="s">
        <v>308</v>
      </c>
      <c r="C264" s="146">
        <f t="shared" ref="C264" si="1626">E264+G264+I264+K264+M264+O264+Q264</f>
        <v>555.79999999999995</v>
      </c>
      <c r="D264" s="146">
        <f t="shared" ref="D264:D268" si="1627">F264+H264+J264+L264+N264+P264+R264</f>
        <v>448.5</v>
      </c>
      <c r="E264" s="6">
        <v>258.39999999999998</v>
      </c>
      <c r="F264" s="6">
        <v>213.3</v>
      </c>
      <c r="G264" s="6"/>
      <c r="H264" s="6"/>
      <c r="I264" s="6">
        <f>SUM(I265:I268)</f>
        <v>22.8</v>
      </c>
      <c r="J264" s="6">
        <f>SUM(J265:J268)</f>
        <v>18.399999999999999</v>
      </c>
      <c r="K264" s="6">
        <v>230.5</v>
      </c>
      <c r="L264" s="6">
        <v>216.8</v>
      </c>
      <c r="M264" s="6">
        <v>36.1</v>
      </c>
      <c r="N264" s="121"/>
      <c r="O264" s="121"/>
      <c r="P264" s="121"/>
      <c r="Q264" s="196">
        <f>'4 priedas_ nepanaudotos lėšos'!C92</f>
        <v>8</v>
      </c>
      <c r="R264" s="196">
        <f>'4 priedas_ nepanaudotos lėšos'!D92</f>
        <v>0</v>
      </c>
      <c r="S264" s="146">
        <f t="shared" ref="S264" si="1628">U264+W264+Y264+AA264+AC264+AE264+AG264</f>
        <v>2.8</v>
      </c>
      <c r="T264" s="146">
        <f t="shared" ref="T264:T268" si="1629">V264+X264+Z264+AB264+AD264+AF264+AH264</f>
        <v>3.1</v>
      </c>
      <c r="U264" s="125"/>
      <c r="V264" s="125"/>
      <c r="W264" s="126"/>
      <c r="X264" s="126"/>
      <c r="Y264" s="126">
        <f>SUM(Y265:Y268)</f>
        <v>1.3</v>
      </c>
      <c r="Z264" s="126">
        <f>SUM(Z265:Z268)</f>
        <v>0</v>
      </c>
      <c r="AA264" s="125">
        <v>1.5</v>
      </c>
      <c r="AB264" s="126">
        <v>3.1</v>
      </c>
      <c r="AC264" s="125"/>
      <c r="AD264" s="125"/>
      <c r="AE264" s="125"/>
      <c r="AF264" s="125"/>
      <c r="AG264" s="205">
        <f>'4 priedas_ nepanaudotos lėšos'!O92</f>
        <v>0</v>
      </c>
      <c r="AH264" s="205">
        <f>'4 priedas_ nepanaudotos lėšos'!P92</f>
        <v>0</v>
      </c>
      <c r="AI264" s="103">
        <f t="shared" ref="AI264" si="1630">AK264+AM264+AO264+AQ264+AS264+AU264+AW264</f>
        <v>558.6</v>
      </c>
      <c r="AJ264" s="103">
        <f t="shared" ref="AJ264:AJ268" si="1631">AL264+AN264+AP264+AR264+AT264+AV264+AX264</f>
        <v>451.6</v>
      </c>
      <c r="AK264" s="5">
        <f>E264+U264</f>
        <v>258.39999999999998</v>
      </c>
      <c r="AL264" s="5">
        <f t="shared" ref="AL264:AL265" si="1632">F264+V264</f>
        <v>213.3</v>
      </c>
      <c r="AM264" s="5">
        <f t="shared" ref="AM264:AM265" si="1633">G264+W264</f>
        <v>0</v>
      </c>
      <c r="AN264" s="5">
        <f t="shared" ref="AN264:AN265" si="1634">H264+X264</f>
        <v>0</v>
      </c>
      <c r="AO264" s="5">
        <f t="shared" ref="AO264:AO265" si="1635">I264+Y264</f>
        <v>24.1</v>
      </c>
      <c r="AP264" s="5">
        <f t="shared" ref="AP264:AP265" si="1636">J264+Z264</f>
        <v>18.399999999999999</v>
      </c>
      <c r="AQ264" s="5">
        <f t="shared" ref="AQ264:AQ265" si="1637">K264+AA264</f>
        <v>232</v>
      </c>
      <c r="AR264" s="5">
        <f t="shared" ref="AR264:AR265" si="1638">L264+AB264</f>
        <v>219.9</v>
      </c>
      <c r="AS264" s="5">
        <f t="shared" ref="AS264:AS265" si="1639">M264+AC264</f>
        <v>36.1</v>
      </c>
      <c r="AT264" s="5">
        <f t="shared" ref="AT264:AT265" si="1640">N264+AD264</f>
        <v>0</v>
      </c>
      <c r="AU264" s="5">
        <f t="shared" ref="AU264:AU265" si="1641">O264+AE264</f>
        <v>0</v>
      </c>
      <c r="AV264" s="5">
        <f t="shared" ref="AV264:AV265" si="1642">P264+AF264</f>
        <v>0</v>
      </c>
      <c r="AW264" s="5">
        <f t="shared" ref="AW264:AW265" si="1643">Q264+AG264</f>
        <v>8</v>
      </c>
      <c r="AX264" s="5">
        <f t="shared" ref="AX264:AX265" si="1644">R264+AH264</f>
        <v>0</v>
      </c>
      <c r="AY264" s="153">
        <f t="shared" si="1401"/>
        <v>-2.8000000000000682</v>
      </c>
      <c r="AZ264" s="153">
        <f t="shared" si="1402"/>
        <v>-3.1000000000000227</v>
      </c>
      <c r="BA264" s="153">
        <f t="shared" si="1403"/>
        <v>0</v>
      </c>
      <c r="BB264" s="153">
        <f t="shared" si="1404"/>
        <v>0</v>
      </c>
      <c r="BC264" s="153">
        <f t="shared" si="1405"/>
        <v>0</v>
      </c>
      <c r="BD264" s="153">
        <f t="shared" si="1406"/>
        <v>0</v>
      </c>
      <c r="BE264" s="153">
        <f t="shared" si="1407"/>
        <v>-1.3000000000000007</v>
      </c>
      <c r="BF264" s="153">
        <f t="shared" si="1408"/>
        <v>0</v>
      </c>
      <c r="BG264" s="153">
        <f t="shared" si="1409"/>
        <v>-1.5</v>
      </c>
      <c r="BH264" s="153">
        <f t="shared" si="1410"/>
        <v>-3.0999999999999943</v>
      </c>
      <c r="BI264" s="153">
        <f t="shared" si="1411"/>
        <v>0</v>
      </c>
      <c r="BJ264" s="153">
        <f t="shared" si="1412"/>
        <v>0</v>
      </c>
      <c r="BK264" s="153">
        <f t="shared" si="1413"/>
        <v>0</v>
      </c>
      <c r="BL264" s="153">
        <f t="shared" si="1414"/>
        <v>0</v>
      </c>
      <c r="BM264" s="153">
        <f t="shared" si="1415"/>
        <v>0</v>
      </c>
      <c r="BN264" s="153">
        <f t="shared" si="1416"/>
        <v>0</v>
      </c>
      <c r="BO264" s="188">
        <f t="shared" si="1417"/>
        <v>-6.8389738316909643E-14</v>
      </c>
    </row>
    <row r="265" spans="1:67" ht="26.25" x14ac:dyDescent="0.25">
      <c r="A265" s="29"/>
      <c r="B265" s="31" t="s">
        <v>263</v>
      </c>
      <c r="C265" s="147">
        <f>E265+G265+I265+K265+M265+O265+Q265</f>
        <v>9.6999999999999993</v>
      </c>
      <c r="D265" s="148">
        <f t="shared" si="1627"/>
        <v>5.4</v>
      </c>
      <c r="E265" s="6"/>
      <c r="F265" s="6"/>
      <c r="G265" s="6"/>
      <c r="H265" s="6"/>
      <c r="I265" s="6">
        <v>9.6999999999999993</v>
      </c>
      <c r="J265" s="6">
        <v>5.4</v>
      </c>
      <c r="K265" s="6"/>
      <c r="L265" s="6"/>
      <c r="M265" s="6"/>
      <c r="N265" s="6"/>
      <c r="O265" s="6"/>
      <c r="P265" s="6"/>
      <c r="Q265" s="196"/>
      <c r="R265" s="196"/>
      <c r="S265" s="147">
        <f>U265+W265+Y265+AA265+AC265+AE265+AG265</f>
        <v>0</v>
      </c>
      <c r="T265" s="148">
        <f t="shared" si="1629"/>
        <v>0</v>
      </c>
      <c r="U265" s="126"/>
      <c r="V265" s="126"/>
      <c r="W265" s="126"/>
      <c r="X265" s="126"/>
      <c r="Y265" s="126"/>
      <c r="Z265" s="126"/>
      <c r="AA265" s="126"/>
      <c r="AB265" s="126"/>
      <c r="AC265" s="126"/>
      <c r="AD265" s="126"/>
      <c r="AE265" s="126"/>
      <c r="AF265" s="126"/>
      <c r="AG265" s="206"/>
      <c r="AH265" s="206"/>
      <c r="AI265" s="134">
        <f>AK265+AM265+AO265+AQ265+AS265+AU265+AW265</f>
        <v>9.6999999999999993</v>
      </c>
      <c r="AJ265" s="135">
        <f t="shared" si="1631"/>
        <v>5.4</v>
      </c>
      <c r="AK265" s="104">
        <f t="shared" ref="AK265" si="1645">E265+U265</f>
        <v>0</v>
      </c>
      <c r="AL265" s="104">
        <f t="shared" si="1632"/>
        <v>0</v>
      </c>
      <c r="AM265" s="104">
        <f t="shared" si="1633"/>
        <v>0</v>
      </c>
      <c r="AN265" s="104">
        <f t="shared" si="1634"/>
        <v>0</v>
      </c>
      <c r="AO265" s="104">
        <f t="shared" si="1635"/>
        <v>9.6999999999999993</v>
      </c>
      <c r="AP265" s="104">
        <f t="shared" si="1636"/>
        <v>5.4</v>
      </c>
      <c r="AQ265" s="104">
        <f t="shared" si="1637"/>
        <v>0</v>
      </c>
      <c r="AR265" s="104">
        <f t="shared" si="1638"/>
        <v>0</v>
      </c>
      <c r="AS265" s="104">
        <f t="shared" si="1639"/>
        <v>0</v>
      </c>
      <c r="AT265" s="104">
        <f t="shared" si="1640"/>
        <v>0</v>
      </c>
      <c r="AU265" s="104">
        <f t="shared" si="1641"/>
        <v>0</v>
      </c>
      <c r="AV265" s="104">
        <f t="shared" si="1642"/>
        <v>0</v>
      </c>
      <c r="AW265" s="104">
        <f t="shared" si="1643"/>
        <v>0</v>
      </c>
      <c r="AX265" s="104">
        <f t="shared" si="1644"/>
        <v>0</v>
      </c>
      <c r="AY265" s="153">
        <f t="shared" si="1401"/>
        <v>0</v>
      </c>
      <c r="AZ265" s="153">
        <f t="shared" si="1402"/>
        <v>0</v>
      </c>
      <c r="BA265" s="153">
        <f t="shared" si="1403"/>
        <v>0</v>
      </c>
      <c r="BB265" s="153">
        <f t="shared" si="1404"/>
        <v>0</v>
      </c>
      <c r="BC265" s="153">
        <f t="shared" si="1405"/>
        <v>0</v>
      </c>
      <c r="BD265" s="153">
        <f t="shared" si="1406"/>
        <v>0</v>
      </c>
      <c r="BE265" s="153">
        <f t="shared" si="1407"/>
        <v>0</v>
      </c>
      <c r="BF265" s="153">
        <f t="shared" si="1408"/>
        <v>0</v>
      </c>
      <c r="BG265" s="153">
        <f t="shared" si="1409"/>
        <v>0</v>
      </c>
      <c r="BH265" s="153">
        <f t="shared" si="1410"/>
        <v>0</v>
      </c>
      <c r="BI265" s="153">
        <f t="shared" si="1411"/>
        <v>0</v>
      </c>
      <c r="BJ265" s="153">
        <f t="shared" si="1412"/>
        <v>0</v>
      </c>
      <c r="BK265" s="153">
        <f t="shared" si="1413"/>
        <v>0</v>
      </c>
      <c r="BL265" s="153">
        <f t="shared" si="1414"/>
        <v>0</v>
      </c>
      <c r="BM265" s="153">
        <f t="shared" si="1415"/>
        <v>0</v>
      </c>
      <c r="BN265" s="153">
        <f t="shared" si="1416"/>
        <v>0</v>
      </c>
      <c r="BO265" s="188">
        <f t="shared" si="1417"/>
        <v>0</v>
      </c>
    </row>
    <row r="266" spans="1:67" ht="26.25" x14ac:dyDescent="0.25">
      <c r="A266" s="29"/>
      <c r="B266" s="31" t="s">
        <v>310</v>
      </c>
      <c r="C266" s="147">
        <f t="shared" ref="C266:C268" si="1646">E266+G266+I266+K266+M266+O266+Q266</f>
        <v>8.8000000000000007</v>
      </c>
      <c r="D266" s="148">
        <f t="shared" si="1627"/>
        <v>8.6999999999999993</v>
      </c>
      <c r="E266" s="6"/>
      <c r="F266" s="6"/>
      <c r="G266" s="6"/>
      <c r="H266" s="6"/>
      <c r="I266" s="130">
        <v>8.8000000000000007</v>
      </c>
      <c r="J266" s="130">
        <v>8.6999999999999993</v>
      </c>
      <c r="K266" s="6"/>
      <c r="L266" s="6"/>
      <c r="M266" s="6"/>
      <c r="N266" s="6"/>
      <c r="O266" s="6"/>
      <c r="P266" s="6"/>
      <c r="Q266" s="196"/>
      <c r="R266" s="196"/>
      <c r="S266" s="147">
        <f t="shared" ref="S266:S268" si="1647">U266+W266+Y266+AA266+AC266+AE266+AG266</f>
        <v>0</v>
      </c>
      <c r="T266" s="148">
        <f t="shared" si="1629"/>
        <v>0</v>
      </c>
      <c r="U266" s="126"/>
      <c r="V266" s="126"/>
      <c r="W266" s="126"/>
      <c r="X266" s="126"/>
      <c r="Y266" s="126"/>
      <c r="Z266" s="126"/>
      <c r="AA266" s="126"/>
      <c r="AB266" s="126"/>
      <c r="AC266" s="126"/>
      <c r="AD266" s="126"/>
      <c r="AE266" s="126"/>
      <c r="AF266" s="126"/>
      <c r="AG266" s="206"/>
      <c r="AH266" s="206"/>
      <c r="AI266" s="134">
        <f t="shared" ref="AI266:AI268" si="1648">AK266+AM266+AO266+AQ266+AS266+AU266+AW266</f>
        <v>8.8000000000000007</v>
      </c>
      <c r="AJ266" s="135">
        <f t="shared" si="1631"/>
        <v>8.6999999999999993</v>
      </c>
      <c r="AK266" s="104">
        <f t="shared" ref="AK266:AK268" si="1649">E266+U266</f>
        <v>0</v>
      </c>
      <c r="AL266" s="104">
        <f t="shared" ref="AL266:AL268" si="1650">F266+V266</f>
        <v>0</v>
      </c>
      <c r="AM266" s="104">
        <f t="shared" ref="AM266:AM268" si="1651">G266+W266</f>
        <v>0</v>
      </c>
      <c r="AN266" s="104">
        <f t="shared" ref="AN266:AN268" si="1652">H266+X266</f>
        <v>0</v>
      </c>
      <c r="AO266" s="104">
        <f t="shared" ref="AO266:AO268" si="1653">I266+Y266</f>
        <v>8.8000000000000007</v>
      </c>
      <c r="AP266" s="104">
        <f t="shared" ref="AP266:AP268" si="1654">J266+Z266</f>
        <v>8.6999999999999993</v>
      </c>
      <c r="AQ266" s="104">
        <f t="shared" ref="AQ266:AQ268" si="1655">K266+AA266</f>
        <v>0</v>
      </c>
      <c r="AR266" s="104">
        <f t="shared" ref="AR266:AR268" si="1656">L266+AB266</f>
        <v>0</v>
      </c>
      <c r="AS266" s="104">
        <f t="shared" ref="AS266:AS268" si="1657">M266+AC266</f>
        <v>0</v>
      </c>
      <c r="AT266" s="104">
        <f t="shared" ref="AT266:AT268" si="1658">N266+AD266</f>
        <v>0</v>
      </c>
      <c r="AU266" s="104">
        <f t="shared" ref="AU266:AU268" si="1659">O266+AE266</f>
        <v>0</v>
      </c>
      <c r="AV266" s="104">
        <f t="shared" ref="AV266:AV268" si="1660">P266+AF266</f>
        <v>0</v>
      </c>
      <c r="AW266" s="104">
        <f t="shared" ref="AW266:AW268" si="1661">Q266+AG266</f>
        <v>0</v>
      </c>
      <c r="AX266" s="104">
        <f t="shared" ref="AX266:AX268" si="1662">R266+AH266</f>
        <v>0</v>
      </c>
      <c r="AY266" s="153">
        <f t="shared" si="1401"/>
        <v>0</v>
      </c>
      <c r="AZ266" s="153">
        <f t="shared" si="1402"/>
        <v>0</v>
      </c>
      <c r="BA266" s="153">
        <f t="shared" si="1403"/>
        <v>0</v>
      </c>
      <c r="BB266" s="153">
        <f t="shared" si="1404"/>
        <v>0</v>
      </c>
      <c r="BC266" s="153">
        <f t="shared" si="1405"/>
        <v>0</v>
      </c>
      <c r="BD266" s="153">
        <f t="shared" si="1406"/>
        <v>0</v>
      </c>
      <c r="BE266" s="153">
        <f t="shared" si="1407"/>
        <v>0</v>
      </c>
      <c r="BF266" s="153">
        <f t="shared" si="1408"/>
        <v>0</v>
      </c>
      <c r="BG266" s="153">
        <f t="shared" si="1409"/>
        <v>0</v>
      </c>
      <c r="BH266" s="153">
        <f t="shared" si="1410"/>
        <v>0</v>
      </c>
      <c r="BI266" s="153">
        <f t="shared" si="1411"/>
        <v>0</v>
      </c>
      <c r="BJ266" s="153">
        <f t="shared" si="1412"/>
        <v>0</v>
      </c>
      <c r="BK266" s="153">
        <f t="shared" si="1413"/>
        <v>0</v>
      </c>
      <c r="BL266" s="153">
        <f t="shared" si="1414"/>
        <v>0</v>
      </c>
      <c r="BM266" s="153">
        <f t="shared" si="1415"/>
        <v>0</v>
      </c>
      <c r="BN266" s="153">
        <f t="shared" si="1416"/>
        <v>0</v>
      </c>
      <c r="BO266" s="188">
        <f t="shared" si="1417"/>
        <v>0</v>
      </c>
    </row>
    <row r="267" spans="1:67" ht="39" x14ac:dyDescent="0.25">
      <c r="A267" s="29"/>
      <c r="B267" s="31" t="s">
        <v>478</v>
      </c>
      <c r="C267" s="147">
        <f t="shared" ref="C267" si="1663">E267+G267+I267+K267+M267+O267+Q267</f>
        <v>0.7</v>
      </c>
      <c r="D267" s="148">
        <f t="shared" ref="D267" si="1664">F267+H267+J267+L267+N267+P267+R267</f>
        <v>0.7</v>
      </c>
      <c r="E267" s="6"/>
      <c r="F267" s="6"/>
      <c r="G267" s="6"/>
      <c r="H267" s="6"/>
      <c r="I267" s="130">
        <v>0.7</v>
      </c>
      <c r="J267" s="130">
        <v>0.7</v>
      </c>
      <c r="K267" s="6"/>
      <c r="L267" s="6"/>
      <c r="M267" s="6"/>
      <c r="N267" s="6"/>
      <c r="O267" s="6"/>
      <c r="P267" s="6"/>
      <c r="Q267" s="196"/>
      <c r="R267" s="196"/>
      <c r="S267" s="147">
        <f t="shared" ref="S267" si="1665">U267+W267+Y267+AA267+AC267+AE267+AG267</f>
        <v>1.3</v>
      </c>
      <c r="T267" s="148">
        <f t="shared" ref="T267" si="1666">V267+X267+Z267+AB267+AD267+AF267+AH267</f>
        <v>0</v>
      </c>
      <c r="U267" s="126"/>
      <c r="V267" s="126"/>
      <c r="W267" s="126"/>
      <c r="X267" s="126"/>
      <c r="Y267" s="126">
        <v>1.3</v>
      </c>
      <c r="Z267" s="126"/>
      <c r="AA267" s="126"/>
      <c r="AB267" s="126"/>
      <c r="AC267" s="126"/>
      <c r="AD267" s="126"/>
      <c r="AE267" s="126"/>
      <c r="AF267" s="126"/>
      <c r="AG267" s="206"/>
      <c r="AH267" s="206"/>
      <c r="AI267" s="134">
        <f t="shared" ref="AI267" si="1667">AK267+AM267+AO267+AQ267+AS267+AU267+AW267</f>
        <v>2</v>
      </c>
      <c r="AJ267" s="135">
        <f t="shared" ref="AJ267" si="1668">AL267+AN267+AP267+AR267+AT267+AV267+AX267</f>
        <v>0.7</v>
      </c>
      <c r="AK267" s="104">
        <f t="shared" ref="AK267" si="1669">E267+U267</f>
        <v>0</v>
      </c>
      <c r="AL267" s="104">
        <f t="shared" ref="AL267" si="1670">F267+V267</f>
        <v>0</v>
      </c>
      <c r="AM267" s="104">
        <f t="shared" ref="AM267" si="1671">G267+W267</f>
        <v>0</v>
      </c>
      <c r="AN267" s="104">
        <f t="shared" ref="AN267" si="1672">H267+X267</f>
        <v>0</v>
      </c>
      <c r="AO267" s="104">
        <f t="shared" ref="AO267" si="1673">I267+Y267</f>
        <v>2</v>
      </c>
      <c r="AP267" s="104">
        <f t="shared" ref="AP267" si="1674">J267+Z267</f>
        <v>0.7</v>
      </c>
      <c r="AQ267" s="104">
        <f t="shared" ref="AQ267" si="1675">K267+AA267</f>
        <v>0</v>
      </c>
      <c r="AR267" s="104">
        <f t="shared" ref="AR267" si="1676">L267+AB267</f>
        <v>0</v>
      </c>
      <c r="AS267" s="104">
        <f t="shared" ref="AS267" si="1677">M267+AC267</f>
        <v>0</v>
      </c>
      <c r="AT267" s="104">
        <f t="shared" ref="AT267" si="1678">N267+AD267</f>
        <v>0</v>
      </c>
      <c r="AU267" s="104">
        <f t="shared" ref="AU267" si="1679">O267+AE267</f>
        <v>0</v>
      </c>
      <c r="AV267" s="104">
        <f t="shared" ref="AV267" si="1680">P267+AF267</f>
        <v>0</v>
      </c>
      <c r="AW267" s="104">
        <f t="shared" ref="AW267" si="1681">Q267+AG267</f>
        <v>0</v>
      </c>
      <c r="AX267" s="104">
        <f t="shared" ref="AX267" si="1682">R267+AH267</f>
        <v>0</v>
      </c>
      <c r="AY267" s="153">
        <f t="shared" si="1401"/>
        <v>-1.3</v>
      </c>
      <c r="AZ267" s="153">
        <f t="shared" si="1402"/>
        <v>0</v>
      </c>
      <c r="BA267" s="153">
        <f t="shared" si="1403"/>
        <v>0</v>
      </c>
      <c r="BB267" s="153">
        <f t="shared" si="1404"/>
        <v>0</v>
      </c>
      <c r="BC267" s="153">
        <f t="shared" si="1405"/>
        <v>0</v>
      </c>
      <c r="BD267" s="153">
        <f t="shared" si="1406"/>
        <v>0</v>
      </c>
      <c r="BE267" s="153">
        <f t="shared" si="1407"/>
        <v>-1.3</v>
      </c>
      <c r="BF267" s="153">
        <f t="shared" si="1408"/>
        <v>0</v>
      </c>
      <c r="BG267" s="153">
        <f t="shared" si="1409"/>
        <v>0</v>
      </c>
      <c r="BH267" s="153">
        <f t="shared" si="1410"/>
        <v>0</v>
      </c>
      <c r="BI267" s="153">
        <f t="shared" si="1411"/>
        <v>0</v>
      </c>
      <c r="BJ267" s="153">
        <f t="shared" si="1412"/>
        <v>0</v>
      </c>
      <c r="BK267" s="153">
        <f t="shared" si="1413"/>
        <v>0</v>
      </c>
      <c r="BL267" s="153">
        <f t="shared" si="1414"/>
        <v>0</v>
      </c>
      <c r="BM267" s="153">
        <f t="shared" si="1415"/>
        <v>0</v>
      </c>
      <c r="BN267" s="153">
        <f t="shared" si="1416"/>
        <v>0</v>
      </c>
      <c r="BO267" s="188">
        <f t="shared" si="1417"/>
        <v>0</v>
      </c>
    </row>
    <row r="268" spans="1:67" ht="39" x14ac:dyDescent="0.25">
      <c r="A268" s="32"/>
      <c r="B268" s="33" t="s">
        <v>309</v>
      </c>
      <c r="C268" s="147">
        <f t="shared" si="1646"/>
        <v>3.6</v>
      </c>
      <c r="D268" s="148">
        <f t="shared" si="1627"/>
        <v>3.6</v>
      </c>
      <c r="E268" s="6"/>
      <c r="F268" s="6"/>
      <c r="G268" s="6"/>
      <c r="H268" s="6"/>
      <c r="I268" s="6">
        <v>3.6</v>
      </c>
      <c r="J268" s="6">
        <v>3.6</v>
      </c>
      <c r="K268" s="6"/>
      <c r="L268" s="6"/>
      <c r="M268" s="6"/>
      <c r="N268" s="6"/>
      <c r="O268" s="6"/>
      <c r="P268" s="6"/>
      <c r="Q268" s="196"/>
      <c r="R268" s="196"/>
      <c r="S268" s="147">
        <f t="shared" si="1647"/>
        <v>0</v>
      </c>
      <c r="T268" s="148">
        <f t="shared" si="1629"/>
        <v>0</v>
      </c>
      <c r="U268" s="126"/>
      <c r="V268" s="126"/>
      <c r="W268" s="126"/>
      <c r="X268" s="126"/>
      <c r="Y268" s="126"/>
      <c r="Z268" s="126"/>
      <c r="AA268" s="126"/>
      <c r="AB268" s="126"/>
      <c r="AC268" s="126"/>
      <c r="AD268" s="126"/>
      <c r="AE268" s="126"/>
      <c r="AF268" s="126"/>
      <c r="AG268" s="206"/>
      <c r="AH268" s="206"/>
      <c r="AI268" s="134">
        <f t="shared" si="1648"/>
        <v>3.6</v>
      </c>
      <c r="AJ268" s="135">
        <f t="shared" si="1631"/>
        <v>3.6</v>
      </c>
      <c r="AK268" s="104">
        <f t="shared" si="1649"/>
        <v>0</v>
      </c>
      <c r="AL268" s="104">
        <f t="shared" si="1650"/>
        <v>0</v>
      </c>
      <c r="AM268" s="104">
        <f t="shared" si="1651"/>
        <v>0</v>
      </c>
      <c r="AN268" s="104">
        <f t="shared" si="1652"/>
        <v>0</v>
      </c>
      <c r="AO268" s="104">
        <f t="shared" si="1653"/>
        <v>3.6</v>
      </c>
      <c r="AP268" s="104">
        <f t="shared" si="1654"/>
        <v>3.6</v>
      </c>
      <c r="AQ268" s="104">
        <f t="shared" si="1655"/>
        <v>0</v>
      </c>
      <c r="AR268" s="104">
        <f t="shared" si="1656"/>
        <v>0</v>
      </c>
      <c r="AS268" s="104">
        <f t="shared" si="1657"/>
        <v>0</v>
      </c>
      <c r="AT268" s="104">
        <f t="shared" si="1658"/>
        <v>0</v>
      </c>
      <c r="AU268" s="104">
        <f t="shared" si="1659"/>
        <v>0</v>
      </c>
      <c r="AV268" s="104">
        <f t="shared" si="1660"/>
        <v>0</v>
      </c>
      <c r="AW268" s="104">
        <f t="shared" si="1661"/>
        <v>0</v>
      </c>
      <c r="AX268" s="104">
        <f t="shared" si="1662"/>
        <v>0</v>
      </c>
      <c r="AY268" s="153">
        <f t="shared" si="1401"/>
        <v>0</v>
      </c>
      <c r="AZ268" s="153">
        <f t="shared" si="1402"/>
        <v>0</v>
      </c>
      <c r="BA268" s="153">
        <f t="shared" si="1403"/>
        <v>0</v>
      </c>
      <c r="BB268" s="153">
        <f t="shared" si="1404"/>
        <v>0</v>
      </c>
      <c r="BC268" s="153">
        <f t="shared" si="1405"/>
        <v>0</v>
      </c>
      <c r="BD268" s="153">
        <f t="shared" si="1406"/>
        <v>0</v>
      </c>
      <c r="BE268" s="153">
        <f t="shared" si="1407"/>
        <v>0</v>
      </c>
      <c r="BF268" s="153">
        <f t="shared" si="1408"/>
        <v>0</v>
      </c>
      <c r="BG268" s="153">
        <f t="shared" si="1409"/>
        <v>0</v>
      </c>
      <c r="BH268" s="153">
        <f t="shared" si="1410"/>
        <v>0</v>
      </c>
      <c r="BI268" s="153">
        <f t="shared" si="1411"/>
        <v>0</v>
      </c>
      <c r="BJ268" s="153">
        <f t="shared" si="1412"/>
        <v>0</v>
      </c>
      <c r="BK268" s="153">
        <f t="shared" si="1413"/>
        <v>0</v>
      </c>
      <c r="BL268" s="153">
        <f t="shared" si="1414"/>
        <v>0</v>
      </c>
      <c r="BM268" s="153">
        <f t="shared" si="1415"/>
        <v>0</v>
      </c>
      <c r="BN268" s="153">
        <f t="shared" si="1416"/>
        <v>0</v>
      </c>
      <c r="BO268" s="188">
        <f t="shared" si="1417"/>
        <v>0</v>
      </c>
    </row>
    <row r="269" spans="1:67" ht="15" customHeight="1" x14ac:dyDescent="0.25">
      <c r="A269" s="28" t="s">
        <v>40</v>
      </c>
      <c r="B269" s="107" t="s">
        <v>330</v>
      </c>
      <c r="C269" s="143">
        <f>C270</f>
        <v>567.70000000000005</v>
      </c>
      <c r="D269" s="144">
        <f t="shared" ref="D269:R269" si="1683">D270</f>
        <v>466.6</v>
      </c>
      <c r="E269" s="121">
        <f t="shared" si="1683"/>
        <v>250.2</v>
      </c>
      <c r="F269" s="121">
        <f t="shared" si="1683"/>
        <v>217.4</v>
      </c>
      <c r="G269" s="121">
        <f t="shared" si="1683"/>
        <v>0</v>
      </c>
      <c r="H269" s="121">
        <f t="shared" si="1683"/>
        <v>0</v>
      </c>
      <c r="I269" s="121">
        <f t="shared" si="1683"/>
        <v>14.8</v>
      </c>
      <c r="J269" s="121">
        <f t="shared" si="1683"/>
        <v>12.799999999999999</v>
      </c>
      <c r="K269" s="121">
        <f t="shared" si="1683"/>
        <v>246.4</v>
      </c>
      <c r="L269" s="121">
        <f t="shared" si="1683"/>
        <v>236.4</v>
      </c>
      <c r="M269" s="121">
        <f t="shared" si="1683"/>
        <v>36.700000000000003</v>
      </c>
      <c r="N269" s="121">
        <f t="shared" si="1683"/>
        <v>0</v>
      </c>
      <c r="O269" s="121">
        <f t="shared" si="1683"/>
        <v>0</v>
      </c>
      <c r="P269" s="121">
        <f t="shared" si="1683"/>
        <v>0</v>
      </c>
      <c r="Q269" s="195">
        <f t="shared" si="1683"/>
        <v>19.600000000000001</v>
      </c>
      <c r="R269" s="195">
        <f t="shared" si="1683"/>
        <v>0</v>
      </c>
      <c r="S269" s="143">
        <f>S270</f>
        <v>13.399999999999999</v>
      </c>
      <c r="T269" s="144">
        <f t="shared" ref="T269:AH269" si="1684">T270</f>
        <v>10.199999999999999</v>
      </c>
      <c r="U269" s="125">
        <f t="shared" si="1684"/>
        <v>4.2</v>
      </c>
      <c r="V269" s="125">
        <f t="shared" si="1684"/>
        <v>6.6</v>
      </c>
      <c r="W269" s="125">
        <f t="shared" si="1684"/>
        <v>0</v>
      </c>
      <c r="X269" s="125">
        <f t="shared" si="1684"/>
        <v>0</v>
      </c>
      <c r="Y269" s="125">
        <f t="shared" si="1684"/>
        <v>1.5</v>
      </c>
      <c r="Z269" s="125">
        <f t="shared" si="1684"/>
        <v>1.1000000000000001</v>
      </c>
      <c r="AA269" s="125">
        <f t="shared" si="1684"/>
        <v>2.5</v>
      </c>
      <c r="AB269" s="125">
        <f t="shared" si="1684"/>
        <v>2.5</v>
      </c>
      <c r="AC269" s="125">
        <f t="shared" si="1684"/>
        <v>5.2</v>
      </c>
      <c r="AD269" s="125">
        <f t="shared" si="1684"/>
        <v>0</v>
      </c>
      <c r="AE269" s="125">
        <f t="shared" si="1684"/>
        <v>0</v>
      </c>
      <c r="AF269" s="125">
        <f t="shared" si="1684"/>
        <v>0</v>
      </c>
      <c r="AG269" s="205">
        <f t="shared" si="1684"/>
        <v>0</v>
      </c>
      <c r="AH269" s="205">
        <f t="shared" si="1684"/>
        <v>0</v>
      </c>
      <c r="AI269" s="13">
        <f>AI270</f>
        <v>581.1</v>
      </c>
      <c r="AJ269" s="11">
        <f t="shared" ref="AJ269:AX269" si="1685">AJ270</f>
        <v>476.8</v>
      </c>
      <c r="AK269" s="96">
        <f t="shared" si="1685"/>
        <v>254.39999999999998</v>
      </c>
      <c r="AL269" s="96">
        <f t="shared" si="1685"/>
        <v>224</v>
      </c>
      <c r="AM269" s="96">
        <f t="shared" si="1685"/>
        <v>0</v>
      </c>
      <c r="AN269" s="96">
        <f t="shared" si="1685"/>
        <v>0</v>
      </c>
      <c r="AO269" s="96">
        <f t="shared" si="1685"/>
        <v>16.3</v>
      </c>
      <c r="AP269" s="96">
        <f t="shared" si="1685"/>
        <v>13.899999999999999</v>
      </c>
      <c r="AQ269" s="96">
        <f t="shared" si="1685"/>
        <v>248.9</v>
      </c>
      <c r="AR269" s="96">
        <f t="shared" si="1685"/>
        <v>238.9</v>
      </c>
      <c r="AS269" s="96">
        <f t="shared" si="1685"/>
        <v>41.900000000000006</v>
      </c>
      <c r="AT269" s="96">
        <f t="shared" si="1685"/>
        <v>0</v>
      </c>
      <c r="AU269" s="96">
        <f t="shared" si="1685"/>
        <v>0</v>
      </c>
      <c r="AV269" s="96">
        <f t="shared" si="1685"/>
        <v>0</v>
      </c>
      <c r="AW269" s="96">
        <f t="shared" si="1685"/>
        <v>19.600000000000001</v>
      </c>
      <c r="AX269" s="96">
        <f t="shared" si="1685"/>
        <v>0</v>
      </c>
      <c r="AY269" s="153">
        <f t="shared" si="1401"/>
        <v>-13.399999999999977</v>
      </c>
      <c r="AZ269" s="153">
        <f t="shared" si="1402"/>
        <v>-10.199999999999989</v>
      </c>
      <c r="BA269" s="153">
        <f t="shared" si="1403"/>
        <v>-4.1999999999999886</v>
      </c>
      <c r="BB269" s="153">
        <f t="shared" si="1404"/>
        <v>-6.5999999999999943</v>
      </c>
      <c r="BC269" s="153">
        <f t="shared" si="1405"/>
        <v>0</v>
      </c>
      <c r="BD269" s="153">
        <f t="shared" si="1406"/>
        <v>0</v>
      </c>
      <c r="BE269" s="153">
        <f t="shared" si="1407"/>
        <v>-1.5</v>
      </c>
      <c r="BF269" s="153">
        <f t="shared" si="1408"/>
        <v>-1.0999999999999996</v>
      </c>
      <c r="BG269" s="153">
        <f t="shared" si="1409"/>
        <v>-2.5</v>
      </c>
      <c r="BH269" s="153">
        <f t="shared" si="1410"/>
        <v>-2.5</v>
      </c>
      <c r="BI269" s="153">
        <f t="shared" si="1411"/>
        <v>-5.2000000000000028</v>
      </c>
      <c r="BJ269" s="153">
        <f t="shared" si="1412"/>
        <v>0</v>
      </c>
      <c r="BK269" s="153">
        <f t="shared" si="1413"/>
        <v>0</v>
      </c>
      <c r="BL269" s="153">
        <f t="shared" si="1414"/>
        <v>0</v>
      </c>
      <c r="BM269" s="153">
        <f t="shared" si="1415"/>
        <v>0</v>
      </c>
      <c r="BN269" s="153">
        <f t="shared" si="1416"/>
        <v>0</v>
      </c>
      <c r="BO269" s="188">
        <f t="shared" si="1417"/>
        <v>2.1316282072803006E-14</v>
      </c>
    </row>
    <row r="270" spans="1:67" x14ac:dyDescent="0.25">
      <c r="A270" s="29"/>
      <c r="B270" s="19" t="s">
        <v>308</v>
      </c>
      <c r="C270" s="146">
        <f t="shared" ref="C270" si="1686">E270+G270+I270+K270+M270+O270+Q270</f>
        <v>567.70000000000005</v>
      </c>
      <c r="D270" s="146">
        <f t="shared" ref="D270:D273" si="1687">F270+H270+J270+L270+N270+P270+R270</f>
        <v>466.6</v>
      </c>
      <c r="E270" s="6">
        <v>250.2</v>
      </c>
      <c r="F270" s="6">
        <v>217.4</v>
      </c>
      <c r="G270" s="6"/>
      <c r="H270" s="6"/>
      <c r="I270" s="6">
        <f>SUM(I271:I273)</f>
        <v>14.8</v>
      </c>
      <c r="J270" s="6">
        <f>SUM(J271:J273)</f>
        <v>12.799999999999999</v>
      </c>
      <c r="K270" s="6">
        <v>246.4</v>
      </c>
      <c r="L270" s="6">
        <v>236.4</v>
      </c>
      <c r="M270" s="6">
        <v>36.700000000000003</v>
      </c>
      <c r="N270" s="121"/>
      <c r="O270" s="121"/>
      <c r="P270" s="121"/>
      <c r="Q270" s="196">
        <f>'4 priedas_ nepanaudotos lėšos'!C94</f>
        <v>19.600000000000001</v>
      </c>
      <c r="R270" s="196">
        <f>'4 priedas_ nepanaudotos lėšos'!D94</f>
        <v>0</v>
      </c>
      <c r="S270" s="146">
        <f t="shared" ref="S270" si="1688">U270+W270+Y270+AA270+AC270+AE270+AG270</f>
        <v>13.399999999999999</v>
      </c>
      <c r="T270" s="146">
        <f t="shared" ref="T270:T273" si="1689">V270+X270+Z270+AB270+AD270+AF270+AH270</f>
        <v>10.199999999999999</v>
      </c>
      <c r="U270" s="126">
        <v>4.2</v>
      </c>
      <c r="V270" s="125">
        <v>6.6</v>
      </c>
      <c r="W270" s="126"/>
      <c r="X270" s="126"/>
      <c r="Y270" s="126">
        <f>SUM(Y271:Y273)</f>
        <v>1.5</v>
      </c>
      <c r="Z270" s="126">
        <f>SUM(Z271:Z273)</f>
        <v>1.1000000000000001</v>
      </c>
      <c r="AA270" s="125">
        <v>2.5</v>
      </c>
      <c r="AB270" s="125">
        <v>2.5</v>
      </c>
      <c r="AC270" s="125">
        <v>5.2</v>
      </c>
      <c r="AD270" s="125"/>
      <c r="AE270" s="125"/>
      <c r="AF270" s="125"/>
      <c r="AG270" s="205">
        <f>'4 priedas_ nepanaudotos lėšos'!O94</f>
        <v>0</v>
      </c>
      <c r="AH270" s="205">
        <f>'4 priedas_ nepanaudotos lėšos'!P94</f>
        <v>0</v>
      </c>
      <c r="AI270" s="103">
        <f t="shared" ref="AI270" si="1690">AK270+AM270+AO270+AQ270+AS270+AU270+AW270</f>
        <v>581.1</v>
      </c>
      <c r="AJ270" s="103">
        <f t="shared" ref="AJ270:AJ273" si="1691">AL270+AN270+AP270+AR270+AT270+AV270+AX270</f>
        <v>476.8</v>
      </c>
      <c r="AK270" s="5">
        <f>E270+U270</f>
        <v>254.39999999999998</v>
      </c>
      <c r="AL270" s="5">
        <f t="shared" ref="AL270:AL271" si="1692">F270+V270</f>
        <v>224</v>
      </c>
      <c r="AM270" s="5">
        <f t="shared" ref="AM270:AM271" si="1693">G270+W270</f>
        <v>0</v>
      </c>
      <c r="AN270" s="5">
        <f t="shared" ref="AN270:AN271" si="1694">H270+X270</f>
        <v>0</v>
      </c>
      <c r="AO270" s="5">
        <f t="shared" ref="AO270:AO271" si="1695">I270+Y270</f>
        <v>16.3</v>
      </c>
      <c r="AP270" s="5">
        <f t="shared" ref="AP270:AP271" si="1696">J270+Z270</f>
        <v>13.899999999999999</v>
      </c>
      <c r="AQ270" s="5">
        <f t="shared" ref="AQ270:AQ271" si="1697">K270+AA270</f>
        <v>248.9</v>
      </c>
      <c r="AR270" s="5">
        <f t="shared" ref="AR270:AR271" si="1698">L270+AB270</f>
        <v>238.9</v>
      </c>
      <c r="AS270" s="5">
        <f t="shared" ref="AS270:AS271" si="1699">M270+AC270</f>
        <v>41.900000000000006</v>
      </c>
      <c r="AT270" s="5">
        <f t="shared" ref="AT270:AT271" si="1700">N270+AD270</f>
        <v>0</v>
      </c>
      <c r="AU270" s="5">
        <f t="shared" ref="AU270:AU271" si="1701">O270+AE270</f>
        <v>0</v>
      </c>
      <c r="AV270" s="5">
        <f t="shared" ref="AV270:AV271" si="1702">P270+AF270</f>
        <v>0</v>
      </c>
      <c r="AW270" s="5">
        <f t="shared" ref="AW270:AW271" si="1703">Q270+AG270</f>
        <v>19.600000000000001</v>
      </c>
      <c r="AX270" s="5">
        <f t="shared" ref="AX270:AX271" si="1704">R270+AH270</f>
        <v>0</v>
      </c>
      <c r="AY270" s="153">
        <f t="shared" si="1401"/>
        <v>-13.399999999999977</v>
      </c>
      <c r="AZ270" s="153">
        <f t="shared" si="1402"/>
        <v>-10.199999999999989</v>
      </c>
      <c r="BA270" s="153">
        <f t="shared" si="1403"/>
        <v>-4.1999999999999886</v>
      </c>
      <c r="BB270" s="153">
        <f t="shared" si="1404"/>
        <v>-6.5999999999999943</v>
      </c>
      <c r="BC270" s="153">
        <f t="shared" si="1405"/>
        <v>0</v>
      </c>
      <c r="BD270" s="153">
        <f t="shared" si="1406"/>
        <v>0</v>
      </c>
      <c r="BE270" s="153">
        <f t="shared" si="1407"/>
        <v>-1.5</v>
      </c>
      <c r="BF270" s="153">
        <f t="shared" si="1408"/>
        <v>-1.0999999999999996</v>
      </c>
      <c r="BG270" s="153">
        <f t="shared" si="1409"/>
        <v>-2.5</v>
      </c>
      <c r="BH270" s="153">
        <f t="shared" si="1410"/>
        <v>-2.5</v>
      </c>
      <c r="BI270" s="153">
        <f t="shared" si="1411"/>
        <v>-5.2000000000000028</v>
      </c>
      <c r="BJ270" s="153">
        <f t="shared" si="1412"/>
        <v>0</v>
      </c>
      <c r="BK270" s="153">
        <f t="shared" si="1413"/>
        <v>0</v>
      </c>
      <c r="BL270" s="153">
        <f t="shared" si="1414"/>
        <v>0</v>
      </c>
      <c r="BM270" s="153">
        <f t="shared" si="1415"/>
        <v>0</v>
      </c>
      <c r="BN270" s="153">
        <f t="shared" si="1416"/>
        <v>0</v>
      </c>
      <c r="BO270" s="188">
        <f t="shared" si="1417"/>
        <v>2.1316282072803006E-14</v>
      </c>
    </row>
    <row r="271" spans="1:67" ht="26.25" x14ac:dyDescent="0.25">
      <c r="A271" s="29"/>
      <c r="B271" s="31" t="s">
        <v>263</v>
      </c>
      <c r="C271" s="147">
        <f>E271+G271+I271+K271+M271+O271+Q271</f>
        <v>4.9000000000000004</v>
      </c>
      <c r="D271" s="148">
        <f t="shared" si="1687"/>
        <v>3</v>
      </c>
      <c r="E271" s="128"/>
      <c r="F271" s="128"/>
      <c r="G271" s="131"/>
      <c r="H271" s="131"/>
      <c r="I271" s="128">
        <v>4.9000000000000004</v>
      </c>
      <c r="J271" s="128">
        <v>3</v>
      </c>
      <c r="K271" s="131"/>
      <c r="L271" s="131"/>
      <c r="M271" s="131"/>
      <c r="N271" s="131"/>
      <c r="O271" s="131"/>
      <c r="P271" s="131"/>
      <c r="Q271" s="200"/>
      <c r="R271" s="200"/>
      <c r="S271" s="147">
        <f>U271+W271+Y271+AA271+AC271+AE271+AG271</f>
        <v>0</v>
      </c>
      <c r="T271" s="148">
        <f t="shared" si="1689"/>
        <v>0</v>
      </c>
      <c r="U271" s="133"/>
      <c r="V271" s="133"/>
      <c r="W271" s="133"/>
      <c r="X271" s="133"/>
      <c r="Y271" s="133"/>
      <c r="Z271" s="133"/>
      <c r="AA271" s="133"/>
      <c r="AB271" s="133"/>
      <c r="AC271" s="133"/>
      <c r="AD271" s="133"/>
      <c r="AE271" s="133"/>
      <c r="AF271" s="133"/>
      <c r="AG271" s="210"/>
      <c r="AH271" s="210"/>
      <c r="AI271" s="134">
        <f>AK271+AM271+AO271+AQ271+AS271+AU271+AW271</f>
        <v>4.9000000000000004</v>
      </c>
      <c r="AJ271" s="135">
        <f t="shared" si="1691"/>
        <v>3</v>
      </c>
      <c r="AK271" s="104">
        <f t="shared" ref="AK271" si="1705">E271+U271</f>
        <v>0</v>
      </c>
      <c r="AL271" s="104">
        <f t="shared" si="1692"/>
        <v>0</v>
      </c>
      <c r="AM271" s="104">
        <f t="shared" si="1693"/>
        <v>0</v>
      </c>
      <c r="AN271" s="104">
        <f t="shared" si="1694"/>
        <v>0</v>
      </c>
      <c r="AO271" s="104">
        <f t="shared" si="1695"/>
        <v>4.9000000000000004</v>
      </c>
      <c r="AP271" s="104">
        <f t="shared" si="1696"/>
        <v>3</v>
      </c>
      <c r="AQ271" s="104">
        <f t="shared" si="1697"/>
        <v>0</v>
      </c>
      <c r="AR271" s="104">
        <f t="shared" si="1698"/>
        <v>0</v>
      </c>
      <c r="AS271" s="104">
        <f t="shared" si="1699"/>
        <v>0</v>
      </c>
      <c r="AT271" s="104">
        <f t="shared" si="1700"/>
        <v>0</v>
      </c>
      <c r="AU271" s="104">
        <f t="shared" si="1701"/>
        <v>0</v>
      </c>
      <c r="AV271" s="104">
        <f t="shared" si="1702"/>
        <v>0</v>
      </c>
      <c r="AW271" s="104">
        <f t="shared" si="1703"/>
        <v>0</v>
      </c>
      <c r="AX271" s="104">
        <f t="shared" si="1704"/>
        <v>0</v>
      </c>
      <c r="AY271" s="153">
        <f t="shared" si="1401"/>
        <v>0</v>
      </c>
      <c r="AZ271" s="153">
        <f t="shared" si="1402"/>
        <v>0</v>
      </c>
      <c r="BA271" s="153">
        <f t="shared" si="1403"/>
        <v>0</v>
      </c>
      <c r="BB271" s="153">
        <f t="shared" si="1404"/>
        <v>0</v>
      </c>
      <c r="BC271" s="153">
        <f t="shared" si="1405"/>
        <v>0</v>
      </c>
      <c r="BD271" s="153">
        <f t="shared" si="1406"/>
        <v>0</v>
      </c>
      <c r="BE271" s="153">
        <f t="shared" si="1407"/>
        <v>0</v>
      </c>
      <c r="BF271" s="153">
        <f t="shared" si="1408"/>
        <v>0</v>
      </c>
      <c r="BG271" s="153">
        <f t="shared" si="1409"/>
        <v>0</v>
      </c>
      <c r="BH271" s="153">
        <f t="shared" si="1410"/>
        <v>0</v>
      </c>
      <c r="BI271" s="153">
        <f t="shared" si="1411"/>
        <v>0</v>
      </c>
      <c r="BJ271" s="153">
        <f t="shared" si="1412"/>
        <v>0</v>
      </c>
      <c r="BK271" s="153">
        <f t="shared" si="1413"/>
        <v>0</v>
      </c>
      <c r="BL271" s="153">
        <f t="shared" si="1414"/>
        <v>0</v>
      </c>
      <c r="BM271" s="153">
        <f t="shared" si="1415"/>
        <v>0</v>
      </c>
      <c r="BN271" s="153">
        <f t="shared" si="1416"/>
        <v>0</v>
      </c>
      <c r="BO271" s="188">
        <f t="shared" si="1417"/>
        <v>0</v>
      </c>
    </row>
    <row r="272" spans="1:67" ht="39" x14ac:dyDescent="0.25">
      <c r="A272" s="29"/>
      <c r="B272" s="31" t="s">
        <v>478</v>
      </c>
      <c r="C272" s="147">
        <f>E272+G272+I272+K272+M272+O272+Q272</f>
        <v>1.1000000000000001</v>
      </c>
      <c r="D272" s="148">
        <f t="shared" ref="D272" si="1706">F272+H272+J272+L272+N272+P272+R272</f>
        <v>1.1000000000000001</v>
      </c>
      <c r="E272" s="128"/>
      <c r="F272" s="128"/>
      <c r="G272" s="131"/>
      <c r="H272" s="131"/>
      <c r="I272" s="128">
        <v>1.1000000000000001</v>
      </c>
      <c r="J272" s="128">
        <v>1.1000000000000001</v>
      </c>
      <c r="K272" s="131"/>
      <c r="L272" s="131"/>
      <c r="M272" s="131"/>
      <c r="N272" s="131"/>
      <c r="O272" s="131"/>
      <c r="P272" s="131"/>
      <c r="Q272" s="200"/>
      <c r="R272" s="200"/>
      <c r="S272" s="147">
        <f>U272+W272+Y272+AA272+AC272+AE272+AG272</f>
        <v>1.5</v>
      </c>
      <c r="T272" s="148">
        <f t="shared" ref="T272" si="1707">V272+X272+Z272+AB272+AD272+AF272+AH272</f>
        <v>1.1000000000000001</v>
      </c>
      <c r="U272" s="133"/>
      <c r="V272" s="133"/>
      <c r="W272" s="133"/>
      <c r="X272" s="133"/>
      <c r="Y272" s="126">
        <v>1.5</v>
      </c>
      <c r="Z272" s="126">
        <v>1.1000000000000001</v>
      </c>
      <c r="AA272" s="133"/>
      <c r="AB272" s="133"/>
      <c r="AC272" s="133"/>
      <c r="AD272" s="133"/>
      <c r="AE272" s="133"/>
      <c r="AF272" s="133"/>
      <c r="AG272" s="210"/>
      <c r="AH272" s="210"/>
      <c r="AI272" s="134">
        <f>AK272+AM272+AO272+AQ272+AS272+AU272+AW272</f>
        <v>2.6</v>
      </c>
      <c r="AJ272" s="135">
        <f t="shared" ref="AJ272" si="1708">AL272+AN272+AP272+AR272+AT272+AV272+AX272</f>
        <v>2.2000000000000002</v>
      </c>
      <c r="AK272" s="104">
        <f t="shared" ref="AK272" si="1709">E272+U272</f>
        <v>0</v>
      </c>
      <c r="AL272" s="104">
        <f t="shared" ref="AL272" si="1710">F272+V272</f>
        <v>0</v>
      </c>
      <c r="AM272" s="104">
        <f t="shared" ref="AM272" si="1711">G272+W272</f>
        <v>0</v>
      </c>
      <c r="AN272" s="104">
        <f t="shared" ref="AN272" si="1712">H272+X272</f>
        <v>0</v>
      </c>
      <c r="AO272" s="104">
        <f t="shared" ref="AO272" si="1713">I272+Y272</f>
        <v>2.6</v>
      </c>
      <c r="AP272" s="104">
        <f t="shared" ref="AP272" si="1714">J272+Z272</f>
        <v>2.2000000000000002</v>
      </c>
      <c r="AQ272" s="104">
        <f t="shared" ref="AQ272" si="1715">K272+AA272</f>
        <v>0</v>
      </c>
      <c r="AR272" s="104">
        <f t="shared" ref="AR272" si="1716">L272+AB272</f>
        <v>0</v>
      </c>
      <c r="AS272" s="104">
        <f t="shared" ref="AS272" si="1717">M272+AC272</f>
        <v>0</v>
      </c>
      <c r="AT272" s="104">
        <f t="shared" ref="AT272" si="1718">N272+AD272</f>
        <v>0</v>
      </c>
      <c r="AU272" s="104">
        <f t="shared" ref="AU272" si="1719">O272+AE272</f>
        <v>0</v>
      </c>
      <c r="AV272" s="104">
        <f t="shared" ref="AV272" si="1720">P272+AF272</f>
        <v>0</v>
      </c>
      <c r="AW272" s="104">
        <f t="shared" ref="AW272" si="1721">Q272+AG272</f>
        <v>0</v>
      </c>
      <c r="AX272" s="104">
        <f t="shared" ref="AX272" si="1722">R272+AH272</f>
        <v>0</v>
      </c>
      <c r="AY272" s="153">
        <f t="shared" si="1401"/>
        <v>-1.5</v>
      </c>
      <c r="AZ272" s="153">
        <f t="shared" si="1402"/>
        <v>-1.1000000000000001</v>
      </c>
      <c r="BA272" s="153">
        <f t="shared" si="1403"/>
        <v>0</v>
      </c>
      <c r="BB272" s="153">
        <f t="shared" si="1404"/>
        <v>0</v>
      </c>
      <c r="BC272" s="153">
        <f t="shared" si="1405"/>
        <v>0</v>
      </c>
      <c r="BD272" s="153">
        <f t="shared" si="1406"/>
        <v>0</v>
      </c>
      <c r="BE272" s="153">
        <f t="shared" si="1407"/>
        <v>-1.5</v>
      </c>
      <c r="BF272" s="153">
        <f t="shared" si="1408"/>
        <v>-1.1000000000000001</v>
      </c>
      <c r="BG272" s="153">
        <f t="shared" si="1409"/>
        <v>0</v>
      </c>
      <c r="BH272" s="153">
        <f t="shared" si="1410"/>
        <v>0</v>
      </c>
      <c r="BI272" s="153">
        <f t="shared" si="1411"/>
        <v>0</v>
      </c>
      <c r="BJ272" s="153">
        <f t="shared" si="1412"/>
        <v>0</v>
      </c>
      <c r="BK272" s="153">
        <f t="shared" si="1413"/>
        <v>0</v>
      </c>
      <c r="BL272" s="153">
        <f t="shared" si="1414"/>
        <v>0</v>
      </c>
      <c r="BM272" s="153">
        <f t="shared" si="1415"/>
        <v>0</v>
      </c>
      <c r="BN272" s="153">
        <f t="shared" si="1416"/>
        <v>0</v>
      </c>
      <c r="BO272" s="188">
        <f t="shared" si="1417"/>
        <v>0</v>
      </c>
    </row>
    <row r="273" spans="1:67" ht="26.25" x14ac:dyDescent="0.25">
      <c r="A273" s="29"/>
      <c r="B273" s="31" t="s">
        <v>310</v>
      </c>
      <c r="C273" s="147">
        <f>E273+G273+I273+K273+M273+O273+Q273</f>
        <v>8.8000000000000007</v>
      </c>
      <c r="D273" s="148">
        <f t="shared" si="1687"/>
        <v>8.6999999999999993</v>
      </c>
      <c r="E273" s="128"/>
      <c r="F273" s="128"/>
      <c r="G273" s="128"/>
      <c r="H273" s="128"/>
      <c r="I273" s="128">
        <v>8.8000000000000007</v>
      </c>
      <c r="J273" s="128">
        <v>8.6999999999999993</v>
      </c>
      <c r="K273" s="128"/>
      <c r="L273" s="128"/>
      <c r="M273" s="128"/>
      <c r="N273" s="128"/>
      <c r="O273" s="128"/>
      <c r="P273" s="128"/>
      <c r="Q273" s="197"/>
      <c r="R273" s="197"/>
      <c r="S273" s="147">
        <f>U273+W273+Y273+AA273+AC273+AE273+AG273</f>
        <v>0</v>
      </c>
      <c r="T273" s="148">
        <f t="shared" si="1689"/>
        <v>0</v>
      </c>
      <c r="U273" s="129"/>
      <c r="V273" s="129"/>
      <c r="W273" s="129"/>
      <c r="X273" s="129"/>
      <c r="Y273" s="129"/>
      <c r="Z273" s="129"/>
      <c r="AA273" s="129"/>
      <c r="AB273" s="129"/>
      <c r="AC273" s="129"/>
      <c r="AD273" s="129"/>
      <c r="AE273" s="129"/>
      <c r="AF273" s="129"/>
      <c r="AG273" s="207"/>
      <c r="AH273" s="207"/>
      <c r="AI273" s="134">
        <f>AK273+AM273+AO273+AQ273+AS273+AU273+AW273</f>
        <v>8.8000000000000007</v>
      </c>
      <c r="AJ273" s="135">
        <f t="shared" si="1691"/>
        <v>8.6999999999999993</v>
      </c>
      <c r="AK273" s="104">
        <f t="shared" ref="AK273" si="1723">E273+U273</f>
        <v>0</v>
      </c>
      <c r="AL273" s="104">
        <f t="shared" ref="AL273" si="1724">F273+V273</f>
        <v>0</v>
      </c>
      <c r="AM273" s="104">
        <f t="shared" ref="AM273" si="1725">G273+W273</f>
        <v>0</v>
      </c>
      <c r="AN273" s="104">
        <f t="shared" ref="AN273" si="1726">H273+X273</f>
        <v>0</v>
      </c>
      <c r="AO273" s="104">
        <f t="shared" ref="AO273" si="1727">I273+Y273</f>
        <v>8.8000000000000007</v>
      </c>
      <c r="AP273" s="104">
        <f t="shared" ref="AP273" si="1728">J273+Z273</f>
        <v>8.6999999999999993</v>
      </c>
      <c r="AQ273" s="104">
        <f t="shared" ref="AQ273" si="1729">K273+AA273</f>
        <v>0</v>
      </c>
      <c r="AR273" s="104">
        <f t="shared" ref="AR273" si="1730">L273+AB273</f>
        <v>0</v>
      </c>
      <c r="AS273" s="104">
        <f t="shared" ref="AS273" si="1731">M273+AC273</f>
        <v>0</v>
      </c>
      <c r="AT273" s="104">
        <f t="shared" ref="AT273" si="1732">N273+AD273</f>
        <v>0</v>
      </c>
      <c r="AU273" s="104">
        <f t="shared" ref="AU273" si="1733">O273+AE273</f>
        <v>0</v>
      </c>
      <c r="AV273" s="104">
        <f t="shared" ref="AV273" si="1734">P273+AF273</f>
        <v>0</v>
      </c>
      <c r="AW273" s="104">
        <f t="shared" ref="AW273" si="1735">Q273+AG273</f>
        <v>0</v>
      </c>
      <c r="AX273" s="104">
        <f t="shared" ref="AX273" si="1736">R273+AH273</f>
        <v>0</v>
      </c>
      <c r="AY273" s="153">
        <f t="shared" si="1401"/>
        <v>0</v>
      </c>
      <c r="AZ273" s="153">
        <f t="shared" si="1402"/>
        <v>0</v>
      </c>
      <c r="BA273" s="153">
        <f t="shared" si="1403"/>
        <v>0</v>
      </c>
      <c r="BB273" s="153">
        <f t="shared" si="1404"/>
        <v>0</v>
      </c>
      <c r="BC273" s="153">
        <f t="shared" si="1405"/>
        <v>0</v>
      </c>
      <c r="BD273" s="153">
        <f t="shared" si="1406"/>
        <v>0</v>
      </c>
      <c r="BE273" s="153">
        <f t="shared" si="1407"/>
        <v>0</v>
      </c>
      <c r="BF273" s="153">
        <f t="shared" si="1408"/>
        <v>0</v>
      </c>
      <c r="BG273" s="153">
        <f t="shared" si="1409"/>
        <v>0</v>
      </c>
      <c r="BH273" s="153">
        <f t="shared" si="1410"/>
        <v>0</v>
      </c>
      <c r="BI273" s="153">
        <f t="shared" si="1411"/>
        <v>0</v>
      </c>
      <c r="BJ273" s="153">
        <f t="shared" si="1412"/>
        <v>0</v>
      </c>
      <c r="BK273" s="153">
        <f t="shared" si="1413"/>
        <v>0</v>
      </c>
      <c r="BL273" s="153">
        <f t="shared" si="1414"/>
        <v>0</v>
      </c>
      <c r="BM273" s="153">
        <f t="shared" si="1415"/>
        <v>0</v>
      </c>
      <c r="BN273" s="153">
        <f t="shared" si="1416"/>
        <v>0</v>
      </c>
      <c r="BO273" s="188">
        <f t="shared" si="1417"/>
        <v>0</v>
      </c>
    </row>
    <row r="274" spans="1:67" ht="15" customHeight="1" x14ac:dyDescent="0.25">
      <c r="A274" s="28" t="s">
        <v>41</v>
      </c>
      <c r="B274" s="107" t="s">
        <v>331</v>
      </c>
      <c r="C274" s="143">
        <f>C275</f>
        <v>1242.4999999999998</v>
      </c>
      <c r="D274" s="144">
        <f t="shared" ref="D274:R274" si="1737">D275</f>
        <v>1001.3</v>
      </c>
      <c r="E274" s="121">
        <f t="shared" si="1737"/>
        <v>577.5</v>
      </c>
      <c r="F274" s="121">
        <f t="shared" si="1737"/>
        <v>479.2</v>
      </c>
      <c r="G274" s="121">
        <f t="shared" si="1737"/>
        <v>0</v>
      </c>
      <c r="H274" s="121">
        <f t="shared" si="1737"/>
        <v>0</v>
      </c>
      <c r="I274" s="121">
        <f t="shared" si="1737"/>
        <v>25.800000000000004</v>
      </c>
      <c r="J274" s="121">
        <f t="shared" si="1737"/>
        <v>24.5</v>
      </c>
      <c r="K274" s="121">
        <f t="shared" si="1737"/>
        <v>524.4</v>
      </c>
      <c r="L274" s="121">
        <f t="shared" si="1737"/>
        <v>497.6</v>
      </c>
      <c r="M274" s="121">
        <f t="shared" si="1737"/>
        <v>100.7</v>
      </c>
      <c r="N274" s="121">
        <f t="shared" si="1737"/>
        <v>0</v>
      </c>
      <c r="O274" s="121">
        <f t="shared" si="1737"/>
        <v>0</v>
      </c>
      <c r="P274" s="121">
        <f t="shared" si="1737"/>
        <v>0</v>
      </c>
      <c r="Q274" s="195">
        <f t="shared" si="1737"/>
        <v>14.1</v>
      </c>
      <c r="R274" s="195">
        <f t="shared" si="1737"/>
        <v>0</v>
      </c>
      <c r="S274" s="143">
        <f>S275</f>
        <v>-1.5</v>
      </c>
      <c r="T274" s="144">
        <f t="shared" ref="T274:AH274" si="1738">T275</f>
        <v>2</v>
      </c>
      <c r="U274" s="125">
        <f t="shared" si="1738"/>
        <v>-4.5</v>
      </c>
      <c r="V274" s="125">
        <f t="shared" si="1738"/>
        <v>0</v>
      </c>
      <c r="W274" s="125">
        <f t="shared" si="1738"/>
        <v>0</v>
      </c>
      <c r="X274" s="125">
        <f t="shared" si="1738"/>
        <v>0</v>
      </c>
      <c r="Y274" s="125">
        <f t="shared" si="1738"/>
        <v>1</v>
      </c>
      <c r="Z274" s="125">
        <f t="shared" si="1738"/>
        <v>0</v>
      </c>
      <c r="AA274" s="125">
        <f t="shared" si="1738"/>
        <v>2</v>
      </c>
      <c r="AB274" s="125">
        <f t="shared" si="1738"/>
        <v>2</v>
      </c>
      <c r="AC274" s="125">
        <f t="shared" si="1738"/>
        <v>0</v>
      </c>
      <c r="AD274" s="125">
        <f t="shared" si="1738"/>
        <v>0</v>
      </c>
      <c r="AE274" s="125">
        <f t="shared" si="1738"/>
        <v>0</v>
      </c>
      <c r="AF274" s="125">
        <f t="shared" si="1738"/>
        <v>0</v>
      </c>
      <c r="AG274" s="205">
        <f t="shared" si="1738"/>
        <v>0</v>
      </c>
      <c r="AH274" s="205">
        <f t="shared" si="1738"/>
        <v>0</v>
      </c>
      <c r="AI274" s="13">
        <f>AI275</f>
        <v>1240.9999999999998</v>
      </c>
      <c r="AJ274" s="11">
        <f t="shared" ref="AJ274:AX274" si="1739">AJ275</f>
        <v>1003.3</v>
      </c>
      <c r="AK274" s="96">
        <f t="shared" si="1739"/>
        <v>573</v>
      </c>
      <c r="AL274" s="96">
        <f t="shared" si="1739"/>
        <v>479.2</v>
      </c>
      <c r="AM274" s="96">
        <f t="shared" si="1739"/>
        <v>0</v>
      </c>
      <c r="AN274" s="96">
        <f t="shared" si="1739"/>
        <v>0</v>
      </c>
      <c r="AO274" s="96">
        <f t="shared" si="1739"/>
        <v>26.800000000000004</v>
      </c>
      <c r="AP274" s="96">
        <f t="shared" si="1739"/>
        <v>24.5</v>
      </c>
      <c r="AQ274" s="96">
        <f t="shared" si="1739"/>
        <v>526.4</v>
      </c>
      <c r="AR274" s="96">
        <f t="shared" si="1739"/>
        <v>499.6</v>
      </c>
      <c r="AS274" s="96">
        <f t="shared" si="1739"/>
        <v>100.7</v>
      </c>
      <c r="AT274" s="96">
        <f t="shared" si="1739"/>
        <v>0</v>
      </c>
      <c r="AU274" s="96">
        <f t="shared" si="1739"/>
        <v>0</v>
      </c>
      <c r="AV274" s="96">
        <f t="shared" si="1739"/>
        <v>0</v>
      </c>
      <c r="AW274" s="96">
        <f t="shared" si="1739"/>
        <v>14.1</v>
      </c>
      <c r="AX274" s="96">
        <f t="shared" si="1739"/>
        <v>0</v>
      </c>
      <c r="AY274" s="153">
        <f t="shared" si="1401"/>
        <v>1.5</v>
      </c>
      <c r="AZ274" s="153">
        <f t="shared" si="1402"/>
        <v>-2</v>
      </c>
      <c r="BA274" s="153">
        <f t="shared" si="1403"/>
        <v>4.5</v>
      </c>
      <c r="BB274" s="153">
        <f t="shared" si="1404"/>
        <v>0</v>
      </c>
      <c r="BC274" s="153">
        <f t="shared" si="1405"/>
        <v>0</v>
      </c>
      <c r="BD274" s="153">
        <f t="shared" si="1406"/>
        <v>0</v>
      </c>
      <c r="BE274" s="153">
        <f t="shared" si="1407"/>
        <v>-1</v>
      </c>
      <c r="BF274" s="153">
        <f t="shared" si="1408"/>
        <v>0</v>
      </c>
      <c r="BG274" s="153">
        <f t="shared" si="1409"/>
        <v>-2</v>
      </c>
      <c r="BH274" s="153">
        <f t="shared" si="1410"/>
        <v>-2</v>
      </c>
      <c r="BI274" s="153">
        <f t="shared" si="1411"/>
        <v>0</v>
      </c>
      <c r="BJ274" s="153">
        <f t="shared" si="1412"/>
        <v>0</v>
      </c>
      <c r="BK274" s="153">
        <f t="shared" si="1413"/>
        <v>0</v>
      </c>
      <c r="BL274" s="153">
        <f t="shared" si="1414"/>
        <v>0</v>
      </c>
      <c r="BM274" s="153">
        <f t="shared" si="1415"/>
        <v>0</v>
      </c>
      <c r="BN274" s="153">
        <f t="shared" si="1416"/>
        <v>0</v>
      </c>
      <c r="BO274" s="188">
        <f t="shared" si="1417"/>
        <v>0</v>
      </c>
    </row>
    <row r="275" spans="1:67" x14ac:dyDescent="0.25">
      <c r="A275" s="29"/>
      <c r="B275" s="19" t="s">
        <v>308</v>
      </c>
      <c r="C275" s="146">
        <f t="shared" ref="C275" si="1740">E275+G275+I275+K275+M275+O275+Q275</f>
        <v>1242.4999999999998</v>
      </c>
      <c r="D275" s="146">
        <f t="shared" ref="D275:D279" si="1741">F275+H275+J275+L275+N275+P275+R275</f>
        <v>1001.3</v>
      </c>
      <c r="E275" s="6">
        <v>577.5</v>
      </c>
      <c r="F275" s="6">
        <v>479.2</v>
      </c>
      <c r="G275" s="6"/>
      <c r="H275" s="6"/>
      <c r="I275" s="6">
        <f>SUM(I276:I279)</f>
        <v>25.800000000000004</v>
      </c>
      <c r="J275" s="6">
        <f>SUM(J276:J279)</f>
        <v>24.5</v>
      </c>
      <c r="K275" s="6">
        <v>524.4</v>
      </c>
      <c r="L275" s="6">
        <v>497.6</v>
      </c>
      <c r="M275" s="6">
        <v>100.7</v>
      </c>
      <c r="N275" s="121"/>
      <c r="O275" s="121"/>
      <c r="P275" s="121"/>
      <c r="Q275" s="196">
        <f>'4 priedas_ nepanaudotos lėšos'!C96</f>
        <v>14.1</v>
      </c>
      <c r="R275" s="196">
        <f>'4 priedas_ nepanaudotos lėšos'!D96</f>
        <v>0</v>
      </c>
      <c r="S275" s="146">
        <f t="shared" ref="S275" si="1742">U275+W275+Y275+AA275+AC275+AE275+AG275</f>
        <v>-1.5</v>
      </c>
      <c r="T275" s="146">
        <f t="shared" ref="T275:T279" si="1743">V275+X275+Z275+AB275+AD275+AF275+AH275</f>
        <v>2</v>
      </c>
      <c r="U275" s="125">
        <v>-4.5</v>
      </c>
      <c r="V275" s="125"/>
      <c r="W275" s="126"/>
      <c r="X275" s="126"/>
      <c r="Y275" s="126">
        <f>SUM(Y276:Y279)</f>
        <v>1</v>
      </c>
      <c r="Z275" s="126">
        <f>SUM(Z276:Z279)</f>
        <v>0</v>
      </c>
      <c r="AA275" s="125">
        <v>2</v>
      </c>
      <c r="AB275" s="126">
        <v>2</v>
      </c>
      <c r="AC275" s="125"/>
      <c r="AD275" s="125"/>
      <c r="AE275" s="125"/>
      <c r="AF275" s="125"/>
      <c r="AG275" s="205">
        <f>'4 priedas_ nepanaudotos lėšos'!O96</f>
        <v>0</v>
      </c>
      <c r="AH275" s="205">
        <f>'4 priedas_ nepanaudotos lėšos'!P96</f>
        <v>0</v>
      </c>
      <c r="AI275" s="103">
        <f t="shared" ref="AI275" si="1744">AK275+AM275+AO275+AQ275+AS275+AU275+AW275</f>
        <v>1240.9999999999998</v>
      </c>
      <c r="AJ275" s="103">
        <f t="shared" ref="AJ275:AJ279" si="1745">AL275+AN275+AP275+AR275+AT275+AV275+AX275</f>
        <v>1003.3</v>
      </c>
      <c r="AK275" s="5">
        <f>E275+U275</f>
        <v>573</v>
      </c>
      <c r="AL275" s="5">
        <f t="shared" ref="AL275:AL276" si="1746">F275+V275</f>
        <v>479.2</v>
      </c>
      <c r="AM275" s="5">
        <f t="shared" ref="AM275:AM276" si="1747">G275+W275</f>
        <v>0</v>
      </c>
      <c r="AN275" s="5">
        <f t="shared" ref="AN275:AN276" si="1748">H275+X275</f>
        <v>0</v>
      </c>
      <c r="AO275" s="5">
        <f t="shared" ref="AO275:AO276" si="1749">I275+Y275</f>
        <v>26.800000000000004</v>
      </c>
      <c r="AP275" s="5">
        <f t="shared" ref="AP275:AP276" si="1750">J275+Z275</f>
        <v>24.5</v>
      </c>
      <c r="AQ275" s="5">
        <f t="shared" ref="AQ275:AQ276" si="1751">K275+AA275</f>
        <v>526.4</v>
      </c>
      <c r="AR275" s="5">
        <f t="shared" ref="AR275:AR276" si="1752">L275+AB275</f>
        <v>499.6</v>
      </c>
      <c r="AS275" s="5">
        <f t="shared" ref="AS275:AS276" si="1753">M275+AC275</f>
        <v>100.7</v>
      </c>
      <c r="AT275" s="5">
        <f t="shared" ref="AT275:AT276" si="1754">N275+AD275</f>
        <v>0</v>
      </c>
      <c r="AU275" s="5">
        <f t="shared" ref="AU275:AU276" si="1755">O275+AE275</f>
        <v>0</v>
      </c>
      <c r="AV275" s="5">
        <f t="shared" ref="AV275:AV276" si="1756">P275+AF275</f>
        <v>0</v>
      </c>
      <c r="AW275" s="5">
        <f t="shared" ref="AW275:AW276" si="1757">Q275+AG275</f>
        <v>14.1</v>
      </c>
      <c r="AX275" s="5">
        <f t="shared" ref="AX275:AX276" si="1758">R275+AH275</f>
        <v>0</v>
      </c>
      <c r="AY275" s="153">
        <f t="shared" si="1401"/>
        <v>1.5</v>
      </c>
      <c r="AZ275" s="153">
        <f t="shared" si="1402"/>
        <v>-2</v>
      </c>
      <c r="BA275" s="153">
        <f t="shared" si="1403"/>
        <v>4.5</v>
      </c>
      <c r="BB275" s="153">
        <f t="shared" si="1404"/>
        <v>0</v>
      </c>
      <c r="BC275" s="153">
        <f t="shared" si="1405"/>
        <v>0</v>
      </c>
      <c r="BD275" s="153">
        <f t="shared" si="1406"/>
        <v>0</v>
      </c>
      <c r="BE275" s="153">
        <f t="shared" si="1407"/>
        <v>-1</v>
      </c>
      <c r="BF275" s="153">
        <f t="shared" si="1408"/>
        <v>0</v>
      </c>
      <c r="BG275" s="153">
        <f t="shared" si="1409"/>
        <v>-2</v>
      </c>
      <c r="BH275" s="153">
        <f t="shared" si="1410"/>
        <v>-2</v>
      </c>
      <c r="BI275" s="153">
        <f t="shared" si="1411"/>
        <v>0</v>
      </c>
      <c r="BJ275" s="153">
        <f t="shared" si="1412"/>
        <v>0</v>
      </c>
      <c r="BK275" s="153">
        <f t="shared" si="1413"/>
        <v>0</v>
      </c>
      <c r="BL275" s="153">
        <f t="shared" si="1414"/>
        <v>0</v>
      </c>
      <c r="BM275" s="153">
        <f t="shared" si="1415"/>
        <v>0</v>
      </c>
      <c r="BN275" s="153">
        <f t="shared" si="1416"/>
        <v>0</v>
      </c>
      <c r="BO275" s="188">
        <f t="shared" si="1417"/>
        <v>0</v>
      </c>
    </row>
    <row r="276" spans="1:67" ht="26.25" x14ac:dyDescent="0.25">
      <c r="A276" s="29"/>
      <c r="B276" s="31" t="s">
        <v>263</v>
      </c>
      <c r="C276" s="147">
        <f>E276+G276+I276+K276+M276+O276+Q276</f>
        <v>3.3</v>
      </c>
      <c r="D276" s="148">
        <f t="shared" si="1741"/>
        <v>2.4</v>
      </c>
      <c r="E276" s="6"/>
      <c r="F276" s="6"/>
      <c r="G276" s="6"/>
      <c r="H276" s="6"/>
      <c r="I276" s="128">
        <v>3.3</v>
      </c>
      <c r="J276" s="128">
        <v>2.4</v>
      </c>
      <c r="K276" s="6"/>
      <c r="L276" s="6"/>
      <c r="M276" s="6"/>
      <c r="N276" s="6"/>
      <c r="O276" s="6"/>
      <c r="P276" s="6"/>
      <c r="Q276" s="196"/>
      <c r="R276" s="196"/>
      <c r="S276" s="147">
        <f>U276+W276+Y276+AA276+AC276+AE276+AG276</f>
        <v>0</v>
      </c>
      <c r="T276" s="148">
        <f t="shared" si="1743"/>
        <v>0</v>
      </c>
      <c r="U276" s="126"/>
      <c r="V276" s="126"/>
      <c r="W276" s="126"/>
      <c r="X276" s="126"/>
      <c r="Y276" s="126"/>
      <c r="Z276" s="126"/>
      <c r="AA276" s="126"/>
      <c r="AB276" s="126"/>
      <c r="AC276" s="126"/>
      <c r="AD276" s="126"/>
      <c r="AE276" s="126"/>
      <c r="AF276" s="126"/>
      <c r="AG276" s="206"/>
      <c r="AH276" s="206"/>
      <c r="AI276" s="134">
        <f>AK276+AM276+AO276+AQ276+AS276+AU276+AW276</f>
        <v>3.3</v>
      </c>
      <c r="AJ276" s="135">
        <f t="shared" si="1745"/>
        <v>2.4</v>
      </c>
      <c r="AK276" s="104">
        <f t="shared" ref="AK276" si="1759">E276+U276</f>
        <v>0</v>
      </c>
      <c r="AL276" s="104">
        <f t="shared" si="1746"/>
        <v>0</v>
      </c>
      <c r="AM276" s="104">
        <f t="shared" si="1747"/>
        <v>0</v>
      </c>
      <c r="AN276" s="104">
        <f t="shared" si="1748"/>
        <v>0</v>
      </c>
      <c r="AO276" s="104">
        <f t="shared" si="1749"/>
        <v>3.3</v>
      </c>
      <c r="AP276" s="104">
        <f t="shared" si="1750"/>
        <v>2.4</v>
      </c>
      <c r="AQ276" s="104">
        <f t="shared" si="1751"/>
        <v>0</v>
      </c>
      <c r="AR276" s="104">
        <f t="shared" si="1752"/>
        <v>0</v>
      </c>
      <c r="AS276" s="104">
        <f t="shared" si="1753"/>
        <v>0</v>
      </c>
      <c r="AT276" s="104">
        <f t="shared" si="1754"/>
        <v>0</v>
      </c>
      <c r="AU276" s="104">
        <f t="shared" si="1755"/>
        <v>0</v>
      </c>
      <c r="AV276" s="104">
        <f t="shared" si="1756"/>
        <v>0</v>
      </c>
      <c r="AW276" s="104">
        <f t="shared" si="1757"/>
        <v>0</v>
      </c>
      <c r="AX276" s="104">
        <f t="shared" si="1758"/>
        <v>0</v>
      </c>
      <c r="AY276" s="153">
        <f t="shared" si="1401"/>
        <v>0</v>
      </c>
      <c r="AZ276" s="153">
        <f t="shared" si="1402"/>
        <v>0</v>
      </c>
      <c r="BA276" s="153">
        <f t="shared" si="1403"/>
        <v>0</v>
      </c>
      <c r="BB276" s="153">
        <f t="shared" si="1404"/>
        <v>0</v>
      </c>
      <c r="BC276" s="153">
        <f t="shared" si="1405"/>
        <v>0</v>
      </c>
      <c r="BD276" s="153">
        <f t="shared" si="1406"/>
        <v>0</v>
      </c>
      <c r="BE276" s="153">
        <f t="shared" si="1407"/>
        <v>0</v>
      </c>
      <c r="BF276" s="153">
        <f t="shared" si="1408"/>
        <v>0</v>
      </c>
      <c r="BG276" s="153">
        <f t="shared" si="1409"/>
        <v>0</v>
      </c>
      <c r="BH276" s="153">
        <f t="shared" si="1410"/>
        <v>0</v>
      </c>
      <c r="BI276" s="153">
        <f t="shared" si="1411"/>
        <v>0</v>
      </c>
      <c r="BJ276" s="153">
        <f t="shared" si="1412"/>
        <v>0</v>
      </c>
      <c r="BK276" s="153">
        <f t="shared" si="1413"/>
        <v>0</v>
      </c>
      <c r="BL276" s="153">
        <f t="shared" si="1414"/>
        <v>0</v>
      </c>
      <c r="BM276" s="153">
        <f t="shared" si="1415"/>
        <v>0</v>
      </c>
      <c r="BN276" s="153">
        <f t="shared" si="1416"/>
        <v>0</v>
      </c>
      <c r="BO276" s="188">
        <f t="shared" si="1417"/>
        <v>0</v>
      </c>
    </row>
    <row r="277" spans="1:67" ht="26.25" x14ac:dyDescent="0.25">
      <c r="A277" s="29"/>
      <c r="B277" s="31" t="s">
        <v>310</v>
      </c>
      <c r="C277" s="147">
        <f t="shared" ref="C277:C279" si="1760">E277+G277+I277+K277+M277+O277+Q277</f>
        <v>17.100000000000001</v>
      </c>
      <c r="D277" s="148">
        <f t="shared" si="1741"/>
        <v>16.8</v>
      </c>
      <c r="E277" s="6"/>
      <c r="F277" s="6"/>
      <c r="G277" s="6"/>
      <c r="H277" s="6"/>
      <c r="I277" s="128">
        <v>17.100000000000001</v>
      </c>
      <c r="J277" s="128">
        <v>16.8</v>
      </c>
      <c r="K277" s="6"/>
      <c r="L277" s="6"/>
      <c r="M277" s="6"/>
      <c r="N277" s="6"/>
      <c r="O277" s="6"/>
      <c r="P277" s="6"/>
      <c r="Q277" s="196"/>
      <c r="R277" s="196"/>
      <c r="S277" s="147">
        <f t="shared" ref="S277:S279" si="1761">U277+W277+Y277+AA277+AC277+AE277+AG277</f>
        <v>0</v>
      </c>
      <c r="T277" s="148">
        <f t="shared" si="1743"/>
        <v>0</v>
      </c>
      <c r="U277" s="126"/>
      <c r="V277" s="126"/>
      <c r="W277" s="126"/>
      <c r="X277" s="126"/>
      <c r="Y277" s="126"/>
      <c r="Z277" s="126"/>
      <c r="AA277" s="126"/>
      <c r="AB277" s="126"/>
      <c r="AC277" s="126"/>
      <c r="AD277" s="126"/>
      <c r="AE277" s="126"/>
      <c r="AF277" s="126"/>
      <c r="AG277" s="206"/>
      <c r="AH277" s="206"/>
      <c r="AI277" s="134">
        <f t="shared" ref="AI277:AI279" si="1762">AK277+AM277+AO277+AQ277+AS277+AU277+AW277</f>
        <v>17.100000000000001</v>
      </c>
      <c r="AJ277" s="135">
        <f t="shared" si="1745"/>
        <v>16.8</v>
      </c>
      <c r="AK277" s="104">
        <f t="shared" ref="AK277:AK279" si="1763">E277+U277</f>
        <v>0</v>
      </c>
      <c r="AL277" s="104">
        <f t="shared" ref="AL277:AL279" si="1764">F277+V277</f>
        <v>0</v>
      </c>
      <c r="AM277" s="104">
        <f t="shared" ref="AM277:AM279" si="1765">G277+W277</f>
        <v>0</v>
      </c>
      <c r="AN277" s="104">
        <f t="shared" ref="AN277:AN279" si="1766">H277+X277</f>
        <v>0</v>
      </c>
      <c r="AO277" s="104">
        <f t="shared" ref="AO277:AO279" si="1767">I277+Y277</f>
        <v>17.100000000000001</v>
      </c>
      <c r="AP277" s="104">
        <f t="shared" ref="AP277:AP279" si="1768">J277+Z277</f>
        <v>16.8</v>
      </c>
      <c r="AQ277" s="104">
        <f t="shared" ref="AQ277:AQ279" si="1769">K277+AA277</f>
        <v>0</v>
      </c>
      <c r="AR277" s="104">
        <f t="shared" ref="AR277:AR279" si="1770">L277+AB277</f>
        <v>0</v>
      </c>
      <c r="AS277" s="104">
        <f t="shared" ref="AS277:AS279" si="1771">M277+AC277</f>
        <v>0</v>
      </c>
      <c r="AT277" s="104">
        <f t="shared" ref="AT277:AT279" si="1772">N277+AD277</f>
        <v>0</v>
      </c>
      <c r="AU277" s="104">
        <f t="shared" ref="AU277:AU279" si="1773">O277+AE277</f>
        <v>0</v>
      </c>
      <c r="AV277" s="104">
        <f t="shared" ref="AV277:AV279" si="1774">P277+AF277</f>
        <v>0</v>
      </c>
      <c r="AW277" s="104">
        <f t="shared" ref="AW277:AW279" si="1775">Q277+AG277</f>
        <v>0</v>
      </c>
      <c r="AX277" s="104">
        <f t="shared" ref="AX277:AX279" si="1776">R277+AH277</f>
        <v>0</v>
      </c>
      <c r="AY277" s="153">
        <f t="shared" si="1401"/>
        <v>0</v>
      </c>
      <c r="AZ277" s="153">
        <f t="shared" si="1402"/>
        <v>0</v>
      </c>
      <c r="BA277" s="153">
        <f t="shared" si="1403"/>
        <v>0</v>
      </c>
      <c r="BB277" s="153">
        <f t="shared" si="1404"/>
        <v>0</v>
      </c>
      <c r="BC277" s="153">
        <f t="shared" si="1405"/>
        <v>0</v>
      </c>
      <c r="BD277" s="153">
        <f t="shared" si="1406"/>
        <v>0</v>
      </c>
      <c r="BE277" s="153">
        <f t="shared" si="1407"/>
        <v>0</v>
      </c>
      <c r="BF277" s="153">
        <f t="shared" si="1408"/>
        <v>0</v>
      </c>
      <c r="BG277" s="153">
        <f t="shared" si="1409"/>
        <v>0</v>
      </c>
      <c r="BH277" s="153">
        <f t="shared" si="1410"/>
        <v>0</v>
      </c>
      <c r="BI277" s="153">
        <f t="shared" si="1411"/>
        <v>0</v>
      </c>
      <c r="BJ277" s="153">
        <f t="shared" si="1412"/>
        <v>0</v>
      </c>
      <c r="BK277" s="153">
        <f t="shared" si="1413"/>
        <v>0</v>
      </c>
      <c r="BL277" s="153">
        <f t="shared" si="1414"/>
        <v>0</v>
      </c>
      <c r="BM277" s="153">
        <f t="shared" si="1415"/>
        <v>0</v>
      </c>
      <c r="BN277" s="153">
        <f t="shared" si="1416"/>
        <v>0</v>
      </c>
      <c r="BO277" s="188">
        <f t="shared" si="1417"/>
        <v>0</v>
      </c>
    </row>
    <row r="278" spans="1:67" ht="39" x14ac:dyDescent="0.25">
      <c r="A278" s="29"/>
      <c r="B278" s="31" t="s">
        <v>478</v>
      </c>
      <c r="C278" s="147">
        <f>E278+G278+I278+K278+M278+O278+Q278</f>
        <v>1</v>
      </c>
      <c r="D278" s="148">
        <f t="shared" si="1741"/>
        <v>1</v>
      </c>
      <c r="E278" s="128"/>
      <c r="F278" s="128"/>
      <c r="G278" s="131"/>
      <c r="H278" s="131"/>
      <c r="I278" s="128">
        <v>1</v>
      </c>
      <c r="J278" s="128">
        <v>1</v>
      </c>
      <c r="K278" s="131"/>
      <c r="L278" s="131"/>
      <c r="M278" s="131"/>
      <c r="N278" s="131"/>
      <c r="O278" s="131"/>
      <c r="P278" s="131"/>
      <c r="Q278" s="200"/>
      <c r="R278" s="200"/>
      <c r="S278" s="147">
        <f>U278+W278+Y278+AA278+AC278+AE278+AG278</f>
        <v>1</v>
      </c>
      <c r="T278" s="148">
        <f t="shared" si="1743"/>
        <v>0</v>
      </c>
      <c r="U278" s="133"/>
      <c r="V278" s="133"/>
      <c r="W278" s="133"/>
      <c r="X278" s="133"/>
      <c r="Y278" s="126">
        <v>1</v>
      </c>
      <c r="Z278" s="126"/>
      <c r="AA278" s="133"/>
      <c r="AB278" s="133"/>
      <c r="AC278" s="133"/>
      <c r="AD278" s="133"/>
      <c r="AE278" s="133"/>
      <c r="AF278" s="133"/>
      <c r="AG278" s="210"/>
      <c r="AH278" s="210"/>
      <c r="AI278" s="134">
        <f>AK278+AM278+AO278+AQ278+AS278+AU278+AW278</f>
        <v>2</v>
      </c>
      <c r="AJ278" s="135">
        <f t="shared" si="1745"/>
        <v>1</v>
      </c>
      <c r="AK278" s="104">
        <f t="shared" si="1763"/>
        <v>0</v>
      </c>
      <c r="AL278" s="104">
        <f t="shared" si="1764"/>
        <v>0</v>
      </c>
      <c r="AM278" s="104">
        <f t="shared" si="1765"/>
        <v>0</v>
      </c>
      <c r="AN278" s="104">
        <f t="shared" si="1766"/>
        <v>0</v>
      </c>
      <c r="AO278" s="104">
        <f t="shared" si="1767"/>
        <v>2</v>
      </c>
      <c r="AP278" s="104">
        <f t="shared" si="1768"/>
        <v>1</v>
      </c>
      <c r="AQ278" s="104">
        <f t="shared" si="1769"/>
        <v>0</v>
      </c>
      <c r="AR278" s="104">
        <f t="shared" si="1770"/>
        <v>0</v>
      </c>
      <c r="AS278" s="104">
        <f t="shared" si="1771"/>
        <v>0</v>
      </c>
      <c r="AT278" s="104">
        <f t="shared" si="1772"/>
        <v>0</v>
      </c>
      <c r="AU278" s="104">
        <f t="shared" si="1773"/>
        <v>0</v>
      </c>
      <c r="AV278" s="104">
        <f t="shared" si="1774"/>
        <v>0</v>
      </c>
      <c r="AW278" s="104">
        <f t="shared" si="1775"/>
        <v>0</v>
      </c>
      <c r="AX278" s="104">
        <f t="shared" si="1776"/>
        <v>0</v>
      </c>
      <c r="AY278" s="153">
        <f t="shared" ref="AY278" si="1777">C278-AI278</f>
        <v>-1</v>
      </c>
      <c r="AZ278" s="153">
        <f t="shared" ref="AZ278" si="1778">D278-AJ278</f>
        <v>0</v>
      </c>
      <c r="BA278" s="153">
        <f t="shared" ref="BA278" si="1779">E278-AK278</f>
        <v>0</v>
      </c>
      <c r="BB278" s="153">
        <f t="shared" ref="BB278" si="1780">F278-AL278</f>
        <v>0</v>
      </c>
      <c r="BC278" s="153">
        <f t="shared" ref="BC278" si="1781">G278-AM278</f>
        <v>0</v>
      </c>
      <c r="BD278" s="153">
        <f t="shared" ref="BD278" si="1782">H278-AN278</f>
        <v>0</v>
      </c>
      <c r="BE278" s="153">
        <f t="shared" ref="BE278" si="1783">I278-AO278</f>
        <v>-1</v>
      </c>
      <c r="BF278" s="153">
        <f t="shared" ref="BF278" si="1784">J278-AP278</f>
        <v>0</v>
      </c>
      <c r="BG278" s="153">
        <f t="shared" ref="BG278" si="1785">K278-AQ278</f>
        <v>0</v>
      </c>
      <c r="BH278" s="153">
        <f t="shared" ref="BH278" si="1786">L278-AR278</f>
        <v>0</v>
      </c>
      <c r="BI278" s="153">
        <f t="shared" ref="BI278" si="1787">M278-AS278</f>
        <v>0</v>
      </c>
      <c r="BJ278" s="153">
        <f t="shared" ref="BJ278" si="1788">N278-AT278</f>
        <v>0</v>
      </c>
      <c r="BK278" s="153">
        <f t="shared" ref="BK278" si="1789">O278-AU278</f>
        <v>0</v>
      </c>
      <c r="BL278" s="153">
        <f t="shared" ref="BL278" si="1790">P278-AV278</f>
        <v>0</v>
      </c>
      <c r="BM278" s="153">
        <f t="shared" ref="BM278" si="1791">Q278-AW278</f>
        <v>0</v>
      </c>
      <c r="BN278" s="153">
        <f t="shared" ref="BN278" si="1792">R278-AX278</f>
        <v>0</v>
      </c>
      <c r="BO278" s="188">
        <f t="shared" ref="BO278" si="1793">S278+AY278</f>
        <v>0</v>
      </c>
    </row>
    <row r="279" spans="1:67" ht="39" x14ac:dyDescent="0.25">
      <c r="A279" s="32"/>
      <c r="B279" s="31" t="s">
        <v>309</v>
      </c>
      <c r="C279" s="147">
        <f t="shared" si="1760"/>
        <v>4.4000000000000004</v>
      </c>
      <c r="D279" s="148">
        <f t="shared" si="1741"/>
        <v>4.3</v>
      </c>
      <c r="E279" s="6"/>
      <c r="F279" s="6"/>
      <c r="G279" s="6"/>
      <c r="H279" s="6"/>
      <c r="I279" s="128">
        <v>4.4000000000000004</v>
      </c>
      <c r="J279" s="128">
        <v>4.3</v>
      </c>
      <c r="K279" s="6"/>
      <c r="L279" s="6"/>
      <c r="M279" s="6"/>
      <c r="N279" s="6"/>
      <c r="O279" s="6"/>
      <c r="P279" s="6"/>
      <c r="Q279" s="196"/>
      <c r="R279" s="196"/>
      <c r="S279" s="147">
        <f t="shared" si="1761"/>
        <v>0</v>
      </c>
      <c r="T279" s="148">
        <f t="shared" si="1743"/>
        <v>0</v>
      </c>
      <c r="U279" s="126"/>
      <c r="V279" s="126"/>
      <c r="W279" s="126"/>
      <c r="X279" s="126"/>
      <c r="Y279" s="126"/>
      <c r="Z279" s="126"/>
      <c r="AA279" s="126"/>
      <c r="AB279" s="126"/>
      <c r="AC279" s="126"/>
      <c r="AD279" s="126"/>
      <c r="AE279" s="126"/>
      <c r="AF279" s="126"/>
      <c r="AG279" s="206"/>
      <c r="AH279" s="206"/>
      <c r="AI279" s="134">
        <f t="shared" si="1762"/>
        <v>4.4000000000000004</v>
      </c>
      <c r="AJ279" s="135">
        <f t="shared" si="1745"/>
        <v>4.3</v>
      </c>
      <c r="AK279" s="104">
        <f t="shared" si="1763"/>
        <v>0</v>
      </c>
      <c r="AL279" s="104">
        <f t="shared" si="1764"/>
        <v>0</v>
      </c>
      <c r="AM279" s="104">
        <f t="shared" si="1765"/>
        <v>0</v>
      </c>
      <c r="AN279" s="104">
        <f t="shared" si="1766"/>
        <v>0</v>
      </c>
      <c r="AO279" s="104">
        <f t="shared" si="1767"/>
        <v>4.4000000000000004</v>
      </c>
      <c r="AP279" s="104">
        <f t="shared" si="1768"/>
        <v>4.3</v>
      </c>
      <c r="AQ279" s="104">
        <f t="shared" si="1769"/>
        <v>0</v>
      </c>
      <c r="AR279" s="104">
        <f t="shared" si="1770"/>
        <v>0</v>
      </c>
      <c r="AS279" s="104">
        <f t="shared" si="1771"/>
        <v>0</v>
      </c>
      <c r="AT279" s="104">
        <f t="shared" si="1772"/>
        <v>0</v>
      </c>
      <c r="AU279" s="104">
        <f t="shared" si="1773"/>
        <v>0</v>
      </c>
      <c r="AV279" s="104">
        <f t="shared" si="1774"/>
        <v>0</v>
      </c>
      <c r="AW279" s="104">
        <f t="shared" si="1775"/>
        <v>0</v>
      </c>
      <c r="AX279" s="104">
        <f t="shared" si="1776"/>
        <v>0</v>
      </c>
      <c r="AY279" s="153">
        <f t="shared" si="1401"/>
        <v>0</v>
      </c>
      <c r="AZ279" s="153">
        <f t="shared" si="1402"/>
        <v>0</v>
      </c>
      <c r="BA279" s="153">
        <f t="shared" si="1403"/>
        <v>0</v>
      </c>
      <c r="BB279" s="153">
        <f t="shared" si="1404"/>
        <v>0</v>
      </c>
      <c r="BC279" s="153">
        <f t="shared" si="1405"/>
        <v>0</v>
      </c>
      <c r="BD279" s="153">
        <f t="shared" si="1406"/>
        <v>0</v>
      </c>
      <c r="BE279" s="153">
        <f t="shared" si="1407"/>
        <v>0</v>
      </c>
      <c r="BF279" s="153">
        <f t="shared" si="1408"/>
        <v>0</v>
      </c>
      <c r="BG279" s="153">
        <f t="shared" si="1409"/>
        <v>0</v>
      </c>
      <c r="BH279" s="153">
        <f t="shared" si="1410"/>
        <v>0</v>
      </c>
      <c r="BI279" s="153">
        <f t="shared" si="1411"/>
        <v>0</v>
      </c>
      <c r="BJ279" s="153">
        <f t="shared" si="1412"/>
        <v>0</v>
      </c>
      <c r="BK279" s="153">
        <f t="shared" si="1413"/>
        <v>0</v>
      </c>
      <c r="BL279" s="153">
        <f t="shared" si="1414"/>
        <v>0</v>
      </c>
      <c r="BM279" s="153">
        <f t="shared" si="1415"/>
        <v>0</v>
      </c>
      <c r="BN279" s="153">
        <f t="shared" si="1416"/>
        <v>0</v>
      </c>
      <c r="BO279" s="188">
        <f t="shared" si="1417"/>
        <v>0</v>
      </c>
    </row>
    <row r="280" spans="1:67" ht="15" customHeight="1" x14ac:dyDescent="0.25">
      <c r="A280" s="28" t="s">
        <v>42</v>
      </c>
      <c r="B280" s="107" t="s">
        <v>332</v>
      </c>
      <c r="C280" s="143">
        <f>C281</f>
        <v>1088.7</v>
      </c>
      <c r="D280" s="144">
        <f t="shared" ref="D280:R280" si="1794">D281</f>
        <v>1014.7999999999998</v>
      </c>
      <c r="E280" s="121">
        <f t="shared" si="1794"/>
        <v>843.9</v>
      </c>
      <c r="F280" s="121">
        <f t="shared" si="1794"/>
        <v>806.3</v>
      </c>
      <c r="G280" s="121">
        <f t="shared" si="1794"/>
        <v>0</v>
      </c>
      <c r="H280" s="121">
        <f t="shared" si="1794"/>
        <v>0</v>
      </c>
      <c r="I280" s="121">
        <f t="shared" si="1794"/>
        <v>94.6</v>
      </c>
      <c r="J280" s="121">
        <f t="shared" si="1794"/>
        <v>93.3</v>
      </c>
      <c r="K280" s="121">
        <f t="shared" si="1794"/>
        <v>62.3</v>
      </c>
      <c r="L280" s="121">
        <f t="shared" si="1794"/>
        <v>61.4</v>
      </c>
      <c r="M280" s="121">
        <f t="shared" si="1794"/>
        <v>70</v>
      </c>
      <c r="N280" s="121">
        <f t="shared" si="1794"/>
        <v>48</v>
      </c>
      <c r="O280" s="121">
        <f t="shared" si="1794"/>
        <v>0</v>
      </c>
      <c r="P280" s="121">
        <f t="shared" si="1794"/>
        <v>0</v>
      </c>
      <c r="Q280" s="195">
        <f t="shared" si="1794"/>
        <v>17.899999999999999</v>
      </c>
      <c r="R280" s="195">
        <f t="shared" si="1794"/>
        <v>5.8</v>
      </c>
      <c r="S280" s="143">
        <f>S281</f>
        <v>70.400000000000006</v>
      </c>
      <c r="T280" s="144">
        <f t="shared" ref="T280:AH280" si="1795">T281</f>
        <v>75</v>
      </c>
      <c r="U280" s="125">
        <f t="shared" si="1795"/>
        <v>70.400000000000006</v>
      </c>
      <c r="V280" s="125">
        <f t="shared" si="1795"/>
        <v>75</v>
      </c>
      <c r="W280" s="125">
        <f t="shared" si="1795"/>
        <v>0</v>
      </c>
      <c r="X280" s="125">
        <f t="shared" si="1795"/>
        <v>0</v>
      </c>
      <c r="Y280" s="125">
        <f t="shared" si="1795"/>
        <v>0</v>
      </c>
      <c r="Z280" s="125">
        <f t="shared" si="1795"/>
        <v>0</v>
      </c>
      <c r="AA280" s="125">
        <f t="shared" si="1795"/>
        <v>0</v>
      </c>
      <c r="AB280" s="125">
        <f t="shared" si="1795"/>
        <v>0</v>
      </c>
      <c r="AC280" s="125">
        <f t="shared" si="1795"/>
        <v>0</v>
      </c>
      <c r="AD280" s="125">
        <f t="shared" si="1795"/>
        <v>0</v>
      </c>
      <c r="AE280" s="125">
        <f t="shared" si="1795"/>
        <v>0</v>
      </c>
      <c r="AF280" s="125">
        <f t="shared" si="1795"/>
        <v>0</v>
      </c>
      <c r="AG280" s="205">
        <f t="shared" si="1795"/>
        <v>0</v>
      </c>
      <c r="AH280" s="205">
        <f t="shared" si="1795"/>
        <v>0</v>
      </c>
      <c r="AI280" s="13">
        <f>AI281</f>
        <v>1159.1000000000001</v>
      </c>
      <c r="AJ280" s="11">
        <f t="shared" ref="AJ280:AX280" si="1796">AJ281</f>
        <v>1089.8</v>
      </c>
      <c r="AK280" s="96">
        <f t="shared" si="1796"/>
        <v>914.3</v>
      </c>
      <c r="AL280" s="96">
        <f t="shared" si="1796"/>
        <v>881.3</v>
      </c>
      <c r="AM280" s="96">
        <f t="shared" si="1796"/>
        <v>0</v>
      </c>
      <c r="AN280" s="96">
        <f t="shared" si="1796"/>
        <v>0</v>
      </c>
      <c r="AO280" s="96">
        <f t="shared" si="1796"/>
        <v>94.6</v>
      </c>
      <c r="AP280" s="96">
        <f t="shared" si="1796"/>
        <v>93.3</v>
      </c>
      <c r="AQ280" s="96">
        <f t="shared" si="1796"/>
        <v>62.3</v>
      </c>
      <c r="AR280" s="96">
        <f t="shared" si="1796"/>
        <v>61.4</v>
      </c>
      <c r="AS280" s="96">
        <f t="shared" si="1796"/>
        <v>70</v>
      </c>
      <c r="AT280" s="96">
        <f t="shared" si="1796"/>
        <v>48</v>
      </c>
      <c r="AU280" s="96">
        <f t="shared" si="1796"/>
        <v>0</v>
      </c>
      <c r="AV280" s="96">
        <f t="shared" si="1796"/>
        <v>0</v>
      </c>
      <c r="AW280" s="96">
        <f t="shared" si="1796"/>
        <v>17.899999999999999</v>
      </c>
      <c r="AX280" s="96">
        <f t="shared" si="1796"/>
        <v>5.8</v>
      </c>
      <c r="AY280" s="153">
        <f t="shared" si="1401"/>
        <v>-70.400000000000091</v>
      </c>
      <c r="AZ280" s="153">
        <f t="shared" si="1402"/>
        <v>-75.000000000000114</v>
      </c>
      <c r="BA280" s="153">
        <f t="shared" si="1403"/>
        <v>-70.399999999999977</v>
      </c>
      <c r="BB280" s="153">
        <f t="shared" si="1404"/>
        <v>-75</v>
      </c>
      <c r="BC280" s="153">
        <f t="shared" si="1405"/>
        <v>0</v>
      </c>
      <c r="BD280" s="153">
        <f t="shared" si="1406"/>
        <v>0</v>
      </c>
      <c r="BE280" s="153">
        <f t="shared" si="1407"/>
        <v>0</v>
      </c>
      <c r="BF280" s="153">
        <f t="shared" si="1408"/>
        <v>0</v>
      </c>
      <c r="BG280" s="153">
        <f t="shared" si="1409"/>
        <v>0</v>
      </c>
      <c r="BH280" s="153">
        <f t="shared" si="1410"/>
        <v>0</v>
      </c>
      <c r="BI280" s="153">
        <f t="shared" si="1411"/>
        <v>0</v>
      </c>
      <c r="BJ280" s="153">
        <f t="shared" si="1412"/>
        <v>0</v>
      </c>
      <c r="BK280" s="153">
        <f t="shared" si="1413"/>
        <v>0</v>
      </c>
      <c r="BL280" s="153">
        <f t="shared" si="1414"/>
        <v>0</v>
      </c>
      <c r="BM280" s="153">
        <f t="shared" si="1415"/>
        <v>0</v>
      </c>
      <c r="BN280" s="153">
        <f t="shared" si="1416"/>
        <v>0</v>
      </c>
      <c r="BO280" s="188">
        <f t="shared" si="1417"/>
        <v>0</v>
      </c>
    </row>
    <row r="281" spans="1:67" x14ac:dyDescent="0.25">
      <c r="A281" s="29"/>
      <c r="B281" s="19" t="s">
        <v>308</v>
      </c>
      <c r="C281" s="146">
        <f t="shared" ref="C281" si="1797">E281+G281+I281+K281+M281+O281+Q281</f>
        <v>1088.7</v>
      </c>
      <c r="D281" s="146">
        <f t="shared" ref="D281:D282" si="1798">F281+H281+J281+L281+N281+P281+R281</f>
        <v>1014.7999999999998</v>
      </c>
      <c r="E281" s="6">
        <v>843.9</v>
      </c>
      <c r="F281" s="6">
        <v>806.3</v>
      </c>
      <c r="G281" s="6"/>
      <c r="H281" s="6"/>
      <c r="I281" s="6">
        <f>I282</f>
        <v>94.6</v>
      </c>
      <c r="J281" s="6">
        <f>J282</f>
        <v>93.3</v>
      </c>
      <c r="K281" s="6">
        <v>62.3</v>
      </c>
      <c r="L281" s="6">
        <v>61.4</v>
      </c>
      <c r="M281" s="6">
        <v>70</v>
      </c>
      <c r="N281" s="6">
        <v>48</v>
      </c>
      <c r="O281" s="121"/>
      <c r="P281" s="121"/>
      <c r="Q281" s="196">
        <f>'4 priedas_ nepanaudotos lėšos'!C98</f>
        <v>17.899999999999999</v>
      </c>
      <c r="R281" s="196">
        <f>'4 priedas_ nepanaudotos lėšos'!D98</f>
        <v>5.8</v>
      </c>
      <c r="S281" s="146">
        <f t="shared" ref="S281" si="1799">U281+W281+Y281+AA281+AC281+AE281+AG281</f>
        <v>70.400000000000006</v>
      </c>
      <c r="T281" s="146">
        <f t="shared" ref="T281:T282" si="1800">V281+X281+Z281+AB281+AD281+AF281+AH281</f>
        <v>75</v>
      </c>
      <c r="U281" s="125">
        <v>70.400000000000006</v>
      </c>
      <c r="V281" s="125">
        <v>75</v>
      </c>
      <c r="W281" s="126"/>
      <c r="X281" s="126"/>
      <c r="Y281" s="126">
        <f>Y282</f>
        <v>0</v>
      </c>
      <c r="Z281" s="126">
        <f>Z282</f>
        <v>0</v>
      </c>
      <c r="AA281" s="125"/>
      <c r="AB281" s="125"/>
      <c r="AC281" s="125"/>
      <c r="AD281" s="125"/>
      <c r="AE281" s="125"/>
      <c r="AF281" s="125"/>
      <c r="AG281" s="205">
        <f>'4 priedas_ nepanaudotos lėšos'!O98</f>
        <v>0</v>
      </c>
      <c r="AH281" s="205">
        <f>'4 priedas_ nepanaudotos lėšos'!P98</f>
        <v>0</v>
      </c>
      <c r="AI281" s="103">
        <f t="shared" ref="AI281" si="1801">AK281+AM281+AO281+AQ281+AS281+AU281+AW281</f>
        <v>1159.1000000000001</v>
      </c>
      <c r="AJ281" s="103">
        <f t="shared" ref="AJ281:AJ282" si="1802">AL281+AN281+AP281+AR281+AT281+AV281+AX281</f>
        <v>1089.8</v>
      </c>
      <c r="AK281" s="5">
        <f>E281+U281</f>
        <v>914.3</v>
      </c>
      <c r="AL281" s="5">
        <f t="shared" ref="AL281:AL282" si="1803">F281+V281</f>
        <v>881.3</v>
      </c>
      <c r="AM281" s="5">
        <f t="shared" ref="AM281:AM282" si="1804">G281+W281</f>
        <v>0</v>
      </c>
      <c r="AN281" s="5">
        <f t="shared" ref="AN281:AN282" si="1805">H281+X281</f>
        <v>0</v>
      </c>
      <c r="AO281" s="5">
        <f t="shared" ref="AO281:AO282" si="1806">I281+Y281</f>
        <v>94.6</v>
      </c>
      <c r="AP281" s="5">
        <f t="shared" ref="AP281:AP282" si="1807">J281+Z281</f>
        <v>93.3</v>
      </c>
      <c r="AQ281" s="5">
        <f t="shared" ref="AQ281:AQ282" si="1808">K281+AA281</f>
        <v>62.3</v>
      </c>
      <c r="AR281" s="5">
        <f t="shared" ref="AR281:AR282" si="1809">L281+AB281</f>
        <v>61.4</v>
      </c>
      <c r="AS281" s="5">
        <f t="shared" ref="AS281:AS282" si="1810">M281+AC281</f>
        <v>70</v>
      </c>
      <c r="AT281" s="5">
        <f t="shared" ref="AT281:AT282" si="1811">N281+AD281</f>
        <v>48</v>
      </c>
      <c r="AU281" s="5">
        <f t="shared" ref="AU281:AU282" si="1812">O281+AE281</f>
        <v>0</v>
      </c>
      <c r="AV281" s="5">
        <f t="shared" ref="AV281:AV282" si="1813">P281+AF281</f>
        <v>0</v>
      </c>
      <c r="AW281" s="5">
        <f t="shared" ref="AW281:AW282" si="1814">Q281+AG281</f>
        <v>17.899999999999999</v>
      </c>
      <c r="AX281" s="5">
        <f t="shared" ref="AX281:AX282" si="1815">R281+AH281</f>
        <v>5.8</v>
      </c>
      <c r="AY281" s="153">
        <f t="shared" si="1401"/>
        <v>-70.400000000000091</v>
      </c>
      <c r="AZ281" s="153">
        <f t="shared" si="1402"/>
        <v>-75.000000000000114</v>
      </c>
      <c r="BA281" s="153">
        <f t="shared" si="1403"/>
        <v>-70.399999999999977</v>
      </c>
      <c r="BB281" s="153">
        <f t="shared" si="1404"/>
        <v>-75</v>
      </c>
      <c r="BC281" s="153">
        <f t="shared" si="1405"/>
        <v>0</v>
      </c>
      <c r="BD281" s="153">
        <f t="shared" si="1406"/>
        <v>0</v>
      </c>
      <c r="BE281" s="153">
        <f t="shared" si="1407"/>
        <v>0</v>
      </c>
      <c r="BF281" s="153">
        <f t="shared" si="1408"/>
        <v>0</v>
      </c>
      <c r="BG281" s="153">
        <f t="shared" si="1409"/>
        <v>0</v>
      </c>
      <c r="BH281" s="153">
        <f t="shared" si="1410"/>
        <v>0</v>
      </c>
      <c r="BI281" s="153">
        <f t="shared" si="1411"/>
        <v>0</v>
      </c>
      <c r="BJ281" s="153">
        <f t="shared" si="1412"/>
        <v>0</v>
      </c>
      <c r="BK281" s="153">
        <f t="shared" si="1413"/>
        <v>0</v>
      </c>
      <c r="BL281" s="153">
        <f t="shared" si="1414"/>
        <v>0</v>
      </c>
      <c r="BM281" s="153">
        <f t="shared" si="1415"/>
        <v>0</v>
      </c>
      <c r="BN281" s="153">
        <f t="shared" si="1416"/>
        <v>0</v>
      </c>
      <c r="BO281" s="188">
        <f t="shared" si="1417"/>
        <v>0</v>
      </c>
    </row>
    <row r="282" spans="1:67" ht="26.25" x14ac:dyDescent="0.25">
      <c r="A282" s="29"/>
      <c r="B282" s="31" t="s">
        <v>310</v>
      </c>
      <c r="C282" s="147">
        <f>E282+G282+I282+K282+M282+O282+Q282</f>
        <v>94.6</v>
      </c>
      <c r="D282" s="148">
        <f t="shared" si="1798"/>
        <v>93.3</v>
      </c>
      <c r="E282" s="130"/>
      <c r="F282" s="130"/>
      <c r="G282" s="130"/>
      <c r="H282" s="130"/>
      <c r="I282" s="130">
        <v>94.6</v>
      </c>
      <c r="J282" s="130">
        <v>93.3</v>
      </c>
      <c r="K282" s="130"/>
      <c r="L282" s="130"/>
      <c r="M282" s="130"/>
      <c r="N282" s="130"/>
      <c r="O282" s="130"/>
      <c r="P282" s="130"/>
      <c r="Q282" s="198"/>
      <c r="R282" s="198"/>
      <c r="S282" s="147">
        <f>U282+W282+Y282+AA282+AC282+AE282+AG282</f>
        <v>0</v>
      </c>
      <c r="T282" s="148">
        <f t="shared" si="1800"/>
        <v>0</v>
      </c>
      <c r="U282" s="132"/>
      <c r="V282" s="132"/>
      <c r="W282" s="132"/>
      <c r="X282" s="132"/>
      <c r="Y282" s="132"/>
      <c r="Z282" s="132"/>
      <c r="AA282" s="132"/>
      <c r="AB282" s="132"/>
      <c r="AC282" s="132"/>
      <c r="AD282" s="132"/>
      <c r="AE282" s="132"/>
      <c r="AF282" s="132"/>
      <c r="AG282" s="208"/>
      <c r="AH282" s="208"/>
      <c r="AI282" s="134">
        <f>AK282+AM282+AO282+AQ282+AS282+AU282+AW282</f>
        <v>94.6</v>
      </c>
      <c r="AJ282" s="135">
        <f t="shared" si="1802"/>
        <v>93.3</v>
      </c>
      <c r="AK282" s="104">
        <f t="shared" ref="AK282" si="1816">E282+U282</f>
        <v>0</v>
      </c>
      <c r="AL282" s="104">
        <f t="shared" si="1803"/>
        <v>0</v>
      </c>
      <c r="AM282" s="104">
        <f t="shared" si="1804"/>
        <v>0</v>
      </c>
      <c r="AN282" s="104">
        <f t="shared" si="1805"/>
        <v>0</v>
      </c>
      <c r="AO282" s="104">
        <f t="shared" si="1806"/>
        <v>94.6</v>
      </c>
      <c r="AP282" s="104">
        <f t="shared" si="1807"/>
        <v>93.3</v>
      </c>
      <c r="AQ282" s="104">
        <f t="shared" si="1808"/>
        <v>0</v>
      </c>
      <c r="AR282" s="104">
        <f t="shared" si="1809"/>
        <v>0</v>
      </c>
      <c r="AS282" s="104">
        <f t="shared" si="1810"/>
        <v>0</v>
      </c>
      <c r="AT282" s="104">
        <f t="shared" si="1811"/>
        <v>0</v>
      </c>
      <c r="AU282" s="104">
        <f t="shared" si="1812"/>
        <v>0</v>
      </c>
      <c r="AV282" s="104">
        <f t="shared" si="1813"/>
        <v>0</v>
      </c>
      <c r="AW282" s="104">
        <f t="shared" si="1814"/>
        <v>0</v>
      </c>
      <c r="AX282" s="104">
        <f t="shared" si="1815"/>
        <v>0</v>
      </c>
      <c r="AY282" s="153">
        <f t="shared" si="1401"/>
        <v>0</v>
      </c>
      <c r="AZ282" s="153">
        <f t="shared" si="1402"/>
        <v>0</v>
      </c>
      <c r="BA282" s="153">
        <f t="shared" si="1403"/>
        <v>0</v>
      </c>
      <c r="BB282" s="153">
        <f t="shared" si="1404"/>
        <v>0</v>
      </c>
      <c r="BC282" s="153">
        <f t="shared" si="1405"/>
        <v>0</v>
      </c>
      <c r="BD282" s="153">
        <f t="shared" si="1406"/>
        <v>0</v>
      </c>
      <c r="BE282" s="153">
        <f t="shared" si="1407"/>
        <v>0</v>
      </c>
      <c r="BF282" s="153">
        <f t="shared" si="1408"/>
        <v>0</v>
      </c>
      <c r="BG282" s="153">
        <f t="shared" si="1409"/>
        <v>0</v>
      </c>
      <c r="BH282" s="153">
        <f t="shared" si="1410"/>
        <v>0</v>
      </c>
      <c r="BI282" s="153">
        <f t="shared" si="1411"/>
        <v>0</v>
      </c>
      <c r="BJ282" s="153">
        <f t="shared" si="1412"/>
        <v>0</v>
      </c>
      <c r="BK282" s="153">
        <f t="shared" si="1413"/>
        <v>0</v>
      </c>
      <c r="BL282" s="153">
        <f t="shared" si="1414"/>
        <v>0</v>
      </c>
      <c r="BM282" s="153">
        <f t="shared" si="1415"/>
        <v>0</v>
      </c>
      <c r="BN282" s="153">
        <f t="shared" si="1416"/>
        <v>0</v>
      </c>
      <c r="BO282" s="188">
        <f t="shared" si="1417"/>
        <v>0</v>
      </c>
    </row>
    <row r="283" spans="1:67" s="15" customFormat="1" ht="15" customHeight="1" x14ac:dyDescent="0.25">
      <c r="A283" s="28" t="s">
        <v>43</v>
      </c>
      <c r="B283" s="107" t="s">
        <v>333</v>
      </c>
      <c r="C283" s="143">
        <f>C284</f>
        <v>620.5</v>
      </c>
      <c r="D283" s="144">
        <f t="shared" ref="D283:R283" si="1817">D284</f>
        <v>457</v>
      </c>
      <c r="E283" s="121">
        <f t="shared" si="1817"/>
        <v>531.70000000000005</v>
      </c>
      <c r="F283" s="121">
        <f t="shared" si="1817"/>
        <v>423.8</v>
      </c>
      <c r="G283" s="121">
        <f t="shared" si="1817"/>
        <v>0</v>
      </c>
      <c r="H283" s="121">
        <f t="shared" si="1817"/>
        <v>0</v>
      </c>
      <c r="I283" s="121">
        <f t="shared" si="1817"/>
        <v>0</v>
      </c>
      <c r="J283" s="121">
        <f t="shared" si="1817"/>
        <v>0</v>
      </c>
      <c r="K283" s="121">
        <f t="shared" si="1817"/>
        <v>33.799999999999997</v>
      </c>
      <c r="L283" s="121">
        <f t="shared" si="1817"/>
        <v>33.200000000000003</v>
      </c>
      <c r="M283" s="121">
        <f t="shared" si="1817"/>
        <v>24.4</v>
      </c>
      <c r="N283" s="121">
        <f t="shared" si="1817"/>
        <v>0</v>
      </c>
      <c r="O283" s="121">
        <f t="shared" si="1817"/>
        <v>0</v>
      </c>
      <c r="P283" s="121">
        <f t="shared" si="1817"/>
        <v>0</v>
      </c>
      <c r="Q283" s="195">
        <f t="shared" si="1817"/>
        <v>30.599999999999998</v>
      </c>
      <c r="R283" s="195">
        <f t="shared" si="1817"/>
        <v>0</v>
      </c>
      <c r="S283" s="143">
        <f>S284</f>
        <v>21.3</v>
      </c>
      <c r="T283" s="144">
        <f t="shared" ref="T283:AH283" si="1818">T284</f>
        <v>19.3</v>
      </c>
      <c r="U283" s="125">
        <f t="shared" si="1818"/>
        <v>14.3</v>
      </c>
      <c r="V283" s="125">
        <f t="shared" si="1818"/>
        <v>19.3</v>
      </c>
      <c r="W283" s="125">
        <f t="shared" si="1818"/>
        <v>0</v>
      </c>
      <c r="X283" s="125">
        <f t="shared" si="1818"/>
        <v>0</v>
      </c>
      <c r="Y283" s="125">
        <f t="shared" si="1818"/>
        <v>0</v>
      </c>
      <c r="Z283" s="125">
        <f t="shared" si="1818"/>
        <v>0</v>
      </c>
      <c r="AA283" s="125">
        <f t="shared" si="1818"/>
        <v>0</v>
      </c>
      <c r="AB283" s="125">
        <f t="shared" si="1818"/>
        <v>0</v>
      </c>
      <c r="AC283" s="125">
        <f t="shared" si="1818"/>
        <v>7</v>
      </c>
      <c r="AD283" s="125">
        <f t="shared" si="1818"/>
        <v>0</v>
      </c>
      <c r="AE283" s="125">
        <f t="shared" si="1818"/>
        <v>0</v>
      </c>
      <c r="AF283" s="125">
        <f t="shared" si="1818"/>
        <v>0</v>
      </c>
      <c r="AG283" s="205">
        <f t="shared" si="1818"/>
        <v>0</v>
      </c>
      <c r="AH283" s="205">
        <f t="shared" si="1818"/>
        <v>0</v>
      </c>
      <c r="AI283" s="13">
        <f>AI284</f>
        <v>641.79999999999995</v>
      </c>
      <c r="AJ283" s="11">
        <f t="shared" ref="AJ283:AX283" si="1819">AJ284</f>
        <v>476.3</v>
      </c>
      <c r="AK283" s="96">
        <f t="shared" si="1819"/>
        <v>546</v>
      </c>
      <c r="AL283" s="96">
        <f t="shared" si="1819"/>
        <v>443.1</v>
      </c>
      <c r="AM283" s="96">
        <f t="shared" si="1819"/>
        <v>0</v>
      </c>
      <c r="AN283" s="96">
        <f t="shared" si="1819"/>
        <v>0</v>
      </c>
      <c r="AO283" s="96">
        <f t="shared" si="1819"/>
        <v>0</v>
      </c>
      <c r="AP283" s="96">
        <f t="shared" si="1819"/>
        <v>0</v>
      </c>
      <c r="AQ283" s="96">
        <f t="shared" si="1819"/>
        <v>33.799999999999997</v>
      </c>
      <c r="AR283" s="96">
        <f t="shared" si="1819"/>
        <v>33.200000000000003</v>
      </c>
      <c r="AS283" s="96">
        <f t="shared" si="1819"/>
        <v>31.4</v>
      </c>
      <c r="AT283" s="96">
        <f t="shared" si="1819"/>
        <v>0</v>
      </c>
      <c r="AU283" s="96">
        <f t="shared" si="1819"/>
        <v>0</v>
      </c>
      <c r="AV283" s="96">
        <f t="shared" si="1819"/>
        <v>0</v>
      </c>
      <c r="AW283" s="96">
        <f t="shared" si="1819"/>
        <v>30.599999999999998</v>
      </c>
      <c r="AX283" s="96">
        <f t="shared" si="1819"/>
        <v>0</v>
      </c>
      <c r="AY283" s="153">
        <f t="shared" si="1401"/>
        <v>-21.299999999999955</v>
      </c>
      <c r="AZ283" s="153">
        <f t="shared" si="1402"/>
        <v>-19.300000000000011</v>
      </c>
      <c r="BA283" s="153">
        <f t="shared" si="1403"/>
        <v>-14.299999999999955</v>
      </c>
      <c r="BB283" s="153">
        <f t="shared" si="1404"/>
        <v>-19.300000000000011</v>
      </c>
      <c r="BC283" s="153">
        <f t="shared" si="1405"/>
        <v>0</v>
      </c>
      <c r="BD283" s="153">
        <f t="shared" si="1406"/>
        <v>0</v>
      </c>
      <c r="BE283" s="153">
        <f t="shared" si="1407"/>
        <v>0</v>
      </c>
      <c r="BF283" s="153">
        <f t="shared" si="1408"/>
        <v>0</v>
      </c>
      <c r="BG283" s="153">
        <f t="shared" si="1409"/>
        <v>0</v>
      </c>
      <c r="BH283" s="153">
        <f t="shared" si="1410"/>
        <v>0</v>
      </c>
      <c r="BI283" s="153">
        <f t="shared" si="1411"/>
        <v>-7</v>
      </c>
      <c r="BJ283" s="153">
        <f t="shared" si="1412"/>
        <v>0</v>
      </c>
      <c r="BK283" s="153">
        <f t="shared" si="1413"/>
        <v>0</v>
      </c>
      <c r="BL283" s="153">
        <f t="shared" si="1414"/>
        <v>0</v>
      </c>
      <c r="BM283" s="153">
        <f t="shared" si="1415"/>
        <v>0</v>
      </c>
      <c r="BN283" s="153">
        <f t="shared" si="1416"/>
        <v>0</v>
      </c>
      <c r="BO283" s="188">
        <f t="shared" si="1417"/>
        <v>4.6185277824406512E-14</v>
      </c>
    </row>
    <row r="284" spans="1:67" x14ac:dyDescent="0.25">
      <c r="A284" s="29"/>
      <c r="B284" s="19" t="s">
        <v>59</v>
      </c>
      <c r="C284" s="145">
        <f>E284+G284+I284+K284+M284+O284+Q284</f>
        <v>620.5</v>
      </c>
      <c r="D284" s="146">
        <f>F284+H284+J284+L284+N284+P284+R284</f>
        <v>457</v>
      </c>
      <c r="E284" s="6">
        <v>531.70000000000005</v>
      </c>
      <c r="F284" s="6">
        <v>423.8</v>
      </c>
      <c r="G284" s="6"/>
      <c r="H284" s="6"/>
      <c r="I284" s="6"/>
      <c r="J284" s="6"/>
      <c r="K284" s="6">
        <v>33.799999999999997</v>
      </c>
      <c r="L284" s="6">
        <v>33.200000000000003</v>
      </c>
      <c r="M284" s="6">
        <v>24.4</v>
      </c>
      <c r="N284" s="6"/>
      <c r="O284" s="6"/>
      <c r="P284" s="6"/>
      <c r="Q284" s="196">
        <f>'4 priedas_ nepanaudotos lėšos'!C100</f>
        <v>30.599999999999998</v>
      </c>
      <c r="R284" s="196">
        <f>'4 priedas_ nepanaudotos lėšos'!D100</f>
        <v>0</v>
      </c>
      <c r="S284" s="145">
        <f>U284+W284+Y284+AA284+AC284+AE284+AG284</f>
        <v>21.3</v>
      </c>
      <c r="T284" s="146">
        <f>V284+X284+Z284+AB284+AD284+AF284+AH284</f>
        <v>19.3</v>
      </c>
      <c r="U284" s="126">
        <v>14.3</v>
      </c>
      <c r="V284" s="126">
        <v>19.3</v>
      </c>
      <c r="W284" s="126"/>
      <c r="X284" s="126"/>
      <c r="Y284" s="126"/>
      <c r="Z284" s="126"/>
      <c r="AA284" s="126"/>
      <c r="AB284" s="126"/>
      <c r="AC284" s="126">
        <v>7</v>
      </c>
      <c r="AD284" s="126"/>
      <c r="AE284" s="126"/>
      <c r="AF284" s="126"/>
      <c r="AG284" s="206">
        <f>'4 priedas_ nepanaudotos lėšos'!O100</f>
        <v>0</v>
      </c>
      <c r="AH284" s="206">
        <f>'4 priedas_ nepanaudotos lėšos'!P100</f>
        <v>0</v>
      </c>
      <c r="AI284" s="102">
        <f>AK284+AM284+AO284+AQ284+AS284+AU284+AW284</f>
        <v>641.79999999999995</v>
      </c>
      <c r="AJ284" s="103">
        <f>AL284+AN284+AP284+AR284+AT284+AV284+AX284</f>
        <v>476.3</v>
      </c>
      <c r="AK284" s="5">
        <f>E284+U284</f>
        <v>546</v>
      </c>
      <c r="AL284" s="5">
        <f t="shared" ref="AL284" si="1820">F284+V284</f>
        <v>443.1</v>
      </c>
      <c r="AM284" s="5">
        <f t="shared" ref="AM284" si="1821">G284+W284</f>
        <v>0</v>
      </c>
      <c r="AN284" s="5">
        <f t="shared" ref="AN284" si="1822">H284+X284</f>
        <v>0</v>
      </c>
      <c r="AO284" s="5">
        <f t="shared" ref="AO284" si="1823">I284+Y284</f>
        <v>0</v>
      </c>
      <c r="AP284" s="5">
        <f t="shared" ref="AP284" si="1824">J284+Z284</f>
        <v>0</v>
      </c>
      <c r="AQ284" s="5">
        <f t="shared" ref="AQ284" si="1825">K284+AA284</f>
        <v>33.799999999999997</v>
      </c>
      <c r="AR284" s="5">
        <f t="shared" ref="AR284" si="1826">L284+AB284</f>
        <v>33.200000000000003</v>
      </c>
      <c r="AS284" s="5">
        <f t="shared" ref="AS284" si="1827">M284+AC284</f>
        <v>31.4</v>
      </c>
      <c r="AT284" s="5">
        <f t="shared" ref="AT284" si="1828">N284+AD284</f>
        <v>0</v>
      </c>
      <c r="AU284" s="5">
        <f t="shared" ref="AU284" si="1829">O284+AE284</f>
        <v>0</v>
      </c>
      <c r="AV284" s="5">
        <f t="shared" ref="AV284" si="1830">P284+AF284</f>
        <v>0</v>
      </c>
      <c r="AW284" s="5">
        <f t="shared" ref="AW284" si="1831">Q284+AG284</f>
        <v>30.599999999999998</v>
      </c>
      <c r="AX284" s="5">
        <f t="shared" ref="AX284" si="1832">R284+AH284</f>
        <v>0</v>
      </c>
      <c r="AY284" s="153">
        <f t="shared" si="1401"/>
        <v>-21.299999999999955</v>
      </c>
      <c r="AZ284" s="153">
        <f t="shared" si="1402"/>
        <v>-19.300000000000011</v>
      </c>
      <c r="BA284" s="153">
        <f t="shared" si="1403"/>
        <v>-14.299999999999955</v>
      </c>
      <c r="BB284" s="153">
        <f t="shared" si="1404"/>
        <v>-19.300000000000011</v>
      </c>
      <c r="BC284" s="153">
        <f t="shared" si="1405"/>
        <v>0</v>
      </c>
      <c r="BD284" s="153">
        <f t="shared" si="1406"/>
        <v>0</v>
      </c>
      <c r="BE284" s="153">
        <f t="shared" si="1407"/>
        <v>0</v>
      </c>
      <c r="BF284" s="153">
        <f t="shared" si="1408"/>
        <v>0</v>
      </c>
      <c r="BG284" s="153">
        <f t="shared" si="1409"/>
        <v>0</v>
      </c>
      <c r="BH284" s="153">
        <f t="shared" si="1410"/>
        <v>0</v>
      </c>
      <c r="BI284" s="153">
        <f t="shared" si="1411"/>
        <v>-7</v>
      </c>
      <c r="BJ284" s="153">
        <f t="shared" si="1412"/>
        <v>0</v>
      </c>
      <c r="BK284" s="153">
        <f t="shared" si="1413"/>
        <v>0</v>
      </c>
      <c r="BL284" s="153">
        <f t="shared" si="1414"/>
        <v>0</v>
      </c>
      <c r="BM284" s="153">
        <f t="shared" si="1415"/>
        <v>0</v>
      </c>
      <c r="BN284" s="153">
        <f t="shared" si="1416"/>
        <v>0</v>
      </c>
      <c r="BO284" s="188">
        <f t="shared" si="1417"/>
        <v>4.6185277824406512E-14</v>
      </c>
    </row>
    <row r="285" spans="1:67" ht="15" customHeight="1" x14ac:dyDescent="0.25">
      <c r="A285" s="28" t="s">
        <v>44</v>
      </c>
      <c r="B285" s="107" t="s">
        <v>334</v>
      </c>
      <c r="C285" s="143">
        <f>C286</f>
        <v>409.5</v>
      </c>
      <c r="D285" s="144">
        <f t="shared" ref="D285:R285" si="1833">D286</f>
        <v>301.29999999999995</v>
      </c>
      <c r="E285" s="121">
        <f t="shared" si="1833"/>
        <v>162.5</v>
      </c>
      <c r="F285" s="121">
        <f t="shared" si="1833"/>
        <v>130</v>
      </c>
      <c r="G285" s="121">
        <f t="shared" si="1833"/>
        <v>0</v>
      </c>
      <c r="H285" s="121">
        <f t="shared" si="1833"/>
        <v>0</v>
      </c>
      <c r="I285" s="121">
        <f t="shared" si="1833"/>
        <v>20.7</v>
      </c>
      <c r="J285" s="121">
        <f t="shared" si="1833"/>
        <v>16.7</v>
      </c>
      <c r="K285" s="121">
        <f t="shared" si="1833"/>
        <v>157.19999999999999</v>
      </c>
      <c r="L285" s="121">
        <f t="shared" si="1833"/>
        <v>154.6</v>
      </c>
      <c r="M285" s="121">
        <f t="shared" si="1833"/>
        <v>55</v>
      </c>
      <c r="N285" s="121">
        <f t="shared" si="1833"/>
        <v>0</v>
      </c>
      <c r="O285" s="121">
        <f t="shared" si="1833"/>
        <v>0</v>
      </c>
      <c r="P285" s="121">
        <f t="shared" si="1833"/>
        <v>0</v>
      </c>
      <c r="Q285" s="195">
        <f t="shared" si="1833"/>
        <v>14.100000000000001</v>
      </c>
      <c r="R285" s="195">
        <f t="shared" si="1833"/>
        <v>0</v>
      </c>
      <c r="S285" s="143">
        <f>S286</f>
        <v>18.2</v>
      </c>
      <c r="T285" s="144">
        <f t="shared" ref="T285:AH285" si="1834">T286</f>
        <v>6.3</v>
      </c>
      <c r="U285" s="125">
        <f t="shared" si="1834"/>
        <v>1.2</v>
      </c>
      <c r="V285" s="125">
        <f t="shared" si="1834"/>
        <v>6.5</v>
      </c>
      <c r="W285" s="125">
        <f t="shared" si="1834"/>
        <v>0</v>
      </c>
      <c r="X285" s="125">
        <f t="shared" si="1834"/>
        <v>0</v>
      </c>
      <c r="Y285" s="125">
        <f t="shared" si="1834"/>
        <v>0</v>
      </c>
      <c r="Z285" s="125">
        <f t="shared" si="1834"/>
        <v>0</v>
      </c>
      <c r="AA285" s="125">
        <f t="shared" si="1834"/>
        <v>0</v>
      </c>
      <c r="AB285" s="125">
        <f t="shared" si="1834"/>
        <v>-0.2</v>
      </c>
      <c r="AC285" s="125">
        <f t="shared" si="1834"/>
        <v>17</v>
      </c>
      <c r="AD285" s="125">
        <f t="shared" si="1834"/>
        <v>0</v>
      </c>
      <c r="AE285" s="125">
        <f t="shared" si="1834"/>
        <v>0</v>
      </c>
      <c r="AF285" s="125">
        <f t="shared" si="1834"/>
        <v>0</v>
      </c>
      <c r="AG285" s="205">
        <f t="shared" si="1834"/>
        <v>0</v>
      </c>
      <c r="AH285" s="205">
        <f t="shared" si="1834"/>
        <v>0</v>
      </c>
      <c r="AI285" s="13">
        <f>AI286</f>
        <v>427.7</v>
      </c>
      <c r="AJ285" s="11">
        <f t="shared" ref="AJ285:AX285" si="1835">AJ286</f>
        <v>307.60000000000002</v>
      </c>
      <c r="AK285" s="96">
        <f t="shared" si="1835"/>
        <v>163.69999999999999</v>
      </c>
      <c r="AL285" s="96">
        <f t="shared" si="1835"/>
        <v>136.5</v>
      </c>
      <c r="AM285" s="96">
        <f t="shared" si="1835"/>
        <v>0</v>
      </c>
      <c r="AN285" s="96">
        <f t="shared" si="1835"/>
        <v>0</v>
      </c>
      <c r="AO285" s="96">
        <f t="shared" si="1835"/>
        <v>20.7</v>
      </c>
      <c r="AP285" s="96">
        <f t="shared" si="1835"/>
        <v>16.7</v>
      </c>
      <c r="AQ285" s="96">
        <f t="shared" si="1835"/>
        <v>157.19999999999999</v>
      </c>
      <c r="AR285" s="96">
        <f t="shared" si="1835"/>
        <v>154.4</v>
      </c>
      <c r="AS285" s="96">
        <f t="shared" si="1835"/>
        <v>72</v>
      </c>
      <c r="AT285" s="96">
        <f t="shared" si="1835"/>
        <v>0</v>
      </c>
      <c r="AU285" s="96">
        <f t="shared" si="1835"/>
        <v>0</v>
      </c>
      <c r="AV285" s="96">
        <f t="shared" si="1835"/>
        <v>0</v>
      </c>
      <c r="AW285" s="96">
        <f t="shared" si="1835"/>
        <v>14.100000000000001</v>
      </c>
      <c r="AX285" s="96">
        <f t="shared" si="1835"/>
        <v>0</v>
      </c>
      <c r="AY285" s="153">
        <f t="shared" si="1401"/>
        <v>-18.199999999999989</v>
      </c>
      <c r="AZ285" s="153">
        <f t="shared" si="1402"/>
        <v>-6.3000000000000682</v>
      </c>
      <c r="BA285" s="153">
        <f t="shared" si="1403"/>
        <v>-1.1999999999999886</v>
      </c>
      <c r="BB285" s="153">
        <f t="shared" si="1404"/>
        <v>-6.5</v>
      </c>
      <c r="BC285" s="153">
        <f t="shared" si="1405"/>
        <v>0</v>
      </c>
      <c r="BD285" s="153">
        <f t="shared" si="1406"/>
        <v>0</v>
      </c>
      <c r="BE285" s="153">
        <f t="shared" si="1407"/>
        <v>0</v>
      </c>
      <c r="BF285" s="153">
        <f t="shared" si="1408"/>
        <v>0</v>
      </c>
      <c r="BG285" s="153">
        <f t="shared" si="1409"/>
        <v>0</v>
      </c>
      <c r="BH285" s="153">
        <f t="shared" si="1410"/>
        <v>0.19999999999998863</v>
      </c>
      <c r="BI285" s="153">
        <f t="shared" si="1411"/>
        <v>-17</v>
      </c>
      <c r="BJ285" s="153">
        <f t="shared" si="1412"/>
        <v>0</v>
      </c>
      <c r="BK285" s="153">
        <f t="shared" si="1413"/>
        <v>0</v>
      </c>
      <c r="BL285" s="153">
        <f t="shared" si="1414"/>
        <v>0</v>
      </c>
      <c r="BM285" s="153">
        <f t="shared" si="1415"/>
        <v>0</v>
      </c>
      <c r="BN285" s="153">
        <f t="shared" si="1416"/>
        <v>0</v>
      </c>
      <c r="BO285" s="188">
        <f t="shared" si="1417"/>
        <v>0</v>
      </c>
    </row>
    <row r="286" spans="1:67" x14ac:dyDescent="0.25">
      <c r="A286" s="29"/>
      <c r="B286" s="19" t="s">
        <v>308</v>
      </c>
      <c r="C286" s="145">
        <f t="shared" ref="C286" si="1836">E286+G286+I286+K286+M286+O286+Q286</f>
        <v>409.5</v>
      </c>
      <c r="D286" s="146">
        <f t="shared" ref="D286:D288" si="1837">F286+H286+J286+L286+N286+P286+R286</f>
        <v>301.29999999999995</v>
      </c>
      <c r="E286" s="6">
        <v>162.5</v>
      </c>
      <c r="F286" s="6">
        <v>130</v>
      </c>
      <c r="G286" s="6"/>
      <c r="H286" s="6"/>
      <c r="I286" s="6">
        <f>SUM(I287:I288)</f>
        <v>20.7</v>
      </c>
      <c r="J286" s="6">
        <f>SUM(J287:J288)</f>
        <v>16.7</v>
      </c>
      <c r="K286" s="6">
        <v>157.19999999999999</v>
      </c>
      <c r="L286" s="6">
        <v>154.6</v>
      </c>
      <c r="M286" s="6">
        <v>55</v>
      </c>
      <c r="N286" s="121"/>
      <c r="O286" s="121"/>
      <c r="P286" s="121"/>
      <c r="Q286" s="196">
        <f>'4 priedas_ nepanaudotos lėšos'!C102</f>
        <v>14.100000000000001</v>
      </c>
      <c r="R286" s="196">
        <f>'4 priedas_ nepanaudotos lėšos'!D102</f>
        <v>0</v>
      </c>
      <c r="S286" s="146">
        <f t="shared" ref="S286" si="1838">U286+W286+Y286+AA286+AC286+AE286+AG286</f>
        <v>18.2</v>
      </c>
      <c r="T286" s="146">
        <f t="shared" ref="T286:T288" si="1839">V286+X286+Z286+AB286+AD286+AF286+AH286</f>
        <v>6.3</v>
      </c>
      <c r="U286" s="125">
        <v>1.2</v>
      </c>
      <c r="V286" s="125">
        <v>6.5</v>
      </c>
      <c r="W286" s="126"/>
      <c r="X286" s="126"/>
      <c r="Y286" s="126">
        <f>SUM(Y287:Y288)</f>
        <v>0</v>
      </c>
      <c r="Z286" s="126">
        <f>SUM(Z287:Z288)</f>
        <v>0</v>
      </c>
      <c r="AA286" s="125"/>
      <c r="AB286" s="125">
        <v>-0.2</v>
      </c>
      <c r="AC286" s="125">
        <v>17</v>
      </c>
      <c r="AD286" s="125"/>
      <c r="AE286" s="125"/>
      <c r="AF286" s="125"/>
      <c r="AG286" s="205">
        <f>'4 priedas_ nepanaudotos lėšos'!O102</f>
        <v>0</v>
      </c>
      <c r="AH286" s="205">
        <f>'4 priedas_ nepanaudotos lėšos'!P102</f>
        <v>0</v>
      </c>
      <c r="AI286" s="103">
        <f t="shared" ref="AI286" si="1840">AK286+AM286+AO286+AQ286+AS286+AU286+AW286</f>
        <v>427.7</v>
      </c>
      <c r="AJ286" s="103">
        <f t="shared" ref="AJ286:AJ288" si="1841">AL286+AN286+AP286+AR286+AT286+AV286+AX286</f>
        <v>307.60000000000002</v>
      </c>
      <c r="AK286" s="5">
        <f>E286+U286</f>
        <v>163.69999999999999</v>
      </c>
      <c r="AL286" s="5">
        <f t="shared" ref="AL286:AL288" si="1842">F286+V286</f>
        <v>136.5</v>
      </c>
      <c r="AM286" s="5">
        <f t="shared" ref="AM286:AM288" si="1843">G286+W286</f>
        <v>0</v>
      </c>
      <c r="AN286" s="5">
        <f t="shared" ref="AN286:AN288" si="1844">H286+X286</f>
        <v>0</v>
      </c>
      <c r="AO286" s="5">
        <f t="shared" ref="AO286:AO288" si="1845">I286+Y286</f>
        <v>20.7</v>
      </c>
      <c r="AP286" s="5">
        <f t="shared" ref="AP286:AP288" si="1846">J286+Z286</f>
        <v>16.7</v>
      </c>
      <c r="AQ286" s="5">
        <f t="shared" ref="AQ286:AQ288" si="1847">K286+AA286</f>
        <v>157.19999999999999</v>
      </c>
      <c r="AR286" s="5">
        <f t="shared" ref="AR286:AR288" si="1848">L286+AB286</f>
        <v>154.4</v>
      </c>
      <c r="AS286" s="5">
        <f t="shared" ref="AS286:AS288" si="1849">M286+AC286</f>
        <v>72</v>
      </c>
      <c r="AT286" s="5">
        <f t="shared" ref="AT286:AT288" si="1850">N286+AD286</f>
        <v>0</v>
      </c>
      <c r="AU286" s="5">
        <f t="shared" ref="AU286:AU288" si="1851">O286+AE286</f>
        <v>0</v>
      </c>
      <c r="AV286" s="5">
        <f t="shared" ref="AV286:AV288" si="1852">P286+AF286</f>
        <v>0</v>
      </c>
      <c r="AW286" s="5">
        <f t="shared" ref="AW286:AW288" si="1853">Q286+AG286</f>
        <v>14.100000000000001</v>
      </c>
      <c r="AX286" s="5">
        <f t="shared" ref="AX286:AX288" si="1854">R286+AH286</f>
        <v>0</v>
      </c>
      <c r="AY286" s="153">
        <f t="shared" si="1401"/>
        <v>-18.199999999999989</v>
      </c>
      <c r="AZ286" s="153">
        <f t="shared" si="1402"/>
        <v>-6.3000000000000682</v>
      </c>
      <c r="BA286" s="153">
        <f t="shared" si="1403"/>
        <v>-1.1999999999999886</v>
      </c>
      <c r="BB286" s="153">
        <f t="shared" si="1404"/>
        <v>-6.5</v>
      </c>
      <c r="BC286" s="153">
        <f t="shared" si="1405"/>
        <v>0</v>
      </c>
      <c r="BD286" s="153">
        <f t="shared" si="1406"/>
        <v>0</v>
      </c>
      <c r="BE286" s="153">
        <f t="shared" si="1407"/>
        <v>0</v>
      </c>
      <c r="BF286" s="153">
        <f t="shared" si="1408"/>
        <v>0</v>
      </c>
      <c r="BG286" s="153">
        <f t="shared" si="1409"/>
        <v>0</v>
      </c>
      <c r="BH286" s="153">
        <f t="shared" si="1410"/>
        <v>0.19999999999998863</v>
      </c>
      <c r="BI286" s="153">
        <f t="shared" si="1411"/>
        <v>-17</v>
      </c>
      <c r="BJ286" s="153">
        <f t="shared" si="1412"/>
        <v>0</v>
      </c>
      <c r="BK286" s="153">
        <f t="shared" si="1413"/>
        <v>0</v>
      </c>
      <c r="BL286" s="153">
        <f t="shared" si="1414"/>
        <v>0</v>
      </c>
      <c r="BM286" s="153">
        <f t="shared" si="1415"/>
        <v>0</v>
      </c>
      <c r="BN286" s="153">
        <f t="shared" si="1416"/>
        <v>0</v>
      </c>
      <c r="BO286" s="188">
        <f t="shared" si="1417"/>
        <v>0</v>
      </c>
    </row>
    <row r="287" spans="1:67" ht="26.25" x14ac:dyDescent="0.25">
      <c r="A287" s="29"/>
      <c r="B287" s="31" t="s">
        <v>434</v>
      </c>
      <c r="C287" s="145">
        <f t="shared" ref="C287" si="1855">E287+G287+I287+K287+M287+O287+Q287</f>
        <v>3.7</v>
      </c>
      <c r="D287" s="146">
        <f t="shared" ref="D287" si="1856">F287+H287+J287+L287+N287+P287+R287</f>
        <v>0</v>
      </c>
      <c r="E287" s="6"/>
      <c r="F287" s="6"/>
      <c r="G287" s="6"/>
      <c r="H287" s="6"/>
      <c r="I287" s="6">
        <v>3.7</v>
      </c>
      <c r="J287" s="6"/>
      <c r="K287" s="6"/>
      <c r="L287" s="6"/>
      <c r="M287" s="6"/>
      <c r="N287" s="121"/>
      <c r="O287" s="121"/>
      <c r="P287" s="121"/>
      <c r="Q287" s="196"/>
      <c r="R287" s="196"/>
      <c r="S287" s="146">
        <f t="shared" ref="S287" si="1857">U287+W287+Y287+AA287+AC287+AE287+AG287</f>
        <v>0</v>
      </c>
      <c r="T287" s="146">
        <f t="shared" ref="T287" si="1858">V287+X287+Z287+AB287+AD287+AF287+AH287</f>
        <v>0</v>
      </c>
      <c r="U287" s="125"/>
      <c r="V287" s="125"/>
      <c r="W287" s="126"/>
      <c r="X287" s="126"/>
      <c r="Y287" s="126"/>
      <c r="Z287" s="126"/>
      <c r="AA287" s="125"/>
      <c r="AB287" s="125"/>
      <c r="AC287" s="125"/>
      <c r="AD287" s="125"/>
      <c r="AE287" s="125"/>
      <c r="AF287" s="125"/>
      <c r="AG287" s="205"/>
      <c r="AH287" s="205"/>
      <c r="AI287" s="103">
        <f t="shared" ref="AI287" si="1859">AK287+AM287+AO287+AQ287+AS287+AU287+AW287</f>
        <v>3.7</v>
      </c>
      <c r="AJ287" s="103">
        <f t="shared" ref="AJ287" si="1860">AL287+AN287+AP287+AR287+AT287+AV287+AX287</f>
        <v>0</v>
      </c>
      <c r="AK287" s="5"/>
      <c r="AL287" s="5"/>
      <c r="AM287" s="5"/>
      <c r="AN287" s="5"/>
      <c r="AO287" s="5">
        <f t="shared" ref="AO287" si="1861">I287+Y287</f>
        <v>3.7</v>
      </c>
      <c r="AP287" s="5">
        <f t="shared" ref="AP287" si="1862">J287+Z287</f>
        <v>0</v>
      </c>
      <c r="AQ287" s="5"/>
      <c r="AR287" s="5"/>
      <c r="AS287" s="5"/>
      <c r="AT287" s="5"/>
      <c r="AU287" s="5"/>
      <c r="AV287" s="5"/>
      <c r="AW287" s="5"/>
      <c r="AX287" s="5"/>
      <c r="AY287" s="153"/>
      <c r="AZ287" s="153"/>
      <c r="BA287" s="153"/>
      <c r="BB287" s="153"/>
      <c r="BC287" s="153"/>
      <c r="BD287" s="153"/>
      <c r="BE287" s="153"/>
      <c r="BF287" s="153"/>
      <c r="BG287" s="153"/>
      <c r="BH287" s="153"/>
      <c r="BI287" s="153"/>
      <c r="BJ287" s="153"/>
      <c r="BK287" s="153"/>
      <c r="BL287" s="153"/>
      <c r="BM287" s="153"/>
      <c r="BN287" s="153"/>
      <c r="BO287" s="188"/>
    </row>
    <row r="288" spans="1:67" ht="26.25" x14ac:dyDescent="0.25">
      <c r="A288" s="29"/>
      <c r="B288" s="33" t="s">
        <v>310</v>
      </c>
      <c r="C288" s="147">
        <f>E288+G288+I288+K288+M288+O288+Q288</f>
        <v>17</v>
      </c>
      <c r="D288" s="148">
        <f t="shared" si="1837"/>
        <v>16.7</v>
      </c>
      <c r="E288" s="130"/>
      <c r="F288" s="130"/>
      <c r="G288" s="130"/>
      <c r="H288" s="130"/>
      <c r="I288" s="130">
        <v>17</v>
      </c>
      <c r="J288" s="130">
        <v>16.7</v>
      </c>
      <c r="K288" s="130"/>
      <c r="L288" s="130"/>
      <c r="M288" s="130"/>
      <c r="N288" s="130"/>
      <c r="O288" s="130"/>
      <c r="P288" s="130"/>
      <c r="Q288" s="198"/>
      <c r="R288" s="198"/>
      <c r="S288" s="147">
        <f>U288+W288+Y288+AA288+AC288+AE288+AG288</f>
        <v>0</v>
      </c>
      <c r="T288" s="148">
        <f t="shared" si="1839"/>
        <v>0</v>
      </c>
      <c r="U288" s="132"/>
      <c r="V288" s="132"/>
      <c r="W288" s="132"/>
      <c r="X288" s="132"/>
      <c r="Y288" s="132"/>
      <c r="Z288" s="132"/>
      <c r="AA288" s="132"/>
      <c r="AB288" s="132"/>
      <c r="AC288" s="132"/>
      <c r="AD288" s="132"/>
      <c r="AE288" s="132"/>
      <c r="AF288" s="132"/>
      <c r="AG288" s="208"/>
      <c r="AH288" s="208"/>
      <c r="AI288" s="134">
        <f>AK288+AM288+AO288+AQ288+AS288+AU288+AW288</f>
        <v>17</v>
      </c>
      <c r="AJ288" s="135">
        <f t="shared" si="1841"/>
        <v>16.7</v>
      </c>
      <c r="AK288" s="104">
        <f t="shared" ref="AK288" si="1863">E288+U288</f>
        <v>0</v>
      </c>
      <c r="AL288" s="104">
        <f t="shared" si="1842"/>
        <v>0</v>
      </c>
      <c r="AM288" s="104">
        <f t="shared" si="1843"/>
        <v>0</v>
      </c>
      <c r="AN288" s="104">
        <f t="shared" si="1844"/>
        <v>0</v>
      </c>
      <c r="AO288" s="104">
        <f t="shared" si="1845"/>
        <v>17</v>
      </c>
      <c r="AP288" s="104">
        <f t="shared" si="1846"/>
        <v>16.7</v>
      </c>
      <c r="AQ288" s="104">
        <f t="shared" si="1847"/>
        <v>0</v>
      </c>
      <c r="AR288" s="104">
        <f t="shared" si="1848"/>
        <v>0</v>
      </c>
      <c r="AS288" s="104">
        <f t="shared" si="1849"/>
        <v>0</v>
      </c>
      <c r="AT288" s="104">
        <f t="shared" si="1850"/>
        <v>0</v>
      </c>
      <c r="AU288" s="104">
        <f t="shared" si="1851"/>
        <v>0</v>
      </c>
      <c r="AV288" s="104">
        <f t="shared" si="1852"/>
        <v>0</v>
      </c>
      <c r="AW288" s="104">
        <f t="shared" si="1853"/>
        <v>0</v>
      </c>
      <c r="AX288" s="104">
        <f t="shared" si="1854"/>
        <v>0</v>
      </c>
      <c r="AY288" s="153">
        <f t="shared" si="1401"/>
        <v>0</v>
      </c>
      <c r="AZ288" s="153">
        <f t="shared" si="1402"/>
        <v>0</v>
      </c>
      <c r="BA288" s="153">
        <f t="shared" si="1403"/>
        <v>0</v>
      </c>
      <c r="BB288" s="153">
        <f t="shared" si="1404"/>
        <v>0</v>
      </c>
      <c r="BC288" s="153">
        <f t="shared" si="1405"/>
        <v>0</v>
      </c>
      <c r="BD288" s="153">
        <f t="shared" si="1406"/>
        <v>0</v>
      </c>
      <c r="BE288" s="153">
        <f t="shared" si="1407"/>
        <v>0</v>
      </c>
      <c r="BF288" s="153">
        <f t="shared" si="1408"/>
        <v>0</v>
      </c>
      <c r="BG288" s="153">
        <f t="shared" si="1409"/>
        <v>0</v>
      </c>
      <c r="BH288" s="153">
        <f t="shared" si="1410"/>
        <v>0</v>
      </c>
      <c r="BI288" s="153">
        <f t="shared" si="1411"/>
        <v>0</v>
      </c>
      <c r="BJ288" s="153">
        <f t="shared" si="1412"/>
        <v>0</v>
      </c>
      <c r="BK288" s="153">
        <f t="shared" si="1413"/>
        <v>0</v>
      </c>
      <c r="BL288" s="153">
        <f t="shared" si="1414"/>
        <v>0</v>
      </c>
      <c r="BM288" s="153">
        <f t="shared" si="1415"/>
        <v>0</v>
      </c>
      <c r="BN288" s="153">
        <f t="shared" si="1416"/>
        <v>0</v>
      </c>
      <c r="BO288" s="188">
        <f t="shared" si="1417"/>
        <v>0</v>
      </c>
    </row>
    <row r="289" spans="1:67" ht="15.75" customHeight="1" x14ac:dyDescent="0.25">
      <c r="A289" s="28" t="s">
        <v>45</v>
      </c>
      <c r="B289" s="108" t="s">
        <v>335</v>
      </c>
      <c r="C289" s="143">
        <f>C290</f>
        <v>684.5</v>
      </c>
      <c r="D289" s="144">
        <f t="shared" ref="D289:R289" si="1864">D290</f>
        <v>412.4</v>
      </c>
      <c r="E289" s="121">
        <f t="shared" si="1864"/>
        <v>626.6</v>
      </c>
      <c r="F289" s="121">
        <f t="shared" si="1864"/>
        <v>412.4</v>
      </c>
      <c r="G289" s="121">
        <f t="shared" si="1864"/>
        <v>0</v>
      </c>
      <c r="H289" s="121">
        <f t="shared" si="1864"/>
        <v>0</v>
      </c>
      <c r="I289" s="121">
        <f t="shared" si="1864"/>
        <v>0</v>
      </c>
      <c r="J289" s="121">
        <f t="shared" si="1864"/>
        <v>0</v>
      </c>
      <c r="K289" s="121">
        <f t="shared" si="1864"/>
        <v>0</v>
      </c>
      <c r="L289" s="121">
        <f t="shared" si="1864"/>
        <v>0</v>
      </c>
      <c r="M289" s="121">
        <f t="shared" si="1864"/>
        <v>30</v>
      </c>
      <c r="N289" s="121">
        <f t="shared" si="1864"/>
        <v>0</v>
      </c>
      <c r="O289" s="121">
        <f t="shared" si="1864"/>
        <v>0</v>
      </c>
      <c r="P289" s="121">
        <f t="shared" si="1864"/>
        <v>0</v>
      </c>
      <c r="Q289" s="195">
        <f t="shared" si="1864"/>
        <v>27.9</v>
      </c>
      <c r="R289" s="195">
        <f t="shared" si="1864"/>
        <v>0</v>
      </c>
      <c r="S289" s="143">
        <f>S290</f>
        <v>-4</v>
      </c>
      <c r="T289" s="144">
        <f t="shared" ref="T289:AH289" si="1865">T290</f>
        <v>-9</v>
      </c>
      <c r="U289" s="125">
        <f t="shared" si="1865"/>
        <v>-15</v>
      </c>
      <c r="V289" s="125">
        <f t="shared" si="1865"/>
        <v>-9</v>
      </c>
      <c r="W289" s="125">
        <f t="shared" si="1865"/>
        <v>0</v>
      </c>
      <c r="X289" s="125">
        <f t="shared" si="1865"/>
        <v>0</v>
      </c>
      <c r="Y289" s="125">
        <f t="shared" si="1865"/>
        <v>0</v>
      </c>
      <c r="Z289" s="125">
        <f t="shared" si="1865"/>
        <v>0</v>
      </c>
      <c r="AA289" s="125">
        <f t="shared" si="1865"/>
        <v>0</v>
      </c>
      <c r="AB289" s="125">
        <f t="shared" si="1865"/>
        <v>0</v>
      </c>
      <c r="AC289" s="125">
        <f t="shared" si="1865"/>
        <v>11</v>
      </c>
      <c r="AD289" s="125">
        <f t="shared" si="1865"/>
        <v>0</v>
      </c>
      <c r="AE289" s="125">
        <f t="shared" si="1865"/>
        <v>0</v>
      </c>
      <c r="AF289" s="125">
        <f t="shared" si="1865"/>
        <v>0</v>
      </c>
      <c r="AG289" s="205">
        <f t="shared" si="1865"/>
        <v>0</v>
      </c>
      <c r="AH289" s="205">
        <f t="shared" si="1865"/>
        <v>0</v>
      </c>
      <c r="AI289" s="13">
        <f>AI290</f>
        <v>680.5</v>
      </c>
      <c r="AJ289" s="11">
        <f t="shared" ref="AJ289:AX289" si="1866">AJ290</f>
        <v>403.4</v>
      </c>
      <c r="AK289" s="96">
        <f t="shared" si="1866"/>
        <v>611.6</v>
      </c>
      <c r="AL289" s="96">
        <f t="shared" si="1866"/>
        <v>403.4</v>
      </c>
      <c r="AM289" s="96">
        <f t="shared" si="1866"/>
        <v>0</v>
      </c>
      <c r="AN289" s="96">
        <f t="shared" si="1866"/>
        <v>0</v>
      </c>
      <c r="AO289" s="96">
        <f t="shared" si="1866"/>
        <v>0</v>
      </c>
      <c r="AP289" s="96">
        <f t="shared" si="1866"/>
        <v>0</v>
      </c>
      <c r="AQ289" s="96">
        <f t="shared" si="1866"/>
        <v>0</v>
      </c>
      <c r="AR289" s="96">
        <f t="shared" si="1866"/>
        <v>0</v>
      </c>
      <c r="AS289" s="96">
        <f t="shared" si="1866"/>
        <v>41</v>
      </c>
      <c r="AT289" s="96">
        <f t="shared" si="1866"/>
        <v>0</v>
      </c>
      <c r="AU289" s="96">
        <f t="shared" si="1866"/>
        <v>0</v>
      </c>
      <c r="AV289" s="96">
        <f t="shared" si="1866"/>
        <v>0</v>
      </c>
      <c r="AW289" s="96">
        <f t="shared" si="1866"/>
        <v>27.9</v>
      </c>
      <c r="AX289" s="96">
        <f t="shared" si="1866"/>
        <v>0</v>
      </c>
      <c r="AY289" s="153">
        <f t="shared" si="1401"/>
        <v>4</v>
      </c>
      <c r="AZ289" s="153">
        <f t="shared" si="1402"/>
        <v>9</v>
      </c>
      <c r="BA289" s="153">
        <f t="shared" si="1403"/>
        <v>15</v>
      </c>
      <c r="BB289" s="153">
        <f t="shared" si="1404"/>
        <v>9</v>
      </c>
      <c r="BC289" s="153">
        <f t="shared" si="1405"/>
        <v>0</v>
      </c>
      <c r="BD289" s="153">
        <f t="shared" si="1406"/>
        <v>0</v>
      </c>
      <c r="BE289" s="153">
        <f t="shared" si="1407"/>
        <v>0</v>
      </c>
      <c r="BF289" s="153">
        <f t="shared" si="1408"/>
        <v>0</v>
      </c>
      <c r="BG289" s="153">
        <f t="shared" si="1409"/>
        <v>0</v>
      </c>
      <c r="BH289" s="153">
        <f t="shared" si="1410"/>
        <v>0</v>
      </c>
      <c r="BI289" s="153">
        <f t="shared" si="1411"/>
        <v>-11</v>
      </c>
      <c r="BJ289" s="153">
        <f t="shared" si="1412"/>
        <v>0</v>
      </c>
      <c r="BK289" s="153">
        <f t="shared" si="1413"/>
        <v>0</v>
      </c>
      <c r="BL289" s="153">
        <f t="shared" si="1414"/>
        <v>0</v>
      </c>
      <c r="BM289" s="153">
        <f t="shared" si="1415"/>
        <v>0</v>
      </c>
      <c r="BN289" s="153">
        <f t="shared" si="1416"/>
        <v>0</v>
      </c>
      <c r="BO289" s="188">
        <f t="shared" si="1417"/>
        <v>0</v>
      </c>
    </row>
    <row r="290" spans="1:67" ht="15.75" customHeight="1" x14ac:dyDescent="0.25">
      <c r="A290" s="29"/>
      <c r="B290" s="19" t="s">
        <v>7</v>
      </c>
      <c r="C290" s="145">
        <f>E290+G290+I290+K290+M290+O290+Q290</f>
        <v>684.5</v>
      </c>
      <c r="D290" s="146">
        <f>F290+H290+J290+L290+N290+P290+R290</f>
        <v>412.4</v>
      </c>
      <c r="E290" s="6">
        <v>626.6</v>
      </c>
      <c r="F290" s="6">
        <v>412.4</v>
      </c>
      <c r="G290" s="6"/>
      <c r="H290" s="6"/>
      <c r="I290" s="6"/>
      <c r="J290" s="6"/>
      <c r="K290" s="6"/>
      <c r="L290" s="6"/>
      <c r="M290" s="6">
        <v>30</v>
      </c>
      <c r="N290" s="6"/>
      <c r="O290" s="6"/>
      <c r="P290" s="6"/>
      <c r="Q290" s="196">
        <f>'4 priedas_ nepanaudotos lėšos'!C104</f>
        <v>27.9</v>
      </c>
      <c r="R290" s="196">
        <f>'4 priedas_ nepanaudotos lėšos'!D104</f>
        <v>0</v>
      </c>
      <c r="S290" s="145">
        <f>U290+W290+Y290+AA290+AC290+AE290+AG290</f>
        <v>-4</v>
      </c>
      <c r="T290" s="146">
        <f>V290+X290+Z290+AB290+AD290+AF290+AH290</f>
        <v>-9</v>
      </c>
      <c r="U290" s="126">
        <v>-15</v>
      </c>
      <c r="V290" s="126">
        <v>-9</v>
      </c>
      <c r="W290" s="126"/>
      <c r="X290" s="126"/>
      <c r="Y290" s="126"/>
      <c r="Z290" s="126"/>
      <c r="AA290" s="126"/>
      <c r="AB290" s="126"/>
      <c r="AC290" s="126">
        <v>11</v>
      </c>
      <c r="AD290" s="126"/>
      <c r="AE290" s="126"/>
      <c r="AF290" s="126"/>
      <c r="AG290" s="206">
        <f>'4 priedas_ nepanaudotos lėšos'!O104</f>
        <v>0</v>
      </c>
      <c r="AH290" s="206">
        <f>'4 priedas_ nepanaudotos lėšos'!P104</f>
        <v>0</v>
      </c>
      <c r="AI290" s="102">
        <f>AK290+AM290+AO290+AQ290+AS290+AU290+AW290</f>
        <v>680.5</v>
      </c>
      <c r="AJ290" s="103">
        <f>AL290+AN290+AP290+AR290+AT290+AV290+AX290</f>
        <v>403.4</v>
      </c>
      <c r="AK290" s="5">
        <f>E290+U290</f>
        <v>611.6</v>
      </c>
      <c r="AL290" s="5">
        <f t="shared" ref="AL290" si="1867">F290+V290</f>
        <v>403.4</v>
      </c>
      <c r="AM290" s="5">
        <f t="shared" ref="AM290" si="1868">G290+W290</f>
        <v>0</v>
      </c>
      <c r="AN290" s="5">
        <f t="shared" ref="AN290" si="1869">H290+X290</f>
        <v>0</v>
      </c>
      <c r="AO290" s="5">
        <f t="shared" ref="AO290" si="1870">I290+Y290</f>
        <v>0</v>
      </c>
      <c r="AP290" s="5">
        <f t="shared" ref="AP290" si="1871">J290+Z290</f>
        <v>0</v>
      </c>
      <c r="AQ290" s="5">
        <f t="shared" ref="AQ290" si="1872">K290+AA290</f>
        <v>0</v>
      </c>
      <c r="AR290" s="5">
        <f t="shared" ref="AR290" si="1873">L290+AB290</f>
        <v>0</v>
      </c>
      <c r="AS290" s="5">
        <f t="shared" ref="AS290" si="1874">M290+AC290</f>
        <v>41</v>
      </c>
      <c r="AT290" s="5">
        <f t="shared" ref="AT290" si="1875">N290+AD290</f>
        <v>0</v>
      </c>
      <c r="AU290" s="5">
        <f t="shared" ref="AU290" si="1876">O290+AE290</f>
        <v>0</v>
      </c>
      <c r="AV290" s="5">
        <f t="shared" ref="AV290" si="1877">P290+AF290</f>
        <v>0</v>
      </c>
      <c r="AW290" s="5">
        <f t="shared" ref="AW290" si="1878">Q290+AG290</f>
        <v>27.9</v>
      </c>
      <c r="AX290" s="5">
        <f t="shared" ref="AX290" si="1879">R290+AH290</f>
        <v>0</v>
      </c>
      <c r="AY290" s="153">
        <f t="shared" si="1401"/>
        <v>4</v>
      </c>
      <c r="AZ290" s="153">
        <f t="shared" si="1402"/>
        <v>9</v>
      </c>
      <c r="BA290" s="153">
        <f t="shared" si="1403"/>
        <v>15</v>
      </c>
      <c r="BB290" s="153">
        <f t="shared" si="1404"/>
        <v>9</v>
      </c>
      <c r="BC290" s="153">
        <f t="shared" si="1405"/>
        <v>0</v>
      </c>
      <c r="BD290" s="153">
        <f t="shared" si="1406"/>
        <v>0</v>
      </c>
      <c r="BE290" s="153">
        <f t="shared" si="1407"/>
        <v>0</v>
      </c>
      <c r="BF290" s="153">
        <f t="shared" si="1408"/>
        <v>0</v>
      </c>
      <c r="BG290" s="153">
        <f t="shared" si="1409"/>
        <v>0</v>
      </c>
      <c r="BH290" s="153">
        <f t="shared" si="1410"/>
        <v>0</v>
      </c>
      <c r="BI290" s="153">
        <f t="shared" si="1411"/>
        <v>-11</v>
      </c>
      <c r="BJ290" s="153">
        <f t="shared" si="1412"/>
        <v>0</v>
      </c>
      <c r="BK290" s="153">
        <f t="shared" si="1413"/>
        <v>0</v>
      </c>
      <c r="BL290" s="153">
        <f t="shared" si="1414"/>
        <v>0</v>
      </c>
      <c r="BM290" s="153">
        <f t="shared" si="1415"/>
        <v>0</v>
      </c>
      <c r="BN290" s="153">
        <f t="shared" si="1416"/>
        <v>0</v>
      </c>
      <c r="BO290" s="188">
        <f t="shared" si="1417"/>
        <v>0</v>
      </c>
    </row>
    <row r="291" spans="1:67" ht="15.75" customHeight="1" x14ac:dyDescent="0.25">
      <c r="A291" s="28" t="s">
        <v>46</v>
      </c>
      <c r="B291" s="107" t="s">
        <v>336</v>
      </c>
      <c r="C291" s="143">
        <f>C292</f>
        <v>132.9</v>
      </c>
      <c r="D291" s="144">
        <f t="shared" ref="D291:R291" si="1880">D292</f>
        <v>116.8</v>
      </c>
      <c r="E291" s="121">
        <f t="shared" si="1880"/>
        <v>129.9</v>
      </c>
      <c r="F291" s="121">
        <f t="shared" si="1880"/>
        <v>116.8</v>
      </c>
      <c r="G291" s="121">
        <f t="shared" si="1880"/>
        <v>0</v>
      </c>
      <c r="H291" s="121">
        <f t="shared" si="1880"/>
        <v>0</v>
      </c>
      <c r="I291" s="121">
        <f t="shared" si="1880"/>
        <v>0</v>
      </c>
      <c r="J291" s="121">
        <f t="shared" si="1880"/>
        <v>0</v>
      </c>
      <c r="K291" s="121">
        <f t="shared" si="1880"/>
        <v>0</v>
      </c>
      <c r="L291" s="121">
        <f t="shared" si="1880"/>
        <v>0</v>
      </c>
      <c r="M291" s="121">
        <f t="shared" si="1880"/>
        <v>3</v>
      </c>
      <c r="N291" s="121">
        <f t="shared" si="1880"/>
        <v>0</v>
      </c>
      <c r="O291" s="121">
        <f t="shared" si="1880"/>
        <v>0</v>
      </c>
      <c r="P291" s="121">
        <f t="shared" si="1880"/>
        <v>0</v>
      </c>
      <c r="Q291" s="195">
        <f t="shared" si="1880"/>
        <v>0</v>
      </c>
      <c r="R291" s="195">
        <f t="shared" si="1880"/>
        <v>0</v>
      </c>
      <c r="S291" s="143">
        <f>S292</f>
        <v>5.6</v>
      </c>
      <c r="T291" s="144">
        <f t="shared" ref="T291:AH291" si="1881">T292</f>
        <v>6.2</v>
      </c>
      <c r="U291" s="125">
        <f t="shared" si="1881"/>
        <v>5.5</v>
      </c>
      <c r="V291" s="125">
        <f t="shared" si="1881"/>
        <v>6.2</v>
      </c>
      <c r="W291" s="125">
        <f t="shared" si="1881"/>
        <v>0</v>
      </c>
      <c r="X291" s="125">
        <f t="shared" si="1881"/>
        <v>0</v>
      </c>
      <c r="Y291" s="125">
        <f t="shared" si="1881"/>
        <v>0</v>
      </c>
      <c r="Z291" s="125">
        <f t="shared" si="1881"/>
        <v>0</v>
      </c>
      <c r="AA291" s="125">
        <f t="shared" si="1881"/>
        <v>0</v>
      </c>
      <c r="AB291" s="125">
        <f t="shared" si="1881"/>
        <v>0</v>
      </c>
      <c r="AC291" s="125">
        <f t="shared" si="1881"/>
        <v>0.1</v>
      </c>
      <c r="AD291" s="125">
        <f t="shared" si="1881"/>
        <v>0</v>
      </c>
      <c r="AE291" s="125">
        <f t="shared" si="1881"/>
        <v>0</v>
      </c>
      <c r="AF291" s="125">
        <f t="shared" si="1881"/>
        <v>0</v>
      </c>
      <c r="AG291" s="205">
        <f t="shared" si="1881"/>
        <v>0</v>
      </c>
      <c r="AH291" s="205">
        <f t="shared" si="1881"/>
        <v>0</v>
      </c>
      <c r="AI291" s="13">
        <f>AI292</f>
        <v>138.5</v>
      </c>
      <c r="AJ291" s="11">
        <f t="shared" ref="AJ291:AX291" si="1882">AJ292</f>
        <v>123</v>
      </c>
      <c r="AK291" s="96">
        <f t="shared" si="1882"/>
        <v>135.4</v>
      </c>
      <c r="AL291" s="96">
        <f t="shared" si="1882"/>
        <v>123</v>
      </c>
      <c r="AM291" s="96">
        <f t="shared" si="1882"/>
        <v>0</v>
      </c>
      <c r="AN291" s="96">
        <f t="shared" si="1882"/>
        <v>0</v>
      </c>
      <c r="AO291" s="96">
        <f t="shared" si="1882"/>
        <v>0</v>
      </c>
      <c r="AP291" s="96">
        <f t="shared" si="1882"/>
        <v>0</v>
      </c>
      <c r="AQ291" s="96">
        <f t="shared" si="1882"/>
        <v>0</v>
      </c>
      <c r="AR291" s="96">
        <f t="shared" si="1882"/>
        <v>0</v>
      </c>
      <c r="AS291" s="96">
        <f t="shared" si="1882"/>
        <v>3.1</v>
      </c>
      <c r="AT291" s="96">
        <f t="shared" si="1882"/>
        <v>0</v>
      </c>
      <c r="AU291" s="96">
        <f t="shared" si="1882"/>
        <v>0</v>
      </c>
      <c r="AV291" s="96">
        <f t="shared" si="1882"/>
        <v>0</v>
      </c>
      <c r="AW291" s="96">
        <f t="shared" si="1882"/>
        <v>0</v>
      </c>
      <c r="AX291" s="96">
        <f t="shared" si="1882"/>
        <v>0</v>
      </c>
      <c r="AY291" s="153">
        <f t="shared" si="1401"/>
        <v>-5.5999999999999943</v>
      </c>
      <c r="AZ291" s="153">
        <f t="shared" si="1402"/>
        <v>-6.2000000000000028</v>
      </c>
      <c r="BA291" s="153">
        <f t="shared" si="1403"/>
        <v>-5.5</v>
      </c>
      <c r="BB291" s="153">
        <f t="shared" si="1404"/>
        <v>-6.2000000000000028</v>
      </c>
      <c r="BC291" s="153">
        <f t="shared" si="1405"/>
        <v>0</v>
      </c>
      <c r="BD291" s="153">
        <f t="shared" si="1406"/>
        <v>0</v>
      </c>
      <c r="BE291" s="153">
        <f t="shared" si="1407"/>
        <v>0</v>
      </c>
      <c r="BF291" s="153">
        <f t="shared" si="1408"/>
        <v>0</v>
      </c>
      <c r="BG291" s="153">
        <f t="shared" si="1409"/>
        <v>0</v>
      </c>
      <c r="BH291" s="153">
        <f t="shared" si="1410"/>
        <v>0</v>
      </c>
      <c r="BI291" s="153">
        <f t="shared" si="1411"/>
        <v>-0.10000000000000009</v>
      </c>
      <c r="BJ291" s="153">
        <f t="shared" si="1412"/>
        <v>0</v>
      </c>
      <c r="BK291" s="153">
        <f t="shared" si="1413"/>
        <v>0</v>
      </c>
      <c r="BL291" s="153">
        <f t="shared" si="1414"/>
        <v>0</v>
      </c>
      <c r="BM291" s="153">
        <f t="shared" si="1415"/>
        <v>0</v>
      </c>
      <c r="BN291" s="153">
        <f t="shared" si="1416"/>
        <v>0</v>
      </c>
      <c r="BO291" s="188">
        <f t="shared" si="1417"/>
        <v>0</v>
      </c>
    </row>
    <row r="292" spans="1:67" ht="15.75" customHeight="1" x14ac:dyDescent="0.25">
      <c r="A292" s="29"/>
      <c r="B292" s="19" t="s">
        <v>7</v>
      </c>
      <c r="C292" s="145">
        <f>E292+G292+I292+K292+M292+O292+Q292</f>
        <v>132.9</v>
      </c>
      <c r="D292" s="146">
        <f>F292+H292+J292+L292+N292+P292+R292</f>
        <v>116.8</v>
      </c>
      <c r="E292" s="6">
        <v>129.9</v>
      </c>
      <c r="F292" s="6">
        <v>116.8</v>
      </c>
      <c r="G292" s="6"/>
      <c r="H292" s="6"/>
      <c r="I292" s="6"/>
      <c r="J292" s="6"/>
      <c r="K292" s="6"/>
      <c r="L292" s="6"/>
      <c r="M292" s="6">
        <v>3</v>
      </c>
      <c r="N292" s="6"/>
      <c r="O292" s="6"/>
      <c r="P292" s="6"/>
      <c r="Q292" s="196"/>
      <c r="R292" s="196"/>
      <c r="S292" s="145">
        <f>U292+W292+Y292+AA292+AC292+AE292+AG292</f>
        <v>5.6</v>
      </c>
      <c r="T292" s="146">
        <f>V292+X292+Z292+AB292+AD292+AF292+AH292</f>
        <v>6.2</v>
      </c>
      <c r="U292" s="126">
        <v>5.5</v>
      </c>
      <c r="V292" s="126">
        <v>6.2</v>
      </c>
      <c r="W292" s="126"/>
      <c r="X292" s="126"/>
      <c r="Y292" s="126"/>
      <c r="Z292" s="126"/>
      <c r="AA292" s="126"/>
      <c r="AB292" s="126"/>
      <c r="AC292" s="126">
        <v>0.1</v>
      </c>
      <c r="AD292" s="126"/>
      <c r="AE292" s="126"/>
      <c r="AF292" s="126"/>
      <c r="AG292" s="206"/>
      <c r="AH292" s="206"/>
      <c r="AI292" s="102">
        <f>AK292+AM292+AO292+AQ292+AS292+AU292+AW292</f>
        <v>138.5</v>
      </c>
      <c r="AJ292" s="103">
        <f>AL292+AN292+AP292+AR292+AT292+AV292+AX292</f>
        <v>123</v>
      </c>
      <c r="AK292" s="5">
        <f>E292+U292</f>
        <v>135.4</v>
      </c>
      <c r="AL292" s="5">
        <f t="shared" ref="AL292" si="1883">F292+V292</f>
        <v>123</v>
      </c>
      <c r="AM292" s="5">
        <f t="shared" ref="AM292" si="1884">G292+W292</f>
        <v>0</v>
      </c>
      <c r="AN292" s="5">
        <f t="shared" ref="AN292" si="1885">H292+X292</f>
        <v>0</v>
      </c>
      <c r="AO292" s="5">
        <f t="shared" ref="AO292" si="1886">I292+Y292</f>
        <v>0</v>
      </c>
      <c r="AP292" s="5">
        <f t="shared" ref="AP292" si="1887">J292+Z292</f>
        <v>0</v>
      </c>
      <c r="AQ292" s="5">
        <f t="shared" ref="AQ292" si="1888">K292+AA292</f>
        <v>0</v>
      </c>
      <c r="AR292" s="5">
        <f t="shared" ref="AR292" si="1889">L292+AB292</f>
        <v>0</v>
      </c>
      <c r="AS292" s="5">
        <f t="shared" ref="AS292" si="1890">M292+AC292</f>
        <v>3.1</v>
      </c>
      <c r="AT292" s="5">
        <f t="shared" ref="AT292" si="1891">N292+AD292</f>
        <v>0</v>
      </c>
      <c r="AU292" s="5">
        <f t="shared" ref="AU292" si="1892">O292+AE292</f>
        <v>0</v>
      </c>
      <c r="AV292" s="5">
        <f t="shared" ref="AV292" si="1893">P292+AF292</f>
        <v>0</v>
      </c>
      <c r="AW292" s="5">
        <f t="shared" ref="AW292" si="1894">Q292+AG292</f>
        <v>0</v>
      </c>
      <c r="AX292" s="5">
        <f t="shared" ref="AX292" si="1895">R292+AH292</f>
        <v>0</v>
      </c>
      <c r="AY292" s="153">
        <f t="shared" si="1401"/>
        <v>-5.5999999999999943</v>
      </c>
      <c r="AZ292" s="153">
        <f t="shared" si="1402"/>
        <v>-6.2000000000000028</v>
      </c>
      <c r="BA292" s="153">
        <f t="shared" si="1403"/>
        <v>-5.5</v>
      </c>
      <c r="BB292" s="153">
        <f t="shared" si="1404"/>
        <v>-6.2000000000000028</v>
      </c>
      <c r="BC292" s="153">
        <f t="shared" si="1405"/>
        <v>0</v>
      </c>
      <c r="BD292" s="153">
        <f t="shared" si="1406"/>
        <v>0</v>
      </c>
      <c r="BE292" s="153">
        <f t="shared" si="1407"/>
        <v>0</v>
      </c>
      <c r="BF292" s="153">
        <f t="shared" si="1408"/>
        <v>0</v>
      </c>
      <c r="BG292" s="153">
        <f t="shared" si="1409"/>
        <v>0</v>
      </c>
      <c r="BH292" s="153">
        <f t="shared" si="1410"/>
        <v>0</v>
      </c>
      <c r="BI292" s="153">
        <f t="shared" si="1411"/>
        <v>-0.10000000000000009</v>
      </c>
      <c r="BJ292" s="153">
        <f t="shared" si="1412"/>
        <v>0</v>
      </c>
      <c r="BK292" s="153">
        <f t="shared" si="1413"/>
        <v>0</v>
      </c>
      <c r="BL292" s="153">
        <f t="shared" si="1414"/>
        <v>0</v>
      </c>
      <c r="BM292" s="153">
        <f t="shared" si="1415"/>
        <v>0</v>
      </c>
      <c r="BN292" s="153">
        <f t="shared" si="1416"/>
        <v>0</v>
      </c>
      <c r="BO292" s="188">
        <f t="shared" si="1417"/>
        <v>0</v>
      </c>
    </row>
    <row r="293" spans="1:67" ht="15.75" customHeight="1" x14ac:dyDescent="0.25">
      <c r="A293" s="28" t="s">
        <v>54</v>
      </c>
      <c r="B293" s="107" t="s">
        <v>337</v>
      </c>
      <c r="C293" s="143">
        <f>C294</f>
        <v>171.00000000000003</v>
      </c>
      <c r="D293" s="144">
        <f t="shared" ref="D293:R293" si="1896">D294</f>
        <v>146.69999999999999</v>
      </c>
      <c r="E293" s="121">
        <f t="shared" si="1896"/>
        <v>162.30000000000001</v>
      </c>
      <c r="F293" s="121">
        <f t="shared" si="1896"/>
        <v>146.69999999999999</v>
      </c>
      <c r="G293" s="121">
        <f t="shared" si="1896"/>
        <v>0</v>
      </c>
      <c r="H293" s="121">
        <f t="shared" si="1896"/>
        <v>0</v>
      </c>
      <c r="I293" s="121">
        <f t="shared" si="1896"/>
        <v>0</v>
      </c>
      <c r="J293" s="121">
        <f t="shared" si="1896"/>
        <v>0</v>
      </c>
      <c r="K293" s="121">
        <f t="shared" si="1896"/>
        <v>0</v>
      </c>
      <c r="L293" s="121">
        <f t="shared" si="1896"/>
        <v>0</v>
      </c>
      <c r="M293" s="121">
        <f t="shared" si="1896"/>
        <v>5.8</v>
      </c>
      <c r="N293" s="121">
        <f t="shared" si="1896"/>
        <v>0</v>
      </c>
      <c r="O293" s="121">
        <f t="shared" si="1896"/>
        <v>0</v>
      </c>
      <c r="P293" s="121">
        <f t="shared" si="1896"/>
        <v>0</v>
      </c>
      <c r="Q293" s="195">
        <f t="shared" si="1896"/>
        <v>2.9</v>
      </c>
      <c r="R293" s="195">
        <f t="shared" si="1896"/>
        <v>0</v>
      </c>
      <c r="S293" s="143">
        <f>S294</f>
        <v>9</v>
      </c>
      <c r="T293" s="144">
        <f t="shared" ref="T293:AH293" si="1897">T294</f>
        <v>8.8000000000000007</v>
      </c>
      <c r="U293" s="125">
        <f t="shared" si="1897"/>
        <v>9</v>
      </c>
      <c r="V293" s="125">
        <f t="shared" si="1897"/>
        <v>8.8000000000000007</v>
      </c>
      <c r="W293" s="125">
        <f t="shared" si="1897"/>
        <v>0</v>
      </c>
      <c r="X293" s="125">
        <f t="shared" si="1897"/>
        <v>0</v>
      </c>
      <c r="Y293" s="125">
        <f t="shared" si="1897"/>
        <v>0</v>
      </c>
      <c r="Z293" s="125">
        <f t="shared" si="1897"/>
        <v>0</v>
      </c>
      <c r="AA293" s="125">
        <f t="shared" si="1897"/>
        <v>0</v>
      </c>
      <c r="AB293" s="125">
        <f t="shared" si="1897"/>
        <v>0</v>
      </c>
      <c r="AC293" s="125">
        <f t="shared" si="1897"/>
        <v>0</v>
      </c>
      <c r="AD293" s="125">
        <f t="shared" si="1897"/>
        <v>0</v>
      </c>
      <c r="AE293" s="125">
        <f t="shared" si="1897"/>
        <v>0</v>
      </c>
      <c r="AF293" s="125">
        <f t="shared" si="1897"/>
        <v>0</v>
      </c>
      <c r="AG293" s="205">
        <f t="shared" si="1897"/>
        <v>0</v>
      </c>
      <c r="AH293" s="205">
        <f t="shared" si="1897"/>
        <v>0</v>
      </c>
      <c r="AI293" s="13">
        <f>AI294</f>
        <v>180.00000000000003</v>
      </c>
      <c r="AJ293" s="11">
        <f t="shared" ref="AJ293:AX293" si="1898">AJ294</f>
        <v>155.5</v>
      </c>
      <c r="AK293" s="96">
        <f t="shared" si="1898"/>
        <v>171.3</v>
      </c>
      <c r="AL293" s="96">
        <f t="shared" si="1898"/>
        <v>155.5</v>
      </c>
      <c r="AM293" s="96">
        <f t="shared" si="1898"/>
        <v>0</v>
      </c>
      <c r="AN293" s="96">
        <f t="shared" si="1898"/>
        <v>0</v>
      </c>
      <c r="AO293" s="96">
        <f t="shared" si="1898"/>
        <v>0</v>
      </c>
      <c r="AP293" s="96">
        <f t="shared" si="1898"/>
        <v>0</v>
      </c>
      <c r="AQ293" s="96">
        <f t="shared" si="1898"/>
        <v>0</v>
      </c>
      <c r="AR293" s="96">
        <f t="shared" si="1898"/>
        <v>0</v>
      </c>
      <c r="AS293" s="96">
        <f t="shared" si="1898"/>
        <v>5.8</v>
      </c>
      <c r="AT293" s="96">
        <f t="shared" si="1898"/>
        <v>0</v>
      </c>
      <c r="AU293" s="96">
        <f t="shared" si="1898"/>
        <v>0</v>
      </c>
      <c r="AV293" s="96">
        <f t="shared" si="1898"/>
        <v>0</v>
      </c>
      <c r="AW293" s="96">
        <f t="shared" si="1898"/>
        <v>2.9</v>
      </c>
      <c r="AX293" s="96">
        <f t="shared" si="1898"/>
        <v>0</v>
      </c>
      <c r="AY293" s="153">
        <f t="shared" si="1401"/>
        <v>-9</v>
      </c>
      <c r="AZ293" s="153">
        <f t="shared" si="1402"/>
        <v>-8.8000000000000114</v>
      </c>
      <c r="BA293" s="153">
        <f t="shared" si="1403"/>
        <v>-9</v>
      </c>
      <c r="BB293" s="153">
        <f t="shared" si="1404"/>
        <v>-8.8000000000000114</v>
      </c>
      <c r="BC293" s="153">
        <f t="shared" si="1405"/>
        <v>0</v>
      </c>
      <c r="BD293" s="153">
        <f t="shared" si="1406"/>
        <v>0</v>
      </c>
      <c r="BE293" s="153">
        <f t="shared" si="1407"/>
        <v>0</v>
      </c>
      <c r="BF293" s="153">
        <f t="shared" si="1408"/>
        <v>0</v>
      </c>
      <c r="BG293" s="153">
        <f t="shared" si="1409"/>
        <v>0</v>
      </c>
      <c r="BH293" s="153">
        <f t="shared" si="1410"/>
        <v>0</v>
      </c>
      <c r="BI293" s="153">
        <f t="shared" si="1411"/>
        <v>0</v>
      </c>
      <c r="BJ293" s="153">
        <f t="shared" si="1412"/>
        <v>0</v>
      </c>
      <c r="BK293" s="153">
        <f t="shared" si="1413"/>
        <v>0</v>
      </c>
      <c r="BL293" s="153">
        <f t="shared" si="1414"/>
        <v>0</v>
      </c>
      <c r="BM293" s="153">
        <f t="shared" si="1415"/>
        <v>0</v>
      </c>
      <c r="BN293" s="153">
        <f t="shared" si="1416"/>
        <v>0</v>
      </c>
      <c r="BO293" s="188">
        <f t="shared" si="1417"/>
        <v>0</v>
      </c>
    </row>
    <row r="294" spans="1:67" ht="15.75" customHeight="1" x14ac:dyDescent="0.25">
      <c r="A294" s="29"/>
      <c r="B294" s="19" t="s">
        <v>7</v>
      </c>
      <c r="C294" s="145">
        <f>E294+G294+I294+K294+M294+O294+Q294</f>
        <v>171.00000000000003</v>
      </c>
      <c r="D294" s="146">
        <f>F294+H294+J294+L294+N294+P294+R294</f>
        <v>146.69999999999999</v>
      </c>
      <c r="E294" s="6">
        <v>162.30000000000001</v>
      </c>
      <c r="F294" s="6">
        <v>146.69999999999999</v>
      </c>
      <c r="G294" s="6"/>
      <c r="H294" s="6"/>
      <c r="I294" s="6"/>
      <c r="J294" s="6"/>
      <c r="K294" s="6"/>
      <c r="L294" s="6"/>
      <c r="M294" s="6">
        <v>5.8</v>
      </c>
      <c r="N294" s="6"/>
      <c r="O294" s="6"/>
      <c r="P294" s="6"/>
      <c r="Q294" s="196">
        <f>'4 priedas_ nepanaudotos lėšos'!C106</f>
        <v>2.9</v>
      </c>
      <c r="R294" s="196">
        <f>'4 priedas_ nepanaudotos lėšos'!D106</f>
        <v>0</v>
      </c>
      <c r="S294" s="145">
        <f>U294+W294+Y294+AA294+AC294+AE294+AG294</f>
        <v>9</v>
      </c>
      <c r="T294" s="146">
        <f>V294+X294+Z294+AB294+AD294+AF294+AH294</f>
        <v>8.8000000000000007</v>
      </c>
      <c r="U294" s="126">
        <v>9</v>
      </c>
      <c r="V294" s="126">
        <v>8.8000000000000007</v>
      </c>
      <c r="W294" s="126"/>
      <c r="X294" s="126"/>
      <c r="Y294" s="126"/>
      <c r="Z294" s="126"/>
      <c r="AA294" s="126"/>
      <c r="AB294" s="126"/>
      <c r="AC294" s="126"/>
      <c r="AD294" s="126"/>
      <c r="AE294" s="126"/>
      <c r="AF294" s="126"/>
      <c r="AG294" s="206">
        <f>'4 priedas_ nepanaudotos lėšos'!O106</f>
        <v>0</v>
      </c>
      <c r="AH294" s="206">
        <f>'4 priedas_ nepanaudotos lėšos'!P106</f>
        <v>0</v>
      </c>
      <c r="AI294" s="102">
        <f>AK294+AM294+AO294+AQ294+AS294+AU294+AW294</f>
        <v>180.00000000000003</v>
      </c>
      <c r="AJ294" s="103">
        <f>AL294+AN294+AP294+AR294+AT294+AV294+AX294</f>
        <v>155.5</v>
      </c>
      <c r="AK294" s="5">
        <f>E294+U294</f>
        <v>171.3</v>
      </c>
      <c r="AL294" s="5">
        <f t="shared" ref="AL294" si="1899">F294+V294</f>
        <v>155.5</v>
      </c>
      <c r="AM294" s="5">
        <f t="shared" ref="AM294" si="1900">G294+W294</f>
        <v>0</v>
      </c>
      <c r="AN294" s="5">
        <f t="shared" ref="AN294" si="1901">H294+X294</f>
        <v>0</v>
      </c>
      <c r="AO294" s="5">
        <f t="shared" ref="AO294" si="1902">I294+Y294</f>
        <v>0</v>
      </c>
      <c r="AP294" s="5">
        <f t="shared" ref="AP294" si="1903">J294+Z294</f>
        <v>0</v>
      </c>
      <c r="AQ294" s="5">
        <f t="shared" ref="AQ294" si="1904">K294+AA294</f>
        <v>0</v>
      </c>
      <c r="AR294" s="5">
        <f t="shared" ref="AR294" si="1905">L294+AB294</f>
        <v>0</v>
      </c>
      <c r="AS294" s="5">
        <f t="shared" ref="AS294" si="1906">M294+AC294</f>
        <v>5.8</v>
      </c>
      <c r="AT294" s="5">
        <f t="shared" ref="AT294" si="1907">N294+AD294</f>
        <v>0</v>
      </c>
      <c r="AU294" s="5">
        <f t="shared" ref="AU294" si="1908">O294+AE294</f>
        <v>0</v>
      </c>
      <c r="AV294" s="5">
        <f t="shared" ref="AV294" si="1909">P294+AF294</f>
        <v>0</v>
      </c>
      <c r="AW294" s="5">
        <f t="shared" ref="AW294" si="1910">Q294+AG294</f>
        <v>2.9</v>
      </c>
      <c r="AX294" s="5">
        <f t="shared" ref="AX294" si="1911">R294+AH294</f>
        <v>0</v>
      </c>
      <c r="AY294" s="153">
        <f t="shared" si="1401"/>
        <v>-9</v>
      </c>
      <c r="AZ294" s="153">
        <f t="shared" si="1402"/>
        <v>-8.8000000000000114</v>
      </c>
      <c r="BA294" s="153">
        <f t="shared" si="1403"/>
        <v>-9</v>
      </c>
      <c r="BB294" s="153">
        <f t="shared" si="1404"/>
        <v>-8.8000000000000114</v>
      </c>
      <c r="BC294" s="153">
        <f t="shared" si="1405"/>
        <v>0</v>
      </c>
      <c r="BD294" s="153">
        <f t="shared" si="1406"/>
        <v>0</v>
      </c>
      <c r="BE294" s="153">
        <f t="shared" si="1407"/>
        <v>0</v>
      </c>
      <c r="BF294" s="153">
        <f t="shared" si="1408"/>
        <v>0</v>
      </c>
      <c r="BG294" s="153">
        <f t="shared" si="1409"/>
        <v>0</v>
      </c>
      <c r="BH294" s="153">
        <f t="shared" si="1410"/>
        <v>0</v>
      </c>
      <c r="BI294" s="153">
        <f t="shared" si="1411"/>
        <v>0</v>
      </c>
      <c r="BJ294" s="153">
        <f t="shared" si="1412"/>
        <v>0</v>
      </c>
      <c r="BK294" s="153">
        <f t="shared" si="1413"/>
        <v>0</v>
      </c>
      <c r="BL294" s="153">
        <f t="shared" si="1414"/>
        <v>0</v>
      </c>
      <c r="BM294" s="153">
        <f t="shared" si="1415"/>
        <v>0</v>
      </c>
      <c r="BN294" s="153">
        <f t="shared" si="1416"/>
        <v>0</v>
      </c>
      <c r="BO294" s="188">
        <f t="shared" si="1417"/>
        <v>0</v>
      </c>
    </row>
    <row r="295" spans="1:67" ht="15.75" customHeight="1" x14ac:dyDescent="0.25">
      <c r="A295" s="28" t="s">
        <v>55</v>
      </c>
      <c r="B295" s="107" t="s">
        <v>338</v>
      </c>
      <c r="C295" s="143">
        <f>C296</f>
        <v>165.6</v>
      </c>
      <c r="D295" s="144">
        <f t="shared" ref="D295:R295" si="1912">D296</f>
        <v>125.3</v>
      </c>
      <c r="E295" s="121">
        <f t="shared" si="1912"/>
        <v>147</v>
      </c>
      <c r="F295" s="121">
        <f t="shared" si="1912"/>
        <v>125.3</v>
      </c>
      <c r="G295" s="121">
        <f t="shared" si="1912"/>
        <v>0</v>
      </c>
      <c r="H295" s="121">
        <f t="shared" si="1912"/>
        <v>0</v>
      </c>
      <c r="I295" s="121">
        <f t="shared" si="1912"/>
        <v>0</v>
      </c>
      <c r="J295" s="121">
        <f t="shared" si="1912"/>
        <v>0</v>
      </c>
      <c r="K295" s="121">
        <f t="shared" si="1912"/>
        <v>0</v>
      </c>
      <c r="L295" s="121">
        <f t="shared" si="1912"/>
        <v>0</v>
      </c>
      <c r="M295" s="121">
        <f t="shared" si="1912"/>
        <v>5</v>
      </c>
      <c r="N295" s="121">
        <f t="shared" si="1912"/>
        <v>0</v>
      </c>
      <c r="O295" s="121">
        <f t="shared" si="1912"/>
        <v>0</v>
      </c>
      <c r="P295" s="121">
        <f t="shared" si="1912"/>
        <v>0</v>
      </c>
      <c r="Q295" s="195">
        <f t="shared" si="1912"/>
        <v>13.6</v>
      </c>
      <c r="R295" s="195">
        <f t="shared" si="1912"/>
        <v>0</v>
      </c>
      <c r="S295" s="143">
        <f>S296</f>
        <v>7.6</v>
      </c>
      <c r="T295" s="144">
        <f t="shared" ref="T295:AH295" si="1913">T296</f>
        <v>11</v>
      </c>
      <c r="U295" s="125">
        <f t="shared" si="1913"/>
        <v>7.6</v>
      </c>
      <c r="V295" s="125">
        <f t="shared" si="1913"/>
        <v>11</v>
      </c>
      <c r="W295" s="125">
        <f t="shared" si="1913"/>
        <v>0</v>
      </c>
      <c r="X295" s="125">
        <f t="shared" si="1913"/>
        <v>0</v>
      </c>
      <c r="Y295" s="125">
        <f t="shared" si="1913"/>
        <v>0</v>
      </c>
      <c r="Z295" s="125">
        <f t="shared" si="1913"/>
        <v>0</v>
      </c>
      <c r="AA295" s="125">
        <f t="shared" si="1913"/>
        <v>0</v>
      </c>
      <c r="AB295" s="125">
        <f t="shared" si="1913"/>
        <v>0</v>
      </c>
      <c r="AC295" s="125">
        <f t="shared" si="1913"/>
        <v>0</v>
      </c>
      <c r="AD295" s="125">
        <f t="shared" si="1913"/>
        <v>0</v>
      </c>
      <c r="AE295" s="125">
        <f t="shared" si="1913"/>
        <v>0</v>
      </c>
      <c r="AF295" s="125">
        <f t="shared" si="1913"/>
        <v>0</v>
      </c>
      <c r="AG295" s="205">
        <f t="shared" si="1913"/>
        <v>0</v>
      </c>
      <c r="AH295" s="205">
        <f t="shared" si="1913"/>
        <v>0</v>
      </c>
      <c r="AI295" s="13">
        <f>AI296</f>
        <v>173.2</v>
      </c>
      <c r="AJ295" s="11">
        <f t="shared" ref="AJ295:AX295" si="1914">AJ296</f>
        <v>136.30000000000001</v>
      </c>
      <c r="AK295" s="96">
        <f t="shared" si="1914"/>
        <v>154.6</v>
      </c>
      <c r="AL295" s="96">
        <f t="shared" si="1914"/>
        <v>136.30000000000001</v>
      </c>
      <c r="AM295" s="96">
        <f t="shared" si="1914"/>
        <v>0</v>
      </c>
      <c r="AN295" s="96">
        <f t="shared" si="1914"/>
        <v>0</v>
      </c>
      <c r="AO295" s="96">
        <f t="shared" si="1914"/>
        <v>0</v>
      </c>
      <c r="AP295" s="96">
        <f t="shared" si="1914"/>
        <v>0</v>
      </c>
      <c r="AQ295" s="96">
        <f t="shared" si="1914"/>
        <v>0</v>
      </c>
      <c r="AR295" s="96">
        <f t="shared" si="1914"/>
        <v>0</v>
      </c>
      <c r="AS295" s="96">
        <f t="shared" si="1914"/>
        <v>5</v>
      </c>
      <c r="AT295" s="96">
        <f t="shared" si="1914"/>
        <v>0</v>
      </c>
      <c r="AU295" s="96">
        <f t="shared" si="1914"/>
        <v>0</v>
      </c>
      <c r="AV295" s="96">
        <f t="shared" si="1914"/>
        <v>0</v>
      </c>
      <c r="AW295" s="96">
        <f t="shared" si="1914"/>
        <v>13.6</v>
      </c>
      <c r="AX295" s="96">
        <f t="shared" si="1914"/>
        <v>0</v>
      </c>
      <c r="AY295" s="153">
        <f t="shared" si="1401"/>
        <v>-7.5999999999999943</v>
      </c>
      <c r="AZ295" s="153">
        <f t="shared" si="1402"/>
        <v>-11.000000000000014</v>
      </c>
      <c r="BA295" s="153">
        <f t="shared" si="1403"/>
        <v>-7.5999999999999943</v>
      </c>
      <c r="BB295" s="153">
        <f t="shared" si="1404"/>
        <v>-11.000000000000014</v>
      </c>
      <c r="BC295" s="153">
        <f t="shared" si="1405"/>
        <v>0</v>
      </c>
      <c r="BD295" s="153">
        <f t="shared" si="1406"/>
        <v>0</v>
      </c>
      <c r="BE295" s="153">
        <f t="shared" si="1407"/>
        <v>0</v>
      </c>
      <c r="BF295" s="153">
        <f t="shared" si="1408"/>
        <v>0</v>
      </c>
      <c r="BG295" s="153">
        <f t="shared" si="1409"/>
        <v>0</v>
      </c>
      <c r="BH295" s="153">
        <f t="shared" si="1410"/>
        <v>0</v>
      </c>
      <c r="BI295" s="153">
        <f t="shared" si="1411"/>
        <v>0</v>
      </c>
      <c r="BJ295" s="153">
        <f t="shared" si="1412"/>
        <v>0</v>
      </c>
      <c r="BK295" s="153">
        <f t="shared" si="1413"/>
        <v>0</v>
      </c>
      <c r="BL295" s="153">
        <f t="shared" si="1414"/>
        <v>0</v>
      </c>
      <c r="BM295" s="153">
        <f t="shared" si="1415"/>
        <v>0</v>
      </c>
      <c r="BN295" s="153">
        <f t="shared" si="1416"/>
        <v>0</v>
      </c>
      <c r="BO295" s="188">
        <f t="shared" si="1417"/>
        <v>0</v>
      </c>
    </row>
    <row r="296" spans="1:67" ht="15.75" customHeight="1" x14ac:dyDescent="0.25">
      <c r="A296" s="29"/>
      <c r="B296" s="19" t="s">
        <v>7</v>
      </c>
      <c r="C296" s="145">
        <f>E296+G296+I296+K296+M296+O296+Q296</f>
        <v>165.6</v>
      </c>
      <c r="D296" s="146">
        <f>F296+H296+J296+L296+N296+P296+R296</f>
        <v>125.3</v>
      </c>
      <c r="E296" s="6">
        <v>147</v>
      </c>
      <c r="F296" s="6">
        <v>125.3</v>
      </c>
      <c r="G296" s="6"/>
      <c r="H296" s="6"/>
      <c r="I296" s="6"/>
      <c r="J296" s="6"/>
      <c r="K296" s="6"/>
      <c r="L296" s="6"/>
      <c r="M296" s="6">
        <v>5</v>
      </c>
      <c r="N296" s="6"/>
      <c r="O296" s="6"/>
      <c r="P296" s="6"/>
      <c r="Q296" s="196">
        <f>'4 priedas_ nepanaudotos lėšos'!C108</f>
        <v>13.6</v>
      </c>
      <c r="R296" s="196">
        <f>'4 priedas_ nepanaudotos lėšos'!D108</f>
        <v>0</v>
      </c>
      <c r="S296" s="145">
        <f>U296+W296+Y296+AA296+AC296+AE296+AG296</f>
        <v>7.6</v>
      </c>
      <c r="T296" s="146">
        <f>V296+X296+Z296+AB296+AD296+AF296+AH296</f>
        <v>11</v>
      </c>
      <c r="U296" s="126">
        <v>7.6</v>
      </c>
      <c r="V296" s="126">
        <v>11</v>
      </c>
      <c r="W296" s="126"/>
      <c r="X296" s="126"/>
      <c r="Y296" s="126"/>
      <c r="Z296" s="126"/>
      <c r="AA296" s="126"/>
      <c r="AB296" s="126"/>
      <c r="AC296" s="126"/>
      <c r="AD296" s="126"/>
      <c r="AE296" s="126"/>
      <c r="AF296" s="126"/>
      <c r="AG296" s="206">
        <f>'4 priedas_ nepanaudotos lėšos'!O108</f>
        <v>0</v>
      </c>
      <c r="AH296" s="206">
        <f>'4 priedas_ nepanaudotos lėšos'!P108</f>
        <v>0</v>
      </c>
      <c r="AI296" s="102">
        <f>AK296+AM296+AO296+AQ296+AS296+AU296+AW296</f>
        <v>173.2</v>
      </c>
      <c r="AJ296" s="103">
        <f>AL296+AN296+AP296+AR296+AT296+AV296+AX296</f>
        <v>136.30000000000001</v>
      </c>
      <c r="AK296" s="5">
        <f>E296+U296</f>
        <v>154.6</v>
      </c>
      <c r="AL296" s="5">
        <f t="shared" ref="AL296" si="1915">F296+V296</f>
        <v>136.30000000000001</v>
      </c>
      <c r="AM296" s="5">
        <f t="shared" ref="AM296" si="1916">G296+W296</f>
        <v>0</v>
      </c>
      <c r="AN296" s="5">
        <f t="shared" ref="AN296" si="1917">H296+X296</f>
        <v>0</v>
      </c>
      <c r="AO296" s="5">
        <f t="shared" ref="AO296" si="1918">I296+Y296</f>
        <v>0</v>
      </c>
      <c r="AP296" s="5">
        <f t="shared" ref="AP296" si="1919">J296+Z296</f>
        <v>0</v>
      </c>
      <c r="AQ296" s="5">
        <f t="shared" ref="AQ296" si="1920">K296+AA296</f>
        <v>0</v>
      </c>
      <c r="AR296" s="5">
        <f t="shared" ref="AR296" si="1921">L296+AB296</f>
        <v>0</v>
      </c>
      <c r="AS296" s="5">
        <f t="shared" ref="AS296" si="1922">M296+AC296</f>
        <v>5</v>
      </c>
      <c r="AT296" s="5">
        <f t="shared" ref="AT296" si="1923">N296+AD296</f>
        <v>0</v>
      </c>
      <c r="AU296" s="5">
        <f t="shared" ref="AU296" si="1924">O296+AE296</f>
        <v>0</v>
      </c>
      <c r="AV296" s="5">
        <f t="shared" ref="AV296" si="1925">P296+AF296</f>
        <v>0</v>
      </c>
      <c r="AW296" s="5">
        <f t="shared" ref="AW296" si="1926">Q296+AG296</f>
        <v>13.6</v>
      </c>
      <c r="AX296" s="5">
        <f t="shared" ref="AX296" si="1927">R296+AH296</f>
        <v>0</v>
      </c>
      <c r="AY296" s="153">
        <f t="shared" si="1401"/>
        <v>-7.5999999999999943</v>
      </c>
      <c r="AZ296" s="153">
        <f t="shared" si="1402"/>
        <v>-11.000000000000014</v>
      </c>
      <c r="BA296" s="153">
        <f t="shared" si="1403"/>
        <v>-7.5999999999999943</v>
      </c>
      <c r="BB296" s="153">
        <f t="shared" si="1404"/>
        <v>-11.000000000000014</v>
      </c>
      <c r="BC296" s="153">
        <f t="shared" si="1405"/>
        <v>0</v>
      </c>
      <c r="BD296" s="153">
        <f t="shared" si="1406"/>
        <v>0</v>
      </c>
      <c r="BE296" s="153">
        <f t="shared" si="1407"/>
        <v>0</v>
      </c>
      <c r="BF296" s="153">
        <f t="shared" si="1408"/>
        <v>0</v>
      </c>
      <c r="BG296" s="153">
        <f t="shared" si="1409"/>
        <v>0</v>
      </c>
      <c r="BH296" s="153">
        <f t="shared" si="1410"/>
        <v>0</v>
      </c>
      <c r="BI296" s="153">
        <f t="shared" si="1411"/>
        <v>0</v>
      </c>
      <c r="BJ296" s="153">
        <f t="shared" si="1412"/>
        <v>0</v>
      </c>
      <c r="BK296" s="153">
        <f t="shared" si="1413"/>
        <v>0</v>
      </c>
      <c r="BL296" s="153">
        <f t="shared" si="1414"/>
        <v>0</v>
      </c>
      <c r="BM296" s="153">
        <f t="shared" si="1415"/>
        <v>0</v>
      </c>
      <c r="BN296" s="153">
        <f t="shared" si="1416"/>
        <v>0</v>
      </c>
      <c r="BO296" s="188">
        <f t="shared" si="1417"/>
        <v>0</v>
      </c>
    </row>
    <row r="297" spans="1:67" ht="15.75" customHeight="1" x14ac:dyDescent="0.25">
      <c r="A297" s="28" t="s">
        <v>47</v>
      </c>
      <c r="B297" s="107" t="s">
        <v>339</v>
      </c>
      <c r="C297" s="143">
        <f>C298</f>
        <v>76</v>
      </c>
      <c r="D297" s="144">
        <f t="shared" ref="D297:R297" si="1928">D298</f>
        <v>66.900000000000006</v>
      </c>
      <c r="E297" s="121">
        <f t="shared" si="1928"/>
        <v>74</v>
      </c>
      <c r="F297" s="121">
        <f t="shared" si="1928"/>
        <v>66.900000000000006</v>
      </c>
      <c r="G297" s="121">
        <f t="shared" si="1928"/>
        <v>0</v>
      </c>
      <c r="H297" s="121">
        <f t="shared" si="1928"/>
        <v>0</v>
      </c>
      <c r="I297" s="121">
        <f t="shared" si="1928"/>
        <v>0</v>
      </c>
      <c r="J297" s="121">
        <f t="shared" si="1928"/>
        <v>0</v>
      </c>
      <c r="K297" s="121">
        <f t="shared" si="1928"/>
        <v>0</v>
      </c>
      <c r="L297" s="121">
        <f t="shared" si="1928"/>
        <v>0</v>
      </c>
      <c r="M297" s="121">
        <f t="shared" si="1928"/>
        <v>2</v>
      </c>
      <c r="N297" s="121">
        <f t="shared" si="1928"/>
        <v>0</v>
      </c>
      <c r="O297" s="121">
        <f t="shared" si="1928"/>
        <v>0</v>
      </c>
      <c r="P297" s="121">
        <f t="shared" si="1928"/>
        <v>0</v>
      </c>
      <c r="Q297" s="195">
        <f t="shared" si="1928"/>
        <v>0</v>
      </c>
      <c r="R297" s="195">
        <f t="shared" si="1928"/>
        <v>0</v>
      </c>
      <c r="S297" s="143">
        <f>S298</f>
        <v>4.0999999999999996</v>
      </c>
      <c r="T297" s="144">
        <f t="shared" ref="T297:AH297" si="1929">T298</f>
        <v>3.7</v>
      </c>
      <c r="U297" s="125">
        <f t="shared" si="1929"/>
        <v>3.6</v>
      </c>
      <c r="V297" s="125">
        <f t="shared" si="1929"/>
        <v>3.7</v>
      </c>
      <c r="W297" s="125">
        <f t="shared" si="1929"/>
        <v>0</v>
      </c>
      <c r="X297" s="125">
        <f t="shared" si="1929"/>
        <v>0</v>
      </c>
      <c r="Y297" s="125">
        <f t="shared" si="1929"/>
        <v>0</v>
      </c>
      <c r="Z297" s="125">
        <f t="shared" si="1929"/>
        <v>0</v>
      </c>
      <c r="AA297" s="125">
        <f t="shared" si="1929"/>
        <v>0</v>
      </c>
      <c r="AB297" s="125">
        <f t="shared" si="1929"/>
        <v>0</v>
      </c>
      <c r="AC297" s="125">
        <f t="shared" si="1929"/>
        <v>0.5</v>
      </c>
      <c r="AD297" s="125">
        <f t="shared" si="1929"/>
        <v>0</v>
      </c>
      <c r="AE297" s="125">
        <f t="shared" si="1929"/>
        <v>0</v>
      </c>
      <c r="AF297" s="125">
        <f t="shared" si="1929"/>
        <v>0</v>
      </c>
      <c r="AG297" s="205">
        <f t="shared" si="1929"/>
        <v>0</v>
      </c>
      <c r="AH297" s="205">
        <f t="shared" si="1929"/>
        <v>0</v>
      </c>
      <c r="AI297" s="13">
        <f>AI298</f>
        <v>80.099999999999994</v>
      </c>
      <c r="AJ297" s="11">
        <f t="shared" ref="AJ297:AX297" si="1930">AJ298</f>
        <v>70.600000000000009</v>
      </c>
      <c r="AK297" s="96">
        <f t="shared" si="1930"/>
        <v>77.599999999999994</v>
      </c>
      <c r="AL297" s="96">
        <f t="shared" si="1930"/>
        <v>70.600000000000009</v>
      </c>
      <c r="AM297" s="96">
        <f t="shared" si="1930"/>
        <v>0</v>
      </c>
      <c r="AN297" s="96">
        <f t="shared" si="1930"/>
        <v>0</v>
      </c>
      <c r="AO297" s="96">
        <f t="shared" si="1930"/>
        <v>0</v>
      </c>
      <c r="AP297" s="96">
        <f t="shared" si="1930"/>
        <v>0</v>
      </c>
      <c r="AQ297" s="96">
        <f t="shared" si="1930"/>
        <v>0</v>
      </c>
      <c r="AR297" s="96">
        <f t="shared" si="1930"/>
        <v>0</v>
      </c>
      <c r="AS297" s="96">
        <f t="shared" si="1930"/>
        <v>2.5</v>
      </c>
      <c r="AT297" s="96">
        <f t="shared" si="1930"/>
        <v>0</v>
      </c>
      <c r="AU297" s="96">
        <f t="shared" si="1930"/>
        <v>0</v>
      </c>
      <c r="AV297" s="96">
        <f t="shared" si="1930"/>
        <v>0</v>
      </c>
      <c r="AW297" s="96">
        <f t="shared" si="1930"/>
        <v>0</v>
      </c>
      <c r="AX297" s="96">
        <f t="shared" si="1930"/>
        <v>0</v>
      </c>
      <c r="AY297" s="153">
        <f t="shared" si="1401"/>
        <v>-4.0999999999999943</v>
      </c>
      <c r="AZ297" s="153">
        <f t="shared" si="1402"/>
        <v>-3.7000000000000028</v>
      </c>
      <c r="BA297" s="153">
        <f t="shared" si="1403"/>
        <v>-3.5999999999999943</v>
      </c>
      <c r="BB297" s="153">
        <f t="shared" si="1404"/>
        <v>-3.7000000000000028</v>
      </c>
      <c r="BC297" s="153">
        <f t="shared" si="1405"/>
        <v>0</v>
      </c>
      <c r="BD297" s="153">
        <f t="shared" si="1406"/>
        <v>0</v>
      </c>
      <c r="BE297" s="153">
        <f t="shared" si="1407"/>
        <v>0</v>
      </c>
      <c r="BF297" s="153">
        <f t="shared" si="1408"/>
        <v>0</v>
      </c>
      <c r="BG297" s="153">
        <f t="shared" si="1409"/>
        <v>0</v>
      </c>
      <c r="BH297" s="153">
        <f t="shared" si="1410"/>
        <v>0</v>
      </c>
      <c r="BI297" s="153">
        <f t="shared" si="1411"/>
        <v>-0.5</v>
      </c>
      <c r="BJ297" s="153">
        <f t="shared" si="1412"/>
        <v>0</v>
      </c>
      <c r="BK297" s="153">
        <f t="shared" si="1413"/>
        <v>0</v>
      </c>
      <c r="BL297" s="153">
        <f t="shared" si="1414"/>
        <v>0</v>
      </c>
      <c r="BM297" s="153">
        <f t="shared" si="1415"/>
        <v>0</v>
      </c>
      <c r="BN297" s="153">
        <f t="shared" si="1416"/>
        <v>0</v>
      </c>
      <c r="BO297" s="188">
        <f t="shared" si="1417"/>
        <v>0</v>
      </c>
    </row>
    <row r="298" spans="1:67" ht="15.75" customHeight="1" x14ac:dyDescent="0.25">
      <c r="A298" s="29"/>
      <c r="B298" s="19" t="s">
        <v>7</v>
      </c>
      <c r="C298" s="145">
        <f>E298+G298+I298+K298+M298+O298+Q298</f>
        <v>76</v>
      </c>
      <c r="D298" s="146">
        <f>F298+H298+J298+L298+N298+P298+R298</f>
        <v>66.900000000000006</v>
      </c>
      <c r="E298" s="6">
        <v>74</v>
      </c>
      <c r="F298" s="6">
        <v>66.900000000000006</v>
      </c>
      <c r="G298" s="6"/>
      <c r="H298" s="6"/>
      <c r="I298" s="6"/>
      <c r="J298" s="6"/>
      <c r="K298" s="6"/>
      <c r="L298" s="6"/>
      <c r="M298" s="6">
        <v>2</v>
      </c>
      <c r="N298" s="6"/>
      <c r="O298" s="6"/>
      <c r="P298" s="6"/>
      <c r="Q298" s="196"/>
      <c r="R298" s="196"/>
      <c r="S298" s="145">
        <f>U298+W298+Y298+AA298+AC298+AE298+AG298</f>
        <v>4.0999999999999996</v>
      </c>
      <c r="T298" s="146">
        <f>V298+X298+Z298+AB298+AD298+AF298+AH298</f>
        <v>3.7</v>
      </c>
      <c r="U298" s="126">
        <v>3.6</v>
      </c>
      <c r="V298" s="126">
        <v>3.7</v>
      </c>
      <c r="W298" s="126"/>
      <c r="X298" s="126"/>
      <c r="Y298" s="126"/>
      <c r="Z298" s="126"/>
      <c r="AA298" s="126"/>
      <c r="AB298" s="126"/>
      <c r="AC298" s="126">
        <v>0.5</v>
      </c>
      <c r="AD298" s="126"/>
      <c r="AE298" s="126"/>
      <c r="AF298" s="126"/>
      <c r="AG298" s="206"/>
      <c r="AH298" s="206"/>
      <c r="AI298" s="102">
        <f>AK298+AM298+AO298+AQ298+AS298+AU298+AW298</f>
        <v>80.099999999999994</v>
      </c>
      <c r="AJ298" s="103">
        <f>AL298+AN298+AP298+AR298+AT298+AV298+AX298</f>
        <v>70.600000000000009</v>
      </c>
      <c r="AK298" s="5">
        <f>E298+U298</f>
        <v>77.599999999999994</v>
      </c>
      <c r="AL298" s="5">
        <f t="shared" ref="AL298" si="1931">F298+V298</f>
        <v>70.600000000000009</v>
      </c>
      <c r="AM298" s="5">
        <f t="shared" ref="AM298" si="1932">G298+W298</f>
        <v>0</v>
      </c>
      <c r="AN298" s="5">
        <f t="shared" ref="AN298" si="1933">H298+X298</f>
        <v>0</v>
      </c>
      <c r="AO298" s="5">
        <f t="shared" ref="AO298" si="1934">I298+Y298</f>
        <v>0</v>
      </c>
      <c r="AP298" s="5">
        <f t="shared" ref="AP298" si="1935">J298+Z298</f>
        <v>0</v>
      </c>
      <c r="AQ298" s="5">
        <f t="shared" ref="AQ298" si="1936">K298+AA298</f>
        <v>0</v>
      </c>
      <c r="AR298" s="5">
        <f t="shared" ref="AR298" si="1937">L298+AB298</f>
        <v>0</v>
      </c>
      <c r="AS298" s="5">
        <f t="shared" ref="AS298" si="1938">M298+AC298</f>
        <v>2.5</v>
      </c>
      <c r="AT298" s="5">
        <f t="shared" ref="AT298" si="1939">N298+AD298</f>
        <v>0</v>
      </c>
      <c r="AU298" s="5">
        <f t="shared" ref="AU298" si="1940">O298+AE298</f>
        <v>0</v>
      </c>
      <c r="AV298" s="5">
        <f t="shared" ref="AV298" si="1941">P298+AF298</f>
        <v>0</v>
      </c>
      <c r="AW298" s="5">
        <f t="shared" ref="AW298" si="1942">Q298+AG298</f>
        <v>0</v>
      </c>
      <c r="AX298" s="5">
        <f t="shared" ref="AX298" si="1943">R298+AH298</f>
        <v>0</v>
      </c>
      <c r="AY298" s="153">
        <f t="shared" si="1401"/>
        <v>-4.0999999999999943</v>
      </c>
      <c r="AZ298" s="153">
        <f t="shared" si="1402"/>
        <v>-3.7000000000000028</v>
      </c>
      <c r="BA298" s="153">
        <f t="shared" si="1403"/>
        <v>-3.5999999999999943</v>
      </c>
      <c r="BB298" s="153">
        <f t="shared" si="1404"/>
        <v>-3.7000000000000028</v>
      </c>
      <c r="BC298" s="153">
        <f t="shared" si="1405"/>
        <v>0</v>
      </c>
      <c r="BD298" s="153">
        <f t="shared" si="1406"/>
        <v>0</v>
      </c>
      <c r="BE298" s="153">
        <f t="shared" si="1407"/>
        <v>0</v>
      </c>
      <c r="BF298" s="153">
        <f t="shared" si="1408"/>
        <v>0</v>
      </c>
      <c r="BG298" s="153">
        <f t="shared" si="1409"/>
        <v>0</v>
      </c>
      <c r="BH298" s="153">
        <f t="shared" si="1410"/>
        <v>0</v>
      </c>
      <c r="BI298" s="153">
        <f t="shared" si="1411"/>
        <v>-0.5</v>
      </c>
      <c r="BJ298" s="153">
        <f t="shared" si="1412"/>
        <v>0</v>
      </c>
      <c r="BK298" s="153">
        <f t="shared" si="1413"/>
        <v>0</v>
      </c>
      <c r="BL298" s="153">
        <f t="shared" si="1414"/>
        <v>0</v>
      </c>
      <c r="BM298" s="153">
        <f t="shared" si="1415"/>
        <v>0</v>
      </c>
      <c r="BN298" s="153">
        <f t="shared" si="1416"/>
        <v>0</v>
      </c>
      <c r="BO298" s="188">
        <f t="shared" si="1417"/>
        <v>0</v>
      </c>
    </row>
    <row r="299" spans="1:67" ht="15.75" customHeight="1" x14ac:dyDescent="0.25">
      <c r="A299" s="28" t="s">
        <v>56</v>
      </c>
      <c r="B299" s="107" t="s">
        <v>340</v>
      </c>
      <c r="C299" s="143">
        <f>C300</f>
        <v>134.6</v>
      </c>
      <c r="D299" s="144">
        <f t="shared" ref="D299:R299" si="1944">D300</f>
        <v>112.5</v>
      </c>
      <c r="E299" s="121">
        <f t="shared" si="1944"/>
        <v>131.6</v>
      </c>
      <c r="F299" s="121">
        <f t="shared" si="1944"/>
        <v>112.5</v>
      </c>
      <c r="G299" s="121">
        <f t="shared" si="1944"/>
        <v>0</v>
      </c>
      <c r="H299" s="121">
        <f t="shared" si="1944"/>
        <v>0</v>
      </c>
      <c r="I299" s="121">
        <f t="shared" si="1944"/>
        <v>0</v>
      </c>
      <c r="J299" s="121">
        <f t="shared" si="1944"/>
        <v>0</v>
      </c>
      <c r="K299" s="121">
        <f t="shared" si="1944"/>
        <v>0</v>
      </c>
      <c r="L299" s="121">
        <f t="shared" si="1944"/>
        <v>0</v>
      </c>
      <c r="M299" s="121">
        <f t="shared" si="1944"/>
        <v>3</v>
      </c>
      <c r="N299" s="121">
        <f t="shared" si="1944"/>
        <v>0</v>
      </c>
      <c r="O299" s="121">
        <f t="shared" si="1944"/>
        <v>0</v>
      </c>
      <c r="P299" s="121">
        <f t="shared" si="1944"/>
        <v>0</v>
      </c>
      <c r="Q299" s="195">
        <f t="shared" si="1944"/>
        <v>0</v>
      </c>
      <c r="R299" s="195">
        <f t="shared" si="1944"/>
        <v>0</v>
      </c>
      <c r="S299" s="143">
        <f>S300</f>
        <v>2.9</v>
      </c>
      <c r="T299" s="144">
        <f t="shared" ref="T299:AH299" si="1945">T300</f>
        <v>4.8</v>
      </c>
      <c r="U299" s="125">
        <f t="shared" si="1945"/>
        <v>2.9</v>
      </c>
      <c r="V299" s="125">
        <f t="shared" si="1945"/>
        <v>4.8</v>
      </c>
      <c r="W299" s="125">
        <f t="shared" si="1945"/>
        <v>0</v>
      </c>
      <c r="X299" s="125">
        <f t="shared" si="1945"/>
        <v>0</v>
      </c>
      <c r="Y299" s="125">
        <f t="shared" si="1945"/>
        <v>0</v>
      </c>
      <c r="Z299" s="125">
        <f t="shared" si="1945"/>
        <v>0</v>
      </c>
      <c r="AA299" s="125">
        <f t="shared" si="1945"/>
        <v>0</v>
      </c>
      <c r="AB299" s="125">
        <f t="shared" si="1945"/>
        <v>0</v>
      </c>
      <c r="AC299" s="125">
        <f t="shared" si="1945"/>
        <v>0</v>
      </c>
      <c r="AD299" s="125">
        <f t="shared" si="1945"/>
        <v>0</v>
      </c>
      <c r="AE299" s="125">
        <f t="shared" si="1945"/>
        <v>0</v>
      </c>
      <c r="AF299" s="125">
        <f t="shared" si="1945"/>
        <v>0</v>
      </c>
      <c r="AG299" s="205">
        <f t="shared" si="1945"/>
        <v>0</v>
      </c>
      <c r="AH299" s="205">
        <f t="shared" si="1945"/>
        <v>0</v>
      </c>
      <c r="AI299" s="13">
        <f>AI300</f>
        <v>137.5</v>
      </c>
      <c r="AJ299" s="11">
        <f t="shared" ref="AJ299:AX299" si="1946">AJ300</f>
        <v>117.3</v>
      </c>
      <c r="AK299" s="96">
        <f t="shared" si="1946"/>
        <v>134.5</v>
      </c>
      <c r="AL299" s="96">
        <f t="shared" si="1946"/>
        <v>117.3</v>
      </c>
      <c r="AM299" s="96">
        <f t="shared" si="1946"/>
        <v>0</v>
      </c>
      <c r="AN299" s="96">
        <f t="shared" si="1946"/>
        <v>0</v>
      </c>
      <c r="AO299" s="96">
        <f t="shared" si="1946"/>
        <v>0</v>
      </c>
      <c r="AP299" s="96">
        <f t="shared" si="1946"/>
        <v>0</v>
      </c>
      <c r="AQ299" s="96">
        <f t="shared" si="1946"/>
        <v>0</v>
      </c>
      <c r="AR299" s="96">
        <f t="shared" si="1946"/>
        <v>0</v>
      </c>
      <c r="AS299" s="96">
        <f t="shared" si="1946"/>
        <v>3</v>
      </c>
      <c r="AT299" s="96">
        <f t="shared" si="1946"/>
        <v>0</v>
      </c>
      <c r="AU299" s="96">
        <f t="shared" si="1946"/>
        <v>0</v>
      </c>
      <c r="AV299" s="96">
        <f t="shared" si="1946"/>
        <v>0</v>
      </c>
      <c r="AW299" s="96">
        <f t="shared" si="1946"/>
        <v>0</v>
      </c>
      <c r="AX299" s="96">
        <f t="shared" si="1946"/>
        <v>0</v>
      </c>
      <c r="AY299" s="153">
        <f t="shared" si="1401"/>
        <v>-2.9000000000000057</v>
      </c>
      <c r="AZ299" s="153">
        <f t="shared" si="1402"/>
        <v>-4.7999999999999972</v>
      </c>
      <c r="BA299" s="153">
        <f t="shared" si="1403"/>
        <v>-2.9000000000000057</v>
      </c>
      <c r="BB299" s="153">
        <f t="shared" si="1404"/>
        <v>-4.7999999999999972</v>
      </c>
      <c r="BC299" s="153">
        <f t="shared" si="1405"/>
        <v>0</v>
      </c>
      <c r="BD299" s="153">
        <f t="shared" si="1406"/>
        <v>0</v>
      </c>
      <c r="BE299" s="153">
        <f t="shared" si="1407"/>
        <v>0</v>
      </c>
      <c r="BF299" s="153">
        <f t="shared" si="1408"/>
        <v>0</v>
      </c>
      <c r="BG299" s="153">
        <f t="shared" si="1409"/>
        <v>0</v>
      </c>
      <c r="BH299" s="153">
        <f t="shared" si="1410"/>
        <v>0</v>
      </c>
      <c r="BI299" s="153">
        <f t="shared" si="1411"/>
        <v>0</v>
      </c>
      <c r="BJ299" s="153">
        <f t="shared" si="1412"/>
        <v>0</v>
      </c>
      <c r="BK299" s="153">
        <f t="shared" si="1413"/>
        <v>0</v>
      </c>
      <c r="BL299" s="153">
        <f t="shared" si="1414"/>
        <v>0</v>
      </c>
      <c r="BM299" s="153">
        <f t="shared" si="1415"/>
        <v>0</v>
      </c>
      <c r="BN299" s="153">
        <f t="shared" si="1416"/>
        <v>0</v>
      </c>
      <c r="BO299" s="188">
        <f t="shared" si="1417"/>
        <v>-5.773159728050814E-15</v>
      </c>
    </row>
    <row r="300" spans="1:67" ht="15.75" customHeight="1" x14ac:dyDescent="0.25">
      <c r="A300" s="29"/>
      <c r="B300" s="19" t="s">
        <v>7</v>
      </c>
      <c r="C300" s="145">
        <f>E300+G300+I300+K300+M300+O300+Q300</f>
        <v>134.6</v>
      </c>
      <c r="D300" s="146">
        <f>F300+H300+J300+L300+N300+P300+R300</f>
        <v>112.5</v>
      </c>
      <c r="E300" s="6">
        <v>131.6</v>
      </c>
      <c r="F300" s="6">
        <v>112.5</v>
      </c>
      <c r="G300" s="6"/>
      <c r="H300" s="6"/>
      <c r="I300" s="6"/>
      <c r="J300" s="6"/>
      <c r="K300" s="6"/>
      <c r="L300" s="6"/>
      <c r="M300" s="6">
        <v>3</v>
      </c>
      <c r="N300" s="6"/>
      <c r="O300" s="6"/>
      <c r="P300" s="6"/>
      <c r="Q300" s="196"/>
      <c r="R300" s="196"/>
      <c r="S300" s="145">
        <f>U300+W300+Y300+AA300+AC300+AE300+AG300</f>
        <v>2.9</v>
      </c>
      <c r="T300" s="146">
        <f>V300+X300+Z300+AB300+AD300+AF300+AH300</f>
        <v>4.8</v>
      </c>
      <c r="U300" s="126">
        <v>2.9</v>
      </c>
      <c r="V300" s="126">
        <v>4.8</v>
      </c>
      <c r="W300" s="126"/>
      <c r="X300" s="126"/>
      <c r="Y300" s="126"/>
      <c r="Z300" s="126"/>
      <c r="AA300" s="126"/>
      <c r="AB300" s="126"/>
      <c r="AC300" s="126"/>
      <c r="AD300" s="126"/>
      <c r="AE300" s="126"/>
      <c r="AF300" s="126"/>
      <c r="AG300" s="206"/>
      <c r="AH300" s="206"/>
      <c r="AI300" s="102">
        <f>AK300+AM300+AO300+AQ300+AS300+AU300+AW300</f>
        <v>137.5</v>
      </c>
      <c r="AJ300" s="103">
        <f>AL300+AN300+AP300+AR300+AT300+AV300+AX300</f>
        <v>117.3</v>
      </c>
      <c r="AK300" s="5">
        <f>E300+U300</f>
        <v>134.5</v>
      </c>
      <c r="AL300" s="5">
        <f t="shared" ref="AL300" si="1947">F300+V300</f>
        <v>117.3</v>
      </c>
      <c r="AM300" s="5">
        <f t="shared" ref="AM300" si="1948">G300+W300</f>
        <v>0</v>
      </c>
      <c r="AN300" s="5">
        <f t="shared" ref="AN300" si="1949">H300+X300</f>
        <v>0</v>
      </c>
      <c r="AO300" s="5">
        <f t="shared" ref="AO300" si="1950">I300+Y300</f>
        <v>0</v>
      </c>
      <c r="AP300" s="5">
        <f t="shared" ref="AP300" si="1951">J300+Z300</f>
        <v>0</v>
      </c>
      <c r="AQ300" s="5">
        <f t="shared" ref="AQ300" si="1952">K300+AA300</f>
        <v>0</v>
      </c>
      <c r="AR300" s="5">
        <f t="shared" ref="AR300" si="1953">L300+AB300</f>
        <v>0</v>
      </c>
      <c r="AS300" s="5">
        <f t="shared" ref="AS300" si="1954">M300+AC300</f>
        <v>3</v>
      </c>
      <c r="AT300" s="5">
        <f t="shared" ref="AT300" si="1955">N300+AD300</f>
        <v>0</v>
      </c>
      <c r="AU300" s="5">
        <f t="shared" ref="AU300" si="1956">O300+AE300</f>
        <v>0</v>
      </c>
      <c r="AV300" s="5">
        <f t="shared" ref="AV300" si="1957">P300+AF300</f>
        <v>0</v>
      </c>
      <c r="AW300" s="5">
        <f t="shared" ref="AW300" si="1958">Q300+AG300</f>
        <v>0</v>
      </c>
      <c r="AX300" s="5">
        <f t="shared" ref="AX300" si="1959">R300+AH300</f>
        <v>0</v>
      </c>
      <c r="AY300" s="153">
        <f t="shared" si="1401"/>
        <v>-2.9000000000000057</v>
      </c>
      <c r="AZ300" s="153">
        <f t="shared" si="1402"/>
        <v>-4.7999999999999972</v>
      </c>
      <c r="BA300" s="153">
        <f t="shared" si="1403"/>
        <v>-2.9000000000000057</v>
      </c>
      <c r="BB300" s="153">
        <f t="shared" si="1404"/>
        <v>-4.7999999999999972</v>
      </c>
      <c r="BC300" s="153">
        <f t="shared" si="1405"/>
        <v>0</v>
      </c>
      <c r="BD300" s="153">
        <f t="shared" si="1406"/>
        <v>0</v>
      </c>
      <c r="BE300" s="153">
        <f t="shared" si="1407"/>
        <v>0</v>
      </c>
      <c r="BF300" s="153">
        <f t="shared" si="1408"/>
        <v>0</v>
      </c>
      <c r="BG300" s="153">
        <f t="shared" si="1409"/>
        <v>0</v>
      </c>
      <c r="BH300" s="153">
        <f t="shared" si="1410"/>
        <v>0</v>
      </c>
      <c r="BI300" s="153">
        <f t="shared" si="1411"/>
        <v>0</v>
      </c>
      <c r="BJ300" s="153">
        <f t="shared" si="1412"/>
        <v>0</v>
      </c>
      <c r="BK300" s="153">
        <f t="shared" si="1413"/>
        <v>0</v>
      </c>
      <c r="BL300" s="153">
        <f t="shared" si="1414"/>
        <v>0</v>
      </c>
      <c r="BM300" s="153">
        <f t="shared" si="1415"/>
        <v>0</v>
      </c>
      <c r="BN300" s="153">
        <f t="shared" si="1416"/>
        <v>0</v>
      </c>
      <c r="BO300" s="188">
        <f t="shared" si="1417"/>
        <v>-5.773159728050814E-15</v>
      </c>
    </row>
    <row r="301" spans="1:67" ht="15.75" customHeight="1" x14ac:dyDescent="0.25">
      <c r="A301" s="28" t="s">
        <v>57</v>
      </c>
      <c r="B301" s="107" t="s">
        <v>341</v>
      </c>
      <c r="C301" s="143">
        <f>C302</f>
        <v>117.89999999999999</v>
      </c>
      <c r="D301" s="144">
        <f t="shared" ref="D301:R301" si="1960">D302</f>
        <v>94.1</v>
      </c>
      <c r="E301" s="121">
        <f t="shared" si="1960"/>
        <v>112.8</v>
      </c>
      <c r="F301" s="121">
        <f t="shared" si="1960"/>
        <v>94.1</v>
      </c>
      <c r="G301" s="121">
        <f t="shared" si="1960"/>
        <v>0</v>
      </c>
      <c r="H301" s="121">
        <f t="shared" si="1960"/>
        <v>0</v>
      </c>
      <c r="I301" s="121">
        <f t="shared" si="1960"/>
        <v>0</v>
      </c>
      <c r="J301" s="121">
        <f t="shared" si="1960"/>
        <v>0</v>
      </c>
      <c r="K301" s="121">
        <f t="shared" si="1960"/>
        <v>0</v>
      </c>
      <c r="L301" s="121">
        <f t="shared" si="1960"/>
        <v>0</v>
      </c>
      <c r="M301" s="121">
        <f t="shared" si="1960"/>
        <v>2.5</v>
      </c>
      <c r="N301" s="121">
        <f t="shared" si="1960"/>
        <v>0</v>
      </c>
      <c r="O301" s="121">
        <f t="shared" si="1960"/>
        <v>0</v>
      </c>
      <c r="P301" s="121">
        <f t="shared" si="1960"/>
        <v>0</v>
      </c>
      <c r="Q301" s="195">
        <f t="shared" si="1960"/>
        <v>2.6</v>
      </c>
      <c r="R301" s="195">
        <f t="shared" si="1960"/>
        <v>0</v>
      </c>
      <c r="S301" s="143">
        <f>S302</f>
        <v>0</v>
      </c>
      <c r="T301" s="144">
        <f t="shared" ref="T301:AH301" si="1961">T302</f>
        <v>1.7</v>
      </c>
      <c r="U301" s="125">
        <f t="shared" si="1961"/>
        <v>0</v>
      </c>
      <c r="V301" s="125">
        <f t="shared" si="1961"/>
        <v>1.7</v>
      </c>
      <c r="W301" s="125">
        <f t="shared" si="1961"/>
        <v>0</v>
      </c>
      <c r="X301" s="125">
        <f t="shared" si="1961"/>
        <v>0</v>
      </c>
      <c r="Y301" s="125">
        <f t="shared" si="1961"/>
        <v>0</v>
      </c>
      <c r="Z301" s="125">
        <f t="shared" si="1961"/>
        <v>0</v>
      </c>
      <c r="AA301" s="125">
        <f t="shared" si="1961"/>
        <v>0</v>
      </c>
      <c r="AB301" s="125">
        <f t="shared" si="1961"/>
        <v>0</v>
      </c>
      <c r="AC301" s="125">
        <f t="shared" si="1961"/>
        <v>0</v>
      </c>
      <c r="AD301" s="125">
        <f t="shared" si="1961"/>
        <v>0</v>
      </c>
      <c r="AE301" s="125">
        <f t="shared" si="1961"/>
        <v>0</v>
      </c>
      <c r="AF301" s="125">
        <f t="shared" si="1961"/>
        <v>0</v>
      </c>
      <c r="AG301" s="205">
        <f t="shared" si="1961"/>
        <v>0</v>
      </c>
      <c r="AH301" s="205">
        <f t="shared" si="1961"/>
        <v>0</v>
      </c>
      <c r="AI301" s="13">
        <f>AI302</f>
        <v>117.89999999999999</v>
      </c>
      <c r="AJ301" s="11">
        <f t="shared" ref="AJ301:AX301" si="1962">AJ302</f>
        <v>95.8</v>
      </c>
      <c r="AK301" s="96">
        <f t="shared" si="1962"/>
        <v>112.8</v>
      </c>
      <c r="AL301" s="96">
        <f t="shared" si="1962"/>
        <v>95.8</v>
      </c>
      <c r="AM301" s="96">
        <f t="shared" si="1962"/>
        <v>0</v>
      </c>
      <c r="AN301" s="96">
        <f t="shared" si="1962"/>
        <v>0</v>
      </c>
      <c r="AO301" s="96">
        <f t="shared" si="1962"/>
        <v>0</v>
      </c>
      <c r="AP301" s="96">
        <f t="shared" si="1962"/>
        <v>0</v>
      </c>
      <c r="AQ301" s="96">
        <f t="shared" si="1962"/>
        <v>0</v>
      </c>
      <c r="AR301" s="96">
        <f t="shared" si="1962"/>
        <v>0</v>
      </c>
      <c r="AS301" s="96">
        <f t="shared" si="1962"/>
        <v>2.5</v>
      </c>
      <c r="AT301" s="96">
        <f t="shared" si="1962"/>
        <v>0</v>
      </c>
      <c r="AU301" s="96">
        <f t="shared" si="1962"/>
        <v>0</v>
      </c>
      <c r="AV301" s="96">
        <f t="shared" si="1962"/>
        <v>0</v>
      </c>
      <c r="AW301" s="96">
        <f t="shared" si="1962"/>
        <v>2.6</v>
      </c>
      <c r="AX301" s="96">
        <f t="shared" si="1962"/>
        <v>0</v>
      </c>
      <c r="AY301" s="153">
        <f t="shared" si="1401"/>
        <v>0</v>
      </c>
      <c r="AZ301" s="153">
        <f t="shared" si="1402"/>
        <v>-1.7000000000000028</v>
      </c>
      <c r="BA301" s="153">
        <f t="shared" si="1403"/>
        <v>0</v>
      </c>
      <c r="BB301" s="153">
        <f t="shared" si="1404"/>
        <v>-1.7000000000000028</v>
      </c>
      <c r="BC301" s="153">
        <f t="shared" si="1405"/>
        <v>0</v>
      </c>
      <c r="BD301" s="153">
        <f t="shared" si="1406"/>
        <v>0</v>
      </c>
      <c r="BE301" s="153">
        <f t="shared" si="1407"/>
        <v>0</v>
      </c>
      <c r="BF301" s="153">
        <f t="shared" si="1408"/>
        <v>0</v>
      </c>
      <c r="BG301" s="153">
        <f t="shared" si="1409"/>
        <v>0</v>
      </c>
      <c r="BH301" s="153">
        <f t="shared" si="1410"/>
        <v>0</v>
      </c>
      <c r="BI301" s="153">
        <f t="shared" si="1411"/>
        <v>0</v>
      </c>
      <c r="BJ301" s="153">
        <f t="shared" si="1412"/>
        <v>0</v>
      </c>
      <c r="BK301" s="153">
        <f t="shared" si="1413"/>
        <v>0</v>
      </c>
      <c r="BL301" s="153">
        <f t="shared" si="1414"/>
        <v>0</v>
      </c>
      <c r="BM301" s="153">
        <f t="shared" si="1415"/>
        <v>0</v>
      </c>
      <c r="BN301" s="153">
        <f t="shared" si="1416"/>
        <v>0</v>
      </c>
      <c r="BO301" s="188">
        <f t="shared" si="1417"/>
        <v>0</v>
      </c>
    </row>
    <row r="302" spans="1:67" ht="15.75" customHeight="1" x14ac:dyDescent="0.25">
      <c r="A302" s="29"/>
      <c r="B302" s="19" t="s">
        <v>7</v>
      </c>
      <c r="C302" s="145">
        <f>E302+G302+I302+K302+M302+O302+Q302</f>
        <v>117.89999999999999</v>
      </c>
      <c r="D302" s="146">
        <f>F302+H302+J302+L302+N302+P302+R302</f>
        <v>94.1</v>
      </c>
      <c r="E302" s="6">
        <v>112.8</v>
      </c>
      <c r="F302" s="6">
        <v>94.1</v>
      </c>
      <c r="G302" s="6"/>
      <c r="H302" s="6"/>
      <c r="I302" s="6"/>
      <c r="J302" s="6"/>
      <c r="K302" s="6"/>
      <c r="L302" s="6"/>
      <c r="M302" s="6">
        <v>2.5</v>
      </c>
      <c r="N302" s="6"/>
      <c r="O302" s="6"/>
      <c r="P302" s="6"/>
      <c r="Q302" s="196">
        <f>'4 priedas_ nepanaudotos lėšos'!C110</f>
        <v>2.6</v>
      </c>
      <c r="R302" s="196">
        <f>'4 priedas_ nepanaudotos lėšos'!D110</f>
        <v>0</v>
      </c>
      <c r="S302" s="145">
        <f>U302+W302+Y302+AA302+AC302+AE302+AG302</f>
        <v>0</v>
      </c>
      <c r="T302" s="146">
        <f>V302+X302+Z302+AB302+AD302+AF302+AH302</f>
        <v>1.7</v>
      </c>
      <c r="U302" s="126"/>
      <c r="V302" s="126">
        <v>1.7</v>
      </c>
      <c r="W302" s="126"/>
      <c r="X302" s="126"/>
      <c r="Y302" s="126"/>
      <c r="Z302" s="126"/>
      <c r="AA302" s="126"/>
      <c r="AB302" s="126"/>
      <c r="AC302" s="126"/>
      <c r="AD302" s="126"/>
      <c r="AE302" s="126"/>
      <c r="AF302" s="126"/>
      <c r="AG302" s="206">
        <f>'4 priedas_ nepanaudotos lėšos'!O110</f>
        <v>0</v>
      </c>
      <c r="AH302" s="206">
        <f>'4 priedas_ nepanaudotos lėšos'!P110</f>
        <v>0</v>
      </c>
      <c r="AI302" s="102">
        <f>AK302+AM302+AO302+AQ302+AS302+AU302+AW302</f>
        <v>117.89999999999999</v>
      </c>
      <c r="AJ302" s="103">
        <f>AL302+AN302+AP302+AR302+AT302+AV302+AX302</f>
        <v>95.8</v>
      </c>
      <c r="AK302" s="5">
        <f>E302+U302</f>
        <v>112.8</v>
      </c>
      <c r="AL302" s="5">
        <f t="shared" ref="AL302" si="1963">F302+V302</f>
        <v>95.8</v>
      </c>
      <c r="AM302" s="5">
        <f t="shared" ref="AM302" si="1964">G302+W302</f>
        <v>0</v>
      </c>
      <c r="AN302" s="5">
        <f t="shared" ref="AN302" si="1965">H302+X302</f>
        <v>0</v>
      </c>
      <c r="AO302" s="5">
        <f t="shared" ref="AO302" si="1966">I302+Y302</f>
        <v>0</v>
      </c>
      <c r="AP302" s="5">
        <f t="shared" ref="AP302" si="1967">J302+Z302</f>
        <v>0</v>
      </c>
      <c r="AQ302" s="5">
        <f t="shared" ref="AQ302" si="1968">K302+AA302</f>
        <v>0</v>
      </c>
      <c r="AR302" s="5">
        <f t="shared" ref="AR302" si="1969">L302+AB302</f>
        <v>0</v>
      </c>
      <c r="AS302" s="5">
        <f t="shared" ref="AS302" si="1970">M302+AC302</f>
        <v>2.5</v>
      </c>
      <c r="AT302" s="5">
        <f t="shared" ref="AT302" si="1971">N302+AD302</f>
        <v>0</v>
      </c>
      <c r="AU302" s="5">
        <f t="shared" ref="AU302" si="1972">O302+AE302</f>
        <v>0</v>
      </c>
      <c r="AV302" s="5">
        <f t="shared" ref="AV302" si="1973">P302+AF302</f>
        <v>0</v>
      </c>
      <c r="AW302" s="5">
        <f t="shared" ref="AW302" si="1974">Q302+AG302</f>
        <v>2.6</v>
      </c>
      <c r="AX302" s="5">
        <f t="shared" ref="AX302" si="1975">R302+AH302</f>
        <v>0</v>
      </c>
      <c r="AY302" s="153">
        <f t="shared" si="1401"/>
        <v>0</v>
      </c>
      <c r="AZ302" s="153">
        <f t="shared" si="1402"/>
        <v>-1.7000000000000028</v>
      </c>
      <c r="BA302" s="153">
        <f t="shared" si="1403"/>
        <v>0</v>
      </c>
      <c r="BB302" s="153">
        <f t="shared" si="1404"/>
        <v>-1.7000000000000028</v>
      </c>
      <c r="BC302" s="153">
        <f t="shared" si="1405"/>
        <v>0</v>
      </c>
      <c r="BD302" s="153">
        <f t="shared" si="1406"/>
        <v>0</v>
      </c>
      <c r="BE302" s="153">
        <f t="shared" si="1407"/>
        <v>0</v>
      </c>
      <c r="BF302" s="153">
        <f t="shared" si="1408"/>
        <v>0</v>
      </c>
      <c r="BG302" s="153">
        <f t="shared" si="1409"/>
        <v>0</v>
      </c>
      <c r="BH302" s="153">
        <f t="shared" si="1410"/>
        <v>0</v>
      </c>
      <c r="BI302" s="153">
        <f t="shared" si="1411"/>
        <v>0</v>
      </c>
      <c r="BJ302" s="153">
        <f t="shared" si="1412"/>
        <v>0</v>
      </c>
      <c r="BK302" s="153">
        <f t="shared" si="1413"/>
        <v>0</v>
      </c>
      <c r="BL302" s="153">
        <f t="shared" si="1414"/>
        <v>0</v>
      </c>
      <c r="BM302" s="153">
        <f t="shared" si="1415"/>
        <v>0</v>
      </c>
      <c r="BN302" s="153">
        <f t="shared" si="1416"/>
        <v>0</v>
      </c>
      <c r="BO302" s="188">
        <f t="shared" si="1417"/>
        <v>0</v>
      </c>
    </row>
    <row r="303" spans="1:67" ht="15.75" customHeight="1" x14ac:dyDescent="0.25">
      <c r="A303" s="28" t="s">
        <v>48</v>
      </c>
      <c r="B303" s="107" t="s">
        <v>343</v>
      </c>
      <c r="C303" s="143">
        <f>C304</f>
        <v>827.9</v>
      </c>
      <c r="D303" s="144">
        <f t="shared" ref="D303:R304" si="1976">D304</f>
        <v>644.79999999999995</v>
      </c>
      <c r="E303" s="121">
        <f t="shared" si="1976"/>
        <v>752.9</v>
      </c>
      <c r="F303" s="121">
        <f t="shared" si="1976"/>
        <v>644.79999999999995</v>
      </c>
      <c r="G303" s="121">
        <f t="shared" si="1976"/>
        <v>0</v>
      </c>
      <c r="H303" s="121">
        <f t="shared" si="1976"/>
        <v>0</v>
      </c>
      <c r="I303" s="121">
        <f t="shared" si="1976"/>
        <v>48</v>
      </c>
      <c r="J303" s="121">
        <f t="shared" si="1976"/>
        <v>0</v>
      </c>
      <c r="K303" s="121">
        <f t="shared" si="1976"/>
        <v>0</v>
      </c>
      <c r="L303" s="121">
        <f t="shared" si="1976"/>
        <v>0</v>
      </c>
      <c r="M303" s="121">
        <f t="shared" si="1976"/>
        <v>3.4</v>
      </c>
      <c r="N303" s="121">
        <f t="shared" si="1976"/>
        <v>0</v>
      </c>
      <c r="O303" s="121">
        <f t="shared" si="1976"/>
        <v>0</v>
      </c>
      <c r="P303" s="121">
        <f t="shared" si="1976"/>
        <v>0</v>
      </c>
      <c r="Q303" s="195">
        <f t="shared" si="1976"/>
        <v>23.6</v>
      </c>
      <c r="R303" s="195">
        <f t="shared" si="1976"/>
        <v>0</v>
      </c>
      <c r="S303" s="143">
        <f>S304</f>
        <v>-14</v>
      </c>
      <c r="T303" s="144">
        <f t="shared" ref="T303:AH304" si="1977">T304</f>
        <v>-10</v>
      </c>
      <c r="U303" s="125">
        <f t="shared" si="1977"/>
        <v>-14</v>
      </c>
      <c r="V303" s="125">
        <f t="shared" si="1977"/>
        <v>-10</v>
      </c>
      <c r="W303" s="125">
        <f t="shared" si="1977"/>
        <v>0</v>
      </c>
      <c r="X303" s="125">
        <f t="shared" si="1977"/>
        <v>0</v>
      </c>
      <c r="Y303" s="125">
        <f t="shared" si="1977"/>
        <v>0</v>
      </c>
      <c r="Z303" s="125">
        <f t="shared" si="1977"/>
        <v>0</v>
      </c>
      <c r="AA303" s="125">
        <f t="shared" si="1977"/>
        <v>0</v>
      </c>
      <c r="AB303" s="125">
        <f t="shared" si="1977"/>
        <v>0</v>
      </c>
      <c r="AC303" s="125">
        <f t="shared" si="1977"/>
        <v>0</v>
      </c>
      <c r="AD303" s="125">
        <f t="shared" si="1977"/>
        <v>0</v>
      </c>
      <c r="AE303" s="125">
        <f t="shared" si="1977"/>
        <v>0</v>
      </c>
      <c r="AF303" s="125">
        <f t="shared" si="1977"/>
        <v>0</v>
      </c>
      <c r="AG303" s="205">
        <f t="shared" si="1977"/>
        <v>0</v>
      </c>
      <c r="AH303" s="205">
        <f t="shared" si="1977"/>
        <v>0</v>
      </c>
      <c r="AI303" s="13">
        <f>AI304</f>
        <v>813.9</v>
      </c>
      <c r="AJ303" s="11">
        <f t="shared" ref="AJ303:AX303" si="1978">AJ304</f>
        <v>634.79999999999995</v>
      </c>
      <c r="AK303" s="96">
        <f t="shared" si="1978"/>
        <v>738.9</v>
      </c>
      <c r="AL303" s="96">
        <f t="shared" si="1978"/>
        <v>634.79999999999995</v>
      </c>
      <c r="AM303" s="96">
        <f t="shared" si="1978"/>
        <v>0</v>
      </c>
      <c r="AN303" s="96">
        <f t="shared" si="1978"/>
        <v>0</v>
      </c>
      <c r="AO303" s="96">
        <f t="shared" si="1978"/>
        <v>48</v>
      </c>
      <c r="AP303" s="96">
        <f t="shared" si="1978"/>
        <v>0</v>
      </c>
      <c r="AQ303" s="96">
        <f t="shared" si="1978"/>
        <v>0</v>
      </c>
      <c r="AR303" s="96">
        <f t="shared" si="1978"/>
        <v>0</v>
      </c>
      <c r="AS303" s="96">
        <f t="shared" si="1978"/>
        <v>3.4</v>
      </c>
      <c r="AT303" s="96">
        <f t="shared" si="1978"/>
        <v>0</v>
      </c>
      <c r="AU303" s="96">
        <f t="shared" si="1978"/>
        <v>0</v>
      </c>
      <c r="AV303" s="96">
        <f t="shared" si="1978"/>
        <v>0</v>
      </c>
      <c r="AW303" s="96">
        <f t="shared" si="1978"/>
        <v>23.6</v>
      </c>
      <c r="AX303" s="96">
        <f t="shared" si="1978"/>
        <v>0</v>
      </c>
      <c r="AY303" s="153">
        <f t="shared" si="1401"/>
        <v>14</v>
      </c>
      <c r="AZ303" s="153">
        <f t="shared" si="1402"/>
        <v>10</v>
      </c>
      <c r="BA303" s="153">
        <f t="shared" si="1403"/>
        <v>14</v>
      </c>
      <c r="BB303" s="153">
        <f t="shared" si="1404"/>
        <v>10</v>
      </c>
      <c r="BC303" s="153">
        <f t="shared" si="1405"/>
        <v>0</v>
      </c>
      <c r="BD303" s="153">
        <f t="shared" si="1406"/>
        <v>0</v>
      </c>
      <c r="BE303" s="153">
        <f t="shared" si="1407"/>
        <v>0</v>
      </c>
      <c r="BF303" s="153">
        <f t="shared" si="1408"/>
        <v>0</v>
      </c>
      <c r="BG303" s="153">
        <f t="shared" si="1409"/>
        <v>0</v>
      </c>
      <c r="BH303" s="153">
        <f t="shared" si="1410"/>
        <v>0</v>
      </c>
      <c r="BI303" s="153">
        <f t="shared" si="1411"/>
        <v>0</v>
      </c>
      <c r="BJ303" s="153">
        <f t="shared" si="1412"/>
        <v>0</v>
      </c>
      <c r="BK303" s="153">
        <f t="shared" si="1413"/>
        <v>0</v>
      </c>
      <c r="BL303" s="153">
        <f t="shared" si="1414"/>
        <v>0</v>
      </c>
      <c r="BM303" s="153">
        <f t="shared" si="1415"/>
        <v>0</v>
      </c>
      <c r="BN303" s="153">
        <f t="shared" si="1416"/>
        <v>0</v>
      </c>
      <c r="BO303" s="188">
        <f t="shared" si="1417"/>
        <v>0</v>
      </c>
    </row>
    <row r="304" spans="1:67" ht="15.75" customHeight="1" x14ac:dyDescent="0.25">
      <c r="A304" s="29"/>
      <c r="B304" s="19" t="s">
        <v>349</v>
      </c>
      <c r="C304" s="146">
        <f t="shared" ref="C304:C305" si="1979">E304+G304+I304+K304+M304+O304+Q304</f>
        <v>827.9</v>
      </c>
      <c r="D304" s="146">
        <f t="shared" ref="D304:D305" si="1980">F304+H304+J304+L304+N304+P304+R304</f>
        <v>644.79999999999995</v>
      </c>
      <c r="E304" s="6">
        <v>752.9</v>
      </c>
      <c r="F304" s="6">
        <v>644.79999999999995</v>
      </c>
      <c r="G304" s="6"/>
      <c r="H304" s="6"/>
      <c r="I304" s="6">
        <f t="shared" si="1976"/>
        <v>48</v>
      </c>
      <c r="J304" s="6">
        <f t="shared" si="1976"/>
        <v>0</v>
      </c>
      <c r="K304" s="6"/>
      <c r="L304" s="6"/>
      <c r="M304" s="6">
        <v>3.4</v>
      </c>
      <c r="N304" s="6"/>
      <c r="O304" s="6"/>
      <c r="P304" s="6"/>
      <c r="Q304" s="196">
        <f>'4 priedas_ nepanaudotos lėšos'!C112</f>
        <v>23.6</v>
      </c>
      <c r="R304" s="196">
        <f>'4 priedas_ nepanaudotos lėšos'!D112</f>
        <v>0</v>
      </c>
      <c r="S304" s="146">
        <f t="shared" ref="S304:S305" si="1981">U304+W304+Y304+AA304+AC304+AE304+AG304</f>
        <v>-14</v>
      </c>
      <c r="T304" s="146">
        <f t="shared" ref="T304:T305" si="1982">V304+X304+Z304+AB304+AD304+AF304+AH304</f>
        <v>-10</v>
      </c>
      <c r="U304" s="126">
        <v>-14</v>
      </c>
      <c r="V304" s="126">
        <v>-10</v>
      </c>
      <c r="W304" s="126"/>
      <c r="X304" s="126"/>
      <c r="Y304" s="126">
        <f t="shared" si="1977"/>
        <v>0</v>
      </c>
      <c r="Z304" s="126">
        <f t="shared" si="1977"/>
        <v>0</v>
      </c>
      <c r="AA304" s="126"/>
      <c r="AB304" s="126"/>
      <c r="AC304" s="126"/>
      <c r="AD304" s="126"/>
      <c r="AE304" s="126"/>
      <c r="AF304" s="126"/>
      <c r="AG304" s="206">
        <f>'4 priedas_ nepanaudotos lėšos'!O112</f>
        <v>0</v>
      </c>
      <c r="AH304" s="206">
        <f>'4 priedas_ nepanaudotos lėšos'!P112</f>
        <v>0</v>
      </c>
      <c r="AI304" s="103">
        <f t="shared" ref="AI304:AI305" si="1983">AK304+AM304+AO304+AQ304+AS304+AU304+AW304</f>
        <v>813.9</v>
      </c>
      <c r="AJ304" s="103">
        <f t="shared" ref="AJ304:AJ305" si="1984">AL304+AN304+AP304+AR304+AT304+AV304+AX304</f>
        <v>634.79999999999995</v>
      </c>
      <c r="AK304" s="5">
        <f>E304+U304</f>
        <v>738.9</v>
      </c>
      <c r="AL304" s="5">
        <f t="shared" ref="AL304:AL305" si="1985">F304+V304</f>
        <v>634.79999999999995</v>
      </c>
      <c r="AM304" s="5">
        <f t="shared" ref="AM304:AM305" si="1986">G304+W304</f>
        <v>0</v>
      </c>
      <c r="AN304" s="5">
        <f t="shared" ref="AN304:AN305" si="1987">H304+X304</f>
        <v>0</v>
      </c>
      <c r="AO304" s="5">
        <f t="shared" ref="AO304:AO305" si="1988">I304+Y304</f>
        <v>48</v>
      </c>
      <c r="AP304" s="5">
        <f t="shared" ref="AP304:AP305" si="1989">J304+Z304</f>
        <v>0</v>
      </c>
      <c r="AQ304" s="5">
        <f t="shared" ref="AQ304:AQ305" si="1990">K304+AA304</f>
        <v>0</v>
      </c>
      <c r="AR304" s="5">
        <f t="shared" ref="AR304:AR305" si="1991">L304+AB304</f>
        <v>0</v>
      </c>
      <c r="AS304" s="5">
        <f t="shared" ref="AS304:AS305" si="1992">M304+AC304</f>
        <v>3.4</v>
      </c>
      <c r="AT304" s="5">
        <f t="shared" ref="AT304:AT305" si="1993">N304+AD304</f>
        <v>0</v>
      </c>
      <c r="AU304" s="5">
        <f t="shared" ref="AU304:AU305" si="1994">O304+AE304</f>
        <v>0</v>
      </c>
      <c r="AV304" s="5">
        <f t="shared" ref="AV304:AV305" si="1995">P304+AF304</f>
        <v>0</v>
      </c>
      <c r="AW304" s="5">
        <f t="shared" ref="AW304:AW305" si="1996">Q304+AG304</f>
        <v>23.6</v>
      </c>
      <c r="AX304" s="5">
        <f t="shared" ref="AX304:AX305" si="1997">R304+AH304</f>
        <v>0</v>
      </c>
      <c r="AY304" s="153">
        <f t="shared" si="1401"/>
        <v>14</v>
      </c>
      <c r="AZ304" s="153">
        <f t="shared" si="1402"/>
        <v>10</v>
      </c>
      <c r="BA304" s="153">
        <f t="shared" si="1403"/>
        <v>14</v>
      </c>
      <c r="BB304" s="153">
        <f t="shared" si="1404"/>
        <v>10</v>
      </c>
      <c r="BC304" s="153">
        <f t="shared" si="1405"/>
        <v>0</v>
      </c>
      <c r="BD304" s="153">
        <f t="shared" si="1406"/>
        <v>0</v>
      </c>
      <c r="BE304" s="153">
        <f t="shared" si="1407"/>
        <v>0</v>
      </c>
      <c r="BF304" s="153">
        <f t="shared" si="1408"/>
        <v>0</v>
      </c>
      <c r="BG304" s="153">
        <f t="shared" si="1409"/>
        <v>0</v>
      </c>
      <c r="BH304" s="153">
        <f t="shared" si="1410"/>
        <v>0</v>
      </c>
      <c r="BI304" s="153">
        <f t="shared" si="1411"/>
        <v>0</v>
      </c>
      <c r="BJ304" s="153">
        <f t="shared" si="1412"/>
        <v>0</v>
      </c>
      <c r="BK304" s="153">
        <f t="shared" si="1413"/>
        <v>0</v>
      </c>
      <c r="BL304" s="153">
        <f t="shared" si="1414"/>
        <v>0</v>
      </c>
      <c r="BM304" s="153">
        <f t="shared" si="1415"/>
        <v>0</v>
      </c>
      <c r="BN304" s="153">
        <f t="shared" si="1416"/>
        <v>0</v>
      </c>
      <c r="BO304" s="188">
        <f t="shared" si="1417"/>
        <v>0</v>
      </c>
    </row>
    <row r="305" spans="1:67" ht="15.75" customHeight="1" x14ac:dyDescent="0.25">
      <c r="A305" s="29"/>
      <c r="B305" s="33" t="s">
        <v>421</v>
      </c>
      <c r="C305" s="148">
        <f t="shared" si="1979"/>
        <v>48</v>
      </c>
      <c r="D305" s="148">
        <f t="shared" si="1980"/>
        <v>0</v>
      </c>
      <c r="E305" s="128"/>
      <c r="F305" s="128"/>
      <c r="G305" s="128"/>
      <c r="H305" s="128"/>
      <c r="I305" s="128">
        <v>48</v>
      </c>
      <c r="J305" s="128"/>
      <c r="K305" s="128"/>
      <c r="L305" s="128"/>
      <c r="M305" s="128"/>
      <c r="N305" s="128"/>
      <c r="O305" s="128"/>
      <c r="P305" s="128"/>
      <c r="Q305" s="197"/>
      <c r="R305" s="197"/>
      <c r="S305" s="148">
        <f t="shared" si="1981"/>
        <v>0</v>
      </c>
      <c r="T305" s="148">
        <f t="shared" si="1982"/>
        <v>0</v>
      </c>
      <c r="U305" s="129"/>
      <c r="V305" s="129"/>
      <c r="W305" s="129"/>
      <c r="X305" s="129"/>
      <c r="Y305" s="129"/>
      <c r="Z305" s="129"/>
      <c r="AA305" s="129"/>
      <c r="AB305" s="129"/>
      <c r="AC305" s="129"/>
      <c r="AD305" s="129"/>
      <c r="AE305" s="129"/>
      <c r="AF305" s="129"/>
      <c r="AG305" s="207"/>
      <c r="AH305" s="207"/>
      <c r="AI305" s="135">
        <f t="shared" si="1983"/>
        <v>48</v>
      </c>
      <c r="AJ305" s="135">
        <f t="shared" si="1984"/>
        <v>0</v>
      </c>
      <c r="AK305" s="104">
        <f t="shared" ref="AK305" si="1998">E305+U305</f>
        <v>0</v>
      </c>
      <c r="AL305" s="104">
        <f t="shared" si="1985"/>
        <v>0</v>
      </c>
      <c r="AM305" s="104">
        <f t="shared" si="1986"/>
        <v>0</v>
      </c>
      <c r="AN305" s="104">
        <f t="shared" si="1987"/>
        <v>0</v>
      </c>
      <c r="AO305" s="104">
        <f t="shared" si="1988"/>
        <v>48</v>
      </c>
      <c r="AP305" s="104">
        <f t="shared" si="1989"/>
        <v>0</v>
      </c>
      <c r="AQ305" s="104">
        <f t="shared" si="1990"/>
        <v>0</v>
      </c>
      <c r="AR305" s="104">
        <f t="shared" si="1991"/>
        <v>0</v>
      </c>
      <c r="AS305" s="104">
        <f t="shared" si="1992"/>
        <v>0</v>
      </c>
      <c r="AT305" s="104">
        <f t="shared" si="1993"/>
        <v>0</v>
      </c>
      <c r="AU305" s="104">
        <f t="shared" si="1994"/>
        <v>0</v>
      </c>
      <c r="AV305" s="104">
        <f t="shared" si="1995"/>
        <v>0</v>
      </c>
      <c r="AW305" s="104">
        <f t="shared" si="1996"/>
        <v>0</v>
      </c>
      <c r="AX305" s="104">
        <f t="shared" si="1997"/>
        <v>0</v>
      </c>
      <c r="AY305" s="153">
        <f t="shared" si="1401"/>
        <v>0</v>
      </c>
      <c r="AZ305" s="153">
        <f t="shared" si="1402"/>
        <v>0</v>
      </c>
      <c r="BA305" s="153">
        <f t="shared" si="1403"/>
        <v>0</v>
      </c>
      <c r="BB305" s="153">
        <f t="shared" si="1404"/>
        <v>0</v>
      </c>
      <c r="BC305" s="153">
        <f t="shared" si="1405"/>
        <v>0</v>
      </c>
      <c r="BD305" s="153">
        <f t="shared" si="1406"/>
        <v>0</v>
      </c>
      <c r="BE305" s="153">
        <f t="shared" si="1407"/>
        <v>0</v>
      </c>
      <c r="BF305" s="153">
        <f t="shared" si="1408"/>
        <v>0</v>
      </c>
      <c r="BG305" s="153">
        <f t="shared" si="1409"/>
        <v>0</v>
      </c>
      <c r="BH305" s="153">
        <f t="shared" si="1410"/>
        <v>0</v>
      </c>
      <c r="BI305" s="153">
        <f t="shared" si="1411"/>
        <v>0</v>
      </c>
      <c r="BJ305" s="153">
        <f t="shared" si="1412"/>
        <v>0</v>
      </c>
      <c r="BK305" s="153">
        <f t="shared" si="1413"/>
        <v>0</v>
      </c>
      <c r="BL305" s="153">
        <f t="shared" si="1414"/>
        <v>0</v>
      </c>
      <c r="BM305" s="153">
        <f t="shared" si="1415"/>
        <v>0</v>
      </c>
      <c r="BN305" s="153">
        <f t="shared" si="1416"/>
        <v>0</v>
      </c>
      <c r="BO305" s="188">
        <f t="shared" si="1417"/>
        <v>0</v>
      </c>
    </row>
    <row r="306" spans="1:67" ht="15.75" customHeight="1" x14ac:dyDescent="0.25">
      <c r="A306" s="28" t="s">
        <v>49</v>
      </c>
      <c r="B306" s="107" t="s">
        <v>342</v>
      </c>
      <c r="C306" s="143">
        <f>C307</f>
        <v>395.7</v>
      </c>
      <c r="D306" s="144">
        <f t="shared" ref="D306:R306" si="1999">D307</f>
        <v>269.89999999999998</v>
      </c>
      <c r="E306" s="121">
        <f t="shared" si="1999"/>
        <v>359</v>
      </c>
      <c r="F306" s="121">
        <f t="shared" si="1999"/>
        <v>269.89999999999998</v>
      </c>
      <c r="G306" s="121">
        <f t="shared" si="1999"/>
        <v>0</v>
      </c>
      <c r="H306" s="121">
        <f t="shared" si="1999"/>
        <v>0</v>
      </c>
      <c r="I306" s="121">
        <f t="shared" si="1999"/>
        <v>0</v>
      </c>
      <c r="J306" s="121">
        <f t="shared" si="1999"/>
        <v>0</v>
      </c>
      <c r="K306" s="121">
        <f t="shared" si="1999"/>
        <v>0</v>
      </c>
      <c r="L306" s="121">
        <f t="shared" si="1999"/>
        <v>0</v>
      </c>
      <c r="M306" s="121">
        <f t="shared" si="1999"/>
        <v>26</v>
      </c>
      <c r="N306" s="121">
        <f t="shared" si="1999"/>
        <v>0</v>
      </c>
      <c r="O306" s="121">
        <f t="shared" si="1999"/>
        <v>0</v>
      </c>
      <c r="P306" s="121">
        <f t="shared" si="1999"/>
        <v>0</v>
      </c>
      <c r="Q306" s="195">
        <f t="shared" si="1999"/>
        <v>10.7</v>
      </c>
      <c r="R306" s="195">
        <f t="shared" si="1999"/>
        <v>0</v>
      </c>
      <c r="S306" s="143">
        <f>S307</f>
        <v>14.2</v>
      </c>
      <c r="T306" s="144">
        <f t="shared" ref="T306:AH306" si="2000">T307</f>
        <v>5.7</v>
      </c>
      <c r="U306" s="125">
        <f t="shared" si="2000"/>
        <v>5.2</v>
      </c>
      <c r="V306" s="125">
        <f t="shared" si="2000"/>
        <v>5.7</v>
      </c>
      <c r="W306" s="125">
        <f t="shared" si="2000"/>
        <v>0</v>
      </c>
      <c r="X306" s="125">
        <f t="shared" si="2000"/>
        <v>0</v>
      </c>
      <c r="Y306" s="125">
        <f t="shared" si="2000"/>
        <v>0</v>
      </c>
      <c r="Z306" s="125">
        <f t="shared" si="2000"/>
        <v>0</v>
      </c>
      <c r="AA306" s="125">
        <f t="shared" si="2000"/>
        <v>0</v>
      </c>
      <c r="AB306" s="125">
        <f t="shared" si="2000"/>
        <v>0</v>
      </c>
      <c r="AC306" s="125">
        <f t="shared" si="2000"/>
        <v>9</v>
      </c>
      <c r="AD306" s="125">
        <f t="shared" si="2000"/>
        <v>0</v>
      </c>
      <c r="AE306" s="125">
        <f t="shared" si="2000"/>
        <v>0</v>
      </c>
      <c r="AF306" s="125">
        <f t="shared" si="2000"/>
        <v>0</v>
      </c>
      <c r="AG306" s="205">
        <f t="shared" si="2000"/>
        <v>0</v>
      </c>
      <c r="AH306" s="205">
        <f t="shared" si="2000"/>
        <v>0</v>
      </c>
      <c r="AI306" s="13">
        <f>AI307</f>
        <v>409.9</v>
      </c>
      <c r="AJ306" s="11">
        <f t="shared" ref="AJ306:AX306" si="2001">AJ307</f>
        <v>275.59999999999997</v>
      </c>
      <c r="AK306" s="96">
        <f t="shared" si="2001"/>
        <v>364.2</v>
      </c>
      <c r="AL306" s="96">
        <f t="shared" si="2001"/>
        <v>275.59999999999997</v>
      </c>
      <c r="AM306" s="96">
        <f t="shared" si="2001"/>
        <v>0</v>
      </c>
      <c r="AN306" s="96">
        <f t="shared" si="2001"/>
        <v>0</v>
      </c>
      <c r="AO306" s="96">
        <f t="shared" si="2001"/>
        <v>0</v>
      </c>
      <c r="AP306" s="96">
        <f t="shared" si="2001"/>
        <v>0</v>
      </c>
      <c r="AQ306" s="96">
        <f t="shared" si="2001"/>
        <v>0</v>
      </c>
      <c r="AR306" s="96">
        <f t="shared" si="2001"/>
        <v>0</v>
      </c>
      <c r="AS306" s="96">
        <f t="shared" si="2001"/>
        <v>35</v>
      </c>
      <c r="AT306" s="96">
        <f t="shared" si="2001"/>
        <v>0</v>
      </c>
      <c r="AU306" s="96">
        <f t="shared" si="2001"/>
        <v>0</v>
      </c>
      <c r="AV306" s="96">
        <f t="shared" si="2001"/>
        <v>0</v>
      </c>
      <c r="AW306" s="96">
        <f t="shared" si="2001"/>
        <v>10.7</v>
      </c>
      <c r="AX306" s="96">
        <f t="shared" si="2001"/>
        <v>0</v>
      </c>
      <c r="AY306" s="153">
        <f t="shared" si="1401"/>
        <v>-14.199999999999989</v>
      </c>
      <c r="AZ306" s="153">
        <f t="shared" si="1402"/>
        <v>-5.6999999999999886</v>
      </c>
      <c r="BA306" s="153">
        <f t="shared" si="1403"/>
        <v>-5.1999999999999886</v>
      </c>
      <c r="BB306" s="153">
        <f t="shared" si="1404"/>
        <v>-5.6999999999999886</v>
      </c>
      <c r="BC306" s="153">
        <f t="shared" si="1405"/>
        <v>0</v>
      </c>
      <c r="BD306" s="153">
        <f t="shared" si="1406"/>
        <v>0</v>
      </c>
      <c r="BE306" s="153">
        <f t="shared" si="1407"/>
        <v>0</v>
      </c>
      <c r="BF306" s="153">
        <f t="shared" si="1408"/>
        <v>0</v>
      </c>
      <c r="BG306" s="153">
        <f t="shared" si="1409"/>
        <v>0</v>
      </c>
      <c r="BH306" s="153">
        <f t="shared" si="1410"/>
        <v>0</v>
      </c>
      <c r="BI306" s="153">
        <f t="shared" si="1411"/>
        <v>-9</v>
      </c>
      <c r="BJ306" s="153">
        <f t="shared" si="1412"/>
        <v>0</v>
      </c>
      <c r="BK306" s="153">
        <f t="shared" si="1413"/>
        <v>0</v>
      </c>
      <c r="BL306" s="153">
        <f t="shared" si="1414"/>
        <v>0</v>
      </c>
      <c r="BM306" s="153">
        <f t="shared" si="1415"/>
        <v>0</v>
      </c>
      <c r="BN306" s="153">
        <f t="shared" si="1416"/>
        <v>0</v>
      </c>
      <c r="BO306" s="188">
        <f t="shared" si="1417"/>
        <v>0</v>
      </c>
    </row>
    <row r="307" spans="1:67" ht="15.75" customHeight="1" x14ac:dyDescent="0.25">
      <c r="A307" s="29"/>
      <c r="B307" s="19" t="s">
        <v>7</v>
      </c>
      <c r="C307" s="145">
        <f>E307+G307+I307+K307+M307+O307+Q307</f>
        <v>395.7</v>
      </c>
      <c r="D307" s="146">
        <f>F307+H307+J307+L307+N307+P307+R307</f>
        <v>269.89999999999998</v>
      </c>
      <c r="E307" s="6">
        <v>359</v>
      </c>
      <c r="F307" s="6">
        <v>269.89999999999998</v>
      </c>
      <c r="G307" s="6"/>
      <c r="H307" s="6"/>
      <c r="I307" s="6"/>
      <c r="J307" s="6"/>
      <c r="K307" s="6"/>
      <c r="L307" s="6"/>
      <c r="M307" s="6">
        <v>26</v>
      </c>
      <c r="N307" s="6"/>
      <c r="O307" s="6"/>
      <c r="P307" s="6"/>
      <c r="Q307" s="196">
        <f>'4 priedas_ nepanaudotos lėšos'!C114</f>
        <v>10.7</v>
      </c>
      <c r="R307" s="196">
        <f>'4 priedas_ nepanaudotos lėšos'!D114</f>
        <v>0</v>
      </c>
      <c r="S307" s="145">
        <f>U307+W307+Y307+AA307+AC307+AE307+AG307</f>
        <v>14.2</v>
      </c>
      <c r="T307" s="146">
        <f>V307+X307+Z307+AB307+AD307+AF307+AH307</f>
        <v>5.7</v>
      </c>
      <c r="U307" s="126">
        <v>5.2</v>
      </c>
      <c r="V307" s="126">
        <v>5.7</v>
      </c>
      <c r="W307" s="126"/>
      <c r="X307" s="126"/>
      <c r="Y307" s="126"/>
      <c r="Z307" s="126"/>
      <c r="AA307" s="126"/>
      <c r="AB307" s="126"/>
      <c r="AC307" s="126">
        <v>9</v>
      </c>
      <c r="AD307" s="126"/>
      <c r="AE307" s="126"/>
      <c r="AF307" s="126"/>
      <c r="AG307" s="206">
        <f>'4 priedas_ nepanaudotos lėšos'!O114</f>
        <v>0</v>
      </c>
      <c r="AH307" s="206">
        <f>'4 priedas_ nepanaudotos lėšos'!P114</f>
        <v>0</v>
      </c>
      <c r="AI307" s="102">
        <f>AK307+AM307+AO307+AQ307+AS307+AU307+AW307</f>
        <v>409.9</v>
      </c>
      <c r="AJ307" s="103">
        <f>AL307+AN307+AP307+AR307+AT307+AV307+AX307</f>
        <v>275.59999999999997</v>
      </c>
      <c r="AK307" s="5">
        <f>E307+U307</f>
        <v>364.2</v>
      </c>
      <c r="AL307" s="5">
        <f t="shared" ref="AL307" si="2002">F307+V307</f>
        <v>275.59999999999997</v>
      </c>
      <c r="AM307" s="5">
        <f t="shared" ref="AM307" si="2003">G307+W307</f>
        <v>0</v>
      </c>
      <c r="AN307" s="5">
        <f t="shared" ref="AN307" si="2004">H307+X307</f>
        <v>0</v>
      </c>
      <c r="AO307" s="5">
        <f t="shared" ref="AO307" si="2005">I307+Y307</f>
        <v>0</v>
      </c>
      <c r="AP307" s="5">
        <f t="shared" ref="AP307" si="2006">J307+Z307</f>
        <v>0</v>
      </c>
      <c r="AQ307" s="5">
        <f t="shared" ref="AQ307" si="2007">K307+AA307</f>
        <v>0</v>
      </c>
      <c r="AR307" s="5">
        <f t="shared" ref="AR307" si="2008">L307+AB307</f>
        <v>0</v>
      </c>
      <c r="AS307" s="5">
        <f t="shared" ref="AS307" si="2009">M307+AC307</f>
        <v>35</v>
      </c>
      <c r="AT307" s="5">
        <f t="shared" ref="AT307" si="2010">N307+AD307</f>
        <v>0</v>
      </c>
      <c r="AU307" s="5">
        <f t="shared" ref="AU307" si="2011">O307+AE307</f>
        <v>0</v>
      </c>
      <c r="AV307" s="5">
        <f t="shared" ref="AV307" si="2012">P307+AF307</f>
        <v>0</v>
      </c>
      <c r="AW307" s="5">
        <f t="shared" ref="AW307" si="2013">Q307+AG307</f>
        <v>10.7</v>
      </c>
      <c r="AX307" s="5">
        <f t="shared" ref="AX307" si="2014">R307+AH307</f>
        <v>0</v>
      </c>
      <c r="AY307" s="153">
        <f t="shared" si="1401"/>
        <v>-14.199999999999989</v>
      </c>
      <c r="AZ307" s="153">
        <f t="shared" si="1402"/>
        <v>-5.6999999999999886</v>
      </c>
      <c r="BA307" s="153">
        <f t="shared" si="1403"/>
        <v>-5.1999999999999886</v>
      </c>
      <c r="BB307" s="153">
        <f t="shared" si="1404"/>
        <v>-5.6999999999999886</v>
      </c>
      <c r="BC307" s="153">
        <f t="shared" si="1405"/>
        <v>0</v>
      </c>
      <c r="BD307" s="153">
        <f t="shared" si="1406"/>
        <v>0</v>
      </c>
      <c r="BE307" s="153">
        <f t="shared" si="1407"/>
        <v>0</v>
      </c>
      <c r="BF307" s="153">
        <f t="shared" si="1408"/>
        <v>0</v>
      </c>
      <c r="BG307" s="153">
        <f t="shared" si="1409"/>
        <v>0</v>
      </c>
      <c r="BH307" s="153">
        <f t="shared" si="1410"/>
        <v>0</v>
      </c>
      <c r="BI307" s="153">
        <f t="shared" si="1411"/>
        <v>-9</v>
      </c>
      <c r="BJ307" s="153">
        <f t="shared" si="1412"/>
        <v>0</v>
      </c>
      <c r="BK307" s="153">
        <f t="shared" si="1413"/>
        <v>0</v>
      </c>
      <c r="BL307" s="153">
        <f t="shared" si="1414"/>
        <v>0</v>
      </c>
      <c r="BM307" s="153">
        <f t="shared" si="1415"/>
        <v>0</v>
      </c>
      <c r="BN307" s="153">
        <f t="shared" si="1416"/>
        <v>0</v>
      </c>
      <c r="BO307" s="188">
        <f t="shared" si="1417"/>
        <v>0</v>
      </c>
    </row>
    <row r="308" spans="1:67" ht="15.75" customHeight="1" x14ac:dyDescent="0.25">
      <c r="A308" s="28" t="s">
        <v>50</v>
      </c>
      <c r="B308" s="107" t="s">
        <v>466</v>
      </c>
      <c r="C308" s="143">
        <f>C309</f>
        <v>315.2</v>
      </c>
      <c r="D308" s="144">
        <f t="shared" ref="D308:R308" si="2015">D309</f>
        <v>225.60000000000002</v>
      </c>
      <c r="E308" s="121">
        <f t="shared" si="2015"/>
        <v>292.5</v>
      </c>
      <c r="F308" s="121">
        <f t="shared" si="2015"/>
        <v>206.8</v>
      </c>
      <c r="G308" s="121">
        <f t="shared" si="2015"/>
        <v>0</v>
      </c>
      <c r="H308" s="121">
        <f t="shared" si="2015"/>
        <v>0</v>
      </c>
      <c r="I308" s="121">
        <f t="shared" si="2015"/>
        <v>21.7</v>
      </c>
      <c r="J308" s="121">
        <f t="shared" si="2015"/>
        <v>18.8</v>
      </c>
      <c r="K308" s="121">
        <f t="shared" si="2015"/>
        <v>0</v>
      </c>
      <c r="L308" s="121">
        <f t="shared" si="2015"/>
        <v>0</v>
      </c>
      <c r="M308" s="121">
        <f t="shared" si="2015"/>
        <v>0.6</v>
      </c>
      <c r="N308" s="121">
        <f t="shared" si="2015"/>
        <v>0</v>
      </c>
      <c r="O308" s="121">
        <f t="shared" si="2015"/>
        <v>0</v>
      </c>
      <c r="P308" s="121">
        <f t="shared" si="2015"/>
        <v>0</v>
      </c>
      <c r="Q308" s="195">
        <f t="shared" si="2015"/>
        <v>0.4</v>
      </c>
      <c r="R308" s="195">
        <f t="shared" si="2015"/>
        <v>0</v>
      </c>
      <c r="S308" s="143">
        <f>S309</f>
        <v>3.5</v>
      </c>
      <c r="T308" s="144">
        <f t="shared" ref="T308:AH308" si="2016">T309</f>
        <v>8.2999999999999989</v>
      </c>
      <c r="U308" s="125">
        <f t="shared" si="2016"/>
        <v>3.5</v>
      </c>
      <c r="V308" s="125">
        <f t="shared" si="2016"/>
        <v>8.1999999999999993</v>
      </c>
      <c r="W308" s="125">
        <f t="shared" si="2016"/>
        <v>0</v>
      </c>
      <c r="X308" s="125">
        <f t="shared" si="2016"/>
        <v>0</v>
      </c>
      <c r="Y308" s="125">
        <f t="shared" si="2016"/>
        <v>0</v>
      </c>
      <c r="Z308" s="125">
        <f t="shared" si="2016"/>
        <v>0.1</v>
      </c>
      <c r="AA308" s="125">
        <f t="shared" si="2016"/>
        <v>0</v>
      </c>
      <c r="AB308" s="125">
        <f t="shared" si="2016"/>
        <v>0</v>
      </c>
      <c r="AC308" s="125">
        <f t="shared" si="2016"/>
        <v>0</v>
      </c>
      <c r="AD308" s="125">
        <f t="shared" si="2016"/>
        <v>0</v>
      </c>
      <c r="AE308" s="125">
        <f t="shared" si="2016"/>
        <v>0</v>
      </c>
      <c r="AF308" s="125">
        <f t="shared" si="2016"/>
        <v>0</v>
      </c>
      <c r="AG308" s="205">
        <f t="shared" si="2016"/>
        <v>0</v>
      </c>
      <c r="AH308" s="205">
        <f t="shared" si="2016"/>
        <v>0</v>
      </c>
      <c r="AI308" s="13">
        <f>AI309</f>
        <v>318.7</v>
      </c>
      <c r="AJ308" s="11">
        <f t="shared" ref="AJ308:AX308" si="2017">AJ309</f>
        <v>233.9</v>
      </c>
      <c r="AK308" s="96">
        <f t="shared" si="2017"/>
        <v>296</v>
      </c>
      <c r="AL308" s="96">
        <f t="shared" si="2017"/>
        <v>215</v>
      </c>
      <c r="AM308" s="96">
        <f t="shared" si="2017"/>
        <v>0</v>
      </c>
      <c r="AN308" s="96">
        <f t="shared" si="2017"/>
        <v>0</v>
      </c>
      <c r="AO308" s="96">
        <f t="shared" si="2017"/>
        <v>21.7</v>
      </c>
      <c r="AP308" s="96">
        <f t="shared" si="2017"/>
        <v>18.900000000000002</v>
      </c>
      <c r="AQ308" s="96">
        <f t="shared" si="2017"/>
        <v>0</v>
      </c>
      <c r="AR308" s="96">
        <f t="shared" si="2017"/>
        <v>0</v>
      </c>
      <c r="AS308" s="96">
        <f t="shared" si="2017"/>
        <v>0.6</v>
      </c>
      <c r="AT308" s="96">
        <f t="shared" si="2017"/>
        <v>0</v>
      </c>
      <c r="AU308" s="96">
        <f t="shared" si="2017"/>
        <v>0</v>
      </c>
      <c r="AV308" s="96">
        <f t="shared" si="2017"/>
        <v>0</v>
      </c>
      <c r="AW308" s="96">
        <f t="shared" si="2017"/>
        <v>0.4</v>
      </c>
      <c r="AX308" s="96">
        <f t="shared" si="2017"/>
        <v>0</v>
      </c>
      <c r="AY308" s="153">
        <f t="shared" si="1401"/>
        <v>-3.5</v>
      </c>
      <c r="AZ308" s="153">
        <f t="shared" si="1402"/>
        <v>-8.2999999999999829</v>
      </c>
      <c r="BA308" s="153">
        <f t="shared" si="1403"/>
        <v>-3.5</v>
      </c>
      <c r="BB308" s="153">
        <f t="shared" si="1404"/>
        <v>-8.1999999999999886</v>
      </c>
      <c r="BC308" s="153">
        <f t="shared" si="1405"/>
        <v>0</v>
      </c>
      <c r="BD308" s="153">
        <f t="shared" si="1406"/>
        <v>0</v>
      </c>
      <c r="BE308" s="153">
        <f t="shared" si="1407"/>
        <v>0</v>
      </c>
      <c r="BF308" s="153">
        <f t="shared" si="1408"/>
        <v>-0.10000000000000142</v>
      </c>
      <c r="BG308" s="153">
        <f t="shared" si="1409"/>
        <v>0</v>
      </c>
      <c r="BH308" s="153">
        <f t="shared" si="1410"/>
        <v>0</v>
      </c>
      <c r="BI308" s="153">
        <f t="shared" si="1411"/>
        <v>0</v>
      </c>
      <c r="BJ308" s="153">
        <f t="shared" si="1412"/>
        <v>0</v>
      </c>
      <c r="BK308" s="153">
        <f t="shared" si="1413"/>
        <v>0</v>
      </c>
      <c r="BL308" s="153">
        <f t="shared" si="1414"/>
        <v>0</v>
      </c>
      <c r="BM308" s="153">
        <f t="shared" si="1415"/>
        <v>0</v>
      </c>
      <c r="BN308" s="153">
        <f t="shared" si="1416"/>
        <v>0</v>
      </c>
      <c r="BO308" s="188">
        <f t="shared" si="1417"/>
        <v>0</v>
      </c>
    </row>
    <row r="309" spans="1:67" ht="15.75" customHeight="1" x14ac:dyDescent="0.25">
      <c r="A309" s="29"/>
      <c r="B309" s="19" t="s">
        <v>294</v>
      </c>
      <c r="C309" s="146">
        <f t="shared" ref="C309:C311" si="2018">E309+G309+I309+K309+M309+O309+Q309</f>
        <v>315.2</v>
      </c>
      <c r="D309" s="146">
        <f t="shared" ref="D309:D311" si="2019">F309+H309+J309+L309+N309+P309+R309</f>
        <v>225.60000000000002</v>
      </c>
      <c r="E309" s="6">
        <v>292.5</v>
      </c>
      <c r="F309" s="6">
        <v>206.8</v>
      </c>
      <c r="G309" s="6"/>
      <c r="H309" s="6"/>
      <c r="I309" s="6">
        <f>I311+I310</f>
        <v>21.7</v>
      </c>
      <c r="J309" s="6">
        <f>J311+J310</f>
        <v>18.8</v>
      </c>
      <c r="K309" s="6"/>
      <c r="L309" s="6"/>
      <c r="M309" s="6">
        <v>0.6</v>
      </c>
      <c r="N309" s="6"/>
      <c r="O309" s="6"/>
      <c r="P309" s="6"/>
      <c r="Q309" s="196">
        <f>'4 priedas_ nepanaudotos lėšos'!C116</f>
        <v>0.4</v>
      </c>
      <c r="R309" s="196">
        <f>'4 priedas_ nepanaudotos lėšos'!D116</f>
        <v>0</v>
      </c>
      <c r="S309" s="146">
        <f t="shared" ref="S309:S311" si="2020">U309+W309+Y309+AA309+AC309+AE309+AG309</f>
        <v>3.5</v>
      </c>
      <c r="T309" s="146">
        <f t="shared" ref="T309:T311" si="2021">V309+X309+Z309+AB309+AD309+AF309+AH309</f>
        <v>8.2999999999999989</v>
      </c>
      <c r="U309" s="126">
        <v>3.5</v>
      </c>
      <c r="V309" s="126">
        <v>8.1999999999999993</v>
      </c>
      <c r="W309" s="126"/>
      <c r="X309" s="126"/>
      <c r="Y309" s="126">
        <f>Y311</f>
        <v>0</v>
      </c>
      <c r="Z309" s="126">
        <f>Z311</f>
        <v>0.1</v>
      </c>
      <c r="AA309" s="126"/>
      <c r="AB309" s="126"/>
      <c r="AC309" s="126"/>
      <c r="AD309" s="126"/>
      <c r="AE309" s="126"/>
      <c r="AF309" s="126"/>
      <c r="AG309" s="206">
        <f>'4 priedas_ nepanaudotos lėšos'!O116</f>
        <v>0</v>
      </c>
      <c r="AH309" s="206">
        <f>'4 priedas_ nepanaudotos lėšos'!P116</f>
        <v>0</v>
      </c>
      <c r="AI309" s="103">
        <f t="shared" ref="AI309:AI311" si="2022">AK309+AM309+AO309+AQ309+AS309+AU309+AW309</f>
        <v>318.7</v>
      </c>
      <c r="AJ309" s="103">
        <f t="shared" ref="AJ309:AJ311" si="2023">AL309+AN309+AP309+AR309+AT309+AV309+AX309</f>
        <v>233.9</v>
      </c>
      <c r="AK309" s="5">
        <f>E309+U309</f>
        <v>296</v>
      </c>
      <c r="AL309" s="5">
        <f t="shared" ref="AL309:AL311" si="2024">F309+V309</f>
        <v>215</v>
      </c>
      <c r="AM309" s="5">
        <f t="shared" ref="AM309:AM311" si="2025">G309+W309</f>
        <v>0</v>
      </c>
      <c r="AN309" s="5">
        <f t="shared" ref="AN309:AN311" si="2026">H309+X309</f>
        <v>0</v>
      </c>
      <c r="AO309" s="5">
        <f t="shared" ref="AO309:AO311" si="2027">I309+Y309</f>
        <v>21.7</v>
      </c>
      <c r="AP309" s="5">
        <f t="shared" ref="AP309:AP311" si="2028">J309+Z309</f>
        <v>18.900000000000002</v>
      </c>
      <c r="AQ309" s="5">
        <f t="shared" ref="AQ309:AQ311" si="2029">K309+AA309</f>
        <v>0</v>
      </c>
      <c r="AR309" s="5">
        <f t="shared" ref="AR309:AR311" si="2030">L309+AB309</f>
        <v>0</v>
      </c>
      <c r="AS309" s="5">
        <f t="shared" ref="AS309:AS311" si="2031">M309+AC309</f>
        <v>0.6</v>
      </c>
      <c r="AT309" s="5">
        <f t="shared" ref="AT309:AT311" si="2032">N309+AD309</f>
        <v>0</v>
      </c>
      <c r="AU309" s="5">
        <f t="shared" ref="AU309:AU311" si="2033">O309+AE309</f>
        <v>0</v>
      </c>
      <c r="AV309" s="5">
        <f t="shared" ref="AV309:AV311" si="2034">P309+AF309</f>
        <v>0</v>
      </c>
      <c r="AW309" s="5">
        <f t="shared" ref="AW309:AW311" si="2035">Q309+AG309</f>
        <v>0.4</v>
      </c>
      <c r="AX309" s="5">
        <f t="shared" ref="AX309:AX311" si="2036">R309+AH309</f>
        <v>0</v>
      </c>
      <c r="AY309" s="153">
        <f t="shared" ref="AY309:AY325" si="2037">C309-AI309</f>
        <v>-3.5</v>
      </c>
      <c r="AZ309" s="153">
        <f t="shared" ref="AZ309:AZ325" si="2038">D309-AJ309</f>
        <v>-8.2999999999999829</v>
      </c>
      <c r="BA309" s="153">
        <f t="shared" ref="BA309:BA325" si="2039">E309-AK309</f>
        <v>-3.5</v>
      </c>
      <c r="BB309" s="153">
        <f t="shared" ref="BB309:BB325" si="2040">F309-AL309</f>
        <v>-8.1999999999999886</v>
      </c>
      <c r="BC309" s="153">
        <f t="shared" ref="BC309:BC325" si="2041">G309-AM309</f>
        <v>0</v>
      </c>
      <c r="BD309" s="153">
        <f t="shared" ref="BD309:BD325" si="2042">H309-AN309</f>
        <v>0</v>
      </c>
      <c r="BE309" s="153">
        <f t="shared" ref="BE309:BE325" si="2043">I309-AO309</f>
        <v>0</v>
      </c>
      <c r="BF309" s="153">
        <f t="shared" ref="BF309:BF325" si="2044">J309-AP309</f>
        <v>-0.10000000000000142</v>
      </c>
      <c r="BG309" s="153">
        <f t="shared" ref="BG309:BG325" si="2045">K309-AQ309</f>
        <v>0</v>
      </c>
      <c r="BH309" s="153">
        <f t="shared" ref="BH309:BH325" si="2046">L309-AR309</f>
        <v>0</v>
      </c>
      <c r="BI309" s="153">
        <f t="shared" ref="BI309:BI325" si="2047">M309-AS309</f>
        <v>0</v>
      </c>
      <c r="BJ309" s="153">
        <f t="shared" ref="BJ309:BJ325" si="2048">N309-AT309</f>
        <v>0</v>
      </c>
      <c r="BK309" s="153">
        <f t="shared" ref="BK309:BK325" si="2049">O309-AU309</f>
        <v>0</v>
      </c>
      <c r="BL309" s="153">
        <f t="shared" ref="BL309:BL325" si="2050">P309-AV309</f>
        <v>0</v>
      </c>
      <c r="BM309" s="153">
        <f t="shared" ref="BM309:BM325" si="2051">Q309-AW309</f>
        <v>0</v>
      </c>
      <c r="BN309" s="153">
        <f t="shared" ref="BN309:BN325" si="2052">R309-AX309</f>
        <v>0</v>
      </c>
      <c r="BO309" s="188">
        <f t="shared" ref="BO309:BO325" si="2053">S309+AY309</f>
        <v>0</v>
      </c>
    </row>
    <row r="310" spans="1:67" ht="26.25" x14ac:dyDescent="0.25">
      <c r="A310" s="29"/>
      <c r="B310" s="31" t="s">
        <v>395</v>
      </c>
      <c r="C310" s="146">
        <f t="shared" ref="C310" si="2054">E310+G310+I310+K310+M310+O310+Q310</f>
        <v>4.8</v>
      </c>
      <c r="D310" s="146">
        <f t="shared" ref="D310" si="2055">F310+H310+J310+L310+N310+P310+R310</f>
        <v>4.7</v>
      </c>
      <c r="E310" s="6"/>
      <c r="F310" s="6"/>
      <c r="G310" s="6"/>
      <c r="H310" s="6"/>
      <c r="I310" s="128">
        <v>4.8</v>
      </c>
      <c r="J310" s="128">
        <v>4.7</v>
      </c>
      <c r="K310" s="6"/>
      <c r="L310" s="6"/>
      <c r="M310" s="6"/>
      <c r="N310" s="6"/>
      <c r="O310" s="6"/>
      <c r="P310" s="6"/>
      <c r="Q310" s="196"/>
      <c r="R310" s="196"/>
      <c r="S310" s="146"/>
      <c r="T310" s="146"/>
      <c r="U310" s="126"/>
      <c r="V310" s="126"/>
      <c r="W310" s="126"/>
      <c r="X310" s="126"/>
      <c r="Y310" s="126"/>
      <c r="Z310" s="126"/>
      <c r="AA310" s="126"/>
      <c r="AB310" s="126"/>
      <c r="AC310" s="126"/>
      <c r="AD310" s="126"/>
      <c r="AE310" s="126"/>
      <c r="AF310" s="126"/>
      <c r="AG310" s="206"/>
      <c r="AH310" s="206"/>
      <c r="AI310" s="103">
        <f t="shared" ref="AI310" si="2056">AK310+AM310+AO310+AQ310+AS310+AU310+AW310</f>
        <v>4.8</v>
      </c>
      <c r="AJ310" s="103">
        <f t="shared" ref="AJ310" si="2057">AL310+AN310+AP310+AR310+AT310+AV310+AX310</f>
        <v>4.7</v>
      </c>
      <c r="AK310" s="5"/>
      <c r="AL310" s="5"/>
      <c r="AM310" s="5"/>
      <c r="AN310" s="5"/>
      <c r="AO310" s="5">
        <f t="shared" ref="AO310" si="2058">I310+Y310</f>
        <v>4.8</v>
      </c>
      <c r="AP310" s="5">
        <f t="shared" ref="AP310" si="2059">J310+Z310</f>
        <v>4.7</v>
      </c>
      <c r="AQ310" s="5"/>
      <c r="AR310" s="5"/>
      <c r="AS310" s="5"/>
      <c r="AT310" s="5"/>
      <c r="AU310" s="5"/>
      <c r="AV310" s="5"/>
      <c r="AW310" s="5"/>
      <c r="AX310" s="5"/>
      <c r="AY310" s="153">
        <f t="shared" si="2037"/>
        <v>0</v>
      </c>
      <c r="AZ310" s="153">
        <f t="shared" si="2038"/>
        <v>0</v>
      </c>
      <c r="BA310" s="153">
        <f t="shared" si="2039"/>
        <v>0</v>
      </c>
      <c r="BB310" s="153">
        <f t="shared" si="2040"/>
        <v>0</v>
      </c>
      <c r="BC310" s="153">
        <f t="shared" si="2041"/>
        <v>0</v>
      </c>
      <c r="BD310" s="153">
        <f t="shared" si="2042"/>
        <v>0</v>
      </c>
      <c r="BE310" s="153">
        <f t="shared" si="2043"/>
        <v>0</v>
      </c>
      <c r="BF310" s="153">
        <f t="shared" si="2044"/>
        <v>0</v>
      </c>
      <c r="BG310" s="153">
        <f t="shared" si="2045"/>
        <v>0</v>
      </c>
      <c r="BH310" s="153">
        <f t="shared" si="2046"/>
        <v>0</v>
      </c>
      <c r="BI310" s="153">
        <f t="shared" si="2047"/>
        <v>0</v>
      </c>
      <c r="BJ310" s="153">
        <f t="shared" si="2048"/>
        <v>0</v>
      </c>
      <c r="BK310" s="153">
        <f t="shared" si="2049"/>
        <v>0</v>
      </c>
      <c r="BL310" s="153">
        <f t="shared" si="2050"/>
        <v>0</v>
      </c>
      <c r="BM310" s="153">
        <f t="shared" si="2051"/>
        <v>0</v>
      </c>
      <c r="BN310" s="153">
        <f t="shared" si="2052"/>
        <v>0</v>
      </c>
      <c r="BO310" s="188">
        <f t="shared" si="2053"/>
        <v>0</v>
      </c>
    </row>
    <row r="311" spans="1:67" ht="15.75" customHeight="1" x14ac:dyDescent="0.25">
      <c r="A311" s="29"/>
      <c r="B311" s="33" t="s">
        <v>144</v>
      </c>
      <c r="C311" s="148">
        <f t="shared" si="2018"/>
        <v>16.899999999999999</v>
      </c>
      <c r="D311" s="148">
        <f t="shared" si="2019"/>
        <v>14.1</v>
      </c>
      <c r="E311" s="128"/>
      <c r="F311" s="128"/>
      <c r="G311" s="128"/>
      <c r="H311" s="128"/>
      <c r="I311" s="128">
        <v>16.899999999999999</v>
      </c>
      <c r="J311" s="128">
        <v>14.1</v>
      </c>
      <c r="K311" s="128"/>
      <c r="L311" s="128"/>
      <c r="M311" s="128"/>
      <c r="N311" s="128"/>
      <c r="O311" s="128"/>
      <c r="P311" s="128"/>
      <c r="Q311" s="197"/>
      <c r="R311" s="197"/>
      <c r="S311" s="148">
        <f t="shared" si="2020"/>
        <v>0</v>
      </c>
      <c r="T311" s="148">
        <f t="shared" si="2021"/>
        <v>0.1</v>
      </c>
      <c r="U311" s="129"/>
      <c r="V311" s="129"/>
      <c r="W311" s="129"/>
      <c r="X311" s="129"/>
      <c r="Y311" s="129"/>
      <c r="Z311" s="129">
        <v>0.1</v>
      </c>
      <c r="AA311" s="129"/>
      <c r="AB311" s="129"/>
      <c r="AC311" s="129"/>
      <c r="AD311" s="129"/>
      <c r="AE311" s="129"/>
      <c r="AF311" s="129"/>
      <c r="AG311" s="207"/>
      <c r="AH311" s="207"/>
      <c r="AI311" s="135">
        <f t="shared" si="2022"/>
        <v>16.899999999999999</v>
      </c>
      <c r="AJ311" s="135">
        <f t="shared" si="2023"/>
        <v>14.2</v>
      </c>
      <c r="AK311" s="104">
        <f t="shared" ref="AK311" si="2060">E311+U311</f>
        <v>0</v>
      </c>
      <c r="AL311" s="104">
        <f t="shared" si="2024"/>
        <v>0</v>
      </c>
      <c r="AM311" s="104">
        <f t="shared" si="2025"/>
        <v>0</v>
      </c>
      <c r="AN311" s="104">
        <f t="shared" si="2026"/>
        <v>0</v>
      </c>
      <c r="AO311" s="104">
        <f t="shared" si="2027"/>
        <v>16.899999999999999</v>
      </c>
      <c r="AP311" s="104">
        <f t="shared" si="2028"/>
        <v>14.2</v>
      </c>
      <c r="AQ311" s="104">
        <f t="shared" si="2029"/>
        <v>0</v>
      </c>
      <c r="AR311" s="104">
        <f t="shared" si="2030"/>
        <v>0</v>
      </c>
      <c r="AS311" s="104">
        <f t="shared" si="2031"/>
        <v>0</v>
      </c>
      <c r="AT311" s="104">
        <f t="shared" si="2032"/>
        <v>0</v>
      </c>
      <c r="AU311" s="104">
        <f t="shared" si="2033"/>
        <v>0</v>
      </c>
      <c r="AV311" s="104">
        <f t="shared" si="2034"/>
        <v>0</v>
      </c>
      <c r="AW311" s="104">
        <f t="shared" si="2035"/>
        <v>0</v>
      </c>
      <c r="AX311" s="104">
        <f t="shared" si="2036"/>
        <v>0</v>
      </c>
      <c r="AY311" s="153">
        <f t="shared" si="2037"/>
        <v>0</v>
      </c>
      <c r="AZ311" s="153">
        <f t="shared" si="2038"/>
        <v>-9.9999999999999645E-2</v>
      </c>
      <c r="BA311" s="153">
        <f t="shared" si="2039"/>
        <v>0</v>
      </c>
      <c r="BB311" s="153">
        <f t="shared" si="2040"/>
        <v>0</v>
      </c>
      <c r="BC311" s="153">
        <f t="shared" si="2041"/>
        <v>0</v>
      </c>
      <c r="BD311" s="153">
        <f t="shared" si="2042"/>
        <v>0</v>
      </c>
      <c r="BE311" s="153">
        <f t="shared" si="2043"/>
        <v>0</v>
      </c>
      <c r="BF311" s="153">
        <f t="shared" si="2044"/>
        <v>-9.9999999999999645E-2</v>
      </c>
      <c r="BG311" s="153">
        <f t="shared" si="2045"/>
        <v>0</v>
      </c>
      <c r="BH311" s="153">
        <f t="shared" si="2046"/>
        <v>0</v>
      </c>
      <c r="BI311" s="153">
        <f t="shared" si="2047"/>
        <v>0</v>
      </c>
      <c r="BJ311" s="153">
        <f t="shared" si="2048"/>
        <v>0</v>
      </c>
      <c r="BK311" s="153">
        <f t="shared" si="2049"/>
        <v>0</v>
      </c>
      <c r="BL311" s="153">
        <f t="shared" si="2050"/>
        <v>0</v>
      </c>
      <c r="BM311" s="153">
        <f t="shared" si="2051"/>
        <v>0</v>
      </c>
      <c r="BN311" s="153">
        <f t="shared" si="2052"/>
        <v>0</v>
      </c>
      <c r="BO311" s="188">
        <f t="shared" si="2053"/>
        <v>0</v>
      </c>
    </row>
    <row r="312" spans="1:67" ht="15.75" customHeight="1" x14ac:dyDescent="0.25">
      <c r="A312" s="28" t="s">
        <v>51</v>
      </c>
      <c r="B312" s="107" t="s">
        <v>345</v>
      </c>
      <c r="C312" s="143">
        <f>C313</f>
        <v>688.69999999999993</v>
      </c>
      <c r="D312" s="144">
        <f t="shared" ref="D312:R312" si="2061">D313</f>
        <v>587.4</v>
      </c>
      <c r="E312" s="121">
        <f t="shared" si="2061"/>
        <v>606.9</v>
      </c>
      <c r="F312" s="121">
        <f t="shared" si="2061"/>
        <v>557.5</v>
      </c>
      <c r="G312" s="121">
        <f t="shared" si="2061"/>
        <v>0</v>
      </c>
      <c r="H312" s="121">
        <f t="shared" si="2061"/>
        <v>0</v>
      </c>
      <c r="I312" s="121">
        <f t="shared" si="2061"/>
        <v>30.3</v>
      </c>
      <c r="J312" s="121">
        <f t="shared" si="2061"/>
        <v>29.9</v>
      </c>
      <c r="K312" s="121">
        <f t="shared" si="2061"/>
        <v>0</v>
      </c>
      <c r="L312" s="121">
        <f t="shared" si="2061"/>
        <v>0</v>
      </c>
      <c r="M312" s="121">
        <f t="shared" si="2061"/>
        <v>43.6</v>
      </c>
      <c r="N312" s="121">
        <f t="shared" si="2061"/>
        <v>0</v>
      </c>
      <c r="O312" s="121">
        <f t="shared" si="2061"/>
        <v>0</v>
      </c>
      <c r="P312" s="121">
        <f t="shared" si="2061"/>
        <v>0</v>
      </c>
      <c r="Q312" s="195">
        <f t="shared" si="2061"/>
        <v>7.8999999999999995</v>
      </c>
      <c r="R312" s="195">
        <f t="shared" si="2061"/>
        <v>0</v>
      </c>
      <c r="S312" s="143">
        <f>S313</f>
        <v>10</v>
      </c>
      <c r="T312" s="144">
        <f t="shared" ref="T312:AH312" si="2062">T313</f>
        <v>4.3</v>
      </c>
      <c r="U312" s="125">
        <f t="shared" si="2062"/>
        <v>10</v>
      </c>
      <c r="V312" s="125">
        <f t="shared" si="2062"/>
        <v>4.3</v>
      </c>
      <c r="W312" s="125">
        <f t="shared" si="2062"/>
        <v>0</v>
      </c>
      <c r="X312" s="125">
        <f t="shared" si="2062"/>
        <v>0</v>
      </c>
      <c r="Y312" s="125">
        <f t="shared" si="2062"/>
        <v>0</v>
      </c>
      <c r="Z312" s="125">
        <f t="shared" si="2062"/>
        <v>0</v>
      </c>
      <c r="AA312" s="125">
        <f t="shared" si="2062"/>
        <v>0</v>
      </c>
      <c r="AB312" s="125">
        <f t="shared" si="2062"/>
        <v>0</v>
      </c>
      <c r="AC312" s="125">
        <f t="shared" si="2062"/>
        <v>0</v>
      </c>
      <c r="AD312" s="125">
        <f t="shared" si="2062"/>
        <v>0</v>
      </c>
      <c r="AE312" s="125">
        <f t="shared" si="2062"/>
        <v>0</v>
      </c>
      <c r="AF312" s="125">
        <f t="shared" si="2062"/>
        <v>0</v>
      </c>
      <c r="AG312" s="205">
        <f t="shared" si="2062"/>
        <v>0</v>
      </c>
      <c r="AH312" s="205">
        <f t="shared" si="2062"/>
        <v>0</v>
      </c>
      <c r="AI312" s="13">
        <f>AI313</f>
        <v>698.69999999999993</v>
      </c>
      <c r="AJ312" s="11">
        <f t="shared" ref="AJ312:AX312" si="2063">AJ313</f>
        <v>591.69999999999993</v>
      </c>
      <c r="AK312" s="96">
        <f t="shared" si="2063"/>
        <v>616.9</v>
      </c>
      <c r="AL312" s="96">
        <f t="shared" si="2063"/>
        <v>561.79999999999995</v>
      </c>
      <c r="AM312" s="96">
        <f t="shared" si="2063"/>
        <v>0</v>
      </c>
      <c r="AN312" s="96">
        <f t="shared" si="2063"/>
        <v>0</v>
      </c>
      <c r="AO312" s="96">
        <f t="shared" si="2063"/>
        <v>30.3</v>
      </c>
      <c r="AP312" s="96">
        <f t="shared" si="2063"/>
        <v>29.9</v>
      </c>
      <c r="AQ312" s="96">
        <f t="shared" si="2063"/>
        <v>0</v>
      </c>
      <c r="AR312" s="96">
        <f t="shared" si="2063"/>
        <v>0</v>
      </c>
      <c r="AS312" s="96">
        <f t="shared" si="2063"/>
        <v>43.6</v>
      </c>
      <c r="AT312" s="96">
        <f t="shared" si="2063"/>
        <v>0</v>
      </c>
      <c r="AU312" s="96">
        <f t="shared" si="2063"/>
        <v>0</v>
      </c>
      <c r="AV312" s="96">
        <f t="shared" si="2063"/>
        <v>0</v>
      </c>
      <c r="AW312" s="96">
        <f t="shared" si="2063"/>
        <v>7.8999999999999995</v>
      </c>
      <c r="AX312" s="96">
        <f t="shared" si="2063"/>
        <v>0</v>
      </c>
      <c r="AY312" s="153">
        <f t="shared" si="2037"/>
        <v>-10</v>
      </c>
      <c r="AZ312" s="153">
        <f t="shared" si="2038"/>
        <v>-4.2999999999999545</v>
      </c>
      <c r="BA312" s="153">
        <f t="shared" si="2039"/>
        <v>-10</v>
      </c>
      <c r="BB312" s="153">
        <f t="shared" si="2040"/>
        <v>-4.2999999999999545</v>
      </c>
      <c r="BC312" s="153">
        <f t="shared" si="2041"/>
        <v>0</v>
      </c>
      <c r="BD312" s="153">
        <f t="shared" si="2042"/>
        <v>0</v>
      </c>
      <c r="BE312" s="153">
        <f t="shared" si="2043"/>
        <v>0</v>
      </c>
      <c r="BF312" s="153">
        <f t="shared" si="2044"/>
        <v>0</v>
      </c>
      <c r="BG312" s="153">
        <f t="shared" si="2045"/>
        <v>0</v>
      </c>
      <c r="BH312" s="153">
        <f t="shared" si="2046"/>
        <v>0</v>
      </c>
      <c r="BI312" s="153">
        <f t="shared" si="2047"/>
        <v>0</v>
      </c>
      <c r="BJ312" s="153">
        <f t="shared" si="2048"/>
        <v>0</v>
      </c>
      <c r="BK312" s="153">
        <f t="shared" si="2049"/>
        <v>0</v>
      </c>
      <c r="BL312" s="153">
        <f t="shared" si="2050"/>
        <v>0</v>
      </c>
      <c r="BM312" s="153">
        <f t="shared" si="2051"/>
        <v>0</v>
      </c>
      <c r="BN312" s="153">
        <f t="shared" si="2052"/>
        <v>0</v>
      </c>
      <c r="BO312" s="188">
        <f t="shared" si="2053"/>
        <v>0</v>
      </c>
    </row>
    <row r="313" spans="1:67" ht="15.75" customHeight="1" x14ac:dyDescent="0.25">
      <c r="A313" s="29"/>
      <c r="B313" s="19" t="s">
        <v>294</v>
      </c>
      <c r="C313" s="145">
        <f>E313+G313+I313+K313+M313+O313+Q313</f>
        <v>688.69999999999993</v>
      </c>
      <c r="D313" s="146">
        <f>F313+H313+J313+L313+N313+P313+R313</f>
        <v>587.4</v>
      </c>
      <c r="E313" s="6">
        <v>606.9</v>
      </c>
      <c r="F313" s="6">
        <v>557.5</v>
      </c>
      <c r="G313" s="6"/>
      <c r="H313" s="6"/>
      <c r="I313" s="6">
        <f>I314</f>
        <v>30.3</v>
      </c>
      <c r="J313" s="6">
        <f>J314</f>
        <v>29.9</v>
      </c>
      <c r="K313" s="6"/>
      <c r="L313" s="6"/>
      <c r="M313" s="6">
        <v>43.6</v>
      </c>
      <c r="N313" s="6"/>
      <c r="O313" s="6"/>
      <c r="P313" s="6"/>
      <c r="Q313" s="196">
        <f>'4 priedas_ nepanaudotos lėšos'!C118</f>
        <v>7.8999999999999995</v>
      </c>
      <c r="R313" s="196">
        <f>'4 priedas_ nepanaudotos lėšos'!D118</f>
        <v>0</v>
      </c>
      <c r="S313" s="145">
        <f>U313+W313+Y313+AA313+AC313+AE313+AG313</f>
        <v>10</v>
      </c>
      <c r="T313" s="146">
        <f>V313+X313+Z313+AB313+AD313+AF313+AH313</f>
        <v>4.3</v>
      </c>
      <c r="U313" s="126">
        <v>10</v>
      </c>
      <c r="V313" s="126">
        <v>4.3</v>
      </c>
      <c r="W313" s="126"/>
      <c r="X313" s="126"/>
      <c r="Y313" s="126"/>
      <c r="Z313" s="126"/>
      <c r="AA313" s="126"/>
      <c r="AB313" s="126"/>
      <c r="AC313" s="126"/>
      <c r="AD313" s="126"/>
      <c r="AE313" s="126"/>
      <c r="AF313" s="126"/>
      <c r="AG313" s="206">
        <f>'4 priedas_ nepanaudotos lėšos'!O118</f>
        <v>0</v>
      </c>
      <c r="AH313" s="206">
        <f>'4 priedas_ nepanaudotos lėšos'!P118</f>
        <v>0</v>
      </c>
      <c r="AI313" s="102">
        <f>AK313+AM313+AO313+AQ313+AS313+AU313+AW313</f>
        <v>698.69999999999993</v>
      </c>
      <c r="AJ313" s="103">
        <f>AL313+AN313+AP313+AR313+AT313+AV313+AX313</f>
        <v>591.69999999999993</v>
      </c>
      <c r="AK313" s="5">
        <f>E313+U313</f>
        <v>616.9</v>
      </c>
      <c r="AL313" s="5">
        <f t="shared" ref="AL313" si="2064">F313+V313</f>
        <v>561.79999999999995</v>
      </c>
      <c r="AM313" s="5">
        <f t="shared" ref="AM313" si="2065">G313+W313</f>
        <v>0</v>
      </c>
      <c r="AN313" s="5">
        <f t="shared" ref="AN313" si="2066">H313+X313</f>
        <v>0</v>
      </c>
      <c r="AO313" s="5">
        <f t="shared" ref="AO313" si="2067">I313+Y313</f>
        <v>30.3</v>
      </c>
      <c r="AP313" s="5">
        <f t="shared" ref="AP313" si="2068">J313+Z313</f>
        <v>29.9</v>
      </c>
      <c r="AQ313" s="5">
        <f t="shared" ref="AQ313" si="2069">K313+AA313</f>
        <v>0</v>
      </c>
      <c r="AR313" s="5">
        <f t="shared" ref="AR313" si="2070">L313+AB313</f>
        <v>0</v>
      </c>
      <c r="AS313" s="5">
        <f t="shared" ref="AS313" si="2071">M313+AC313</f>
        <v>43.6</v>
      </c>
      <c r="AT313" s="5">
        <f t="shared" ref="AT313" si="2072">N313+AD313</f>
        <v>0</v>
      </c>
      <c r="AU313" s="5">
        <f t="shared" ref="AU313" si="2073">O313+AE313</f>
        <v>0</v>
      </c>
      <c r="AV313" s="5">
        <f t="shared" ref="AV313" si="2074">P313+AF313</f>
        <v>0</v>
      </c>
      <c r="AW313" s="5">
        <f t="shared" ref="AW313" si="2075">Q313+AG313</f>
        <v>7.8999999999999995</v>
      </c>
      <c r="AX313" s="5">
        <f t="shared" ref="AX313" si="2076">R313+AH313</f>
        <v>0</v>
      </c>
      <c r="AY313" s="153">
        <f t="shared" si="2037"/>
        <v>-10</v>
      </c>
      <c r="AZ313" s="153">
        <f t="shared" si="2038"/>
        <v>-4.2999999999999545</v>
      </c>
      <c r="BA313" s="153">
        <f t="shared" si="2039"/>
        <v>-10</v>
      </c>
      <c r="BB313" s="153">
        <f t="shared" si="2040"/>
        <v>-4.2999999999999545</v>
      </c>
      <c r="BC313" s="153">
        <f t="shared" si="2041"/>
        <v>0</v>
      </c>
      <c r="BD313" s="153">
        <f t="shared" si="2042"/>
        <v>0</v>
      </c>
      <c r="BE313" s="153">
        <f t="shared" si="2043"/>
        <v>0</v>
      </c>
      <c r="BF313" s="153">
        <f t="shared" si="2044"/>
        <v>0</v>
      </c>
      <c r="BG313" s="153">
        <f t="shared" si="2045"/>
        <v>0</v>
      </c>
      <c r="BH313" s="153">
        <f t="shared" si="2046"/>
        <v>0</v>
      </c>
      <c r="BI313" s="153">
        <f t="shared" si="2047"/>
        <v>0</v>
      </c>
      <c r="BJ313" s="153">
        <f t="shared" si="2048"/>
        <v>0</v>
      </c>
      <c r="BK313" s="153">
        <f t="shared" si="2049"/>
        <v>0</v>
      </c>
      <c r="BL313" s="153">
        <f t="shared" si="2050"/>
        <v>0</v>
      </c>
      <c r="BM313" s="153">
        <f t="shared" si="2051"/>
        <v>0</v>
      </c>
      <c r="BN313" s="153">
        <f t="shared" si="2052"/>
        <v>0</v>
      </c>
      <c r="BO313" s="188">
        <f t="shared" si="2053"/>
        <v>0</v>
      </c>
    </row>
    <row r="314" spans="1:67" ht="26.25" x14ac:dyDescent="0.25">
      <c r="A314" s="29"/>
      <c r="B314" s="31" t="s">
        <v>395</v>
      </c>
      <c r="C314" s="145">
        <f>E314+G314+I314+K314+M314+O314+Q314</f>
        <v>30.3</v>
      </c>
      <c r="D314" s="146">
        <f>F314+H314+J314+L314+N314+P314+R314</f>
        <v>29.9</v>
      </c>
      <c r="E314" s="6"/>
      <c r="F314" s="6"/>
      <c r="G314" s="6"/>
      <c r="H314" s="6"/>
      <c r="I314" s="6">
        <v>30.3</v>
      </c>
      <c r="J314" s="6">
        <v>29.9</v>
      </c>
      <c r="K314" s="6"/>
      <c r="L314" s="6"/>
      <c r="M314" s="6"/>
      <c r="N314" s="6"/>
      <c r="O314" s="6"/>
      <c r="P314" s="6"/>
      <c r="Q314" s="196"/>
      <c r="R314" s="196"/>
      <c r="S314" s="145"/>
      <c r="T314" s="146"/>
      <c r="U314" s="126"/>
      <c r="V314" s="126"/>
      <c r="W314" s="126"/>
      <c r="X314" s="126"/>
      <c r="Y314" s="126"/>
      <c r="Z314" s="126"/>
      <c r="AA314" s="126"/>
      <c r="AB314" s="126"/>
      <c r="AC314" s="126"/>
      <c r="AD314" s="126"/>
      <c r="AE314" s="126"/>
      <c r="AF314" s="126"/>
      <c r="AG314" s="206"/>
      <c r="AH314" s="206"/>
      <c r="AI314" s="102">
        <f>AK314+AM314+AO314+AQ314+AS314+AU314+AW314</f>
        <v>30.3</v>
      </c>
      <c r="AJ314" s="103">
        <f>AL314+AN314+AP314+AR314+AT314+AV314+AX314</f>
        <v>29.9</v>
      </c>
      <c r="AK314" s="5"/>
      <c r="AL314" s="5"/>
      <c r="AM314" s="5"/>
      <c r="AN314" s="5"/>
      <c r="AO314" s="5">
        <f t="shared" ref="AO314" si="2077">I314+Y314</f>
        <v>30.3</v>
      </c>
      <c r="AP314" s="5">
        <f t="shared" ref="AP314" si="2078">J314+Z314</f>
        <v>29.9</v>
      </c>
      <c r="AQ314" s="5"/>
      <c r="AR314" s="5"/>
      <c r="AS314" s="5"/>
      <c r="AT314" s="5"/>
      <c r="AU314" s="5"/>
      <c r="AV314" s="5"/>
      <c r="AW314" s="5"/>
      <c r="AX314" s="5"/>
      <c r="AY314" s="153">
        <f t="shared" si="2037"/>
        <v>0</v>
      </c>
      <c r="AZ314" s="153">
        <f t="shared" si="2038"/>
        <v>0</v>
      </c>
      <c r="BA314" s="153">
        <f t="shared" si="2039"/>
        <v>0</v>
      </c>
      <c r="BB314" s="153">
        <f t="shared" si="2040"/>
        <v>0</v>
      </c>
      <c r="BC314" s="153">
        <f t="shared" si="2041"/>
        <v>0</v>
      </c>
      <c r="BD314" s="153">
        <f t="shared" si="2042"/>
        <v>0</v>
      </c>
      <c r="BE314" s="153">
        <f t="shared" si="2043"/>
        <v>0</v>
      </c>
      <c r="BF314" s="153">
        <f t="shared" si="2044"/>
        <v>0</v>
      </c>
      <c r="BG314" s="153">
        <f t="shared" si="2045"/>
        <v>0</v>
      </c>
      <c r="BH314" s="153">
        <f t="shared" si="2046"/>
        <v>0</v>
      </c>
      <c r="BI314" s="153">
        <f t="shared" si="2047"/>
        <v>0</v>
      </c>
      <c r="BJ314" s="153">
        <f t="shared" si="2048"/>
        <v>0</v>
      </c>
      <c r="BK314" s="153">
        <f t="shared" si="2049"/>
        <v>0</v>
      </c>
      <c r="BL314" s="153">
        <f t="shared" si="2050"/>
        <v>0</v>
      </c>
      <c r="BM314" s="153">
        <f t="shared" si="2051"/>
        <v>0</v>
      </c>
      <c r="BN314" s="153">
        <f t="shared" si="2052"/>
        <v>0</v>
      </c>
      <c r="BO314" s="188">
        <f t="shared" si="2053"/>
        <v>0</v>
      </c>
    </row>
    <row r="315" spans="1:67" ht="15.75" customHeight="1" x14ac:dyDescent="0.25">
      <c r="A315" s="28" t="s">
        <v>52</v>
      </c>
      <c r="B315" s="107" t="s">
        <v>347</v>
      </c>
      <c r="C315" s="143">
        <f>C316</f>
        <v>2069.6</v>
      </c>
      <c r="D315" s="144">
        <f t="shared" ref="D315:R315" si="2079">D316</f>
        <v>1779.4</v>
      </c>
      <c r="E315" s="121">
        <f t="shared" si="2079"/>
        <v>1195.3</v>
      </c>
      <c r="F315" s="121">
        <f t="shared" si="2079"/>
        <v>1026.9000000000001</v>
      </c>
      <c r="G315" s="121">
        <f t="shared" si="2079"/>
        <v>571.29999999999995</v>
      </c>
      <c r="H315" s="121">
        <f t="shared" si="2079"/>
        <v>542.4</v>
      </c>
      <c r="I315" s="121">
        <f t="shared" si="2079"/>
        <v>190.4</v>
      </c>
      <c r="J315" s="121">
        <f t="shared" si="2079"/>
        <v>181.6</v>
      </c>
      <c r="K315" s="121">
        <f t="shared" si="2079"/>
        <v>0</v>
      </c>
      <c r="L315" s="121">
        <f t="shared" si="2079"/>
        <v>0</v>
      </c>
      <c r="M315" s="121">
        <f t="shared" si="2079"/>
        <v>92.5</v>
      </c>
      <c r="N315" s="121">
        <f t="shared" si="2079"/>
        <v>28.5</v>
      </c>
      <c r="O315" s="121">
        <f t="shared" si="2079"/>
        <v>0</v>
      </c>
      <c r="P315" s="121">
        <f t="shared" si="2079"/>
        <v>0</v>
      </c>
      <c r="Q315" s="195">
        <f t="shared" si="2079"/>
        <v>20.099999999999998</v>
      </c>
      <c r="R315" s="195">
        <f t="shared" si="2079"/>
        <v>0</v>
      </c>
      <c r="S315" s="143">
        <f>S316</f>
        <v>-29.999999999999996</v>
      </c>
      <c r="T315" s="144">
        <f t="shared" ref="T315:AH315" si="2080">T316</f>
        <v>4.300000000000006</v>
      </c>
      <c r="U315" s="125">
        <f t="shared" si="2080"/>
        <v>-15.7</v>
      </c>
      <c r="V315" s="125">
        <f t="shared" si="2080"/>
        <v>10.4</v>
      </c>
      <c r="W315" s="125">
        <f t="shared" si="2080"/>
        <v>0</v>
      </c>
      <c r="X315" s="125">
        <f t="shared" si="2080"/>
        <v>2</v>
      </c>
      <c r="Y315" s="125">
        <f t="shared" si="2080"/>
        <v>-14.299999999999997</v>
      </c>
      <c r="Z315" s="125">
        <f t="shared" si="2080"/>
        <v>-8.0999999999999943</v>
      </c>
      <c r="AA315" s="125">
        <f t="shared" si="2080"/>
        <v>0</v>
      </c>
      <c r="AB315" s="125">
        <f t="shared" si="2080"/>
        <v>0</v>
      </c>
      <c r="AC315" s="125">
        <f t="shared" si="2080"/>
        <v>0</v>
      </c>
      <c r="AD315" s="125">
        <f t="shared" si="2080"/>
        <v>0</v>
      </c>
      <c r="AE315" s="125">
        <f t="shared" si="2080"/>
        <v>0</v>
      </c>
      <c r="AF315" s="125">
        <f t="shared" si="2080"/>
        <v>0</v>
      </c>
      <c r="AG315" s="205">
        <f t="shared" si="2080"/>
        <v>0</v>
      </c>
      <c r="AH315" s="205">
        <f t="shared" si="2080"/>
        <v>0</v>
      </c>
      <c r="AI315" s="13">
        <f>AI316</f>
        <v>2039.6</v>
      </c>
      <c r="AJ315" s="11">
        <f t="shared" ref="AJ315:AX315" si="2081">AJ316</f>
        <v>1783.7000000000003</v>
      </c>
      <c r="AK315" s="96">
        <f t="shared" si="2081"/>
        <v>1179.5999999999999</v>
      </c>
      <c r="AL315" s="96">
        <f t="shared" si="2081"/>
        <v>1037.3000000000002</v>
      </c>
      <c r="AM315" s="96">
        <f t="shared" si="2081"/>
        <v>571.29999999999995</v>
      </c>
      <c r="AN315" s="96">
        <f t="shared" si="2081"/>
        <v>544.4</v>
      </c>
      <c r="AO315" s="96">
        <f t="shared" si="2081"/>
        <v>176.10000000000002</v>
      </c>
      <c r="AP315" s="96">
        <f t="shared" si="2081"/>
        <v>173.5</v>
      </c>
      <c r="AQ315" s="96">
        <f t="shared" si="2081"/>
        <v>0</v>
      </c>
      <c r="AR315" s="96">
        <f t="shared" si="2081"/>
        <v>0</v>
      </c>
      <c r="AS315" s="96">
        <f t="shared" si="2081"/>
        <v>92.5</v>
      </c>
      <c r="AT315" s="96">
        <f t="shared" si="2081"/>
        <v>28.5</v>
      </c>
      <c r="AU315" s="96">
        <f t="shared" si="2081"/>
        <v>0</v>
      </c>
      <c r="AV315" s="96">
        <f t="shared" si="2081"/>
        <v>0</v>
      </c>
      <c r="AW315" s="96">
        <f t="shared" si="2081"/>
        <v>20.099999999999998</v>
      </c>
      <c r="AX315" s="96">
        <f t="shared" si="2081"/>
        <v>0</v>
      </c>
      <c r="AY315" s="153">
        <f t="shared" si="2037"/>
        <v>30</v>
      </c>
      <c r="AZ315" s="153">
        <f t="shared" si="2038"/>
        <v>-4.3000000000001819</v>
      </c>
      <c r="BA315" s="153">
        <f t="shared" si="2039"/>
        <v>15.700000000000045</v>
      </c>
      <c r="BB315" s="153">
        <f t="shared" si="2040"/>
        <v>-10.400000000000091</v>
      </c>
      <c r="BC315" s="153">
        <f t="shared" si="2041"/>
        <v>0</v>
      </c>
      <c r="BD315" s="153">
        <f t="shared" si="2042"/>
        <v>-2</v>
      </c>
      <c r="BE315" s="153">
        <f t="shared" si="2043"/>
        <v>14.299999999999983</v>
      </c>
      <c r="BF315" s="153">
        <f t="shared" si="2044"/>
        <v>8.0999999999999943</v>
      </c>
      <c r="BG315" s="153">
        <f t="shared" si="2045"/>
        <v>0</v>
      </c>
      <c r="BH315" s="153">
        <f t="shared" si="2046"/>
        <v>0</v>
      </c>
      <c r="BI315" s="153">
        <f t="shared" si="2047"/>
        <v>0</v>
      </c>
      <c r="BJ315" s="153">
        <f t="shared" si="2048"/>
        <v>0</v>
      </c>
      <c r="BK315" s="153">
        <f t="shared" si="2049"/>
        <v>0</v>
      </c>
      <c r="BL315" s="153">
        <f t="shared" si="2050"/>
        <v>0</v>
      </c>
      <c r="BM315" s="153">
        <f t="shared" si="2051"/>
        <v>0</v>
      </c>
      <c r="BN315" s="153">
        <f t="shared" si="2052"/>
        <v>0</v>
      </c>
      <c r="BO315" s="188">
        <f t="shared" si="2053"/>
        <v>0</v>
      </c>
    </row>
    <row r="316" spans="1:67" ht="15.75" customHeight="1" x14ac:dyDescent="0.25">
      <c r="A316" s="29"/>
      <c r="B316" s="19" t="s">
        <v>294</v>
      </c>
      <c r="C316" s="144">
        <f>E316+G316+I316+K316+M316+O316+Q316</f>
        <v>2069.6</v>
      </c>
      <c r="D316" s="144">
        <f t="shared" ref="D316:D321" si="2082">F316+H316+J316+L316+N316+P316+R316</f>
        <v>1779.4</v>
      </c>
      <c r="E316" s="6">
        <v>1195.3</v>
      </c>
      <c r="F316" s="6">
        <v>1026.9000000000001</v>
      </c>
      <c r="G316" s="6">
        <f>G317</f>
        <v>571.29999999999995</v>
      </c>
      <c r="H316" s="6">
        <f>H317</f>
        <v>542.4</v>
      </c>
      <c r="I316" s="6">
        <f>I319+I321+I320+I318</f>
        <v>190.4</v>
      </c>
      <c r="J316" s="6">
        <f>J319+J321+J320+J318</f>
        <v>181.6</v>
      </c>
      <c r="K316" s="6"/>
      <c r="L316" s="6"/>
      <c r="M316" s="6">
        <v>92.5</v>
      </c>
      <c r="N316" s="6">
        <v>28.5</v>
      </c>
      <c r="O316" s="6"/>
      <c r="P316" s="6"/>
      <c r="Q316" s="196">
        <f>'4 priedas_ nepanaudotos lėšos'!C120</f>
        <v>20.099999999999998</v>
      </c>
      <c r="R316" s="196">
        <f>'4 priedas_ nepanaudotos lėšos'!D120</f>
        <v>0</v>
      </c>
      <c r="S316" s="144">
        <f t="shared" ref="S316:S317" si="2083">U316+W316+Y316+AA316+AC316+AE316+AG316</f>
        <v>-29.999999999999996</v>
      </c>
      <c r="T316" s="144">
        <f t="shared" ref="T316:T317" si="2084">V316+X316+Z316+AB316+AD316+AF316+AH316</f>
        <v>4.300000000000006</v>
      </c>
      <c r="U316" s="126">
        <v>-15.7</v>
      </c>
      <c r="V316" s="126">
        <v>10.4</v>
      </c>
      <c r="W316" s="126">
        <f>W317</f>
        <v>0</v>
      </c>
      <c r="X316" s="126">
        <f>X317</f>
        <v>2</v>
      </c>
      <c r="Y316" s="126">
        <f>Y319+Y321+Y320+Y318</f>
        <v>-14.299999999999997</v>
      </c>
      <c r="Z316" s="126">
        <f>Z319+Z321+Z320+Z318</f>
        <v>-8.0999999999999943</v>
      </c>
      <c r="AA316" s="126"/>
      <c r="AB316" s="126"/>
      <c r="AC316" s="126"/>
      <c r="AD316" s="126"/>
      <c r="AE316" s="126"/>
      <c r="AF316" s="126"/>
      <c r="AG316" s="206">
        <f>'4 priedas_ nepanaudotos lėšos'!O120</f>
        <v>0</v>
      </c>
      <c r="AH316" s="206">
        <f>'4 priedas_ nepanaudotos lėšos'!P120</f>
        <v>0</v>
      </c>
      <c r="AI316" s="11">
        <f t="shared" ref="AI316:AI317" si="2085">AK316+AM316+AO316+AQ316+AS316+AU316+AW316</f>
        <v>2039.6</v>
      </c>
      <c r="AJ316" s="11">
        <f t="shared" ref="AJ316:AJ317" si="2086">AL316+AN316+AP316+AR316+AT316+AV316+AX316</f>
        <v>1783.7000000000003</v>
      </c>
      <c r="AK316" s="5">
        <f>E316+U316</f>
        <v>1179.5999999999999</v>
      </c>
      <c r="AL316" s="5">
        <f t="shared" ref="AL316:AL317" si="2087">F316+V316</f>
        <v>1037.3000000000002</v>
      </c>
      <c r="AM316" s="5">
        <f t="shared" ref="AM316:AM317" si="2088">G316+W316</f>
        <v>571.29999999999995</v>
      </c>
      <c r="AN316" s="5">
        <f t="shared" ref="AN316:AN317" si="2089">H316+X316</f>
        <v>544.4</v>
      </c>
      <c r="AO316" s="5">
        <f>I316+Y316</f>
        <v>176.10000000000002</v>
      </c>
      <c r="AP316" s="5">
        <f t="shared" ref="AP316:AP317" si="2090">J316+Z316</f>
        <v>173.5</v>
      </c>
      <c r="AQ316" s="5">
        <f t="shared" ref="AQ316:AQ317" si="2091">K316+AA316</f>
        <v>0</v>
      </c>
      <c r="AR316" s="5">
        <f t="shared" ref="AR316:AR317" si="2092">L316+AB316</f>
        <v>0</v>
      </c>
      <c r="AS316" s="5">
        <f t="shared" ref="AS316:AS317" si="2093">M316+AC316</f>
        <v>92.5</v>
      </c>
      <c r="AT316" s="5">
        <f t="shared" ref="AT316:AT317" si="2094">N316+AD316</f>
        <v>28.5</v>
      </c>
      <c r="AU316" s="5">
        <f t="shared" ref="AU316:AU317" si="2095">O316+AE316</f>
        <v>0</v>
      </c>
      <c r="AV316" s="5">
        <f t="shared" ref="AV316:AV317" si="2096">P316+AF316</f>
        <v>0</v>
      </c>
      <c r="AW316" s="5">
        <f t="shared" ref="AW316:AW317" si="2097">Q316+AG316</f>
        <v>20.099999999999998</v>
      </c>
      <c r="AX316" s="5">
        <f t="shared" ref="AX316:AX317" si="2098">R316+AH316</f>
        <v>0</v>
      </c>
      <c r="AY316" s="153">
        <f t="shared" si="2037"/>
        <v>30</v>
      </c>
      <c r="AZ316" s="153">
        <f t="shared" si="2038"/>
        <v>-4.3000000000001819</v>
      </c>
      <c r="BA316" s="153">
        <f t="shared" si="2039"/>
        <v>15.700000000000045</v>
      </c>
      <c r="BB316" s="153">
        <f t="shared" si="2040"/>
        <v>-10.400000000000091</v>
      </c>
      <c r="BC316" s="153">
        <f t="shared" si="2041"/>
        <v>0</v>
      </c>
      <c r="BD316" s="153">
        <f t="shared" si="2042"/>
        <v>-2</v>
      </c>
      <c r="BE316" s="153">
        <f t="shared" si="2043"/>
        <v>14.299999999999983</v>
      </c>
      <c r="BF316" s="153">
        <f t="shared" si="2044"/>
        <v>8.0999999999999943</v>
      </c>
      <c r="BG316" s="153">
        <f t="shared" si="2045"/>
        <v>0</v>
      </c>
      <c r="BH316" s="153">
        <f t="shared" si="2046"/>
        <v>0</v>
      </c>
      <c r="BI316" s="153">
        <f t="shared" si="2047"/>
        <v>0</v>
      </c>
      <c r="BJ316" s="153">
        <f t="shared" si="2048"/>
        <v>0</v>
      </c>
      <c r="BK316" s="153">
        <f t="shared" si="2049"/>
        <v>0</v>
      </c>
      <c r="BL316" s="153">
        <f t="shared" si="2050"/>
        <v>0</v>
      </c>
      <c r="BM316" s="153">
        <f t="shared" si="2051"/>
        <v>0</v>
      </c>
      <c r="BN316" s="153">
        <f t="shared" si="2052"/>
        <v>0</v>
      </c>
      <c r="BO316" s="188">
        <f t="shared" si="2053"/>
        <v>0</v>
      </c>
    </row>
    <row r="317" spans="1:67" ht="15.75" customHeight="1" x14ac:dyDescent="0.25">
      <c r="A317" s="29"/>
      <c r="B317" s="31" t="s">
        <v>389</v>
      </c>
      <c r="C317" s="148">
        <f t="shared" ref="C317:C321" si="2099">E317+G317+I317+K317+M317+O317+Q317</f>
        <v>571.29999999999995</v>
      </c>
      <c r="D317" s="148">
        <f t="shared" si="2082"/>
        <v>542.4</v>
      </c>
      <c r="E317" s="128"/>
      <c r="F317" s="128"/>
      <c r="G317" s="128">
        <v>571.29999999999995</v>
      </c>
      <c r="H317" s="128">
        <v>542.4</v>
      </c>
      <c r="I317" s="128"/>
      <c r="J317" s="128"/>
      <c r="K317" s="128"/>
      <c r="L317" s="128"/>
      <c r="M317" s="128"/>
      <c r="N317" s="128"/>
      <c r="O317" s="128"/>
      <c r="P317" s="128"/>
      <c r="Q317" s="197"/>
      <c r="R317" s="197"/>
      <c r="S317" s="148">
        <f t="shared" si="2083"/>
        <v>0</v>
      </c>
      <c r="T317" s="148">
        <f t="shared" si="2084"/>
        <v>2</v>
      </c>
      <c r="U317" s="129"/>
      <c r="V317" s="129"/>
      <c r="W317" s="129"/>
      <c r="X317" s="129">
        <v>2</v>
      </c>
      <c r="Y317" s="129"/>
      <c r="Z317" s="129"/>
      <c r="AA317" s="129"/>
      <c r="AB317" s="129"/>
      <c r="AC317" s="129"/>
      <c r="AD317" s="129"/>
      <c r="AE317" s="129"/>
      <c r="AF317" s="129"/>
      <c r="AG317" s="207"/>
      <c r="AH317" s="207"/>
      <c r="AI317" s="135">
        <f t="shared" si="2085"/>
        <v>571.29999999999995</v>
      </c>
      <c r="AJ317" s="135">
        <f t="shared" si="2086"/>
        <v>544.4</v>
      </c>
      <c r="AK317" s="104">
        <f t="shared" ref="AK317" si="2100">E317+U317</f>
        <v>0</v>
      </c>
      <c r="AL317" s="104">
        <f t="shared" si="2087"/>
        <v>0</v>
      </c>
      <c r="AM317" s="104">
        <f t="shared" si="2088"/>
        <v>571.29999999999995</v>
      </c>
      <c r="AN317" s="104">
        <f t="shared" si="2089"/>
        <v>544.4</v>
      </c>
      <c r="AO317" s="104">
        <f t="shared" ref="AO317" si="2101">I317+Y317</f>
        <v>0</v>
      </c>
      <c r="AP317" s="104">
        <f t="shared" si="2090"/>
        <v>0</v>
      </c>
      <c r="AQ317" s="104">
        <f t="shared" si="2091"/>
        <v>0</v>
      </c>
      <c r="AR317" s="104">
        <f t="shared" si="2092"/>
        <v>0</v>
      </c>
      <c r="AS317" s="104">
        <f t="shared" si="2093"/>
        <v>0</v>
      </c>
      <c r="AT317" s="104">
        <f t="shared" si="2094"/>
        <v>0</v>
      </c>
      <c r="AU317" s="104">
        <f t="shared" si="2095"/>
        <v>0</v>
      </c>
      <c r="AV317" s="104">
        <f t="shared" si="2096"/>
        <v>0</v>
      </c>
      <c r="AW317" s="104">
        <f t="shared" si="2097"/>
        <v>0</v>
      </c>
      <c r="AX317" s="104">
        <f t="shared" si="2098"/>
        <v>0</v>
      </c>
      <c r="AY317" s="153">
        <f t="shared" si="2037"/>
        <v>0</v>
      </c>
      <c r="AZ317" s="153">
        <f t="shared" si="2038"/>
        <v>-2</v>
      </c>
      <c r="BA317" s="153">
        <f t="shared" si="2039"/>
        <v>0</v>
      </c>
      <c r="BB317" s="153">
        <f t="shared" si="2040"/>
        <v>0</v>
      </c>
      <c r="BC317" s="153">
        <f t="shared" si="2041"/>
        <v>0</v>
      </c>
      <c r="BD317" s="153">
        <f t="shared" si="2042"/>
        <v>-2</v>
      </c>
      <c r="BE317" s="153">
        <f t="shared" si="2043"/>
        <v>0</v>
      </c>
      <c r="BF317" s="153">
        <f t="shared" si="2044"/>
        <v>0</v>
      </c>
      <c r="BG317" s="153">
        <f t="shared" si="2045"/>
        <v>0</v>
      </c>
      <c r="BH317" s="153">
        <f t="shared" si="2046"/>
        <v>0</v>
      </c>
      <c r="BI317" s="153">
        <f t="shared" si="2047"/>
        <v>0</v>
      </c>
      <c r="BJ317" s="153">
        <f t="shared" si="2048"/>
        <v>0</v>
      </c>
      <c r="BK317" s="153">
        <f t="shared" si="2049"/>
        <v>0</v>
      </c>
      <c r="BL317" s="153">
        <f t="shared" si="2050"/>
        <v>0</v>
      </c>
      <c r="BM317" s="153">
        <f t="shared" si="2051"/>
        <v>0</v>
      </c>
      <c r="BN317" s="153">
        <f t="shared" si="2052"/>
        <v>0</v>
      </c>
      <c r="BO317" s="188">
        <f t="shared" si="2053"/>
        <v>0</v>
      </c>
    </row>
    <row r="318" spans="1:67" ht="15.75" customHeight="1" x14ac:dyDescent="0.25">
      <c r="A318" s="29"/>
      <c r="B318" s="31" t="s">
        <v>483</v>
      </c>
      <c r="C318" s="148">
        <f t="shared" ref="C318" si="2102">E318+G318+I318+K318+M318+O318+Q318</f>
        <v>0</v>
      </c>
      <c r="D318" s="148">
        <f t="shared" ref="D318" si="2103">F318+H318+J318+L318+N318+P318+R318</f>
        <v>0</v>
      </c>
      <c r="E318" s="128"/>
      <c r="F318" s="128"/>
      <c r="G318" s="128"/>
      <c r="H318" s="128"/>
      <c r="I318" s="128"/>
      <c r="J318" s="128"/>
      <c r="K318" s="128"/>
      <c r="L318" s="128"/>
      <c r="M318" s="128"/>
      <c r="N318" s="128"/>
      <c r="O318" s="128"/>
      <c r="P318" s="128"/>
      <c r="Q318" s="197"/>
      <c r="R318" s="197"/>
      <c r="S318" s="148">
        <f t="shared" ref="S318" si="2104">U318+W318+Y318+AA318+AC318+AE318+AG318</f>
        <v>80.900000000000006</v>
      </c>
      <c r="T318" s="148">
        <f t="shared" ref="T318" si="2105">V318+X318+Z318+AB318+AD318+AF318+AH318</f>
        <v>79.7</v>
      </c>
      <c r="U318" s="129"/>
      <c r="V318" s="129"/>
      <c r="W318" s="129"/>
      <c r="X318" s="129"/>
      <c r="Y318" s="129">
        <v>80.900000000000006</v>
      </c>
      <c r="Z318" s="129">
        <v>79.7</v>
      </c>
      <c r="AA318" s="129"/>
      <c r="AB318" s="129"/>
      <c r="AC318" s="129"/>
      <c r="AD318" s="129"/>
      <c r="AE318" s="129"/>
      <c r="AF318" s="129"/>
      <c r="AG318" s="207"/>
      <c r="AH318" s="207"/>
      <c r="AI318" s="135">
        <f t="shared" ref="AI318" si="2106">AK318+AM318+AO318+AQ318+AS318+AU318+AW318</f>
        <v>80.900000000000006</v>
      </c>
      <c r="AJ318" s="135">
        <f t="shared" ref="AJ318" si="2107">AL318+AN318+AP318+AR318+AT318+AV318+AX318</f>
        <v>79.7</v>
      </c>
      <c r="AK318" s="104">
        <f t="shared" ref="AK318" si="2108">E318+U318</f>
        <v>0</v>
      </c>
      <c r="AL318" s="104">
        <f t="shared" ref="AL318" si="2109">F318+V318</f>
        <v>0</v>
      </c>
      <c r="AM318" s="104">
        <f t="shared" ref="AM318" si="2110">G318+W318</f>
        <v>0</v>
      </c>
      <c r="AN318" s="104">
        <f t="shared" ref="AN318" si="2111">H318+X318</f>
        <v>0</v>
      </c>
      <c r="AO318" s="104">
        <f t="shared" ref="AO318" si="2112">I318+Y318</f>
        <v>80.900000000000006</v>
      </c>
      <c r="AP318" s="104">
        <f t="shared" ref="AP318" si="2113">J318+Z318</f>
        <v>79.7</v>
      </c>
      <c r="AQ318" s="104">
        <f t="shared" ref="AQ318" si="2114">K318+AA318</f>
        <v>0</v>
      </c>
      <c r="AR318" s="104">
        <f t="shared" ref="AR318" si="2115">L318+AB318</f>
        <v>0</v>
      </c>
      <c r="AS318" s="104">
        <f t="shared" ref="AS318" si="2116">M318+AC318</f>
        <v>0</v>
      </c>
      <c r="AT318" s="104">
        <f t="shared" ref="AT318" si="2117">N318+AD318</f>
        <v>0</v>
      </c>
      <c r="AU318" s="104">
        <f t="shared" ref="AU318" si="2118">O318+AE318</f>
        <v>0</v>
      </c>
      <c r="AV318" s="104">
        <f t="shared" ref="AV318" si="2119">P318+AF318</f>
        <v>0</v>
      </c>
      <c r="AW318" s="104">
        <f t="shared" ref="AW318" si="2120">Q318+AG318</f>
        <v>0</v>
      </c>
      <c r="AX318" s="104">
        <f t="shared" ref="AX318" si="2121">R318+AH318</f>
        <v>0</v>
      </c>
      <c r="AY318" s="153">
        <f t="shared" ref="AY318" si="2122">C318-AI318</f>
        <v>-80.900000000000006</v>
      </c>
      <c r="AZ318" s="153">
        <f t="shared" ref="AZ318" si="2123">D318-AJ318</f>
        <v>-79.7</v>
      </c>
      <c r="BA318" s="153">
        <f t="shared" ref="BA318" si="2124">E318-AK318</f>
        <v>0</v>
      </c>
      <c r="BB318" s="153">
        <f t="shared" ref="BB318" si="2125">F318-AL318</f>
        <v>0</v>
      </c>
      <c r="BC318" s="153">
        <f t="shared" ref="BC318" si="2126">G318-AM318</f>
        <v>0</v>
      </c>
      <c r="BD318" s="153">
        <f t="shared" ref="BD318" si="2127">H318-AN318</f>
        <v>0</v>
      </c>
      <c r="BE318" s="153">
        <f t="shared" ref="BE318" si="2128">I318-AO318</f>
        <v>-80.900000000000006</v>
      </c>
      <c r="BF318" s="153">
        <f t="shared" ref="BF318" si="2129">J318-AP318</f>
        <v>-79.7</v>
      </c>
      <c r="BG318" s="153">
        <f t="shared" ref="BG318" si="2130">K318-AQ318</f>
        <v>0</v>
      </c>
      <c r="BH318" s="153">
        <f t="shared" ref="BH318" si="2131">L318-AR318</f>
        <v>0</v>
      </c>
      <c r="BI318" s="153">
        <f t="shared" ref="BI318" si="2132">M318-AS318</f>
        <v>0</v>
      </c>
      <c r="BJ318" s="153">
        <f t="shared" ref="BJ318" si="2133">N318-AT318</f>
        <v>0</v>
      </c>
      <c r="BK318" s="153">
        <f t="shared" ref="BK318" si="2134">O318-AU318</f>
        <v>0</v>
      </c>
      <c r="BL318" s="153">
        <f t="shared" ref="BL318" si="2135">P318-AV318</f>
        <v>0</v>
      </c>
      <c r="BM318" s="153">
        <f t="shared" ref="BM318" si="2136">Q318-AW318</f>
        <v>0</v>
      </c>
      <c r="BN318" s="153">
        <f t="shared" ref="BN318" si="2137">R318-AX318</f>
        <v>0</v>
      </c>
      <c r="BO318" s="188">
        <f t="shared" ref="BO318" si="2138">S318+AY318</f>
        <v>0</v>
      </c>
    </row>
    <row r="319" spans="1:67" ht="26.25" x14ac:dyDescent="0.25">
      <c r="A319" s="29"/>
      <c r="B319" s="31" t="s">
        <v>395</v>
      </c>
      <c r="C319" s="148">
        <f t="shared" ref="C319" si="2139">E319+G319+I319+K319+M319+O319+Q319</f>
        <v>64.599999999999994</v>
      </c>
      <c r="D319" s="148">
        <f t="shared" ref="D319" si="2140">F319+H319+J319+L319+N319+P319+R319</f>
        <v>63.7</v>
      </c>
      <c r="E319" s="128"/>
      <c r="F319" s="128"/>
      <c r="G319" s="128"/>
      <c r="H319" s="128"/>
      <c r="I319" s="128">
        <v>64.599999999999994</v>
      </c>
      <c r="J319" s="128">
        <v>63.7</v>
      </c>
      <c r="K319" s="128"/>
      <c r="L319" s="128"/>
      <c r="M319" s="128"/>
      <c r="N319" s="128"/>
      <c r="O319" s="128"/>
      <c r="P319" s="128"/>
      <c r="Q319" s="197"/>
      <c r="R319" s="197"/>
      <c r="S319" s="148">
        <f t="shared" ref="S319:S321" si="2141">U319+W319+Y319+AA319+AC319+AE319+AG319</f>
        <v>0</v>
      </c>
      <c r="T319" s="148">
        <f t="shared" ref="T319:T321" si="2142">V319+X319+Z319+AB319+AD319+AF319+AH319</f>
        <v>0</v>
      </c>
      <c r="U319" s="129"/>
      <c r="V319" s="129"/>
      <c r="W319" s="129"/>
      <c r="X319" s="129"/>
      <c r="Y319" s="129"/>
      <c r="Z319" s="129"/>
      <c r="AA319" s="129"/>
      <c r="AB319" s="129"/>
      <c r="AC319" s="129"/>
      <c r="AD319" s="129"/>
      <c r="AE319" s="129"/>
      <c r="AF319" s="129"/>
      <c r="AG319" s="207"/>
      <c r="AH319" s="207"/>
      <c r="AI319" s="135">
        <f t="shared" ref="AI319" si="2143">AK319+AM319+AO319+AQ319+AS319+AU319+AW319</f>
        <v>64.599999999999994</v>
      </c>
      <c r="AJ319" s="135">
        <f t="shared" ref="AJ319" si="2144">AL319+AN319+AP319+AR319+AT319+AV319+AX319</f>
        <v>63.7</v>
      </c>
      <c r="AK319" s="104"/>
      <c r="AL319" s="104"/>
      <c r="AM319" s="104">
        <f t="shared" ref="AM319" si="2145">G319+W319</f>
        <v>0</v>
      </c>
      <c r="AN319" s="104">
        <f t="shared" ref="AN319" si="2146">H319+X319</f>
        <v>0</v>
      </c>
      <c r="AO319" s="104">
        <f t="shared" ref="AO319" si="2147">I319+Y319</f>
        <v>64.599999999999994</v>
      </c>
      <c r="AP319" s="104">
        <f t="shared" ref="AP319" si="2148">J319+Z319</f>
        <v>63.7</v>
      </c>
      <c r="AQ319" s="104"/>
      <c r="AR319" s="104"/>
      <c r="AS319" s="104"/>
      <c r="AT319" s="104"/>
      <c r="AU319" s="104"/>
      <c r="AV319" s="104"/>
      <c r="AW319" s="104"/>
      <c r="AX319" s="104"/>
      <c r="AY319" s="153">
        <f t="shared" si="2037"/>
        <v>0</v>
      </c>
      <c r="AZ319" s="153">
        <f t="shared" si="2038"/>
        <v>0</v>
      </c>
      <c r="BA319" s="153">
        <f t="shared" si="2039"/>
        <v>0</v>
      </c>
      <c r="BB319" s="153">
        <f t="shared" si="2040"/>
        <v>0</v>
      </c>
      <c r="BC319" s="153">
        <f t="shared" si="2041"/>
        <v>0</v>
      </c>
      <c r="BD319" s="153">
        <f t="shared" si="2042"/>
        <v>0</v>
      </c>
      <c r="BE319" s="153">
        <f t="shared" si="2043"/>
        <v>0</v>
      </c>
      <c r="BF319" s="153">
        <f t="shared" si="2044"/>
        <v>0</v>
      </c>
      <c r="BG319" s="153">
        <f t="shared" si="2045"/>
        <v>0</v>
      </c>
      <c r="BH319" s="153">
        <f t="shared" si="2046"/>
        <v>0</v>
      </c>
      <c r="BI319" s="153">
        <f t="shared" si="2047"/>
        <v>0</v>
      </c>
      <c r="BJ319" s="153">
        <f t="shared" si="2048"/>
        <v>0</v>
      </c>
      <c r="BK319" s="153">
        <f t="shared" si="2049"/>
        <v>0</v>
      </c>
      <c r="BL319" s="153">
        <f t="shared" si="2050"/>
        <v>0</v>
      </c>
      <c r="BM319" s="153">
        <f t="shared" si="2051"/>
        <v>0</v>
      </c>
      <c r="BN319" s="153">
        <f t="shared" si="2052"/>
        <v>0</v>
      </c>
      <c r="BO319" s="188">
        <f t="shared" si="2053"/>
        <v>0</v>
      </c>
    </row>
    <row r="320" spans="1:67" ht="51.75" x14ac:dyDescent="0.25">
      <c r="A320" s="29"/>
      <c r="B320" s="31" t="s">
        <v>459</v>
      </c>
      <c r="C320" s="148">
        <f t="shared" ref="C320" si="2149">E320+G320+I320+K320+M320+O320+Q320</f>
        <v>30.6</v>
      </c>
      <c r="D320" s="148">
        <f t="shared" ref="D320" si="2150">F320+H320+J320+L320+N320+P320+R320</f>
        <v>29.4</v>
      </c>
      <c r="E320" s="128"/>
      <c r="F320" s="128"/>
      <c r="G320" s="128"/>
      <c r="H320" s="128"/>
      <c r="I320" s="128">
        <v>30.6</v>
      </c>
      <c r="J320" s="128">
        <v>29.4</v>
      </c>
      <c r="K320" s="128"/>
      <c r="L320" s="128"/>
      <c r="M320" s="128"/>
      <c r="N320" s="128"/>
      <c r="O320" s="128"/>
      <c r="P320" s="128"/>
      <c r="Q320" s="197"/>
      <c r="R320" s="197"/>
      <c r="S320" s="148">
        <f t="shared" si="2141"/>
        <v>0</v>
      </c>
      <c r="T320" s="148">
        <f t="shared" si="2142"/>
        <v>0.7</v>
      </c>
      <c r="U320" s="129"/>
      <c r="V320" s="129"/>
      <c r="W320" s="129"/>
      <c r="X320" s="129"/>
      <c r="Y320" s="129"/>
      <c r="Z320" s="129">
        <v>0.7</v>
      </c>
      <c r="AA320" s="129"/>
      <c r="AB320" s="129"/>
      <c r="AC320" s="129"/>
      <c r="AD320" s="129"/>
      <c r="AE320" s="129"/>
      <c r="AF320" s="129"/>
      <c r="AG320" s="207"/>
      <c r="AH320" s="207"/>
      <c r="AI320" s="135">
        <f t="shared" ref="AI320" si="2151">AK320+AM320+AO320+AQ320+AS320+AU320+AW320</f>
        <v>30.6</v>
      </c>
      <c r="AJ320" s="135">
        <f t="shared" ref="AJ320" si="2152">AL320+AN320+AP320+AR320+AT320+AV320+AX320</f>
        <v>30.099999999999998</v>
      </c>
      <c r="AK320" s="104"/>
      <c r="AL320" s="104"/>
      <c r="AM320" s="104"/>
      <c r="AN320" s="104"/>
      <c r="AO320" s="104">
        <f t="shared" ref="AO320" si="2153">I320+Y320</f>
        <v>30.6</v>
      </c>
      <c r="AP320" s="104">
        <f t="shared" ref="AP320" si="2154">J320+Z320</f>
        <v>30.099999999999998</v>
      </c>
      <c r="AQ320" s="104"/>
      <c r="AR320" s="104"/>
      <c r="AS320" s="104"/>
      <c r="AT320" s="104"/>
      <c r="AU320" s="104"/>
      <c r="AV320" s="104"/>
      <c r="AW320" s="104"/>
      <c r="AX320" s="104"/>
      <c r="AY320" s="153"/>
      <c r="AZ320" s="153"/>
      <c r="BA320" s="153"/>
      <c r="BB320" s="153"/>
      <c r="BC320" s="153"/>
      <c r="BD320" s="153"/>
      <c r="BE320" s="153"/>
      <c r="BF320" s="153"/>
      <c r="BG320" s="153"/>
      <c r="BH320" s="153"/>
      <c r="BI320" s="153"/>
      <c r="BJ320" s="153"/>
      <c r="BK320" s="153"/>
      <c r="BL320" s="153"/>
      <c r="BM320" s="153"/>
      <c r="BN320" s="153"/>
      <c r="BO320" s="188"/>
    </row>
    <row r="321" spans="1:67" ht="15.75" customHeight="1" x14ac:dyDescent="0.25">
      <c r="A321" s="29"/>
      <c r="B321" s="33" t="s">
        <v>162</v>
      </c>
      <c r="C321" s="148">
        <f t="shared" si="2099"/>
        <v>95.2</v>
      </c>
      <c r="D321" s="148">
        <f t="shared" si="2082"/>
        <v>88.5</v>
      </c>
      <c r="E321" s="6"/>
      <c r="F321" s="6"/>
      <c r="G321" s="128"/>
      <c r="H321" s="128"/>
      <c r="I321" s="128">
        <v>95.2</v>
      </c>
      <c r="J321" s="128">
        <v>88.5</v>
      </c>
      <c r="K321" s="6"/>
      <c r="L321" s="6"/>
      <c r="M321" s="6"/>
      <c r="N321" s="6"/>
      <c r="O321" s="6"/>
      <c r="P321" s="6"/>
      <c r="Q321" s="196"/>
      <c r="R321" s="196"/>
      <c r="S321" s="148">
        <f t="shared" si="2141"/>
        <v>-95.2</v>
      </c>
      <c r="T321" s="148">
        <f t="shared" si="2142"/>
        <v>-88.5</v>
      </c>
      <c r="U321" s="126"/>
      <c r="V321" s="126"/>
      <c r="W321" s="126"/>
      <c r="X321" s="126"/>
      <c r="Y321" s="126">
        <v>-95.2</v>
      </c>
      <c r="Z321" s="126">
        <v>-88.5</v>
      </c>
      <c r="AA321" s="126"/>
      <c r="AB321" s="126"/>
      <c r="AC321" s="126"/>
      <c r="AD321" s="126"/>
      <c r="AE321" s="126"/>
      <c r="AF321" s="126"/>
      <c r="AG321" s="206"/>
      <c r="AH321" s="206"/>
      <c r="AI321" s="135">
        <f t="shared" ref="AI321" si="2155">AK321+AM321+AO321+AQ321+AS321+AU321+AW321</f>
        <v>0</v>
      </c>
      <c r="AJ321" s="135">
        <f t="shared" ref="AJ321" si="2156">AL321+AN321+AP321+AR321+AT321+AV321+AX321</f>
        <v>0</v>
      </c>
      <c r="AK321" s="104">
        <f t="shared" ref="AK321" si="2157">E321+U321</f>
        <v>0</v>
      </c>
      <c r="AL321" s="104">
        <f t="shared" ref="AL321" si="2158">F321+V321</f>
        <v>0</v>
      </c>
      <c r="AM321" s="104">
        <f t="shared" ref="AM321" si="2159">G321+W321</f>
        <v>0</v>
      </c>
      <c r="AN321" s="104">
        <f t="shared" ref="AN321" si="2160">H321+X321</f>
        <v>0</v>
      </c>
      <c r="AO321" s="104">
        <f t="shared" ref="AO321" si="2161">I321+Y321</f>
        <v>0</v>
      </c>
      <c r="AP321" s="104">
        <f t="shared" ref="AP321" si="2162">J321+Z321</f>
        <v>0</v>
      </c>
      <c r="AQ321" s="104">
        <f t="shared" ref="AQ321" si="2163">K321+AA321</f>
        <v>0</v>
      </c>
      <c r="AR321" s="104">
        <f t="shared" ref="AR321" si="2164">L321+AB321</f>
        <v>0</v>
      </c>
      <c r="AS321" s="104">
        <f t="shared" ref="AS321" si="2165">M321+AC321</f>
        <v>0</v>
      </c>
      <c r="AT321" s="104">
        <f t="shared" ref="AT321" si="2166">N321+AD321</f>
        <v>0</v>
      </c>
      <c r="AU321" s="104">
        <f t="shared" ref="AU321" si="2167">O321+AE321</f>
        <v>0</v>
      </c>
      <c r="AV321" s="104">
        <f t="shared" ref="AV321" si="2168">P321+AF321</f>
        <v>0</v>
      </c>
      <c r="AW321" s="104">
        <f t="shared" ref="AW321" si="2169">Q321+AG321</f>
        <v>0</v>
      </c>
      <c r="AX321" s="104">
        <f t="shared" ref="AX321" si="2170">R321+AH321</f>
        <v>0</v>
      </c>
      <c r="AY321" s="153">
        <f t="shared" si="2037"/>
        <v>95.2</v>
      </c>
      <c r="AZ321" s="153">
        <f t="shared" si="2038"/>
        <v>88.5</v>
      </c>
      <c r="BA321" s="153">
        <f t="shared" si="2039"/>
        <v>0</v>
      </c>
      <c r="BB321" s="153">
        <f t="shared" si="2040"/>
        <v>0</v>
      </c>
      <c r="BC321" s="153">
        <f t="shared" si="2041"/>
        <v>0</v>
      </c>
      <c r="BD321" s="153">
        <f t="shared" si="2042"/>
        <v>0</v>
      </c>
      <c r="BE321" s="153">
        <f t="shared" si="2043"/>
        <v>95.2</v>
      </c>
      <c r="BF321" s="153">
        <f t="shared" si="2044"/>
        <v>88.5</v>
      </c>
      <c r="BG321" s="153">
        <f t="shared" si="2045"/>
        <v>0</v>
      </c>
      <c r="BH321" s="153">
        <f t="shared" si="2046"/>
        <v>0</v>
      </c>
      <c r="BI321" s="153">
        <f t="shared" si="2047"/>
        <v>0</v>
      </c>
      <c r="BJ321" s="153">
        <f t="shared" si="2048"/>
        <v>0</v>
      </c>
      <c r="BK321" s="153">
        <f t="shared" si="2049"/>
        <v>0</v>
      </c>
      <c r="BL321" s="153">
        <f t="shared" si="2050"/>
        <v>0</v>
      </c>
      <c r="BM321" s="153">
        <f t="shared" si="2051"/>
        <v>0</v>
      </c>
      <c r="BN321" s="153">
        <f t="shared" si="2052"/>
        <v>0</v>
      </c>
      <c r="BO321" s="188">
        <f t="shared" si="2053"/>
        <v>0</v>
      </c>
    </row>
    <row r="322" spans="1:67" ht="15.75" customHeight="1" x14ac:dyDescent="0.25">
      <c r="A322" s="28" t="s">
        <v>58</v>
      </c>
      <c r="B322" s="107" t="s">
        <v>346</v>
      </c>
      <c r="C322" s="143">
        <f>C323</f>
        <v>944.1</v>
      </c>
      <c r="D322" s="144">
        <f t="shared" ref="D322:R322" si="2171">D323</f>
        <v>616.1</v>
      </c>
      <c r="E322" s="121">
        <f>E323</f>
        <v>527.70000000000005</v>
      </c>
      <c r="F322" s="121">
        <f t="shared" si="2171"/>
        <v>455.3</v>
      </c>
      <c r="G322" s="121">
        <f t="shared" si="2171"/>
        <v>0</v>
      </c>
      <c r="H322" s="121">
        <f t="shared" si="2171"/>
        <v>0</v>
      </c>
      <c r="I322" s="121">
        <f t="shared" si="2171"/>
        <v>13.2</v>
      </c>
      <c r="J322" s="121">
        <f t="shared" si="2171"/>
        <v>13</v>
      </c>
      <c r="K322" s="121">
        <f t="shared" si="2171"/>
        <v>0</v>
      </c>
      <c r="L322" s="121">
        <f t="shared" si="2171"/>
        <v>0</v>
      </c>
      <c r="M322" s="121">
        <f t="shared" si="2171"/>
        <v>350.4</v>
      </c>
      <c r="N322" s="121">
        <f t="shared" si="2171"/>
        <v>147.80000000000001</v>
      </c>
      <c r="O322" s="121">
        <f t="shared" si="2171"/>
        <v>0</v>
      </c>
      <c r="P322" s="121">
        <f t="shared" si="2171"/>
        <v>0</v>
      </c>
      <c r="Q322" s="195">
        <f t="shared" si="2171"/>
        <v>52.8</v>
      </c>
      <c r="R322" s="195">
        <f t="shared" si="2171"/>
        <v>0</v>
      </c>
      <c r="S322" s="143">
        <f>S323</f>
        <v>0</v>
      </c>
      <c r="T322" s="144">
        <f t="shared" ref="T322:AH322" si="2172">T323</f>
        <v>0</v>
      </c>
      <c r="U322" s="125">
        <f t="shared" si="2172"/>
        <v>0</v>
      </c>
      <c r="V322" s="125">
        <f t="shared" si="2172"/>
        <v>0</v>
      </c>
      <c r="W322" s="125">
        <f t="shared" si="2172"/>
        <v>0</v>
      </c>
      <c r="X322" s="125">
        <f t="shared" si="2172"/>
        <v>0</v>
      </c>
      <c r="Y322" s="125">
        <f t="shared" si="2172"/>
        <v>0</v>
      </c>
      <c r="Z322" s="125">
        <f t="shared" si="2172"/>
        <v>0</v>
      </c>
      <c r="AA322" s="125">
        <f t="shared" si="2172"/>
        <v>0</v>
      </c>
      <c r="AB322" s="125">
        <f t="shared" si="2172"/>
        <v>0</v>
      </c>
      <c r="AC322" s="125">
        <f t="shared" si="2172"/>
        <v>0</v>
      </c>
      <c r="AD322" s="125">
        <f t="shared" si="2172"/>
        <v>0</v>
      </c>
      <c r="AE322" s="125">
        <f t="shared" si="2172"/>
        <v>0</v>
      </c>
      <c r="AF322" s="125">
        <f t="shared" si="2172"/>
        <v>0</v>
      </c>
      <c r="AG322" s="205">
        <f t="shared" si="2172"/>
        <v>0</v>
      </c>
      <c r="AH322" s="205">
        <f t="shared" si="2172"/>
        <v>0</v>
      </c>
      <c r="AI322" s="13">
        <f>AI323</f>
        <v>944.1</v>
      </c>
      <c r="AJ322" s="11">
        <f t="shared" ref="AJ322:AX322" si="2173">AJ323</f>
        <v>616.1</v>
      </c>
      <c r="AK322" s="96">
        <f t="shared" si="2173"/>
        <v>527.70000000000005</v>
      </c>
      <c r="AL322" s="96">
        <f t="shared" si="2173"/>
        <v>455.3</v>
      </c>
      <c r="AM322" s="96">
        <f t="shared" si="2173"/>
        <v>0</v>
      </c>
      <c r="AN322" s="96">
        <f t="shared" si="2173"/>
        <v>0</v>
      </c>
      <c r="AO322" s="96">
        <f t="shared" si="2173"/>
        <v>13.2</v>
      </c>
      <c r="AP322" s="96">
        <f t="shared" si="2173"/>
        <v>13</v>
      </c>
      <c r="AQ322" s="96">
        <f t="shared" si="2173"/>
        <v>0</v>
      </c>
      <c r="AR322" s="96">
        <f t="shared" si="2173"/>
        <v>0</v>
      </c>
      <c r="AS322" s="96">
        <f t="shared" si="2173"/>
        <v>350.4</v>
      </c>
      <c r="AT322" s="96">
        <f t="shared" si="2173"/>
        <v>147.80000000000001</v>
      </c>
      <c r="AU322" s="96">
        <f t="shared" si="2173"/>
        <v>0</v>
      </c>
      <c r="AV322" s="96">
        <f t="shared" si="2173"/>
        <v>0</v>
      </c>
      <c r="AW322" s="96">
        <f t="shared" si="2173"/>
        <v>52.8</v>
      </c>
      <c r="AX322" s="96">
        <f t="shared" si="2173"/>
        <v>0</v>
      </c>
      <c r="AY322" s="153">
        <f t="shared" si="2037"/>
        <v>0</v>
      </c>
      <c r="AZ322" s="153">
        <f t="shared" si="2038"/>
        <v>0</v>
      </c>
      <c r="BA322" s="153">
        <f t="shared" si="2039"/>
        <v>0</v>
      </c>
      <c r="BB322" s="153">
        <f t="shared" si="2040"/>
        <v>0</v>
      </c>
      <c r="BC322" s="153">
        <f t="shared" si="2041"/>
        <v>0</v>
      </c>
      <c r="BD322" s="153">
        <f t="shared" si="2042"/>
        <v>0</v>
      </c>
      <c r="BE322" s="153">
        <f t="shared" si="2043"/>
        <v>0</v>
      </c>
      <c r="BF322" s="153">
        <f t="shared" si="2044"/>
        <v>0</v>
      </c>
      <c r="BG322" s="153">
        <f t="shared" si="2045"/>
        <v>0</v>
      </c>
      <c r="BH322" s="153">
        <f t="shared" si="2046"/>
        <v>0</v>
      </c>
      <c r="BI322" s="153">
        <f t="shared" si="2047"/>
        <v>0</v>
      </c>
      <c r="BJ322" s="153">
        <f t="shared" si="2048"/>
        <v>0</v>
      </c>
      <c r="BK322" s="153">
        <f t="shared" si="2049"/>
        <v>0</v>
      </c>
      <c r="BL322" s="153">
        <f t="shared" si="2050"/>
        <v>0</v>
      </c>
      <c r="BM322" s="153">
        <f t="shared" si="2051"/>
        <v>0</v>
      </c>
      <c r="BN322" s="153">
        <f t="shared" si="2052"/>
        <v>0</v>
      </c>
      <c r="BO322" s="188">
        <f t="shared" si="2053"/>
        <v>0</v>
      </c>
    </row>
    <row r="323" spans="1:67" ht="15.75" customHeight="1" x14ac:dyDescent="0.25">
      <c r="A323" s="29"/>
      <c r="B323" s="19" t="s">
        <v>294</v>
      </c>
      <c r="C323" s="145">
        <f t="shared" ref="C323:D325" si="2174">E323+G323+I323+K323+M323+O323+Q323</f>
        <v>944.1</v>
      </c>
      <c r="D323" s="146">
        <f t="shared" si="2174"/>
        <v>616.1</v>
      </c>
      <c r="E323" s="6">
        <v>527.70000000000005</v>
      </c>
      <c r="F323" s="6">
        <v>455.3</v>
      </c>
      <c r="G323" s="6"/>
      <c r="H323" s="6"/>
      <c r="I323" s="6">
        <f>I324</f>
        <v>13.2</v>
      </c>
      <c r="J323" s="6">
        <f>J324</f>
        <v>13</v>
      </c>
      <c r="K323" s="6"/>
      <c r="L323" s="6"/>
      <c r="M323" s="6">
        <v>350.4</v>
      </c>
      <c r="N323" s="6">
        <v>147.80000000000001</v>
      </c>
      <c r="O323" s="6"/>
      <c r="P323" s="6"/>
      <c r="Q323" s="196">
        <f>'4 priedas_ nepanaudotos lėšos'!C122</f>
        <v>52.8</v>
      </c>
      <c r="R323" s="196">
        <f>'4 priedas_ nepanaudotos lėšos'!D122</f>
        <v>0</v>
      </c>
      <c r="S323" s="145">
        <f>U323+W323+Y323+AA323+AC323+AE323+AG323</f>
        <v>0</v>
      </c>
      <c r="T323" s="146">
        <f>V323+X323+Z323+AB323+AD323+AF323+AH323</f>
        <v>0</v>
      </c>
      <c r="U323" s="126"/>
      <c r="V323" s="126"/>
      <c r="W323" s="126"/>
      <c r="X323" s="126"/>
      <c r="Y323" s="126"/>
      <c r="Z323" s="126"/>
      <c r="AA323" s="126"/>
      <c r="AB323" s="126"/>
      <c r="AC323" s="126"/>
      <c r="AD323" s="126"/>
      <c r="AE323" s="126"/>
      <c r="AF323" s="126"/>
      <c r="AG323" s="206">
        <f>'4 priedas_ nepanaudotos lėšos'!O122</f>
        <v>0</v>
      </c>
      <c r="AH323" s="206">
        <f>'4 priedas_ nepanaudotos lėšos'!P122</f>
        <v>0</v>
      </c>
      <c r="AI323" s="102">
        <f t="shared" ref="AI323:AJ325" si="2175">AK323+AM323+AO323+AQ323+AS323+AU323+AW323</f>
        <v>944.1</v>
      </c>
      <c r="AJ323" s="103">
        <f t="shared" si="2175"/>
        <v>616.1</v>
      </c>
      <c r="AK323" s="5">
        <f>E323+U323</f>
        <v>527.70000000000005</v>
      </c>
      <c r="AL323" s="5">
        <f t="shared" ref="AL323" si="2176">F323+V323</f>
        <v>455.3</v>
      </c>
      <c r="AM323" s="5">
        <f t="shared" ref="AM323" si="2177">G323+W323</f>
        <v>0</v>
      </c>
      <c r="AN323" s="5">
        <f t="shared" ref="AN323" si="2178">H323+X323</f>
        <v>0</v>
      </c>
      <c r="AO323" s="5">
        <f t="shared" ref="AO323" si="2179">I323+Y323</f>
        <v>13.2</v>
      </c>
      <c r="AP323" s="5">
        <f t="shared" ref="AP323" si="2180">J323+Z323</f>
        <v>13</v>
      </c>
      <c r="AQ323" s="5">
        <f t="shared" ref="AQ323" si="2181">K323+AA323</f>
        <v>0</v>
      </c>
      <c r="AR323" s="5">
        <f t="shared" ref="AR323" si="2182">L323+AB323</f>
        <v>0</v>
      </c>
      <c r="AS323" s="5">
        <f t="shared" ref="AS323" si="2183">M323+AC323</f>
        <v>350.4</v>
      </c>
      <c r="AT323" s="5">
        <f t="shared" ref="AT323" si="2184">N323+AD323</f>
        <v>147.80000000000001</v>
      </c>
      <c r="AU323" s="5">
        <f t="shared" ref="AU323" si="2185">O323+AE323</f>
        <v>0</v>
      </c>
      <c r="AV323" s="5">
        <f t="shared" ref="AV323" si="2186">P323+AF323</f>
        <v>0</v>
      </c>
      <c r="AW323" s="5">
        <f t="shared" ref="AW323" si="2187">Q323+AG323</f>
        <v>52.8</v>
      </c>
      <c r="AX323" s="5">
        <f t="shared" ref="AX323" si="2188">R323+AH323</f>
        <v>0</v>
      </c>
      <c r="AY323" s="153">
        <f t="shared" si="2037"/>
        <v>0</v>
      </c>
      <c r="AZ323" s="153">
        <f t="shared" si="2038"/>
        <v>0</v>
      </c>
      <c r="BA323" s="153">
        <f t="shared" si="2039"/>
        <v>0</v>
      </c>
      <c r="BB323" s="153">
        <f t="shared" si="2040"/>
        <v>0</v>
      </c>
      <c r="BC323" s="153">
        <f t="shared" si="2041"/>
        <v>0</v>
      </c>
      <c r="BD323" s="153">
        <f t="shared" si="2042"/>
        <v>0</v>
      </c>
      <c r="BE323" s="153">
        <f t="shared" si="2043"/>
        <v>0</v>
      </c>
      <c r="BF323" s="153">
        <f t="shared" si="2044"/>
        <v>0</v>
      </c>
      <c r="BG323" s="153">
        <f t="shared" si="2045"/>
        <v>0</v>
      </c>
      <c r="BH323" s="153">
        <f t="shared" si="2046"/>
        <v>0</v>
      </c>
      <c r="BI323" s="153">
        <f t="shared" si="2047"/>
        <v>0</v>
      </c>
      <c r="BJ323" s="153">
        <f t="shared" si="2048"/>
        <v>0</v>
      </c>
      <c r="BK323" s="153">
        <f t="shared" si="2049"/>
        <v>0</v>
      </c>
      <c r="BL323" s="153">
        <f t="shared" si="2050"/>
        <v>0</v>
      </c>
      <c r="BM323" s="153">
        <f t="shared" si="2051"/>
        <v>0</v>
      </c>
      <c r="BN323" s="153">
        <f t="shared" si="2052"/>
        <v>0</v>
      </c>
      <c r="BO323" s="188">
        <f t="shared" si="2053"/>
        <v>0</v>
      </c>
    </row>
    <row r="324" spans="1:67" ht="26.25" x14ac:dyDescent="0.25">
      <c r="A324" s="29"/>
      <c r="B324" s="31" t="s">
        <v>395</v>
      </c>
      <c r="C324" s="145">
        <f t="shared" si="2174"/>
        <v>13.2</v>
      </c>
      <c r="D324" s="146">
        <f t="shared" si="2174"/>
        <v>13</v>
      </c>
      <c r="E324" s="6"/>
      <c r="F324" s="6"/>
      <c r="G324" s="6"/>
      <c r="H324" s="6"/>
      <c r="I324" s="6">
        <v>13.2</v>
      </c>
      <c r="J324" s="6">
        <v>13</v>
      </c>
      <c r="K324" s="6"/>
      <c r="L324" s="6"/>
      <c r="M324" s="6"/>
      <c r="N324" s="6"/>
      <c r="O324" s="6"/>
      <c r="P324" s="6"/>
      <c r="Q324" s="196"/>
      <c r="R324" s="196"/>
      <c r="S324" s="145"/>
      <c r="T324" s="146"/>
      <c r="U324" s="126"/>
      <c r="V324" s="126"/>
      <c r="W324" s="126"/>
      <c r="X324" s="126"/>
      <c r="Y324" s="126"/>
      <c r="Z324" s="126"/>
      <c r="AA324" s="126"/>
      <c r="AB324" s="126"/>
      <c r="AC324" s="126"/>
      <c r="AD324" s="126"/>
      <c r="AE324" s="126"/>
      <c r="AF324" s="126"/>
      <c r="AG324" s="206"/>
      <c r="AH324" s="206"/>
      <c r="AI324" s="102">
        <f t="shared" si="2175"/>
        <v>13.2</v>
      </c>
      <c r="AJ324" s="103">
        <f t="shared" si="2175"/>
        <v>13</v>
      </c>
      <c r="AK324" s="5"/>
      <c r="AL324" s="5"/>
      <c r="AM324" s="5"/>
      <c r="AN324" s="5"/>
      <c r="AO324" s="5">
        <f t="shared" ref="AO324" si="2189">I324+Y324</f>
        <v>13.2</v>
      </c>
      <c r="AP324" s="5">
        <f t="shared" ref="AP324" si="2190">J324+Z324</f>
        <v>13</v>
      </c>
      <c r="AQ324" s="5"/>
      <c r="AR324" s="5"/>
      <c r="AS324" s="5"/>
      <c r="AT324" s="5"/>
      <c r="AU324" s="5"/>
      <c r="AV324" s="5"/>
      <c r="AW324" s="5"/>
      <c r="AX324" s="5"/>
      <c r="AY324" s="153">
        <f t="shared" si="2037"/>
        <v>0</v>
      </c>
      <c r="AZ324" s="153">
        <f t="shared" si="2038"/>
        <v>0</v>
      </c>
      <c r="BA324" s="153">
        <f t="shared" si="2039"/>
        <v>0</v>
      </c>
      <c r="BB324" s="153">
        <f t="shared" si="2040"/>
        <v>0</v>
      </c>
      <c r="BC324" s="153">
        <f t="shared" si="2041"/>
        <v>0</v>
      </c>
      <c r="BD324" s="153">
        <f t="shared" si="2042"/>
        <v>0</v>
      </c>
      <c r="BE324" s="153">
        <f t="shared" si="2043"/>
        <v>0</v>
      </c>
      <c r="BF324" s="153">
        <f t="shared" si="2044"/>
        <v>0</v>
      </c>
      <c r="BG324" s="153">
        <f t="shared" si="2045"/>
        <v>0</v>
      </c>
      <c r="BH324" s="153">
        <f t="shared" si="2046"/>
        <v>0</v>
      </c>
      <c r="BI324" s="153">
        <f t="shared" si="2047"/>
        <v>0</v>
      </c>
      <c r="BJ324" s="153">
        <f t="shared" si="2048"/>
        <v>0</v>
      </c>
      <c r="BK324" s="153">
        <f t="shared" si="2049"/>
        <v>0</v>
      </c>
      <c r="BL324" s="153">
        <f t="shared" si="2050"/>
        <v>0</v>
      </c>
      <c r="BM324" s="153">
        <f t="shared" si="2051"/>
        <v>0</v>
      </c>
      <c r="BN324" s="153">
        <f t="shared" si="2052"/>
        <v>0</v>
      </c>
      <c r="BO324" s="188">
        <f t="shared" si="2053"/>
        <v>0</v>
      </c>
    </row>
    <row r="325" spans="1:67" ht="15.95" customHeight="1" x14ac:dyDescent="0.25">
      <c r="A325" s="10" t="s">
        <v>53</v>
      </c>
      <c r="B325" s="27" t="s">
        <v>60</v>
      </c>
      <c r="C325" s="149">
        <f>E325+G325+I325+K325+M325+O325+Q325</f>
        <v>68757.400000000009</v>
      </c>
      <c r="D325" s="149">
        <f t="shared" si="2174"/>
        <v>31850.099999999988</v>
      </c>
      <c r="E325" s="122">
        <f>E20+E22+E84+E91+E98+E105+E112+E119+E126+E133+E140+E147+E154+E161+E163+E166+E171+E175+E182+E186+E195+E198+E204+E211+E217+E223+E230+E235+E241+E246+E252+E257+E263+E269+E274+E280+E283+E285+E289+E291+E293+E295+E297+E299+E301+E303+E306+E308+E312+E315+E322</f>
        <v>33130.400000000009</v>
      </c>
      <c r="F325" s="122">
        <f t="shared" ref="F325:R325" si="2191">F20+F22+F84+F91+F98+F105+F112+F119+F126+F133+F140+F147+F154+F161+F163+F166+F171+F175+F182+F186+F195+F198+F204+F211+F217+F223+F230+F235+F241+F246+F252+F257+F263+F269+F274+F280+F283+F285+F289+F291+F293+F295+F297+F299+F301+F303+F306+F308+F312+F315+F322</f>
        <v>15950.699999999993</v>
      </c>
      <c r="G325" s="122">
        <f t="shared" si="2191"/>
        <v>4438</v>
      </c>
      <c r="H325" s="122">
        <f t="shared" si="2191"/>
        <v>1956.8999999999996</v>
      </c>
      <c r="I325" s="122">
        <f t="shared" si="2191"/>
        <v>8995.9999999999982</v>
      </c>
      <c r="J325" s="122">
        <f t="shared" si="2191"/>
        <v>1149.0999999999997</v>
      </c>
      <c r="K325" s="122">
        <f t="shared" si="2191"/>
        <v>13312.7</v>
      </c>
      <c r="L325" s="122">
        <f t="shared" si="2191"/>
        <v>12528</v>
      </c>
      <c r="M325" s="122">
        <f t="shared" si="2191"/>
        <v>1908.8000000000002</v>
      </c>
      <c r="N325" s="122">
        <f t="shared" si="2191"/>
        <v>228.3</v>
      </c>
      <c r="O325" s="122">
        <f t="shared" si="2191"/>
        <v>2439.6999999999998</v>
      </c>
      <c r="P325" s="122">
        <f t="shared" si="2191"/>
        <v>30.6</v>
      </c>
      <c r="Q325" s="201">
        <f t="shared" si="2191"/>
        <v>4531.8000000000011</v>
      </c>
      <c r="R325" s="201">
        <f t="shared" si="2191"/>
        <v>6.5</v>
      </c>
      <c r="S325" s="149">
        <f>U325+W325+Y325+AA325+AC325+AE325+AG325</f>
        <v>2111.0999999999995</v>
      </c>
      <c r="T325" s="149">
        <f>V325+X325+Z325+AB325+AD325+AF325+AH325</f>
        <v>811.60000000000014</v>
      </c>
      <c r="U325" s="122">
        <f>U20+U22+U84+U91+U98+U105+U112+U119+U126+U133+U140+U147+U154+U161+U163+U166+U171+U175+U182+U186+U195+U198+U204+U211+U217+U223+U230+U235+U241+U246+U252+U257+U263+U269+U274+U280+U283+U285+U289+U291+U293+U295+U297+U299+U301+U303+U306+U308+U312+U315+U322</f>
        <v>634.89999999999986</v>
      </c>
      <c r="V325" s="122">
        <f t="shared" ref="V325:AH325" si="2192">V20+V22+V84+V91+V98+V105+V112+V119+V126+V133+V140+V147+V154+V161+V163+V166+V171+V175+V182+V186+V195+V198+V204+V211+V217+V223+V230+V235+V241+V246+V252+V257+V263+V269+V274+V280+V283+V285+V289+V291+V293+V295+V297+V299+V301+V303+V306+V308+V312+V315+V322</f>
        <v>683.7</v>
      </c>
      <c r="W325" s="122">
        <f t="shared" si="2192"/>
        <v>347.3</v>
      </c>
      <c r="X325" s="122">
        <f t="shared" si="2192"/>
        <v>15.700000000000001</v>
      </c>
      <c r="Y325" s="122">
        <f t="shared" si="2192"/>
        <v>971.99999999999977</v>
      </c>
      <c r="Z325" s="122">
        <f t="shared" si="2192"/>
        <v>20.20000000000001</v>
      </c>
      <c r="AA325" s="122">
        <f t="shared" si="2192"/>
        <v>91.699999999999989</v>
      </c>
      <c r="AB325" s="122">
        <f t="shared" si="2192"/>
        <v>95.59999999999998</v>
      </c>
      <c r="AC325" s="122">
        <f t="shared" si="2192"/>
        <v>65.2</v>
      </c>
      <c r="AD325" s="122">
        <f t="shared" si="2192"/>
        <v>-3</v>
      </c>
      <c r="AE325" s="122">
        <f t="shared" si="2192"/>
        <v>0</v>
      </c>
      <c r="AF325" s="122">
        <f t="shared" si="2192"/>
        <v>0</v>
      </c>
      <c r="AG325" s="201">
        <f t="shared" si="2192"/>
        <v>0</v>
      </c>
      <c r="AH325" s="201">
        <f t="shared" si="2192"/>
        <v>-0.6</v>
      </c>
      <c r="AI325" s="11">
        <f t="shared" si="2175"/>
        <v>70868.500000000015</v>
      </c>
      <c r="AJ325" s="11">
        <f t="shared" si="2175"/>
        <v>32661.69999999999</v>
      </c>
      <c r="AK325" s="11">
        <f>AK20+AK22+AK84+AK91+AK98+AK105+AK112+AK119+AK126+AK133+AK140+AK147+AK154+AK161+AK163+AK166+AK171+AK175+AK182+AK186+AK195+AK198+AK204+AK211+AK217+AK223+AK230+AK235+AK241+AK246+AK252+AK257+AK263+AK269+AK274+AK280+AK283+AK285+AK289+AK291+AK293+AK295+AK297+AK299+AK301+AK303+AK306+AK308+AK312+AK315+AK322</f>
        <v>33765.30000000001</v>
      </c>
      <c r="AL325" s="11">
        <f t="shared" ref="AL325:AX325" si="2193">AL20+AL22+AL84+AL91+AL98+AL105+AL112+AL119+AL126+AL133+AL140+AL147+AL154+AL161+AL163+AL166+AL171+AL175+AL182+AL186+AL195+AL198+AL204+AL211+AL217+AL223+AL230+AL235+AL241+AL246+AL252+AL257+AL263+AL269+AL274+AL280+AL283+AL285+AL289+AL291+AL293+AL295+AL297+AL299+AL301+AL303+AL306+AL308+AL312+AL315+AL322</f>
        <v>16634.399999999994</v>
      </c>
      <c r="AM325" s="11">
        <f t="shared" si="2193"/>
        <v>4785.3</v>
      </c>
      <c r="AN325" s="11">
        <f t="shared" si="2193"/>
        <v>1972.6</v>
      </c>
      <c r="AO325" s="11">
        <f t="shared" si="2193"/>
        <v>9968</v>
      </c>
      <c r="AP325" s="11">
        <f t="shared" si="2193"/>
        <v>1169.2999999999997</v>
      </c>
      <c r="AQ325" s="11">
        <f t="shared" si="2193"/>
        <v>13404.399999999998</v>
      </c>
      <c r="AR325" s="11">
        <f t="shared" si="2193"/>
        <v>12623.599999999999</v>
      </c>
      <c r="AS325" s="11">
        <f t="shared" si="2193"/>
        <v>1974</v>
      </c>
      <c r="AT325" s="11">
        <f t="shared" si="2193"/>
        <v>225.3</v>
      </c>
      <c r="AU325" s="11">
        <f t="shared" si="2193"/>
        <v>2439.6999999999998</v>
      </c>
      <c r="AV325" s="11">
        <f t="shared" si="2193"/>
        <v>30.6</v>
      </c>
      <c r="AW325" s="11">
        <f t="shared" si="2193"/>
        <v>4531.8000000000011</v>
      </c>
      <c r="AX325" s="11">
        <f t="shared" si="2193"/>
        <v>5.8999999999999995</v>
      </c>
      <c r="AY325" s="153">
        <f t="shared" si="2037"/>
        <v>-2111.1000000000058</v>
      </c>
      <c r="AZ325" s="153">
        <f t="shared" si="2038"/>
        <v>-811.60000000000218</v>
      </c>
      <c r="BA325" s="153">
        <f t="shared" si="2039"/>
        <v>-634.90000000000146</v>
      </c>
      <c r="BB325" s="153">
        <f t="shared" si="2040"/>
        <v>-683.70000000000073</v>
      </c>
      <c r="BC325" s="153">
        <f t="shared" si="2041"/>
        <v>-347.30000000000018</v>
      </c>
      <c r="BD325" s="153">
        <f t="shared" si="2042"/>
        <v>-15.700000000000273</v>
      </c>
      <c r="BE325" s="153">
        <f t="shared" si="2043"/>
        <v>-972.00000000000182</v>
      </c>
      <c r="BF325" s="153">
        <f t="shared" si="2044"/>
        <v>-20.200000000000045</v>
      </c>
      <c r="BG325" s="153">
        <f t="shared" si="2045"/>
        <v>-91.69999999999709</v>
      </c>
      <c r="BH325" s="153">
        <f t="shared" si="2046"/>
        <v>-95.599999999998545</v>
      </c>
      <c r="BI325" s="153">
        <f t="shared" si="2047"/>
        <v>-65.199999999999818</v>
      </c>
      <c r="BJ325" s="153">
        <f t="shared" si="2048"/>
        <v>3</v>
      </c>
      <c r="BK325" s="153">
        <f t="shared" si="2049"/>
        <v>0</v>
      </c>
      <c r="BL325" s="153">
        <f t="shared" si="2050"/>
        <v>0</v>
      </c>
      <c r="BM325" s="153">
        <f t="shared" si="2051"/>
        <v>0</v>
      </c>
      <c r="BN325" s="153">
        <f t="shared" si="2052"/>
        <v>0.60000000000000053</v>
      </c>
      <c r="BO325" s="188">
        <f t="shared" si="2053"/>
        <v>-6.3664629124104977E-12</v>
      </c>
    </row>
    <row r="326" spans="1:67" x14ac:dyDescent="0.25">
      <c r="C326" s="23" t="s">
        <v>419</v>
      </c>
    </row>
    <row r="327" spans="1:67" x14ac:dyDescent="0.25">
      <c r="C327" s="23">
        <v>68757.399999999994</v>
      </c>
      <c r="D327" s="23">
        <v>31850.1</v>
      </c>
      <c r="E327" s="1">
        <v>33130.400000000001</v>
      </c>
      <c r="F327" s="1">
        <v>15950.7</v>
      </c>
      <c r="G327" s="1">
        <v>4438</v>
      </c>
      <c r="H327" s="1">
        <v>1956.9</v>
      </c>
      <c r="I327" s="1">
        <v>8996</v>
      </c>
      <c r="J327" s="1">
        <v>1149.0999999999999</v>
      </c>
      <c r="K327" s="1">
        <v>13312.7</v>
      </c>
      <c r="L327" s="1">
        <v>12528</v>
      </c>
      <c r="M327" s="1">
        <v>1908.8</v>
      </c>
      <c r="N327" s="1">
        <v>228.3</v>
      </c>
      <c r="O327" s="1">
        <v>2439.6999999999998</v>
      </c>
      <c r="P327" s="1">
        <v>30.6</v>
      </c>
      <c r="Q327" s="191">
        <v>4531.7999999999993</v>
      </c>
      <c r="R327" s="191">
        <v>6.5</v>
      </c>
    </row>
    <row r="329" spans="1:67" x14ac:dyDescent="0.25">
      <c r="C329" s="23">
        <f>C325-C327</f>
        <v>0</v>
      </c>
      <c r="D329" s="23">
        <f t="shared" ref="D329:R329" si="2194">D325-D327</f>
        <v>0</v>
      </c>
      <c r="E329" s="23">
        <f t="shared" si="2194"/>
        <v>0</v>
      </c>
      <c r="F329" s="23">
        <f t="shared" si="2194"/>
        <v>0</v>
      </c>
      <c r="G329" s="23">
        <f t="shared" si="2194"/>
        <v>0</v>
      </c>
      <c r="H329" s="23">
        <f t="shared" si="2194"/>
        <v>0</v>
      </c>
      <c r="I329" s="23">
        <f t="shared" si="2194"/>
        <v>0</v>
      </c>
      <c r="J329" s="23">
        <f t="shared" si="2194"/>
        <v>0</v>
      </c>
      <c r="K329" s="23">
        <f t="shared" si="2194"/>
        <v>0</v>
      </c>
      <c r="L329" s="23">
        <f t="shared" si="2194"/>
        <v>0</v>
      </c>
      <c r="M329" s="23">
        <f t="shared" si="2194"/>
        <v>0</v>
      </c>
      <c r="N329" s="23">
        <f t="shared" si="2194"/>
        <v>0</v>
      </c>
      <c r="O329" s="23">
        <f t="shared" si="2194"/>
        <v>0</v>
      </c>
      <c r="P329" s="23">
        <f t="shared" si="2194"/>
        <v>0</v>
      </c>
      <c r="Q329" s="202">
        <f>Q325-Q327</f>
        <v>0</v>
      </c>
      <c r="R329" s="202">
        <f t="shared" si="2194"/>
        <v>0</v>
      </c>
    </row>
    <row r="330" spans="1:67" x14ac:dyDescent="0.25">
      <c r="C330" s="23">
        <f>S325</f>
        <v>2111.0999999999995</v>
      </c>
      <c r="D330" s="23">
        <f t="shared" ref="D330:R330" si="2195">T325</f>
        <v>811.60000000000014</v>
      </c>
      <c r="E330" s="23">
        <f t="shared" si="2195"/>
        <v>634.89999999999986</v>
      </c>
      <c r="F330" s="23">
        <f t="shared" si="2195"/>
        <v>683.7</v>
      </c>
      <c r="G330" s="23">
        <f t="shared" si="2195"/>
        <v>347.3</v>
      </c>
      <c r="H330" s="23">
        <f t="shared" si="2195"/>
        <v>15.700000000000001</v>
      </c>
      <c r="I330" s="23">
        <f t="shared" si="2195"/>
        <v>971.99999999999977</v>
      </c>
      <c r="J330" s="23">
        <f t="shared" si="2195"/>
        <v>20.20000000000001</v>
      </c>
      <c r="K330" s="23">
        <f t="shared" si="2195"/>
        <v>91.699999999999989</v>
      </c>
      <c r="L330" s="23">
        <f t="shared" si="2195"/>
        <v>95.59999999999998</v>
      </c>
      <c r="M330" s="23">
        <f t="shared" si="2195"/>
        <v>65.2</v>
      </c>
      <c r="N330" s="23">
        <f t="shared" si="2195"/>
        <v>-3</v>
      </c>
      <c r="O330" s="23">
        <f t="shared" si="2195"/>
        <v>0</v>
      </c>
      <c r="P330" s="23">
        <f t="shared" si="2195"/>
        <v>0</v>
      </c>
      <c r="Q330" s="202">
        <f t="shared" si="2195"/>
        <v>0</v>
      </c>
      <c r="R330" s="202">
        <f t="shared" si="2195"/>
        <v>-0.6</v>
      </c>
    </row>
  </sheetData>
  <mergeCells count="52">
    <mergeCell ref="U17:AH17"/>
    <mergeCell ref="U18:V18"/>
    <mergeCell ref="W18:X18"/>
    <mergeCell ref="Y18:Z18"/>
    <mergeCell ref="AA18:AB18"/>
    <mergeCell ref="AC18:AD18"/>
    <mergeCell ref="AE18:AF18"/>
    <mergeCell ref="AG18:AH18"/>
    <mergeCell ref="K18:L18"/>
    <mergeCell ref="M18:N18"/>
    <mergeCell ref="O18:P18"/>
    <mergeCell ref="Q18:R18"/>
    <mergeCell ref="S17:T18"/>
    <mergeCell ref="AU18:AV18"/>
    <mergeCell ref="AS18:AT18"/>
    <mergeCell ref="AK17:AX17"/>
    <mergeCell ref="A17:A19"/>
    <mergeCell ref="B17:B19"/>
    <mergeCell ref="AI17:AJ18"/>
    <mergeCell ref="AK18:AL18"/>
    <mergeCell ref="AM18:AN18"/>
    <mergeCell ref="AO18:AP18"/>
    <mergeCell ref="AQ18:AR18"/>
    <mergeCell ref="AW18:AX18"/>
    <mergeCell ref="C17:D18"/>
    <mergeCell ref="E17:R17"/>
    <mergeCell ref="E18:F18"/>
    <mergeCell ref="G18:H18"/>
    <mergeCell ref="I18:J18"/>
    <mergeCell ref="O5:R5"/>
    <mergeCell ref="O6:R6"/>
    <mergeCell ref="O7:R7"/>
    <mergeCell ref="AE5:AH5"/>
    <mergeCell ref="AE6:AH6"/>
    <mergeCell ref="AE7:AH7"/>
    <mergeCell ref="AT6:AX6"/>
    <mergeCell ref="AT1:AX1"/>
    <mergeCell ref="AT2:AX2"/>
    <mergeCell ref="AT3:AX3"/>
    <mergeCell ref="AT4:AX4"/>
    <mergeCell ref="AT5:AX5"/>
    <mergeCell ref="AT9:AX9"/>
    <mergeCell ref="AT10:AX10"/>
    <mergeCell ref="AT7:AX7"/>
    <mergeCell ref="O8:R8"/>
    <mergeCell ref="AE8:AH8"/>
    <mergeCell ref="AT8:AX8"/>
    <mergeCell ref="A15:AX15"/>
    <mergeCell ref="AT13:AX13"/>
    <mergeCell ref="AT14:AX14"/>
    <mergeCell ref="AT11:AX11"/>
    <mergeCell ref="AT12:AX12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  <ignoredErrors>
    <ignoredError sqref="C22:D22 S22:T22 AJ22:AX22 C84:D84 S84:T84 AI84:AX84 C91:D91 S91:T91 AI91:AX91 C98:D98 S98:T98 AI98:AX98 C105:D105 S105:T105 AI105:AX105 C112:D112 S112:T112 AI112:AX112 C119:D119 S119:T119 AI119:AX119 C126:D126 S126:T126 AI126:AX126 C133:D133 S133:T133 AI133:AX133 D140 S140:T140 AI140:AX140 D147 S147:T147 AI147:AX147 AI315:AX315 AI311:AX313 AI321:AX323 AI317:AL317 AQ317:AX317 AI288:AX309 AI154:AX155 AI174:AX178 AI170:AX172 AI181:AX183 AI191:AX191 AI198:AX200 AI203:AX207 AI221:AX226 AI262:AX266 AI268:AX271 AI240:AX241 AI243:AX243 AJ242:AX242 AI279:AX286 AI161:AX163 AI194:AX196 AI234:AX237 AI273:AX277 AI210:AX211 AI213:AX213 AI212:AN212 AP212:AX212 AI316:AN316 AP316:AX316 AI165:AX168 AI164:AV164 AX164 AI256:AX259 AI185:AX189 AI216:AX219 AI229:AX232 AI245:AX248 AI250:AX25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>
    <pageSetUpPr fitToPage="1"/>
  </sheetPr>
  <dimension ref="A1:AQ215"/>
  <sheetViews>
    <sheetView showZeros="0" zoomScaleNormal="100" workbookViewId="0">
      <pane xSplit="2" ySplit="20" topLeftCell="AA117" activePane="bottomRight" state="frozen"/>
      <selection activeCell="L126" sqref="L126"/>
      <selection pane="topRight" activeCell="L126" sqref="L126"/>
      <selection pane="bottomLeft" activeCell="L126" sqref="L126"/>
      <selection pane="bottomRight" activeCell="AH14" sqref="AH14:AL14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3" hidden="1" customWidth="1"/>
    <col min="5" max="14" width="10.140625" style="1" hidden="1" customWidth="1"/>
    <col min="15" max="16" width="10.140625" style="23" hidden="1" customWidth="1"/>
    <col min="17" max="26" width="10.140625" style="1" hidden="1" customWidth="1"/>
    <col min="27" max="27" width="10.140625" style="23" customWidth="1"/>
    <col min="28" max="28" width="10.85546875" style="23" customWidth="1"/>
    <col min="29" max="38" width="10.140625" style="1" customWidth="1"/>
    <col min="39" max="39" width="0" style="1" hidden="1" customWidth="1"/>
    <col min="40" max="41" width="9.140625" style="1" hidden="1" customWidth="1"/>
    <col min="42" max="42" width="0" style="1" hidden="1" customWidth="1"/>
    <col min="43" max="16384" width="9.140625" style="1"/>
  </cols>
  <sheetData>
    <row r="1" spans="1:39" s="36" customFormat="1" x14ac:dyDescent="0.25">
      <c r="C1" s="1"/>
      <c r="D1" s="1"/>
      <c r="K1" s="22"/>
      <c r="L1" s="22"/>
      <c r="M1" s="22"/>
      <c r="N1" s="22"/>
      <c r="O1" s="1"/>
      <c r="P1" s="1"/>
      <c r="W1" s="22"/>
      <c r="X1" s="22"/>
      <c r="Y1" s="22"/>
      <c r="Z1" s="22"/>
      <c r="AA1" s="1"/>
      <c r="AB1" s="1"/>
      <c r="AH1" s="261" t="s">
        <v>137</v>
      </c>
      <c r="AI1" s="261"/>
      <c r="AJ1" s="261"/>
      <c r="AK1" s="261"/>
      <c r="AL1" s="261"/>
    </row>
    <row r="2" spans="1:39" s="36" customFormat="1" x14ac:dyDescent="0.25">
      <c r="C2" s="1"/>
      <c r="D2" s="1"/>
      <c r="K2" s="22"/>
      <c r="L2" s="22"/>
      <c r="M2" s="22"/>
      <c r="N2" s="22"/>
      <c r="O2" s="1"/>
      <c r="P2" s="1"/>
      <c r="W2" s="22"/>
      <c r="X2" s="22"/>
      <c r="Y2" s="22"/>
      <c r="Z2" s="22"/>
      <c r="AA2" s="1"/>
      <c r="AB2" s="1"/>
      <c r="AH2" s="261" t="s">
        <v>264</v>
      </c>
      <c r="AI2" s="261"/>
      <c r="AJ2" s="261"/>
      <c r="AK2" s="261"/>
      <c r="AL2" s="261"/>
    </row>
    <row r="3" spans="1:39" s="36" customFormat="1" x14ac:dyDescent="0.25">
      <c r="C3" s="1"/>
      <c r="D3" s="1"/>
      <c r="K3" s="22"/>
      <c r="L3" s="22"/>
      <c r="M3" s="22"/>
      <c r="N3" s="22"/>
      <c r="O3" s="1"/>
      <c r="P3" s="1"/>
      <c r="W3" s="22"/>
      <c r="X3" s="22"/>
      <c r="Y3" s="22"/>
      <c r="Z3" s="22"/>
      <c r="AA3" s="1"/>
      <c r="AB3" s="1"/>
      <c r="AH3" s="261" t="s">
        <v>396</v>
      </c>
      <c r="AI3" s="261"/>
      <c r="AJ3" s="261"/>
      <c r="AK3" s="261"/>
      <c r="AL3" s="261"/>
    </row>
    <row r="4" spans="1:39" s="36" customFormat="1" x14ac:dyDescent="0.25">
      <c r="C4" s="1"/>
      <c r="D4" s="1"/>
      <c r="K4" s="22"/>
      <c r="L4" s="22"/>
      <c r="M4" s="22"/>
      <c r="N4" s="22"/>
      <c r="O4" s="1"/>
      <c r="P4" s="1"/>
      <c r="W4" s="22"/>
      <c r="X4" s="22"/>
      <c r="Y4" s="22"/>
      <c r="Z4" s="22"/>
      <c r="AA4" s="1"/>
      <c r="AB4" s="1"/>
      <c r="AH4" s="261" t="s">
        <v>350</v>
      </c>
      <c r="AI4" s="261"/>
      <c r="AJ4" s="261"/>
      <c r="AK4" s="261"/>
      <c r="AL4" s="261"/>
    </row>
    <row r="5" spans="1:39" s="36" customFormat="1" ht="15" customHeight="1" x14ac:dyDescent="0.25">
      <c r="C5" s="1"/>
      <c r="D5" s="1"/>
      <c r="K5" s="260"/>
      <c r="L5" s="260"/>
      <c r="M5" s="260"/>
      <c r="N5" s="260"/>
      <c r="O5" s="1"/>
      <c r="P5" s="1"/>
      <c r="W5" s="260"/>
      <c r="X5" s="260"/>
      <c r="Y5" s="260"/>
      <c r="Z5" s="260"/>
      <c r="AA5" s="1"/>
      <c r="AB5" s="1"/>
      <c r="AH5" s="260" t="s">
        <v>398</v>
      </c>
      <c r="AI5" s="260"/>
      <c r="AJ5" s="260"/>
      <c r="AK5" s="260"/>
      <c r="AL5" s="260"/>
    </row>
    <row r="6" spans="1:39" s="36" customFormat="1" ht="15" customHeight="1" x14ac:dyDescent="0.25">
      <c r="C6" s="1"/>
      <c r="D6" s="1"/>
      <c r="K6" s="260"/>
      <c r="L6" s="260"/>
      <c r="M6" s="260"/>
      <c r="N6" s="260"/>
      <c r="O6" s="1"/>
      <c r="P6" s="1"/>
      <c r="W6" s="260"/>
      <c r="X6" s="260"/>
      <c r="Y6" s="260"/>
      <c r="Z6" s="260"/>
      <c r="AA6" s="1"/>
      <c r="AB6" s="1"/>
      <c r="AH6" s="260" t="s">
        <v>418</v>
      </c>
      <c r="AI6" s="260"/>
      <c r="AJ6" s="260"/>
      <c r="AK6" s="260"/>
      <c r="AL6" s="260"/>
    </row>
    <row r="7" spans="1:39" s="36" customFormat="1" ht="15" customHeight="1" x14ac:dyDescent="0.25">
      <c r="C7" s="1"/>
      <c r="D7" s="1"/>
      <c r="K7" s="260"/>
      <c r="L7" s="260"/>
      <c r="M7" s="260"/>
      <c r="N7" s="260"/>
      <c r="O7" s="1"/>
      <c r="P7" s="1"/>
      <c r="W7" s="260"/>
      <c r="X7" s="260"/>
      <c r="Y7" s="260"/>
      <c r="Z7" s="260"/>
      <c r="AA7" s="1"/>
      <c r="AB7" s="1"/>
      <c r="AH7" s="260" t="s">
        <v>443</v>
      </c>
      <c r="AI7" s="260"/>
      <c r="AJ7" s="260"/>
      <c r="AK7" s="260"/>
      <c r="AL7" s="260"/>
    </row>
    <row r="8" spans="1:39" s="36" customFormat="1" ht="15" customHeight="1" x14ac:dyDescent="0.25">
      <c r="C8" s="1"/>
      <c r="D8" s="1"/>
      <c r="K8" s="260"/>
      <c r="L8" s="260"/>
      <c r="M8" s="260"/>
      <c r="N8" s="260"/>
      <c r="O8" s="1"/>
      <c r="P8" s="1"/>
      <c r="W8" s="260"/>
      <c r="X8" s="260"/>
      <c r="Y8" s="260"/>
      <c r="Z8" s="260"/>
      <c r="AA8" s="1"/>
      <c r="AB8" s="1"/>
      <c r="AH8" s="260" t="s">
        <v>447</v>
      </c>
      <c r="AI8" s="260"/>
      <c r="AJ8" s="260"/>
      <c r="AK8" s="260"/>
      <c r="AL8" s="260"/>
    </row>
    <row r="9" spans="1:39" s="36" customFormat="1" ht="15" customHeight="1" x14ac:dyDescent="0.25">
      <c r="C9" s="1"/>
      <c r="D9" s="1"/>
      <c r="K9" s="224"/>
      <c r="L9" s="224"/>
      <c r="M9" s="224"/>
      <c r="N9" s="224"/>
      <c r="O9" s="1"/>
      <c r="P9" s="1"/>
      <c r="W9" s="224"/>
      <c r="X9" s="224"/>
      <c r="Y9" s="224"/>
      <c r="Z9" s="224"/>
      <c r="AA9" s="1"/>
      <c r="AB9" s="1"/>
      <c r="AH9" s="260" t="s">
        <v>452</v>
      </c>
      <c r="AI9" s="260"/>
      <c r="AJ9" s="260"/>
      <c r="AK9" s="260"/>
      <c r="AL9" s="260"/>
    </row>
    <row r="10" spans="1:39" s="36" customFormat="1" ht="15" customHeight="1" x14ac:dyDescent="0.25">
      <c r="C10" s="1"/>
      <c r="D10" s="1"/>
      <c r="K10" s="224"/>
      <c r="L10" s="224"/>
      <c r="M10" s="224"/>
      <c r="N10" s="224"/>
      <c r="O10" s="1"/>
      <c r="P10" s="1"/>
      <c r="W10" s="224"/>
      <c r="X10" s="224"/>
      <c r="Y10" s="224"/>
      <c r="Z10" s="224"/>
      <c r="AA10" s="1"/>
      <c r="AB10" s="1"/>
      <c r="AH10" s="260" t="s">
        <v>463</v>
      </c>
      <c r="AI10" s="260"/>
      <c r="AJ10" s="260"/>
      <c r="AK10" s="260"/>
      <c r="AL10" s="260"/>
    </row>
    <row r="11" spans="1:39" s="36" customFormat="1" ht="15" customHeight="1" x14ac:dyDescent="0.25">
      <c r="C11" s="1"/>
      <c r="D11" s="1"/>
      <c r="K11" s="224"/>
      <c r="L11" s="224"/>
      <c r="M11" s="224"/>
      <c r="N11" s="224"/>
      <c r="O11" s="1"/>
      <c r="P11" s="1"/>
      <c r="W11" s="224"/>
      <c r="X11" s="224"/>
      <c r="Y11" s="224"/>
      <c r="Z11" s="224"/>
      <c r="AA11" s="1"/>
      <c r="AB11" s="1"/>
      <c r="AH11" s="260" t="s">
        <v>465</v>
      </c>
      <c r="AI11" s="260"/>
      <c r="AJ11" s="260"/>
      <c r="AK11" s="260"/>
      <c r="AL11" s="260"/>
    </row>
    <row r="12" spans="1:39" s="36" customFormat="1" ht="15" customHeight="1" x14ac:dyDescent="0.25">
      <c r="C12" s="1"/>
      <c r="D12" s="1"/>
      <c r="K12" s="224"/>
      <c r="L12" s="224"/>
      <c r="M12" s="224"/>
      <c r="N12" s="224"/>
      <c r="O12" s="1"/>
      <c r="P12" s="1"/>
      <c r="W12" s="224"/>
      <c r="X12" s="224"/>
      <c r="Y12" s="224"/>
      <c r="Z12" s="224"/>
      <c r="AA12" s="1"/>
      <c r="AB12" s="1"/>
      <c r="AH12" s="260" t="s">
        <v>468</v>
      </c>
      <c r="AI12" s="260"/>
      <c r="AJ12" s="260"/>
      <c r="AK12" s="260"/>
      <c r="AL12" s="260"/>
    </row>
    <row r="13" spans="1:39" s="36" customFormat="1" ht="15" customHeight="1" x14ac:dyDescent="0.25">
      <c r="C13" s="1"/>
      <c r="D13" s="1"/>
      <c r="K13" s="224"/>
      <c r="L13" s="224"/>
      <c r="M13" s="224"/>
      <c r="N13" s="224"/>
      <c r="O13" s="1"/>
      <c r="P13" s="1"/>
      <c r="W13" s="224"/>
      <c r="X13" s="224"/>
      <c r="Y13" s="224"/>
      <c r="Z13" s="224"/>
      <c r="AA13" s="1"/>
      <c r="AB13" s="1"/>
      <c r="AH13" s="260" t="s">
        <v>472</v>
      </c>
      <c r="AI13" s="260"/>
      <c r="AJ13" s="260"/>
      <c r="AK13" s="260"/>
      <c r="AL13" s="260"/>
    </row>
    <row r="14" spans="1:39" s="36" customFormat="1" ht="15" customHeight="1" x14ac:dyDescent="0.25">
      <c r="C14" s="1"/>
      <c r="D14" s="1"/>
      <c r="K14" s="224"/>
      <c r="L14" s="224"/>
      <c r="M14" s="224"/>
      <c r="N14" s="224"/>
      <c r="O14" s="1"/>
      <c r="P14" s="1"/>
      <c r="W14" s="224"/>
      <c r="X14" s="224"/>
      <c r="Y14" s="224"/>
      <c r="Z14" s="224"/>
      <c r="AA14" s="1"/>
      <c r="AB14" s="1"/>
      <c r="AH14" s="260" t="s">
        <v>490</v>
      </c>
      <c r="AI14" s="260"/>
      <c r="AJ14" s="260"/>
      <c r="AK14" s="260"/>
      <c r="AL14" s="260"/>
    </row>
    <row r="15" spans="1:39" s="36" customFormat="1" ht="12" customHeight="1" x14ac:dyDescent="0.25">
      <c r="B15" s="37"/>
      <c r="C15" s="119"/>
      <c r="D15" s="119"/>
      <c r="E15" s="37"/>
      <c r="O15" s="119"/>
      <c r="P15" s="119"/>
      <c r="Q15" s="37"/>
      <c r="AA15" s="119"/>
      <c r="AB15" s="119"/>
      <c r="AC15" s="37"/>
    </row>
    <row r="16" spans="1:39" ht="15" customHeight="1" x14ac:dyDescent="0.25">
      <c r="A16" s="258" t="s">
        <v>382</v>
      </c>
      <c r="B16" s="258"/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  <c r="AA16" s="258"/>
      <c r="AB16" s="258"/>
      <c r="AC16" s="258"/>
      <c r="AD16" s="258"/>
      <c r="AE16" s="258"/>
      <c r="AF16" s="258"/>
      <c r="AG16" s="258"/>
      <c r="AH16" s="258"/>
      <c r="AI16" s="258"/>
      <c r="AJ16" s="258"/>
      <c r="AK16" s="258"/>
      <c r="AL16" s="258"/>
      <c r="AM16" s="105"/>
    </row>
    <row r="17" spans="1:40" x14ac:dyDescent="0.25">
      <c r="D17" s="95"/>
      <c r="F17" s="2"/>
      <c r="H17" s="2"/>
      <c r="I17" s="2"/>
      <c r="J17" s="2"/>
      <c r="K17" s="2"/>
      <c r="L17" s="2"/>
      <c r="N17" s="2"/>
      <c r="P17" s="95"/>
      <c r="R17" s="2"/>
      <c r="T17" s="2"/>
      <c r="U17" s="2"/>
      <c r="V17" s="2"/>
      <c r="W17" s="2"/>
      <c r="X17" s="2"/>
      <c r="Z17" s="2"/>
      <c r="AB17" s="95"/>
      <c r="AD17" s="2"/>
      <c r="AF17" s="2"/>
      <c r="AG17" s="2"/>
      <c r="AH17" s="2"/>
      <c r="AI17" s="2"/>
      <c r="AJ17" s="2"/>
      <c r="AL17" s="2" t="s">
        <v>159</v>
      </c>
    </row>
    <row r="18" spans="1:40" x14ac:dyDescent="0.25">
      <c r="A18" s="259" t="s">
        <v>3</v>
      </c>
      <c r="B18" s="253" t="s">
        <v>357</v>
      </c>
      <c r="C18" s="266" t="s">
        <v>354</v>
      </c>
      <c r="D18" s="266"/>
      <c r="E18" s="267" t="s">
        <v>277</v>
      </c>
      <c r="F18" s="267"/>
      <c r="G18" s="267"/>
      <c r="H18" s="267"/>
      <c r="I18" s="267"/>
      <c r="J18" s="267"/>
      <c r="K18" s="267"/>
      <c r="L18" s="267"/>
      <c r="M18" s="267"/>
      <c r="N18" s="267"/>
      <c r="O18" s="270" t="s">
        <v>361</v>
      </c>
      <c r="P18" s="270"/>
      <c r="Q18" s="271" t="s">
        <v>277</v>
      </c>
      <c r="R18" s="271"/>
      <c r="S18" s="271"/>
      <c r="T18" s="271"/>
      <c r="U18" s="271"/>
      <c r="V18" s="271"/>
      <c r="W18" s="271"/>
      <c r="X18" s="271"/>
      <c r="Y18" s="271"/>
      <c r="Z18" s="271"/>
      <c r="AA18" s="265" t="s">
        <v>354</v>
      </c>
      <c r="AB18" s="265"/>
      <c r="AC18" s="262" t="s">
        <v>277</v>
      </c>
      <c r="AD18" s="262"/>
      <c r="AE18" s="262"/>
      <c r="AF18" s="262"/>
      <c r="AG18" s="262"/>
      <c r="AH18" s="262"/>
      <c r="AI18" s="262"/>
      <c r="AJ18" s="262"/>
      <c r="AK18" s="262"/>
      <c r="AL18" s="262"/>
    </row>
    <row r="19" spans="1:40" ht="52.5" customHeight="1" x14ac:dyDescent="0.25">
      <c r="A19" s="259"/>
      <c r="B19" s="253"/>
      <c r="C19" s="266"/>
      <c r="D19" s="266"/>
      <c r="E19" s="240" t="s">
        <v>226</v>
      </c>
      <c r="F19" s="240"/>
      <c r="G19" s="240" t="s">
        <v>351</v>
      </c>
      <c r="H19" s="240"/>
      <c r="I19" s="240" t="s">
        <v>352</v>
      </c>
      <c r="J19" s="240"/>
      <c r="K19" s="268" t="s">
        <v>287</v>
      </c>
      <c r="L19" s="268"/>
      <c r="M19" s="240" t="s">
        <v>162</v>
      </c>
      <c r="N19" s="240"/>
      <c r="O19" s="270"/>
      <c r="P19" s="270"/>
      <c r="Q19" s="272" t="s">
        <v>226</v>
      </c>
      <c r="R19" s="272"/>
      <c r="S19" s="272" t="s">
        <v>351</v>
      </c>
      <c r="T19" s="272"/>
      <c r="U19" s="272" t="s">
        <v>352</v>
      </c>
      <c r="V19" s="272"/>
      <c r="W19" s="273" t="s">
        <v>287</v>
      </c>
      <c r="X19" s="273"/>
      <c r="Y19" s="272" t="s">
        <v>162</v>
      </c>
      <c r="Z19" s="272"/>
      <c r="AA19" s="265"/>
      <c r="AB19" s="265"/>
      <c r="AC19" s="253" t="s">
        <v>226</v>
      </c>
      <c r="AD19" s="253"/>
      <c r="AE19" s="253" t="s">
        <v>351</v>
      </c>
      <c r="AF19" s="253"/>
      <c r="AG19" s="253" t="s">
        <v>352</v>
      </c>
      <c r="AH19" s="253"/>
      <c r="AI19" s="249" t="s">
        <v>287</v>
      </c>
      <c r="AJ19" s="249"/>
      <c r="AK19" s="253" t="s">
        <v>162</v>
      </c>
      <c r="AL19" s="253"/>
    </row>
    <row r="20" spans="1:40" ht="23.25" customHeight="1" x14ac:dyDescent="0.25">
      <c r="A20" s="259"/>
      <c r="B20" s="253"/>
      <c r="C20" s="141" t="s">
        <v>1</v>
      </c>
      <c r="D20" s="142" t="s">
        <v>2</v>
      </c>
      <c r="E20" s="120" t="s">
        <v>1</v>
      </c>
      <c r="F20" s="116" t="s">
        <v>2</v>
      </c>
      <c r="G20" s="120" t="s">
        <v>1</v>
      </c>
      <c r="H20" s="116" t="s">
        <v>2</v>
      </c>
      <c r="I20" s="120" t="s">
        <v>1</v>
      </c>
      <c r="J20" s="116" t="s">
        <v>2</v>
      </c>
      <c r="K20" s="120" t="s">
        <v>1</v>
      </c>
      <c r="L20" s="116" t="s">
        <v>2</v>
      </c>
      <c r="M20" s="120" t="s">
        <v>1</v>
      </c>
      <c r="N20" s="116" t="s">
        <v>2</v>
      </c>
      <c r="O20" s="141" t="s">
        <v>1</v>
      </c>
      <c r="P20" s="142" t="s">
        <v>2</v>
      </c>
      <c r="Q20" s="123" t="s">
        <v>1</v>
      </c>
      <c r="R20" s="124" t="s">
        <v>2</v>
      </c>
      <c r="S20" s="123" t="s">
        <v>1</v>
      </c>
      <c r="T20" s="124" t="s">
        <v>2</v>
      </c>
      <c r="U20" s="123" t="s">
        <v>1</v>
      </c>
      <c r="V20" s="124" t="s">
        <v>2</v>
      </c>
      <c r="W20" s="123" t="s">
        <v>1</v>
      </c>
      <c r="X20" s="124" t="s">
        <v>2</v>
      </c>
      <c r="Y20" s="123" t="s">
        <v>1</v>
      </c>
      <c r="Z20" s="124" t="s">
        <v>2</v>
      </c>
      <c r="AA20" s="100" t="s">
        <v>1</v>
      </c>
      <c r="AB20" s="101" t="s">
        <v>2</v>
      </c>
      <c r="AC20" s="24" t="s">
        <v>1</v>
      </c>
      <c r="AD20" s="25" t="s">
        <v>2</v>
      </c>
      <c r="AE20" s="24" t="s">
        <v>1</v>
      </c>
      <c r="AF20" s="25" t="s">
        <v>2</v>
      </c>
      <c r="AG20" s="24" t="s">
        <v>1</v>
      </c>
      <c r="AH20" s="25" t="s">
        <v>2</v>
      </c>
      <c r="AI20" s="24" t="s">
        <v>1</v>
      </c>
      <c r="AJ20" s="25" t="s">
        <v>2</v>
      </c>
      <c r="AK20" s="24" t="s">
        <v>1</v>
      </c>
      <c r="AL20" s="25" t="s">
        <v>2</v>
      </c>
      <c r="AN20" s="153" t="s">
        <v>377</v>
      </c>
    </row>
    <row r="21" spans="1:40" ht="15" customHeight="1" x14ac:dyDescent="0.25">
      <c r="A21" s="29" t="s">
        <v>9</v>
      </c>
      <c r="B21" s="115" t="s">
        <v>275</v>
      </c>
      <c r="C21" s="175">
        <f>E21+G21+I21+K21+M21</f>
        <v>3905.9</v>
      </c>
      <c r="D21" s="175">
        <f>F21+H21+J21+L21+N21</f>
        <v>0.7</v>
      </c>
      <c r="E21" s="176">
        <f>E22+E23+E24+E25+E26+E27</f>
        <v>3869.1</v>
      </c>
      <c r="F21" s="176">
        <f t="shared" ref="F21" si="0">F22+F23+F24+F25+F26+F27</f>
        <v>0</v>
      </c>
      <c r="G21" s="176">
        <f t="shared" ref="G21" si="1">G22+G23+G24+G25+G26+G27</f>
        <v>18.3</v>
      </c>
      <c r="H21" s="176">
        <f t="shared" ref="H21" si="2">H22+H23+H24+H25+H26+H27</f>
        <v>0.6</v>
      </c>
      <c r="I21" s="176">
        <f t="shared" ref="I21" si="3">I22+I23+I24+I25+I26+I27</f>
        <v>18</v>
      </c>
      <c r="J21" s="176">
        <f t="shared" ref="J21" si="4">J22+J23+J24+J25+J26+J27</f>
        <v>0</v>
      </c>
      <c r="K21" s="176">
        <f t="shared" ref="K21" si="5">K22+K23+K24+K25+K26+K27</f>
        <v>0.3</v>
      </c>
      <c r="L21" s="176">
        <f t="shared" ref="L21" si="6">L22+L23+L24+L25+L26+L27</f>
        <v>0</v>
      </c>
      <c r="M21" s="176">
        <f t="shared" ref="M21" si="7">M22+M23+M24+M25+M26+M27</f>
        <v>0.2</v>
      </c>
      <c r="N21" s="176">
        <f t="shared" ref="N21" si="8">N22+N23+N24+N25+N26+N27</f>
        <v>0.1</v>
      </c>
      <c r="O21" s="175">
        <f>Q21+S21+U21+W21+Y21</f>
        <v>0</v>
      </c>
      <c r="P21" s="175">
        <f>R21+T21+V21+X21+Z21</f>
        <v>-0.6</v>
      </c>
      <c r="Q21" s="177">
        <f>Q22+Q23+Q24+Q25+Q26+Q27</f>
        <v>0</v>
      </c>
      <c r="R21" s="177">
        <f t="shared" ref="R21" si="9">R22+R23+R24+R25+R26+R27</f>
        <v>0</v>
      </c>
      <c r="S21" s="177">
        <f t="shared" ref="S21" si="10">S22+S23+S24+S25+S26+S27</f>
        <v>0</v>
      </c>
      <c r="T21" s="177">
        <f t="shared" ref="T21" si="11">T22+T23+T24+T25+T26+T27</f>
        <v>-0.6</v>
      </c>
      <c r="U21" s="177">
        <f t="shared" ref="U21" si="12">U22+U23+U24+U25+U26+U27</f>
        <v>0</v>
      </c>
      <c r="V21" s="177">
        <f t="shared" ref="V21" si="13">V22+V23+V24+V25+V26+V27</f>
        <v>0</v>
      </c>
      <c r="W21" s="177">
        <f t="shared" ref="W21" si="14">W22+W23+W24+W25+W26+W27</f>
        <v>0</v>
      </c>
      <c r="X21" s="177">
        <f t="shared" ref="X21" si="15">X22+X23+X24+X25+X26+X27</f>
        <v>0</v>
      </c>
      <c r="Y21" s="177">
        <f t="shared" ref="Y21" si="16">Y22+Y23+Y24+Y25+Y26+Y27</f>
        <v>0</v>
      </c>
      <c r="Z21" s="177">
        <f t="shared" ref="Z21" si="17">Z22+Z23+Z24+Z25+Z26+Z27</f>
        <v>0</v>
      </c>
      <c r="AA21" s="178">
        <f>AC21+AE21+AG21+AI21+AK21</f>
        <v>3905.9</v>
      </c>
      <c r="AB21" s="178">
        <f>AD21+AF21+AH21+AJ21+AL21</f>
        <v>0.1</v>
      </c>
      <c r="AC21" s="179">
        <f>AC22+AC23+AC24+AC25+AC26+AC27</f>
        <v>3869.1</v>
      </c>
      <c r="AD21" s="179">
        <f t="shared" ref="AD21:AL21" si="18">AD22+AD23+AD24+AD25+AD26+AD27</f>
        <v>0</v>
      </c>
      <c r="AE21" s="179">
        <f t="shared" si="18"/>
        <v>18.3</v>
      </c>
      <c r="AF21" s="179">
        <f t="shared" si="18"/>
        <v>0</v>
      </c>
      <c r="AG21" s="179">
        <f t="shared" si="18"/>
        <v>18</v>
      </c>
      <c r="AH21" s="179">
        <f t="shared" si="18"/>
        <v>0</v>
      </c>
      <c r="AI21" s="179">
        <f t="shared" si="18"/>
        <v>0.3</v>
      </c>
      <c r="AJ21" s="179">
        <f t="shared" si="18"/>
        <v>0</v>
      </c>
      <c r="AK21" s="179">
        <f t="shared" si="18"/>
        <v>0.2</v>
      </c>
      <c r="AL21" s="179">
        <f t="shared" si="18"/>
        <v>0.1</v>
      </c>
      <c r="AN21" s="153">
        <f>AA21-'3 priedas_asignavimai'!AW22</f>
        <v>0</v>
      </c>
    </row>
    <row r="22" spans="1:40" ht="15" customHeight="1" x14ac:dyDescent="0.25">
      <c r="A22" s="29"/>
      <c r="B22" s="12" t="s">
        <v>4</v>
      </c>
      <c r="C22" s="144">
        <f t="shared" ref="C22:C88" si="19">E22+G22+I22+K22+M22</f>
        <v>1201.4000000000001</v>
      </c>
      <c r="D22" s="144">
        <f t="shared" ref="D22:D88" si="20">F22+H22+J22+L22+N22</f>
        <v>0.6</v>
      </c>
      <c r="E22" s="6">
        <v>1200</v>
      </c>
      <c r="F22" s="6"/>
      <c r="G22" s="6">
        <v>1.4</v>
      </c>
      <c r="H22" s="6">
        <v>0.6</v>
      </c>
      <c r="I22" s="6"/>
      <c r="J22" s="6"/>
      <c r="K22" s="6"/>
      <c r="L22" s="6"/>
      <c r="M22" s="6"/>
      <c r="N22" s="6"/>
      <c r="O22" s="144">
        <f t="shared" ref="O22:O88" si="21">Q22+S22+U22+W22+Y22</f>
        <v>-0.6</v>
      </c>
      <c r="P22" s="144">
        <f t="shared" ref="P22:P88" si="22">R22+T22+V22+X22+Z22</f>
        <v>-0.6</v>
      </c>
      <c r="Q22" s="126"/>
      <c r="R22" s="126"/>
      <c r="S22" s="126">
        <v>-0.6</v>
      </c>
      <c r="T22" s="126">
        <v>-0.6</v>
      </c>
      <c r="U22" s="126"/>
      <c r="V22" s="126"/>
      <c r="W22" s="126"/>
      <c r="X22" s="126"/>
      <c r="Y22" s="126"/>
      <c r="Z22" s="126"/>
      <c r="AA22" s="11">
        <f>AC22+AE22+AG22+AI22+AK22</f>
        <v>1200.8</v>
      </c>
      <c r="AB22" s="11">
        <f t="shared" ref="AB22:AB88" si="23">AD22+AF22+AH22+AJ22+AL22</f>
        <v>0</v>
      </c>
      <c r="AC22" s="5">
        <f>E22+Q22</f>
        <v>1200</v>
      </c>
      <c r="AD22" s="5">
        <f t="shared" ref="AD22:AL22" si="24">F22+R22</f>
        <v>0</v>
      </c>
      <c r="AE22" s="5">
        <f t="shared" si="24"/>
        <v>0.79999999999999993</v>
      </c>
      <c r="AF22" s="5">
        <f t="shared" si="24"/>
        <v>0</v>
      </c>
      <c r="AG22" s="5">
        <f t="shared" si="24"/>
        <v>0</v>
      </c>
      <c r="AH22" s="5">
        <f t="shared" si="24"/>
        <v>0</v>
      </c>
      <c r="AI22" s="5">
        <f t="shared" si="24"/>
        <v>0</v>
      </c>
      <c r="AJ22" s="5">
        <f t="shared" si="24"/>
        <v>0</v>
      </c>
      <c r="AK22" s="5">
        <f t="shared" si="24"/>
        <v>0</v>
      </c>
      <c r="AL22" s="5">
        <f t="shared" si="24"/>
        <v>0</v>
      </c>
      <c r="AN22" s="153">
        <f>AA22-'3 priedas_asignavimai'!AW23</f>
        <v>0</v>
      </c>
    </row>
    <row r="23" spans="1:40" ht="15" customHeight="1" x14ac:dyDescent="0.25">
      <c r="A23" s="29"/>
      <c r="B23" s="12" t="s">
        <v>5</v>
      </c>
      <c r="C23" s="144">
        <f t="shared" si="19"/>
        <v>1645</v>
      </c>
      <c r="D23" s="144">
        <f t="shared" si="20"/>
        <v>0.1</v>
      </c>
      <c r="E23" s="6">
        <v>1621.5</v>
      </c>
      <c r="F23" s="6"/>
      <c r="G23" s="6">
        <v>12.1</v>
      </c>
      <c r="H23" s="6"/>
      <c r="I23" s="6">
        <v>10.9</v>
      </c>
      <c r="J23" s="6"/>
      <c r="K23" s="6">
        <v>0.3</v>
      </c>
      <c r="L23" s="6"/>
      <c r="M23" s="6">
        <v>0.2</v>
      </c>
      <c r="N23" s="6">
        <v>0.1</v>
      </c>
      <c r="O23" s="144">
        <f t="shared" si="21"/>
        <v>0.6</v>
      </c>
      <c r="P23" s="144">
        <f t="shared" si="22"/>
        <v>0</v>
      </c>
      <c r="Q23" s="126"/>
      <c r="R23" s="126"/>
      <c r="S23" s="126">
        <v>0.6</v>
      </c>
      <c r="T23" s="126"/>
      <c r="U23" s="126"/>
      <c r="V23" s="126"/>
      <c r="W23" s="126"/>
      <c r="X23" s="126"/>
      <c r="Y23" s="126"/>
      <c r="Z23" s="126"/>
      <c r="AA23" s="11">
        <f t="shared" ref="AA23:AA88" si="25">AC23+AE23+AG23+AI23+AK23</f>
        <v>1645.6000000000001</v>
      </c>
      <c r="AB23" s="11">
        <f t="shared" si="23"/>
        <v>0.1</v>
      </c>
      <c r="AC23" s="5">
        <f t="shared" ref="AC23:AC27" si="26">E23+Q23</f>
        <v>1621.5</v>
      </c>
      <c r="AD23" s="5">
        <f t="shared" ref="AD23:AD27" si="27">F23+R23</f>
        <v>0</v>
      </c>
      <c r="AE23" s="5">
        <f t="shared" ref="AE23:AE27" si="28">G23+S23</f>
        <v>12.7</v>
      </c>
      <c r="AF23" s="5">
        <f t="shared" ref="AF23:AF27" si="29">H23+T23</f>
        <v>0</v>
      </c>
      <c r="AG23" s="5">
        <f t="shared" ref="AG23:AG27" si="30">I23+U23</f>
        <v>10.9</v>
      </c>
      <c r="AH23" s="5">
        <f t="shared" ref="AH23:AH27" si="31">J23+V23</f>
        <v>0</v>
      </c>
      <c r="AI23" s="5">
        <f t="shared" ref="AI23:AI27" si="32">K23+W23</f>
        <v>0.3</v>
      </c>
      <c r="AJ23" s="5">
        <f t="shared" ref="AJ23:AJ27" si="33">L23+X23</f>
        <v>0</v>
      </c>
      <c r="AK23" s="5">
        <f t="shared" ref="AK23:AK27" si="34">M23+Y23</f>
        <v>0.2</v>
      </c>
      <c r="AL23" s="5">
        <f t="shared" ref="AL23:AL27" si="35">N23+Z23</f>
        <v>0.1</v>
      </c>
      <c r="AN23" s="153">
        <f>AA23-'3 priedas_asignavimai'!AW45</f>
        <v>0</v>
      </c>
    </row>
    <row r="24" spans="1:40" ht="15" customHeight="1" x14ac:dyDescent="0.25">
      <c r="A24" s="29"/>
      <c r="B24" s="12" t="s">
        <v>6</v>
      </c>
      <c r="C24" s="144">
        <f t="shared" si="19"/>
        <v>217.6</v>
      </c>
      <c r="D24" s="144">
        <f t="shared" si="20"/>
        <v>0</v>
      </c>
      <c r="E24" s="6">
        <v>205.7</v>
      </c>
      <c r="F24" s="6"/>
      <c r="G24" s="6">
        <v>4.8</v>
      </c>
      <c r="H24" s="6"/>
      <c r="I24" s="6">
        <v>7.1</v>
      </c>
      <c r="J24" s="6"/>
      <c r="K24" s="6"/>
      <c r="L24" s="6"/>
      <c r="M24" s="6"/>
      <c r="N24" s="6"/>
      <c r="O24" s="144">
        <f t="shared" si="21"/>
        <v>0</v>
      </c>
      <c r="P24" s="144">
        <f t="shared" si="22"/>
        <v>0</v>
      </c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1">
        <f t="shared" si="25"/>
        <v>217.6</v>
      </c>
      <c r="AB24" s="11">
        <f t="shared" si="23"/>
        <v>0</v>
      </c>
      <c r="AC24" s="5">
        <f t="shared" si="26"/>
        <v>205.7</v>
      </c>
      <c r="AD24" s="5">
        <f t="shared" si="27"/>
        <v>0</v>
      </c>
      <c r="AE24" s="5">
        <f t="shared" si="28"/>
        <v>4.8</v>
      </c>
      <c r="AF24" s="5">
        <f t="shared" si="29"/>
        <v>0</v>
      </c>
      <c r="AG24" s="5">
        <f t="shared" si="30"/>
        <v>7.1</v>
      </c>
      <c r="AH24" s="5">
        <f t="shared" si="31"/>
        <v>0</v>
      </c>
      <c r="AI24" s="5">
        <f t="shared" si="32"/>
        <v>0</v>
      </c>
      <c r="AJ24" s="5">
        <f t="shared" si="33"/>
        <v>0</v>
      </c>
      <c r="AK24" s="5">
        <f t="shared" si="34"/>
        <v>0</v>
      </c>
      <c r="AL24" s="5">
        <f t="shared" si="35"/>
        <v>0</v>
      </c>
      <c r="AN24" s="153">
        <f>AA24-'3 priedas_asignavimai'!AW52</f>
        <v>0</v>
      </c>
    </row>
    <row r="25" spans="1:40" x14ac:dyDescent="0.25">
      <c r="A25" s="29"/>
      <c r="B25" s="113" t="s">
        <v>59</v>
      </c>
      <c r="C25" s="144">
        <f t="shared" si="19"/>
        <v>318</v>
      </c>
      <c r="D25" s="144">
        <f t="shared" si="20"/>
        <v>0</v>
      </c>
      <c r="E25" s="6">
        <v>318</v>
      </c>
      <c r="F25" s="6"/>
      <c r="G25" s="6"/>
      <c r="H25" s="6"/>
      <c r="I25" s="6"/>
      <c r="J25" s="6"/>
      <c r="K25" s="6"/>
      <c r="L25" s="6"/>
      <c r="M25" s="6"/>
      <c r="N25" s="6"/>
      <c r="O25" s="144">
        <f t="shared" si="21"/>
        <v>0</v>
      </c>
      <c r="P25" s="144">
        <f t="shared" si="22"/>
        <v>0</v>
      </c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1">
        <f t="shared" si="25"/>
        <v>318</v>
      </c>
      <c r="AB25" s="11">
        <f t="shared" si="23"/>
        <v>0</v>
      </c>
      <c r="AC25" s="5">
        <f t="shared" si="26"/>
        <v>318</v>
      </c>
      <c r="AD25" s="5">
        <f t="shared" si="27"/>
        <v>0</v>
      </c>
      <c r="AE25" s="5">
        <f t="shared" si="28"/>
        <v>0</v>
      </c>
      <c r="AF25" s="5">
        <f t="shared" si="29"/>
        <v>0</v>
      </c>
      <c r="AG25" s="5">
        <f t="shared" si="30"/>
        <v>0</v>
      </c>
      <c r="AH25" s="5">
        <f t="shared" si="31"/>
        <v>0</v>
      </c>
      <c r="AI25" s="5">
        <f t="shared" si="32"/>
        <v>0</v>
      </c>
      <c r="AJ25" s="5">
        <f t="shared" si="33"/>
        <v>0</v>
      </c>
      <c r="AK25" s="5">
        <f t="shared" si="34"/>
        <v>0</v>
      </c>
      <c r="AL25" s="5">
        <f t="shared" si="35"/>
        <v>0</v>
      </c>
      <c r="AN25" s="153">
        <f>AA25-'3 priedas_asignavimai'!AW53</f>
        <v>0</v>
      </c>
    </row>
    <row r="26" spans="1:40" ht="15" customHeight="1" x14ac:dyDescent="0.25">
      <c r="A26" s="29"/>
      <c r="B26" s="12" t="s">
        <v>7</v>
      </c>
      <c r="C26" s="144">
        <f t="shared" si="19"/>
        <v>33.5</v>
      </c>
      <c r="D26" s="144">
        <f t="shared" si="20"/>
        <v>0</v>
      </c>
      <c r="E26" s="6">
        <v>33.5</v>
      </c>
      <c r="F26" s="6"/>
      <c r="G26" s="6"/>
      <c r="H26" s="6"/>
      <c r="I26" s="6"/>
      <c r="J26" s="6"/>
      <c r="K26" s="6"/>
      <c r="L26" s="6"/>
      <c r="M26" s="6"/>
      <c r="N26" s="6"/>
      <c r="O26" s="144">
        <f t="shared" si="21"/>
        <v>0</v>
      </c>
      <c r="P26" s="144">
        <f t="shared" si="22"/>
        <v>0</v>
      </c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1">
        <f t="shared" si="25"/>
        <v>33.5</v>
      </c>
      <c r="AB26" s="11">
        <f t="shared" si="23"/>
        <v>0</v>
      </c>
      <c r="AC26" s="5">
        <f t="shared" si="26"/>
        <v>33.5</v>
      </c>
      <c r="AD26" s="5">
        <f t="shared" si="27"/>
        <v>0</v>
      </c>
      <c r="AE26" s="5">
        <f t="shared" si="28"/>
        <v>0</v>
      </c>
      <c r="AF26" s="5">
        <f t="shared" si="29"/>
        <v>0</v>
      </c>
      <c r="AG26" s="5">
        <f t="shared" si="30"/>
        <v>0</v>
      </c>
      <c r="AH26" s="5">
        <f t="shared" si="31"/>
        <v>0</v>
      </c>
      <c r="AI26" s="5">
        <f t="shared" si="32"/>
        <v>0</v>
      </c>
      <c r="AJ26" s="5">
        <f t="shared" si="33"/>
        <v>0</v>
      </c>
      <c r="AK26" s="5">
        <f t="shared" si="34"/>
        <v>0</v>
      </c>
      <c r="AL26" s="5">
        <f t="shared" si="35"/>
        <v>0</v>
      </c>
      <c r="AN26" s="153">
        <f>AA26-'3 priedas_asignavimai'!AW63</f>
        <v>0</v>
      </c>
    </row>
    <row r="27" spans="1:40" ht="15" customHeight="1" x14ac:dyDescent="0.25">
      <c r="A27" s="29"/>
      <c r="B27" s="114" t="s">
        <v>8</v>
      </c>
      <c r="C27" s="144">
        <f t="shared" si="19"/>
        <v>490.4</v>
      </c>
      <c r="D27" s="144">
        <f t="shared" si="20"/>
        <v>0</v>
      </c>
      <c r="E27" s="6">
        <v>490.4</v>
      </c>
      <c r="F27" s="6"/>
      <c r="G27" s="6"/>
      <c r="H27" s="6"/>
      <c r="I27" s="6"/>
      <c r="J27" s="6"/>
      <c r="K27" s="6"/>
      <c r="L27" s="6"/>
      <c r="M27" s="6"/>
      <c r="N27" s="6"/>
      <c r="O27" s="144">
        <f t="shared" si="21"/>
        <v>0</v>
      </c>
      <c r="P27" s="144">
        <f t="shared" si="22"/>
        <v>0</v>
      </c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1">
        <f t="shared" si="25"/>
        <v>490.4</v>
      </c>
      <c r="AB27" s="11">
        <f t="shared" si="23"/>
        <v>0</v>
      </c>
      <c r="AC27" s="5">
        <f t="shared" si="26"/>
        <v>490.4</v>
      </c>
      <c r="AD27" s="5">
        <f t="shared" si="27"/>
        <v>0</v>
      </c>
      <c r="AE27" s="5">
        <f t="shared" si="28"/>
        <v>0</v>
      </c>
      <c r="AF27" s="5">
        <f t="shared" si="29"/>
        <v>0</v>
      </c>
      <c r="AG27" s="5">
        <f t="shared" si="30"/>
        <v>0</v>
      </c>
      <c r="AH27" s="5">
        <f t="shared" si="31"/>
        <v>0</v>
      </c>
      <c r="AI27" s="5">
        <f t="shared" si="32"/>
        <v>0</v>
      </c>
      <c r="AJ27" s="5">
        <f t="shared" si="33"/>
        <v>0</v>
      </c>
      <c r="AK27" s="5">
        <f t="shared" si="34"/>
        <v>0</v>
      </c>
      <c r="AL27" s="5">
        <f t="shared" si="35"/>
        <v>0</v>
      </c>
      <c r="AN27" s="153">
        <f>AA27-'3 priedas_asignavimai'!AW66</f>
        <v>0</v>
      </c>
    </row>
    <row r="28" spans="1:40" ht="15" customHeight="1" x14ac:dyDescent="0.25">
      <c r="A28" s="28" t="s">
        <v>62</v>
      </c>
      <c r="B28" s="115" t="s">
        <v>292</v>
      </c>
      <c r="C28" s="144">
        <f t="shared" si="19"/>
        <v>9.1</v>
      </c>
      <c r="D28" s="144">
        <f t="shared" si="20"/>
        <v>0</v>
      </c>
      <c r="E28" s="121">
        <f>E29+E30</f>
        <v>7.1999999999999993</v>
      </c>
      <c r="F28" s="121">
        <f t="shared" ref="F28" si="36">F29+F30</f>
        <v>0</v>
      </c>
      <c r="G28" s="121">
        <f t="shared" ref="G28" si="37">G29+G30</f>
        <v>1.9</v>
      </c>
      <c r="H28" s="121">
        <f t="shared" ref="H28" si="38">H29+H30</f>
        <v>0</v>
      </c>
      <c r="I28" s="121">
        <f t="shared" ref="I28" si="39">I29+I30</f>
        <v>0</v>
      </c>
      <c r="J28" s="121">
        <f t="shared" ref="J28" si="40">J29+J30</f>
        <v>0</v>
      </c>
      <c r="K28" s="121">
        <f t="shared" ref="K28" si="41">K29+K30</f>
        <v>0</v>
      </c>
      <c r="L28" s="121">
        <f t="shared" ref="L28" si="42">L29+L30</f>
        <v>0</v>
      </c>
      <c r="M28" s="121">
        <f t="shared" ref="M28" si="43">M29+M30</f>
        <v>0</v>
      </c>
      <c r="N28" s="121">
        <f t="shared" ref="N28" si="44">N29+N30</f>
        <v>0</v>
      </c>
      <c r="O28" s="144">
        <f t="shared" si="21"/>
        <v>0</v>
      </c>
      <c r="P28" s="144">
        <f t="shared" si="22"/>
        <v>0</v>
      </c>
      <c r="Q28" s="125">
        <f>Q29+Q30</f>
        <v>0</v>
      </c>
      <c r="R28" s="125">
        <f t="shared" ref="R28" si="45">R29+R30</f>
        <v>0</v>
      </c>
      <c r="S28" s="125">
        <f t="shared" ref="S28" si="46">S29+S30</f>
        <v>0</v>
      </c>
      <c r="T28" s="125">
        <f t="shared" ref="T28" si="47">T29+T30</f>
        <v>0</v>
      </c>
      <c r="U28" s="125">
        <f t="shared" ref="U28" si="48">U29+U30</f>
        <v>0</v>
      </c>
      <c r="V28" s="125">
        <f t="shared" ref="V28" si="49">V29+V30</f>
        <v>0</v>
      </c>
      <c r="W28" s="125">
        <f t="shared" ref="W28" si="50">W29+W30</f>
        <v>0</v>
      </c>
      <c r="X28" s="125">
        <f t="shared" ref="X28" si="51">X29+X30</f>
        <v>0</v>
      </c>
      <c r="Y28" s="125">
        <f t="shared" ref="Y28" si="52">Y29+Y30</f>
        <v>0</v>
      </c>
      <c r="Z28" s="125">
        <f t="shared" ref="Z28" si="53">Z29+Z30</f>
        <v>0</v>
      </c>
      <c r="AA28" s="11">
        <f t="shared" si="25"/>
        <v>9.1</v>
      </c>
      <c r="AB28" s="11">
        <f t="shared" si="23"/>
        <v>0</v>
      </c>
      <c r="AC28" s="96">
        <f>AC29+AC30</f>
        <v>7.1999999999999993</v>
      </c>
      <c r="AD28" s="96">
        <f t="shared" ref="AD28:AL28" si="54">AD29+AD30</f>
        <v>0</v>
      </c>
      <c r="AE28" s="96">
        <f t="shared" si="54"/>
        <v>1.9</v>
      </c>
      <c r="AF28" s="96">
        <f t="shared" si="54"/>
        <v>0</v>
      </c>
      <c r="AG28" s="96">
        <f t="shared" si="54"/>
        <v>0</v>
      </c>
      <c r="AH28" s="96">
        <f t="shared" si="54"/>
        <v>0</v>
      </c>
      <c r="AI28" s="96">
        <f t="shared" si="54"/>
        <v>0</v>
      </c>
      <c r="AJ28" s="96">
        <f t="shared" si="54"/>
        <v>0</v>
      </c>
      <c r="AK28" s="96">
        <f t="shared" si="54"/>
        <v>0</v>
      </c>
      <c r="AL28" s="96">
        <f t="shared" si="54"/>
        <v>0</v>
      </c>
      <c r="AN28" s="153">
        <f>AA28-'3 priedas_asignavimai'!AW84</f>
        <v>0</v>
      </c>
    </row>
    <row r="29" spans="1:40" ht="15" customHeight="1" x14ac:dyDescent="0.25">
      <c r="A29" s="29"/>
      <c r="B29" s="12" t="s">
        <v>4</v>
      </c>
      <c r="C29" s="144">
        <f t="shared" si="19"/>
        <v>7.1</v>
      </c>
      <c r="D29" s="144">
        <f t="shared" si="20"/>
        <v>0</v>
      </c>
      <c r="E29" s="6">
        <v>7.1</v>
      </c>
      <c r="F29" s="6"/>
      <c r="G29" s="6"/>
      <c r="H29" s="6"/>
      <c r="I29" s="6"/>
      <c r="J29" s="6"/>
      <c r="K29" s="6"/>
      <c r="L29" s="6"/>
      <c r="M29" s="6"/>
      <c r="N29" s="6"/>
      <c r="O29" s="144">
        <f t="shared" si="21"/>
        <v>0</v>
      </c>
      <c r="P29" s="144">
        <f t="shared" si="22"/>
        <v>0</v>
      </c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1">
        <f t="shared" si="25"/>
        <v>7.1</v>
      </c>
      <c r="AB29" s="11">
        <f t="shared" si="23"/>
        <v>0</v>
      </c>
      <c r="AC29" s="5">
        <f t="shared" ref="AC29:AC30" si="55">E29+Q29</f>
        <v>7.1</v>
      </c>
      <c r="AD29" s="5">
        <f t="shared" ref="AD29:AD30" si="56">F29+R29</f>
        <v>0</v>
      </c>
      <c r="AE29" s="5">
        <f t="shared" ref="AE29:AE30" si="57">G29+S29</f>
        <v>0</v>
      </c>
      <c r="AF29" s="5">
        <f t="shared" ref="AF29:AF30" si="58">H29+T29</f>
        <v>0</v>
      </c>
      <c r="AG29" s="5">
        <f t="shared" ref="AG29:AG30" si="59">I29+U29</f>
        <v>0</v>
      </c>
      <c r="AH29" s="5">
        <f t="shared" ref="AH29:AH30" si="60">J29+V29</f>
        <v>0</v>
      </c>
      <c r="AI29" s="5">
        <f t="shared" ref="AI29:AI30" si="61">K29+W29</f>
        <v>0</v>
      </c>
      <c r="AJ29" s="5">
        <f t="shared" ref="AJ29:AJ30" si="62">L29+X29</f>
        <v>0</v>
      </c>
      <c r="AK29" s="5">
        <f t="shared" ref="AK29:AK30" si="63">M29+Y29</f>
        <v>0</v>
      </c>
      <c r="AL29" s="5">
        <f t="shared" ref="AL29:AL30" si="64">N29+Z29</f>
        <v>0</v>
      </c>
      <c r="AN29" s="153">
        <f>AA29-'3 priedas_asignavimai'!AW85</f>
        <v>0</v>
      </c>
    </row>
    <row r="30" spans="1:40" ht="15" customHeight="1" x14ac:dyDescent="0.25">
      <c r="A30" s="29"/>
      <c r="B30" s="1" t="s">
        <v>5</v>
      </c>
      <c r="C30" s="144">
        <f t="shared" si="19"/>
        <v>2</v>
      </c>
      <c r="D30" s="144">
        <f t="shared" si="20"/>
        <v>0</v>
      </c>
      <c r="E30" s="6">
        <v>0.1</v>
      </c>
      <c r="F30" s="6"/>
      <c r="G30" s="6">
        <v>1.9</v>
      </c>
      <c r="H30" s="6"/>
      <c r="I30" s="6"/>
      <c r="J30" s="6"/>
      <c r="K30" s="6"/>
      <c r="L30" s="6"/>
      <c r="M30" s="6"/>
      <c r="N30" s="6"/>
      <c r="O30" s="144">
        <f t="shared" si="21"/>
        <v>0</v>
      </c>
      <c r="P30" s="144">
        <f t="shared" si="22"/>
        <v>0</v>
      </c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1">
        <f t="shared" si="25"/>
        <v>2</v>
      </c>
      <c r="AB30" s="11">
        <f t="shared" si="23"/>
        <v>0</v>
      </c>
      <c r="AC30" s="5">
        <f t="shared" si="55"/>
        <v>0.1</v>
      </c>
      <c r="AD30" s="5">
        <f t="shared" si="56"/>
        <v>0</v>
      </c>
      <c r="AE30" s="5">
        <f t="shared" si="57"/>
        <v>1.9</v>
      </c>
      <c r="AF30" s="5">
        <f t="shared" si="58"/>
        <v>0</v>
      </c>
      <c r="AG30" s="5">
        <f t="shared" si="59"/>
        <v>0</v>
      </c>
      <c r="AH30" s="5">
        <f t="shared" si="60"/>
        <v>0</v>
      </c>
      <c r="AI30" s="5">
        <f t="shared" si="61"/>
        <v>0</v>
      </c>
      <c r="AJ30" s="5">
        <f t="shared" si="62"/>
        <v>0</v>
      </c>
      <c r="AK30" s="5">
        <f t="shared" si="63"/>
        <v>0</v>
      </c>
      <c r="AL30" s="5">
        <f t="shared" si="64"/>
        <v>0</v>
      </c>
      <c r="AN30" s="153">
        <f>AA30-'3 priedas_asignavimai'!AW88</f>
        <v>0</v>
      </c>
    </row>
    <row r="31" spans="1:40" ht="15" customHeight="1" x14ac:dyDescent="0.25">
      <c r="A31" s="3" t="s">
        <v>10</v>
      </c>
      <c r="B31" s="112" t="s">
        <v>295</v>
      </c>
      <c r="C31" s="144">
        <f t="shared" si="19"/>
        <v>0.3</v>
      </c>
      <c r="D31" s="144">
        <f t="shared" si="20"/>
        <v>0</v>
      </c>
      <c r="E31" s="121">
        <f>E32</f>
        <v>0.3</v>
      </c>
      <c r="F31" s="121">
        <f t="shared" ref="F31" si="65">F32</f>
        <v>0</v>
      </c>
      <c r="G31" s="121">
        <f t="shared" ref="G31" si="66">G32</f>
        <v>0</v>
      </c>
      <c r="H31" s="121">
        <f t="shared" ref="H31" si="67">H32</f>
        <v>0</v>
      </c>
      <c r="I31" s="121">
        <f t="shared" ref="I31" si="68">I32</f>
        <v>0</v>
      </c>
      <c r="J31" s="121">
        <f t="shared" ref="J31" si="69">J32</f>
        <v>0</v>
      </c>
      <c r="K31" s="121">
        <f t="shared" ref="K31" si="70">K32</f>
        <v>0</v>
      </c>
      <c r="L31" s="121">
        <f t="shared" ref="L31" si="71">L32</f>
        <v>0</v>
      </c>
      <c r="M31" s="121">
        <f t="shared" ref="M31" si="72">M32</f>
        <v>0</v>
      </c>
      <c r="N31" s="121">
        <f t="shared" ref="N31" si="73">N32</f>
        <v>0</v>
      </c>
      <c r="O31" s="144">
        <f t="shared" si="21"/>
        <v>0</v>
      </c>
      <c r="P31" s="144">
        <f t="shared" si="22"/>
        <v>0</v>
      </c>
      <c r="Q31" s="125">
        <f>Q32</f>
        <v>0</v>
      </c>
      <c r="R31" s="125">
        <f t="shared" ref="R31" si="74">R32</f>
        <v>0</v>
      </c>
      <c r="S31" s="125">
        <f t="shared" ref="S31" si="75">S32</f>
        <v>0</v>
      </c>
      <c r="T31" s="125">
        <f t="shared" ref="T31" si="76">T32</f>
        <v>0</v>
      </c>
      <c r="U31" s="125">
        <f t="shared" ref="U31" si="77">U32</f>
        <v>0</v>
      </c>
      <c r="V31" s="125">
        <f t="shared" ref="V31" si="78">V32</f>
        <v>0</v>
      </c>
      <c r="W31" s="125">
        <f t="shared" ref="W31" si="79">W32</f>
        <v>0</v>
      </c>
      <c r="X31" s="125">
        <f t="shared" ref="X31" si="80">X32</f>
        <v>0</v>
      </c>
      <c r="Y31" s="125">
        <f t="shared" ref="Y31" si="81">Y32</f>
        <v>0</v>
      </c>
      <c r="Z31" s="125">
        <f t="shared" ref="Z31" si="82">Z32</f>
        <v>0</v>
      </c>
      <c r="AA31" s="11">
        <f t="shared" si="25"/>
        <v>0.3</v>
      </c>
      <c r="AB31" s="11">
        <f t="shared" si="23"/>
        <v>0</v>
      </c>
      <c r="AC31" s="96">
        <f>AC32</f>
        <v>0.3</v>
      </c>
      <c r="AD31" s="96">
        <f t="shared" ref="AD31:AL31" si="83">AD32</f>
        <v>0</v>
      </c>
      <c r="AE31" s="96">
        <f t="shared" si="83"/>
        <v>0</v>
      </c>
      <c r="AF31" s="96">
        <f t="shared" si="83"/>
        <v>0</v>
      </c>
      <c r="AG31" s="96">
        <f t="shared" si="83"/>
        <v>0</v>
      </c>
      <c r="AH31" s="96">
        <f t="shared" si="83"/>
        <v>0</v>
      </c>
      <c r="AI31" s="96">
        <f t="shared" si="83"/>
        <v>0</v>
      </c>
      <c r="AJ31" s="96">
        <f t="shared" si="83"/>
        <v>0</v>
      </c>
      <c r="AK31" s="96">
        <f t="shared" si="83"/>
        <v>0</v>
      </c>
      <c r="AL31" s="96">
        <f t="shared" si="83"/>
        <v>0</v>
      </c>
      <c r="AN31" s="153">
        <f>AA31-'3 priedas_asignavimai'!AW91</f>
        <v>0</v>
      </c>
    </row>
    <row r="32" spans="1:40" ht="15" customHeight="1" x14ac:dyDescent="0.25">
      <c r="A32" s="9"/>
      <c r="B32" s="1" t="s">
        <v>5</v>
      </c>
      <c r="C32" s="144">
        <f t="shared" si="19"/>
        <v>0.3</v>
      </c>
      <c r="D32" s="144">
        <f t="shared" si="20"/>
        <v>0</v>
      </c>
      <c r="E32" s="6">
        <v>0.3</v>
      </c>
      <c r="F32" s="6"/>
      <c r="G32" s="6"/>
      <c r="H32" s="6"/>
      <c r="I32" s="6"/>
      <c r="J32" s="6"/>
      <c r="K32" s="6"/>
      <c r="L32" s="6"/>
      <c r="M32" s="6"/>
      <c r="N32" s="6"/>
      <c r="O32" s="144">
        <f t="shared" si="21"/>
        <v>0</v>
      </c>
      <c r="P32" s="144">
        <f t="shared" si="22"/>
        <v>0</v>
      </c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1">
        <f t="shared" si="25"/>
        <v>0.3</v>
      </c>
      <c r="AB32" s="11">
        <f t="shared" si="23"/>
        <v>0</v>
      </c>
      <c r="AC32" s="5">
        <f t="shared" ref="AC32" si="84">E32+Q32</f>
        <v>0.3</v>
      </c>
      <c r="AD32" s="5">
        <f t="shared" ref="AD32" si="85">F32+R32</f>
        <v>0</v>
      </c>
      <c r="AE32" s="5">
        <f t="shared" ref="AE32" si="86">G32+S32</f>
        <v>0</v>
      </c>
      <c r="AF32" s="5">
        <f t="shared" ref="AF32" si="87">H32+T32</f>
        <v>0</v>
      </c>
      <c r="AG32" s="5">
        <f t="shared" ref="AG32" si="88">I32+U32</f>
        <v>0</v>
      </c>
      <c r="AH32" s="5">
        <f t="shared" ref="AH32" si="89">J32+V32</f>
        <v>0</v>
      </c>
      <c r="AI32" s="5">
        <f t="shared" ref="AI32" si="90">K32+W32</f>
        <v>0</v>
      </c>
      <c r="AJ32" s="5">
        <f t="shared" ref="AJ32" si="91">L32+X32</f>
        <v>0</v>
      </c>
      <c r="AK32" s="5">
        <f t="shared" ref="AK32" si="92">M32+Y32</f>
        <v>0</v>
      </c>
      <c r="AL32" s="5">
        <f t="shared" ref="AL32" si="93">N32+Z32</f>
        <v>0</v>
      </c>
      <c r="AN32" s="153">
        <f>AA32-'3 priedas_asignavimai'!AW95</f>
        <v>0</v>
      </c>
    </row>
    <row r="33" spans="1:40" ht="15" customHeight="1" x14ac:dyDescent="0.25">
      <c r="A33" s="3" t="s">
        <v>11</v>
      </c>
      <c r="B33" s="112" t="s">
        <v>296</v>
      </c>
      <c r="C33" s="144">
        <f t="shared" si="19"/>
        <v>9.1999999999999993</v>
      </c>
      <c r="D33" s="144">
        <f t="shared" si="20"/>
        <v>0</v>
      </c>
      <c r="E33" s="121">
        <f>E34+E35</f>
        <v>2.6</v>
      </c>
      <c r="F33" s="121">
        <f t="shared" ref="F33" si="94">F34+F35</f>
        <v>0</v>
      </c>
      <c r="G33" s="121">
        <f t="shared" ref="G33" si="95">G34+G35</f>
        <v>6.6</v>
      </c>
      <c r="H33" s="121">
        <f t="shared" ref="H33" si="96">H34+H35</f>
        <v>0</v>
      </c>
      <c r="I33" s="121">
        <f t="shared" ref="I33" si="97">I34+I35</f>
        <v>0</v>
      </c>
      <c r="J33" s="121">
        <f t="shared" ref="J33" si="98">J34+J35</f>
        <v>0</v>
      </c>
      <c r="K33" s="121">
        <f t="shared" ref="K33" si="99">K34+K35</f>
        <v>0</v>
      </c>
      <c r="L33" s="121">
        <f t="shared" ref="L33" si="100">L34+L35</f>
        <v>0</v>
      </c>
      <c r="M33" s="121">
        <f t="shared" ref="M33" si="101">M34+M35</f>
        <v>0</v>
      </c>
      <c r="N33" s="121">
        <f t="shared" ref="N33" si="102">N34+N35</f>
        <v>0</v>
      </c>
      <c r="O33" s="144">
        <f t="shared" si="21"/>
        <v>0</v>
      </c>
      <c r="P33" s="144">
        <f t="shared" si="22"/>
        <v>0</v>
      </c>
      <c r="Q33" s="125">
        <f>Q34+Q35</f>
        <v>0</v>
      </c>
      <c r="R33" s="125">
        <f t="shared" ref="R33" si="103">R34+R35</f>
        <v>0</v>
      </c>
      <c r="S33" s="125">
        <f t="shared" ref="S33" si="104">S34+S35</f>
        <v>0</v>
      </c>
      <c r="T33" s="125">
        <f t="shared" ref="T33" si="105">T34+T35</f>
        <v>0</v>
      </c>
      <c r="U33" s="125">
        <f t="shared" ref="U33" si="106">U34+U35</f>
        <v>0</v>
      </c>
      <c r="V33" s="125">
        <f t="shared" ref="V33" si="107">V34+V35</f>
        <v>0</v>
      </c>
      <c r="W33" s="125">
        <f t="shared" ref="W33" si="108">W34+W35</f>
        <v>0</v>
      </c>
      <c r="X33" s="125">
        <f t="shared" ref="X33" si="109">X34+X35</f>
        <v>0</v>
      </c>
      <c r="Y33" s="125">
        <f t="shared" ref="Y33" si="110">Y34+Y35</f>
        <v>0</v>
      </c>
      <c r="Z33" s="125">
        <f t="shared" ref="Z33" si="111">Z34+Z35</f>
        <v>0</v>
      </c>
      <c r="AA33" s="11">
        <f t="shared" si="25"/>
        <v>9.1999999999999993</v>
      </c>
      <c r="AB33" s="11">
        <f t="shared" si="23"/>
        <v>0</v>
      </c>
      <c r="AC33" s="96">
        <f>AC34+AC35</f>
        <v>2.6</v>
      </c>
      <c r="AD33" s="96">
        <f t="shared" ref="AD33" si="112">AD34+AD35</f>
        <v>0</v>
      </c>
      <c r="AE33" s="96">
        <f t="shared" ref="AE33" si="113">AE34+AE35</f>
        <v>6.6</v>
      </c>
      <c r="AF33" s="96">
        <f t="shared" ref="AF33" si="114">AF34+AF35</f>
        <v>0</v>
      </c>
      <c r="AG33" s="96">
        <f t="shared" ref="AG33" si="115">AG34+AG35</f>
        <v>0</v>
      </c>
      <c r="AH33" s="96">
        <f t="shared" ref="AH33" si="116">AH34+AH35</f>
        <v>0</v>
      </c>
      <c r="AI33" s="96">
        <f t="shared" ref="AI33" si="117">AI34+AI35</f>
        <v>0</v>
      </c>
      <c r="AJ33" s="96">
        <f t="shared" ref="AJ33" si="118">AJ34+AJ35</f>
        <v>0</v>
      </c>
      <c r="AK33" s="96">
        <f t="shared" ref="AK33" si="119">AK34+AK35</f>
        <v>0</v>
      </c>
      <c r="AL33" s="96">
        <f t="shared" ref="AL33" si="120">AL34+AL35</f>
        <v>0</v>
      </c>
      <c r="AN33" s="153">
        <f>AA33-'3 priedas_asignavimai'!AW98</f>
        <v>0</v>
      </c>
    </row>
    <row r="34" spans="1:40" ht="15" customHeight="1" x14ac:dyDescent="0.25">
      <c r="A34" s="9"/>
      <c r="B34" s="12" t="s">
        <v>4</v>
      </c>
      <c r="C34" s="144">
        <f t="shared" si="19"/>
        <v>4.8</v>
      </c>
      <c r="D34" s="144">
        <f t="shared" si="20"/>
        <v>0</v>
      </c>
      <c r="E34" s="6">
        <v>1.8</v>
      </c>
      <c r="F34" s="6"/>
      <c r="G34" s="6">
        <v>3</v>
      </c>
      <c r="H34" s="6"/>
      <c r="I34" s="6"/>
      <c r="J34" s="6"/>
      <c r="K34" s="6"/>
      <c r="L34" s="6"/>
      <c r="M34" s="6"/>
      <c r="N34" s="6"/>
      <c r="O34" s="144">
        <f t="shared" si="21"/>
        <v>0</v>
      </c>
      <c r="P34" s="144">
        <f t="shared" si="22"/>
        <v>0</v>
      </c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1">
        <f t="shared" si="25"/>
        <v>4.8</v>
      </c>
      <c r="AB34" s="11">
        <f t="shared" si="23"/>
        <v>0</v>
      </c>
      <c r="AC34" s="5">
        <f t="shared" ref="AC34:AC35" si="121">E34+Q34</f>
        <v>1.8</v>
      </c>
      <c r="AD34" s="5">
        <f t="shared" ref="AD34:AD35" si="122">F34+R34</f>
        <v>0</v>
      </c>
      <c r="AE34" s="5">
        <f t="shared" ref="AE34:AE35" si="123">G34+S34</f>
        <v>3</v>
      </c>
      <c r="AF34" s="5">
        <f t="shared" ref="AF34:AF35" si="124">H34+T34</f>
        <v>0</v>
      </c>
      <c r="AG34" s="5">
        <f t="shared" ref="AG34:AG35" si="125">I34+U34</f>
        <v>0</v>
      </c>
      <c r="AH34" s="5">
        <f t="shared" ref="AH34:AH35" si="126">J34+V34</f>
        <v>0</v>
      </c>
      <c r="AI34" s="5">
        <f t="shared" ref="AI34:AI35" si="127">K34+W34</f>
        <v>0</v>
      </c>
      <c r="AJ34" s="5">
        <f t="shared" ref="AJ34:AJ35" si="128">L34+X34</f>
        <v>0</v>
      </c>
      <c r="AK34" s="5">
        <f t="shared" ref="AK34:AK35" si="129">M34+Y34</f>
        <v>0</v>
      </c>
      <c r="AL34" s="5">
        <f t="shared" ref="AL34:AL35" si="130">N34+Z34</f>
        <v>0</v>
      </c>
      <c r="AN34" s="153">
        <f>AA34-'3 priedas_asignavimai'!AW99</f>
        <v>0</v>
      </c>
    </row>
    <row r="35" spans="1:40" ht="15" customHeight="1" x14ac:dyDescent="0.25">
      <c r="A35" s="9"/>
      <c r="B35" s="1" t="s">
        <v>5</v>
      </c>
      <c r="C35" s="144">
        <f t="shared" si="19"/>
        <v>4.4000000000000004</v>
      </c>
      <c r="D35" s="144">
        <f t="shared" si="20"/>
        <v>0</v>
      </c>
      <c r="E35" s="6">
        <v>0.8</v>
      </c>
      <c r="F35" s="6"/>
      <c r="G35" s="6">
        <v>3.6</v>
      </c>
      <c r="H35" s="6"/>
      <c r="I35" s="6"/>
      <c r="J35" s="6"/>
      <c r="K35" s="6"/>
      <c r="L35" s="6"/>
      <c r="M35" s="6"/>
      <c r="N35" s="6"/>
      <c r="O35" s="144">
        <f t="shared" si="21"/>
        <v>0</v>
      </c>
      <c r="P35" s="144">
        <f t="shared" si="22"/>
        <v>0</v>
      </c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1">
        <f t="shared" si="25"/>
        <v>4.4000000000000004</v>
      </c>
      <c r="AB35" s="11">
        <f t="shared" si="23"/>
        <v>0</v>
      </c>
      <c r="AC35" s="5">
        <f t="shared" si="121"/>
        <v>0.8</v>
      </c>
      <c r="AD35" s="5">
        <f t="shared" si="122"/>
        <v>0</v>
      </c>
      <c r="AE35" s="5">
        <f t="shared" si="123"/>
        <v>3.6</v>
      </c>
      <c r="AF35" s="5">
        <f t="shared" si="124"/>
        <v>0</v>
      </c>
      <c r="AG35" s="5">
        <f t="shared" si="125"/>
        <v>0</v>
      </c>
      <c r="AH35" s="5">
        <f t="shared" si="126"/>
        <v>0</v>
      </c>
      <c r="AI35" s="5">
        <f t="shared" si="127"/>
        <v>0</v>
      </c>
      <c r="AJ35" s="5">
        <f t="shared" si="128"/>
        <v>0</v>
      </c>
      <c r="AK35" s="5">
        <f t="shared" si="129"/>
        <v>0</v>
      </c>
      <c r="AL35" s="5">
        <f t="shared" si="130"/>
        <v>0</v>
      </c>
      <c r="AN35" s="153">
        <f>AA35-'3 priedas_asignavimai'!AW102</f>
        <v>0</v>
      </c>
    </row>
    <row r="36" spans="1:40" ht="15" customHeight="1" x14ac:dyDescent="0.25">
      <c r="A36" s="3" t="s">
        <v>353</v>
      </c>
      <c r="B36" s="112" t="s">
        <v>297</v>
      </c>
      <c r="C36" s="144">
        <f t="shared" si="19"/>
        <v>0.4</v>
      </c>
      <c r="D36" s="144">
        <f t="shared" si="20"/>
        <v>0</v>
      </c>
      <c r="E36" s="121">
        <f>E37+E38</f>
        <v>0.4</v>
      </c>
      <c r="F36" s="121">
        <f t="shared" ref="F36" si="131">F37+F38</f>
        <v>0</v>
      </c>
      <c r="G36" s="121">
        <f t="shared" ref="G36" si="132">G37+G38</f>
        <v>0</v>
      </c>
      <c r="H36" s="121">
        <f t="shared" ref="H36" si="133">H37+H38</f>
        <v>0</v>
      </c>
      <c r="I36" s="121">
        <f t="shared" ref="I36" si="134">I37+I38</f>
        <v>0</v>
      </c>
      <c r="J36" s="121">
        <f t="shared" ref="J36" si="135">J37+J38</f>
        <v>0</v>
      </c>
      <c r="K36" s="121">
        <f t="shared" ref="K36" si="136">K37+K38</f>
        <v>0</v>
      </c>
      <c r="L36" s="121">
        <f t="shared" ref="L36" si="137">L37+L38</f>
        <v>0</v>
      </c>
      <c r="M36" s="121">
        <f t="shared" ref="M36" si="138">M37+M38</f>
        <v>0</v>
      </c>
      <c r="N36" s="121">
        <f t="shared" ref="N36" si="139">N37+N38</f>
        <v>0</v>
      </c>
      <c r="O36" s="144">
        <f t="shared" si="21"/>
        <v>0</v>
      </c>
      <c r="P36" s="144">
        <f t="shared" si="22"/>
        <v>0</v>
      </c>
      <c r="Q36" s="125">
        <f>Q37+Q38</f>
        <v>0</v>
      </c>
      <c r="R36" s="125">
        <f t="shared" ref="R36" si="140">R37+R38</f>
        <v>0</v>
      </c>
      <c r="S36" s="125">
        <f t="shared" ref="S36" si="141">S37+S38</f>
        <v>0</v>
      </c>
      <c r="T36" s="125">
        <f t="shared" ref="T36" si="142">T37+T38</f>
        <v>0</v>
      </c>
      <c r="U36" s="125">
        <f t="shared" ref="U36" si="143">U37+U38</f>
        <v>0</v>
      </c>
      <c r="V36" s="125">
        <f t="shared" ref="V36" si="144">V37+V38</f>
        <v>0</v>
      </c>
      <c r="W36" s="125">
        <f t="shared" ref="W36" si="145">W37+W38</f>
        <v>0</v>
      </c>
      <c r="X36" s="125">
        <f t="shared" ref="X36" si="146">X37+X38</f>
        <v>0</v>
      </c>
      <c r="Y36" s="125">
        <f t="shared" ref="Y36" si="147">Y37+Y38</f>
        <v>0</v>
      </c>
      <c r="Z36" s="125">
        <f t="shared" ref="Z36" si="148">Z37+Z38</f>
        <v>0</v>
      </c>
      <c r="AA36" s="11">
        <f t="shared" si="25"/>
        <v>0.4</v>
      </c>
      <c r="AB36" s="11">
        <f t="shared" si="23"/>
        <v>0</v>
      </c>
      <c r="AC36" s="96">
        <f>AC37+AC38</f>
        <v>0.4</v>
      </c>
      <c r="AD36" s="96">
        <f t="shared" ref="AD36" si="149">AD37+AD38</f>
        <v>0</v>
      </c>
      <c r="AE36" s="96">
        <f t="shared" ref="AE36" si="150">AE37+AE38</f>
        <v>0</v>
      </c>
      <c r="AF36" s="96">
        <f t="shared" ref="AF36" si="151">AF37+AF38</f>
        <v>0</v>
      </c>
      <c r="AG36" s="96">
        <f t="shared" ref="AG36" si="152">AG37+AG38</f>
        <v>0</v>
      </c>
      <c r="AH36" s="96">
        <f t="shared" ref="AH36" si="153">AH37+AH38</f>
        <v>0</v>
      </c>
      <c r="AI36" s="96">
        <f t="shared" ref="AI36" si="154">AI37+AI38</f>
        <v>0</v>
      </c>
      <c r="AJ36" s="96">
        <f t="shared" ref="AJ36" si="155">AJ37+AJ38</f>
        <v>0</v>
      </c>
      <c r="AK36" s="96">
        <f t="shared" ref="AK36" si="156">AK37+AK38</f>
        <v>0</v>
      </c>
      <c r="AL36" s="96">
        <f t="shared" ref="AL36" si="157">AL37+AL38</f>
        <v>0</v>
      </c>
      <c r="AN36" s="153">
        <f>AA36-'3 priedas_asignavimai'!AW105</f>
        <v>0</v>
      </c>
    </row>
    <row r="37" spans="1:40" ht="15" customHeight="1" x14ac:dyDescent="0.25">
      <c r="A37" s="9"/>
      <c r="B37" s="12" t="s">
        <v>4</v>
      </c>
      <c r="C37" s="144">
        <f t="shared" si="19"/>
        <v>0.2</v>
      </c>
      <c r="D37" s="144">
        <f t="shared" si="20"/>
        <v>0</v>
      </c>
      <c r="E37" s="6">
        <v>0.2</v>
      </c>
      <c r="F37" s="6"/>
      <c r="G37" s="6"/>
      <c r="H37" s="6"/>
      <c r="I37" s="6"/>
      <c r="J37" s="6"/>
      <c r="K37" s="6"/>
      <c r="L37" s="6"/>
      <c r="M37" s="6"/>
      <c r="N37" s="6"/>
      <c r="O37" s="144">
        <f t="shared" si="21"/>
        <v>0</v>
      </c>
      <c r="P37" s="144">
        <f t="shared" si="22"/>
        <v>0</v>
      </c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1">
        <f t="shared" si="25"/>
        <v>0.2</v>
      </c>
      <c r="AB37" s="11">
        <f t="shared" si="23"/>
        <v>0</v>
      </c>
      <c r="AC37" s="5">
        <f t="shared" ref="AC37:AC38" si="158">E37+Q37</f>
        <v>0.2</v>
      </c>
      <c r="AD37" s="5">
        <f t="shared" ref="AD37:AD38" si="159">F37+R37</f>
        <v>0</v>
      </c>
      <c r="AE37" s="5">
        <f t="shared" ref="AE37:AE38" si="160">G37+S37</f>
        <v>0</v>
      </c>
      <c r="AF37" s="5">
        <f t="shared" ref="AF37:AF38" si="161">H37+T37</f>
        <v>0</v>
      </c>
      <c r="AG37" s="5">
        <f t="shared" ref="AG37:AG38" si="162">I37+U37</f>
        <v>0</v>
      </c>
      <c r="AH37" s="5">
        <f t="shared" ref="AH37:AH38" si="163">J37+V37</f>
        <v>0</v>
      </c>
      <c r="AI37" s="5">
        <f t="shared" ref="AI37:AI38" si="164">K37+W37</f>
        <v>0</v>
      </c>
      <c r="AJ37" s="5">
        <f t="shared" ref="AJ37:AJ38" si="165">L37+X37</f>
        <v>0</v>
      </c>
      <c r="AK37" s="5">
        <f t="shared" ref="AK37:AK38" si="166">M37+Y37</f>
        <v>0</v>
      </c>
      <c r="AL37" s="5">
        <f t="shared" ref="AL37:AL38" si="167">N37+Z37</f>
        <v>0</v>
      </c>
      <c r="AN37" s="153">
        <f>AA37-'3 priedas_asignavimai'!AW106</f>
        <v>0</v>
      </c>
    </row>
    <row r="38" spans="1:40" ht="15" customHeight="1" x14ac:dyDescent="0.25">
      <c r="A38" s="9"/>
      <c r="B38" s="1" t="s">
        <v>5</v>
      </c>
      <c r="C38" s="144">
        <f t="shared" si="19"/>
        <v>0.2</v>
      </c>
      <c r="D38" s="144">
        <f t="shared" si="20"/>
        <v>0</v>
      </c>
      <c r="E38" s="6">
        <v>0.2</v>
      </c>
      <c r="F38" s="6"/>
      <c r="G38" s="6"/>
      <c r="H38" s="6"/>
      <c r="I38" s="6"/>
      <c r="J38" s="6"/>
      <c r="K38" s="6"/>
      <c r="L38" s="6"/>
      <c r="M38" s="6"/>
      <c r="N38" s="6"/>
      <c r="O38" s="144">
        <f t="shared" si="21"/>
        <v>0</v>
      </c>
      <c r="P38" s="144">
        <f t="shared" si="22"/>
        <v>0</v>
      </c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1">
        <f t="shared" si="25"/>
        <v>0.2</v>
      </c>
      <c r="AB38" s="11">
        <f t="shared" si="23"/>
        <v>0</v>
      </c>
      <c r="AC38" s="5">
        <f t="shared" si="158"/>
        <v>0.2</v>
      </c>
      <c r="AD38" s="5">
        <f t="shared" si="159"/>
        <v>0</v>
      </c>
      <c r="AE38" s="5">
        <f t="shared" si="160"/>
        <v>0</v>
      </c>
      <c r="AF38" s="5">
        <f t="shared" si="161"/>
        <v>0</v>
      </c>
      <c r="AG38" s="5">
        <f t="shared" si="162"/>
        <v>0</v>
      </c>
      <c r="AH38" s="5">
        <f t="shared" si="163"/>
        <v>0</v>
      </c>
      <c r="AI38" s="5">
        <f t="shared" si="164"/>
        <v>0</v>
      </c>
      <c r="AJ38" s="5">
        <f t="shared" si="165"/>
        <v>0</v>
      </c>
      <c r="AK38" s="5">
        <f t="shared" si="166"/>
        <v>0</v>
      </c>
      <c r="AL38" s="5">
        <f t="shared" si="167"/>
        <v>0</v>
      </c>
      <c r="AN38" s="153">
        <f>AA38-'3 priedas_asignavimai'!AW109</f>
        <v>0</v>
      </c>
    </row>
    <row r="39" spans="1:40" ht="15" customHeight="1" x14ac:dyDescent="0.25">
      <c r="A39" s="3" t="s">
        <v>13</v>
      </c>
      <c r="B39" s="112" t="s">
        <v>298</v>
      </c>
      <c r="C39" s="144">
        <f t="shared" si="19"/>
        <v>0.7</v>
      </c>
      <c r="D39" s="144">
        <f t="shared" si="20"/>
        <v>0</v>
      </c>
      <c r="E39" s="121">
        <f>E40+E41</f>
        <v>0.1</v>
      </c>
      <c r="F39" s="121">
        <f t="shared" ref="F39" si="168">F40+F41</f>
        <v>0</v>
      </c>
      <c r="G39" s="121">
        <f t="shared" ref="G39" si="169">G40+G41</f>
        <v>0.6</v>
      </c>
      <c r="H39" s="121">
        <f t="shared" ref="H39" si="170">H40+H41</f>
        <v>0</v>
      </c>
      <c r="I39" s="121">
        <f t="shared" ref="I39" si="171">I40+I41</f>
        <v>0</v>
      </c>
      <c r="J39" s="121">
        <f t="shared" ref="J39" si="172">J40+J41</f>
        <v>0</v>
      </c>
      <c r="K39" s="121">
        <f t="shared" ref="K39" si="173">K40+K41</f>
        <v>0</v>
      </c>
      <c r="L39" s="121">
        <f t="shared" ref="L39" si="174">L40+L41</f>
        <v>0</v>
      </c>
      <c r="M39" s="121">
        <f t="shared" ref="M39" si="175">M40+M41</f>
        <v>0</v>
      </c>
      <c r="N39" s="121">
        <f t="shared" ref="N39" si="176">N40+N41</f>
        <v>0</v>
      </c>
      <c r="O39" s="144">
        <f t="shared" si="21"/>
        <v>0</v>
      </c>
      <c r="P39" s="144">
        <f t="shared" si="22"/>
        <v>0</v>
      </c>
      <c r="Q39" s="125">
        <f>Q40+Q41</f>
        <v>0</v>
      </c>
      <c r="R39" s="125">
        <f t="shared" ref="R39" si="177">R40+R41</f>
        <v>0</v>
      </c>
      <c r="S39" s="125">
        <f t="shared" ref="S39" si="178">S40+S41</f>
        <v>0</v>
      </c>
      <c r="T39" s="125">
        <f t="shared" ref="T39" si="179">T40+T41</f>
        <v>0</v>
      </c>
      <c r="U39" s="125">
        <f t="shared" ref="U39" si="180">U40+U41</f>
        <v>0</v>
      </c>
      <c r="V39" s="125">
        <f t="shared" ref="V39" si="181">V40+V41</f>
        <v>0</v>
      </c>
      <c r="W39" s="125">
        <f t="shared" ref="W39" si="182">W40+W41</f>
        <v>0</v>
      </c>
      <c r="X39" s="125">
        <f t="shared" ref="X39" si="183">X40+X41</f>
        <v>0</v>
      </c>
      <c r="Y39" s="125">
        <f t="shared" ref="Y39" si="184">Y40+Y41</f>
        <v>0</v>
      </c>
      <c r="Z39" s="125">
        <f t="shared" ref="Z39" si="185">Z40+Z41</f>
        <v>0</v>
      </c>
      <c r="AA39" s="11">
        <f t="shared" si="25"/>
        <v>0.7</v>
      </c>
      <c r="AB39" s="11">
        <f t="shared" si="23"/>
        <v>0</v>
      </c>
      <c r="AC39" s="96">
        <f>AC40+AC41</f>
        <v>0.1</v>
      </c>
      <c r="AD39" s="96">
        <f t="shared" ref="AD39" si="186">AD40+AD41</f>
        <v>0</v>
      </c>
      <c r="AE39" s="96">
        <f t="shared" ref="AE39" si="187">AE40+AE41</f>
        <v>0.6</v>
      </c>
      <c r="AF39" s="96">
        <f t="shared" ref="AF39" si="188">AF40+AF41</f>
        <v>0</v>
      </c>
      <c r="AG39" s="96">
        <f t="shared" ref="AG39" si="189">AG40+AG41</f>
        <v>0</v>
      </c>
      <c r="AH39" s="96">
        <f t="shared" ref="AH39" si="190">AH40+AH41</f>
        <v>0</v>
      </c>
      <c r="AI39" s="96">
        <f t="shared" ref="AI39" si="191">AI40+AI41</f>
        <v>0</v>
      </c>
      <c r="AJ39" s="96">
        <f t="shared" ref="AJ39" si="192">AJ40+AJ41</f>
        <v>0</v>
      </c>
      <c r="AK39" s="96">
        <f t="shared" ref="AK39" si="193">AK40+AK41</f>
        <v>0</v>
      </c>
      <c r="AL39" s="96">
        <f t="shared" ref="AL39" si="194">AL40+AL41</f>
        <v>0</v>
      </c>
      <c r="AN39" s="153">
        <f>AA39-'3 priedas_asignavimai'!AW112</f>
        <v>0</v>
      </c>
    </row>
    <row r="40" spans="1:40" ht="15" customHeight="1" x14ac:dyDescent="0.25">
      <c r="A40" s="9"/>
      <c r="B40" s="12" t="s">
        <v>4</v>
      </c>
      <c r="C40" s="144">
        <f t="shared" si="19"/>
        <v>0.6</v>
      </c>
      <c r="D40" s="144">
        <f t="shared" si="20"/>
        <v>0</v>
      </c>
      <c r="E40" s="6"/>
      <c r="F40" s="6"/>
      <c r="G40" s="6">
        <v>0.6</v>
      </c>
      <c r="H40" s="6"/>
      <c r="I40" s="6"/>
      <c r="J40" s="6"/>
      <c r="K40" s="6"/>
      <c r="L40" s="6"/>
      <c r="M40" s="6"/>
      <c r="N40" s="6"/>
      <c r="O40" s="144">
        <f t="shared" si="21"/>
        <v>0</v>
      </c>
      <c r="P40" s="144">
        <f t="shared" si="22"/>
        <v>0</v>
      </c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1">
        <f t="shared" si="25"/>
        <v>0.6</v>
      </c>
      <c r="AB40" s="11">
        <f t="shared" si="23"/>
        <v>0</v>
      </c>
      <c r="AC40" s="5">
        <f t="shared" ref="AC40:AC41" si="195">E40+Q40</f>
        <v>0</v>
      </c>
      <c r="AD40" s="5">
        <f t="shared" ref="AD40:AD41" si="196">F40+R40</f>
        <v>0</v>
      </c>
      <c r="AE40" s="5">
        <f t="shared" ref="AE40:AE41" si="197">G40+S40</f>
        <v>0.6</v>
      </c>
      <c r="AF40" s="5">
        <f t="shared" ref="AF40:AF41" si="198">H40+T40</f>
        <v>0</v>
      </c>
      <c r="AG40" s="5">
        <f t="shared" ref="AG40:AG41" si="199">I40+U40</f>
        <v>0</v>
      </c>
      <c r="AH40" s="5">
        <f t="shared" ref="AH40:AH41" si="200">J40+V40</f>
        <v>0</v>
      </c>
      <c r="AI40" s="5">
        <f t="shared" ref="AI40:AI41" si="201">K40+W40</f>
        <v>0</v>
      </c>
      <c r="AJ40" s="5">
        <f t="shared" ref="AJ40:AJ41" si="202">L40+X40</f>
        <v>0</v>
      </c>
      <c r="AK40" s="5">
        <f t="shared" ref="AK40:AK41" si="203">M40+Y40</f>
        <v>0</v>
      </c>
      <c r="AL40" s="5">
        <f t="shared" ref="AL40:AL41" si="204">N40+Z40</f>
        <v>0</v>
      </c>
      <c r="AN40" s="153">
        <f>AA40-'3 priedas_asignavimai'!AW113</f>
        <v>0</v>
      </c>
    </row>
    <row r="41" spans="1:40" ht="15" customHeight="1" x14ac:dyDescent="0.25">
      <c r="A41" s="9"/>
      <c r="B41" s="1" t="s">
        <v>5</v>
      </c>
      <c r="C41" s="144">
        <f t="shared" si="19"/>
        <v>0.1</v>
      </c>
      <c r="D41" s="144">
        <f t="shared" si="20"/>
        <v>0</v>
      </c>
      <c r="E41" s="6">
        <v>0.1</v>
      </c>
      <c r="F41" s="6"/>
      <c r="G41" s="6"/>
      <c r="H41" s="6"/>
      <c r="I41" s="6"/>
      <c r="J41" s="6"/>
      <c r="K41" s="6"/>
      <c r="L41" s="6"/>
      <c r="M41" s="6"/>
      <c r="N41" s="6"/>
      <c r="O41" s="144">
        <f t="shared" si="21"/>
        <v>0</v>
      </c>
      <c r="P41" s="144">
        <f t="shared" si="22"/>
        <v>0</v>
      </c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1">
        <f t="shared" si="25"/>
        <v>0.1</v>
      </c>
      <c r="AB41" s="11">
        <f t="shared" si="23"/>
        <v>0</v>
      </c>
      <c r="AC41" s="5">
        <f t="shared" si="195"/>
        <v>0.1</v>
      </c>
      <c r="AD41" s="5">
        <f t="shared" si="196"/>
        <v>0</v>
      </c>
      <c r="AE41" s="5">
        <f t="shared" si="197"/>
        <v>0</v>
      </c>
      <c r="AF41" s="5">
        <f t="shared" si="198"/>
        <v>0</v>
      </c>
      <c r="AG41" s="5">
        <f t="shared" si="199"/>
        <v>0</v>
      </c>
      <c r="AH41" s="5">
        <f t="shared" si="200"/>
        <v>0</v>
      </c>
      <c r="AI41" s="5">
        <f t="shared" si="201"/>
        <v>0</v>
      </c>
      <c r="AJ41" s="5">
        <f t="shared" si="202"/>
        <v>0</v>
      </c>
      <c r="AK41" s="5">
        <f t="shared" si="203"/>
        <v>0</v>
      </c>
      <c r="AL41" s="5">
        <f t="shared" si="204"/>
        <v>0</v>
      </c>
      <c r="AN41" s="153">
        <f>AA41-'3 priedas_asignavimai'!AW116</f>
        <v>0</v>
      </c>
    </row>
    <row r="42" spans="1:40" ht="15" customHeight="1" x14ac:dyDescent="0.25">
      <c r="A42" s="3" t="s">
        <v>14</v>
      </c>
      <c r="B42" s="112" t="s">
        <v>299</v>
      </c>
      <c r="C42" s="144">
        <f t="shared" si="19"/>
        <v>7.3</v>
      </c>
      <c r="D42" s="144">
        <f t="shared" si="20"/>
        <v>0</v>
      </c>
      <c r="E42" s="121">
        <f>E43</f>
        <v>0.8</v>
      </c>
      <c r="F42" s="121">
        <f t="shared" ref="F42" si="205">F43</f>
        <v>0</v>
      </c>
      <c r="G42" s="121">
        <f t="shared" ref="G42" si="206">G43</f>
        <v>6.5</v>
      </c>
      <c r="H42" s="121">
        <f t="shared" ref="H42" si="207">H43</f>
        <v>0</v>
      </c>
      <c r="I42" s="121">
        <f t="shared" ref="I42" si="208">I43</f>
        <v>0</v>
      </c>
      <c r="J42" s="121">
        <f t="shared" ref="J42" si="209">J43</f>
        <v>0</v>
      </c>
      <c r="K42" s="121">
        <f t="shared" ref="K42" si="210">K43</f>
        <v>0</v>
      </c>
      <c r="L42" s="121">
        <f t="shared" ref="L42" si="211">L43</f>
        <v>0</v>
      </c>
      <c r="M42" s="121">
        <f t="shared" ref="M42" si="212">M43</f>
        <v>0</v>
      </c>
      <c r="N42" s="121">
        <f t="shared" ref="N42" si="213">N43</f>
        <v>0</v>
      </c>
      <c r="O42" s="144">
        <f t="shared" si="21"/>
        <v>0</v>
      </c>
      <c r="P42" s="144">
        <f t="shared" si="22"/>
        <v>0</v>
      </c>
      <c r="Q42" s="125">
        <f>Q43</f>
        <v>0</v>
      </c>
      <c r="R42" s="125">
        <f t="shared" ref="R42" si="214">R43</f>
        <v>0</v>
      </c>
      <c r="S42" s="125">
        <f t="shared" ref="S42" si="215">S43</f>
        <v>0</v>
      </c>
      <c r="T42" s="125">
        <f t="shared" ref="T42" si="216">T43</f>
        <v>0</v>
      </c>
      <c r="U42" s="125">
        <f t="shared" ref="U42" si="217">U43</f>
        <v>0</v>
      </c>
      <c r="V42" s="125">
        <f t="shared" ref="V42" si="218">V43</f>
        <v>0</v>
      </c>
      <c r="W42" s="125">
        <f t="shared" ref="W42" si="219">W43</f>
        <v>0</v>
      </c>
      <c r="X42" s="125">
        <f t="shared" ref="X42" si="220">X43</f>
        <v>0</v>
      </c>
      <c r="Y42" s="125">
        <f t="shared" ref="Y42" si="221">Y43</f>
        <v>0</v>
      </c>
      <c r="Z42" s="125">
        <f t="shared" ref="Z42" si="222">Z43</f>
        <v>0</v>
      </c>
      <c r="AA42" s="11">
        <f t="shared" si="25"/>
        <v>7.3</v>
      </c>
      <c r="AB42" s="11">
        <f t="shared" si="23"/>
        <v>0</v>
      </c>
      <c r="AC42" s="96">
        <f>AC43</f>
        <v>0.8</v>
      </c>
      <c r="AD42" s="96">
        <f t="shared" ref="AD42" si="223">AD43</f>
        <v>0</v>
      </c>
      <c r="AE42" s="96">
        <f t="shared" ref="AE42" si="224">AE43</f>
        <v>6.5</v>
      </c>
      <c r="AF42" s="96">
        <f t="shared" ref="AF42" si="225">AF43</f>
        <v>0</v>
      </c>
      <c r="AG42" s="96">
        <f t="shared" ref="AG42" si="226">AG43</f>
        <v>0</v>
      </c>
      <c r="AH42" s="96">
        <f t="shared" ref="AH42" si="227">AH43</f>
        <v>0</v>
      </c>
      <c r="AI42" s="96">
        <f t="shared" ref="AI42" si="228">AI43</f>
        <v>0</v>
      </c>
      <c r="AJ42" s="96">
        <f t="shared" ref="AJ42" si="229">AJ43</f>
        <v>0</v>
      </c>
      <c r="AK42" s="96">
        <f t="shared" ref="AK42" si="230">AK43</f>
        <v>0</v>
      </c>
      <c r="AL42" s="96">
        <f t="shared" ref="AL42" si="231">AL43</f>
        <v>0</v>
      </c>
      <c r="AN42" s="153">
        <f>AA42-'3 priedas_asignavimai'!AW119</f>
        <v>0</v>
      </c>
    </row>
    <row r="43" spans="1:40" ht="15" customHeight="1" x14ac:dyDescent="0.25">
      <c r="A43" s="9"/>
      <c r="B43" s="1" t="s">
        <v>5</v>
      </c>
      <c r="C43" s="144">
        <f t="shared" si="19"/>
        <v>7.3</v>
      </c>
      <c r="D43" s="144">
        <f t="shared" si="20"/>
        <v>0</v>
      </c>
      <c r="E43" s="6">
        <v>0.8</v>
      </c>
      <c r="F43" s="6"/>
      <c r="G43" s="6">
        <v>6.5</v>
      </c>
      <c r="H43" s="6"/>
      <c r="I43" s="6"/>
      <c r="J43" s="6"/>
      <c r="K43" s="6"/>
      <c r="L43" s="6"/>
      <c r="M43" s="6"/>
      <c r="N43" s="6"/>
      <c r="O43" s="144">
        <f t="shared" si="21"/>
        <v>0</v>
      </c>
      <c r="P43" s="144">
        <f t="shared" si="22"/>
        <v>0</v>
      </c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1">
        <f t="shared" si="25"/>
        <v>7.3</v>
      </c>
      <c r="AB43" s="11">
        <f t="shared" si="23"/>
        <v>0</v>
      </c>
      <c r="AC43" s="5">
        <f t="shared" ref="AC43" si="232">E43+Q43</f>
        <v>0.8</v>
      </c>
      <c r="AD43" s="5">
        <f t="shared" ref="AD43" si="233">F43+R43</f>
        <v>0</v>
      </c>
      <c r="AE43" s="5">
        <f t="shared" ref="AE43" si="234">G43+S43</f>
        <v>6.5</v>
      </c>
      <c r="AF43" s="5">
        <f t="shared" ref="AF43" si="235">H43+T43</f>
        <v>0</v>
      </c>
      <c r="AG43" s="5">
        <f t="shared" ref="AG43" si="236">I43+U43</f>
        <v>0</v>
      </c>
      <c r="AH43" s="5">
        <f t="shared" ref="AH43" si="237">J43+V43</f>
        <v>0</v>
      </c>
      <c r="AI43" s="5">
        <f t="shared" ref="AI43" si="238">K43+W43</f>
        <v>0</v>
      </c>
      <c r="AJ43" s="5">
        <f t="shared" ref="AJ43" si="239">L43+X43</f>
        <v>0</v>
      </c>
      <c r="AK43" s="5">
        <f t="shared" ref="AK43" si="240">M43+Y43</f>
        <v>0</v>
      </c>
      <c r="AL43" s="5">
        <f t="shared" ref="AL43" si="241">N43+Z43</f>
        <v>0</v>
      </c>
      <c r="AN43" s="153">
        <f>AA43-'3 priedas_asignavimai'!AW123</f>
        <v>0</v>
      </c>
    </row>
    <row r="44" spans="1:40" ht="15" customHeight="1" x14ac:dyDescent="0.25">
      <c r="A44" s="3" t="s">
        <v>15</v>
      </c>
      <c r="B44" s="112" t="s">
        <v>300</v>
      </c>
      <c r="C44" s="144">
        <f t="shared" si="19"/>
        <v>6.9</v>
      </c>
      <c r="D44" s="144">
        <f t="shared" si="20"/>
        <v>0</v>
      </c>
      <c r="E44" s="121">
        <f>E45+E46</f>
        <v>5.2</v>
      </c>
      <c r="F44" s="121">
        <f t="shared" ref="F44:N44" si="242">F45+F46</f>
        <v>0</v>
      </c>
      <c r="G44" s="121">
        <f t="shared" si="242"/>
        <v>1.7</v>
      </c>
      <c r="H44" s="121">
        <f t="shared" si="242"/>
        <v>0</v>
      </c>
      <c r="I44" s="121">
        <f t="shared" si="242"/>
        <v>0</v>
      </c>
      <c r="J44" s="121">
        <f t="shared" si="242"/>
        <v>0</v>
      </c>
      <c r="K44" s="121">
        <f t="shared" si="242"/>
        <v>0</v>
      </c>
      <c r="L44" s="121">
        <f t="shared" si="242"/>
        <v>0</v>
      </c>
      <c r="M44" s="121">
        <f t="shared" si="242"/>
        <v>0</v>
      </c>
      <c r="N44" s="121">
        <f t="shared" si="242"/>
        <v>0</v>
      </c>
      <c r="O44" s="144">
        <f t="shared" si="21"/>
        <v>0</v>
      </c>
      <c r="P44" s="144">
        <f t="shared" si="22"/>
        <v>0</v>
      </c>
      <c r="Q44" s="125">
        <f>Q45+Q46</f>
        <v>0</v>
      </c>
      <c r="R44" s="125">
        <f t="shared" ref="R44" si="243">R46</f>
        <v>0</v>
      </c>
      <c r="S44" s="125">
        <f t="shared" ref="S44" si="244">S46</f>
        <v>0</v>
      </c>
      <c r="T44" s="125">
        <f t="shared" ref="T44" si="245">T46</f>
        <v>0</v>
      </c>
      <c r="U44" s="125">
        <f t="shared" ref="U44" si="246">U46</f>
        <v>0</v>
      </c>
      <c r="V44" s="125">
        <f t="shared" ref="V44" si="247">V46</f>
        <v>0</v>
      </c>
      <c r="W44" s="125">
        <f t="shared" ref="W44" si="248">W46</f>
        <v>0</v>
      </c>
      <c r="X44" s="125">
        <f t="shared" ref="X44" si="249">X46</f>
        <v>0</v>
      </c>
      <c r="Y44" s="125">
        <f t="shared" ref="Y44" si="250">Y46</f>
        <v>0</v>
      </c>
      <c r="Z44" s="125">
        <f t="shared" ref="Z44" si="251">Z46</f>
        <v>0</v>
      </c>
      <c r="AA44" s="11">
        <f t="shared" si="25"/>
        <v>6.9</v>
      </c>
      <c r="AB44" s="11">
        <f t="shared" si="23"/>
        <v>0</v>
      </c>
      <c r="AC44" s="96">
        <f>AC45+AC46</f>
        <v>5.2</v>
      </c>
      <c r="AD44" s="96">
        <f t="shared" ref="AD44:AL44" si="252">AD45+AD46</f>
        <v>0</v>
      </c>
      <c r="AE44" s="96">
        <f t="shared" si="252"/>
        <v>1.7</v>
      </c>
      <c r="AF44" s="96">
        <f t="shared" si="252"/>
        <v>0</v>
      </c>
      <c r="AG44" s="96">
        <f t="shared" si="252"/>
        <v>0</v>
      </c>
      <c r="AH44" s="96">
        <f t="shared" si="252"/>
        <v>0</v>
      </c>
      <c r="AI44" s="96">
        <f t="shared" si="252"/>
        <v>0</v>
      </c>
      <c r="AJ44" s="96">
        <f t="shared" si="252"/>
        <v>0</v>
      </c>
      <c r="AK44" s="96">
        <f t="shared" si="252"/>
        <v>0</v>
      </c>
      <c r="AL44" s="96">
        <f t="shared" si="252"/>
        <v>0</v>
      </c>
      <c r="AN44" s="153">
        <f>AA44-'3 priedas_asignavimai'!AW126</f>
        <v>0</v>
      </c>
    </row>
    <row r="45" spans="1:40" ht="15" customHeight="1" x14ac:dyDescent="0.25">
      <c r="A45" s="9"/>
      <c r="B45" s="12" t="s">
        <v>4</v>
      </c>
      <c r="C45" s="144">
        <f t="shared" ref="C45" si="253">E45+G45+I45+K45+M45</f>
        <v>4.9000000000000004</v>
      </c>
      <c r="D45" s="144">
        <f t="shared" ref="D45" si="254">F45+H45+J45+L45+N45</f>
        <v>0</v>
      </c>
      <c r="E45" s="121">
        <v>4.9000000000000004</v>
      </c>
      <c r="F45" s="121"/>
      <c r="G45" s="121"/>
      <c r="H45" s="121"/>
      <c r="I45" s="121"/>
      <c r="J45" s="121"/>
      <c r="K45" s="121"/>
      <c r="L45" s="121"/>
      <c r="M45" s="121"/>
      <c r="N45" s="121"/>
      <c r="O45" s="144">
        <f t="shared" ref="O45" si="255">Q45+S45+U45+W45+Y45</f>
        <v>0</v>
      </c>
      <c r="P45" s="144">
        <f t="shared" ref="P45" si="256">R45+T45+V45+X45+Z45</f>
        <v>0</v>
      </c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1">
        <f t="shared" ref="AA45" si="257">AC45+AE45+AG45+AI45+AK45</f>
        <v>4.9000000000000004</v>
      </c>
      <c r="AB45" s="11">
        <f t="shared" ref="AB45" si="258">AD45+AF45+AH45+AJ45+AL45</f>
        <v>0</v>
      </c>
      <c r="AC45" s="5">
        <f t="shared" ref="AC45" si="259">E45+Q45</f>
        <v>4.9000000000000004</v>
      </c>
      <c r="AD45" s="5">
        <f t="shared" ref="AD45" si="260">F45+R45</f>
        <v>0</v>
      </c>
      <c r="AE45" s="5">
        <f t="shared" ref="AE45" si="261">G45+S45</f>
        <v>0</v>
      </c>
      <c r="AF45" s="5">
        <f t="shared" ref="AF45" si="262">H45+T45</f>
        <v>0</v>
      </c>
      <c r="AG45" s="5">
        <f t="shared" ref="AG45" si="263">I45+U45</f>
        <v>0</v>
      </c>
      <c r="AH45" s="5">
        <f t="shared" ref="AH45" si="264">J45+V45</f>
        <v>0</v>
      </c>
      <c r="AI45" s="5">
        <f t="shared" ref="AI45" si="265">K45+W45</f>
        <v>0</v>
      </c>
      <c r="AJ45" s="5">
        <f t="shared" ref="AJ45" si="266">L45+X45</f>
        <v>0</v>
      </c>
      <c r="AK45" s="5">
        <f t="shared" ref="AK45" si="267">M45+Y45</f>
        <v>0</v>
      </c>
      <c r="AL45" s="5">
        <f t="shared" ref="AL45" si="268">N45+Z45</f>
        <v>0</v>
      </c>
      <c r="AN45" s="153"/>
    </row>
    <row r="46" spans="1:40" ht="15" customHeight="1" x14ac:dyDescent="0.25">
      <c r="A46" s="9"/>
      <c r="B46" s="1" t="s">
        <v>5</v>
      </c>
      <c r="C46" s="144">
        <f t="shared" si="19"/>
        <v>2</v>
      </c>
      <c r="D46" s="144">
        <f t="shared" si="20"/>
        <v>0</v>
      </c>
      <c r="E46" s="6">
        <v>0.3</v>
      </c>
      <c r="F46" s="6"/>
      <c r="G46" s="6">
        <v>1.7</v>
      </c>
      <c r="H46" s="6"/>
      <c r="I46" s="6"/>
      <c r="J46" s="6"/>
      <c r="K46" s="6"/>
      <c r="L46" s="6"/>
      <c r="M46" s="6"/>
      <c r="N46" s="6"/>
      <c r="O46" s="144">
        <f t="shared" si="21"/>
        <v>0</v>
      </c>
      <c r="P46" s="144">
        <f t="shared" si="22"/>
        <v>0</v>
      </c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1">
        <f t="shared" si="25"/>
        <v>2</v>
      </c>
      <c r="AB46" s="11">
        <f t="shared" si="23"/>
        <v>0</v>
      </c>
      <c r="AC46" s="5">
        <f t="shared" ref="AC46" si="269">E46+Q46</f>
        <v>0.3</v>
      </c>
      <c r="AD46" s="5">
        <f t="shared" ref="AD46" si="270">F46+R46</f>
        <v>0</v>
      </c>
      <c r="AE46" s="5">
        <f t="shared" ref="AE46" si="271">G46+S46</f>
        <v>1.7</v>
      </c>
      <c r="AF46" s="5">
        <f t="shared" ref="AF46" si="272">H46+T46</f>
        <v>0</v>
      </c>
      <c r="AG46" s="5">
        <f t="shared" ref="AG46" si="273">I46+U46</f>
        <v>0</v>
      </c>
      <c r="AH46" s="5">
        <f t="shared" ref="AH46" si="274">J46+V46</f>
        <v>0</v>
      </c>
      <c r="AI46" s="5">
        <f t="shared" ref="AI46" si="275">K46+W46</f>
        <v>0</v>
      </c>
      <c r="AJ46" s="5">
        <f t="shared" ref="AJ46" si="276">L46+X46</f>
        <v>0</v>
      </c>
      <c r="AK46" s="5">
        <f t="shared" ref="AK46" si="277">M46+Y46</f>
        <v>0</v>
      </c>
      <c r="AL46" s="5">
        <f t="shared" ref="AL46" si="278">N46+Z46</f>
        <v>0</v>
      </c>
      <c r="AN46" s="153">
        <f>AA46-'3 priedas_asignavimai'!AW130</f>
        <v>0</v>
      </c>
    </row>
    <row r="47" spans="1:40" ht="15" customHeight="1" x14ac:dyDescent="0.25">
      <c r="A47" s="3" t="s">
        <v>16</v>
      </c>
      <c r="B47" s="112" t="s">
        <v>301</v>
      </c>
      <c r="C47" s="144">
        <f t="shared" si="19"/>
        <v>8.1</v>
      </c>
      <c r="D47" s="144">
        <f t="shared" si="20"/>
        <v>0</v>
      </c>
      <c r="E47" s="121">
        <f t="shared" ref="E47" si="279">E48</f>
        <v>3.4</v>
      </c>
      <c r="F47" s="121">
        <f t="shared" ref="F47" si="280">F48</f>
        <v>0</v>
      </c>
      <c r="G47" s="121">
        <f t="shared" ref="G47" si="281">G48</f>
        <v>4.7</v>
      </c>
      <c r="H47" s="121">
        <f t="shared" ref="H47" si="282">H48</f>
        <v>0</v>
      </c>
      <c r="I47" s="121">
        <f t="shared" ref="I47" si="283">I48</f>
        <v>0</v>
      </c>
      <c r="J47" s="121">
        <f t="shared" ref="J47" si="284">J48</f>
        <v>0</v>
      </c>
      <c r="K47" s="121">
        <f t="shared" ref="K47" si="285">K48</f>
        <v>0</v>
      </c>
      <c r="L47" s="121">
        <f t="shared" ref="L47" si="286">L48</f>
        <v>0</v>
      </c>
      <c r="M47" s="121">
        <f t="shared" ref="M47" si="287">M48</f>
        <v>0</v>
      </c>
      <c r="N47" s="121">
        <f t="shared" ref="N47" si="288">N48</f>
        <v>0</v>
      </c>
      <c r="O47" s="144">
        <f t="shared" si="21"/>
        <v>0</v>
      </c>
      <c r="P47" s="144">
        <f t="shared" si="22"/>
        <v>0</v>
      </c>
      <c r="Q47" s="125">
        <f t="shared" ref="Q47" si="289">Q48</f>
        <v>0</v>
      </c>
      <c r="R47" s="125">
        <f t="shared" ref="R47" si="290">R48</f>
        <v>0</v>
      </c>
      <c r="S47" s="125">
        <f t="shared" ref="S47" si="291">S48</f>
        <v>0</v>
      </c>
      <c r="T47" s="125">
        <f t="shared" ref="T47" si="292">T48</f>
        <v>0</v>
      </c>
      <c r="U47" s="125">
        <f t="shared" ref="U47" si="293">U48</f>
        <v>0</v>
      </c>
      <c r="V47" s="125">
        <f t="shared" ref="V47" si="294">V48</f>
        <v>0</v>
      </c>
      <c r="W47" s="125">
        <f t="shared" ref="W47" si="295">W48</f>
        <v>0</v>
      </c>
      <c r="X47" s="125">
        <f t="shared" ref="X47" si="296">X48</f>
        <v>0</v>
      </c>
      <c r="Y47" s="125">
        <f t="shared" ref="Y47" si="297">Y48</f>
        <v>0</v>
      </c>
      <c r="Z47" s="125">
        <f t="shared" ref="Z47" si="298">Z48</f>
        <v>0</v>
      </c>
      <c r="AA47" s="11">
        <f t="shared" si="25"/>
        <v>8.1</v>
      </c>
      <c r="AB47" s="11">
        <f t="shared" si="23"/>
        <v>0</v>
      </c>
      <c r="AC47" s="96">
        <f t="shared" ref="AC47" si="299">AC48</f>
        <v>3.4</v>
      </c>
      <c r="AD47" s="96">
        <f t="shared" ref="AD47" si="300">AD48</f>
        <v>0</v>
      </c>
      <c r="AE47" s="96">
        <f t="shared" ref="AE47" si="301">AE48</f>
        <v>4.7</v>
      </c>
      <c r="AF47" s="96">
        <f t="shared" ref="AF47" si="302">AF48</f>
        <v>0</v>
      </c>
      <c r="AG47" s="96">
        <f t="shared" ref="AG47" si="303">AG48</f>
        <v>0</v>
      </c>
      <c r="AH47" s="96">
        <f t="shared" ref="AH47" si="304">AH48</f>
        <v>0</v>
      </c>
      <c r="AI47" s="96">
        <f t="shared" ref="AI47" si="305">AI48</f>
        <v>0</v>
      </c>
      <c r="AJ47" s="96">
        <f t="shared" ref="AJ47" si="306">AJ48</f>
        <v>0</v>
      </c>
      <c r="AK47" s="96">
        <f t="shared" ref="AK47" si="307">AK48</f>
        <v>0</v>
      </c>
      <c r="AL47" s="96">
        <f t="shared" ref="AL47" si="308">AL48</f>
        <v>0</v>
      </c>
      <c r="AN47" s="153">
        <f>AA47-'3 priedas_asignavimai'!AW133</f>
        <v>0</v>
      </c>
    </row>
    <row r="48" spans="1:40" ht="15" customHeight="1" x14ac:dyDescent="0.25">
      <c r="A48" s="9"/>
      <c r="B48" s="1" t="s">
        <v>5</v>
      </c>
      <c r="C48" s="144">
        <f t="shared" si="19"/>
        <v>8.1</v>
      </c>
      <c r="D48" s="144">
        <f t="shared" si="20"/>
        <v>0</v>
      </c>
      <c r="E48" s="6">
        <v>3.4</v>
      </c>
      <c r="F48" s="6"/>
      <c r="G48" s="6">
        <v>4.7</v>
      </c>
      <c r="H48" s="6"/>
      <c r="I48" s="6"/>
      <c r="J48" s="6"/>
      <c r="K48" s="6"/>
      <c r="L48" s="6"/>
      <c r="M48" s="6"/>
      <c r="N48" s="6"/>
      <c r="O48" s="144">
        <f t="shared" si="21"/>
        <v>0</v>
      </c>
      <c r="P48" s="144">
        <f t="shared" si="22"/>
        <v>0</v>
      </c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1">
        <f t="shared" si="25"/>
        <v>8.1</v>
      </c>
      <c r="AB48" s="11">
        <f t="shared" si="23"/>
        <v>0</v>
      </c>
      <c r="AC48" s="5">
        <f t="shared" ref="AC48" si="309">E48+Q48</f>
        <v>3.4</v>
      </c>
      <c r="AD48" s="5">
        <f t="shared" ref="AD48" si="310">F48+R48</f>
        <v>0</v>
      </c>
      <c r="AE48" s="5">
        <f t="shared" ref="AE48" si="311">G48+S48</f>
        <v>4.7</v>
      </c>
      <c r="AF48" s="5">
        <f t="shared" ref="AF48" si="312">H48+T48</f>
        <v>0</v>
      </c>
      <c r="AG48" s="5">
        <f t="shared" ref="AG48" si="313">I48+U48</f>
        <v>0</v>
      </c>
      <c r="AH48" s="5">
        <f t="shared" ref="AH48" si="314">J48+V48</f>
        <v>0</v>
      </c>
      <c r="AI48" s="5">
        <f t="shared" ref="AI48" si="315">K48+W48</f>
        <v>0</v>
      </c>
      <c r="AJ48" s="5">
        <f t="shared" ref="AJ48" si="316">L48+X48</f>
        <v>0</v>
      </c>
      <c r="AK48" s="5">
        <f t="shared" ref="AK48" si="317">M48+Y48</f>
        <v>0</v>
      </c>
      <c r="AL48" s="5">
        <f t="shared" ref="AL48" si="318">N48+Z48</f>
        <v>0</v>
      </c>
      <c r="AN48" s="153">
        <f>AA48-'3 priedas_asignavimai'!AW137</f>
        <v>0</v>
      </c>
    </row>
    <row r="49" spans="1:40" ht="15" hidden="1" customHeight="1" x14ac:dyDescent="0.25">
      <c r="A49" s="3" t="s">
        <v>17</v>
      </c>
      <c r="B49" s="112" t="s">
        <v>302</v>
      </c>
      <c r="C49" s="144">
        <f t="shared" si="19"/>
        <v>0</v>
      </c>
      <c r="D49" s="144">
        <f t="shared" si="20"/>
        <v>0</v>
      </c>
      <c r="E49" s="121">
        <f t="shared" ref="E49" si="319">E50</f>
        <v>0</v>
      </c>
      <c r="F49" s="121">
        <f t="shared" ref="F49" si="320">F50</f>
        <v>0</v>
      </c>
      <c r="G49" s="121">
        <f t="shared" ref="G49" si="321">G50</f>
        <v>0</v>
      </c>
      <c r="H49" s="121">
        <f t="shared" ref="H49" si="322">H50</f>
        <v>0</v>
      </c>
      <c r="I49" s="121">
        <f t="shared" ref="I49" si="323">I50</f>
        <v>0</v>
      </c>
      <c r="J49" s="121">
        <f t="shared" ref="J49" si="324">J50</f>
        <v>0</v>
      </c>
      <c r="K49" s="121">
        <f t="shared" ref="K49" si="325">K50</f>
        <v>0</v>
      </c>
      <c r="L49" s="121">
        <f t="shared" ref="L49" si="326">L50</f>
        <v>0</v>
      </c>
      <c r="M49" s="121">
        <f t="shared" ref="M49" si="327">M50</f>
        <v>0</v>
      </c>
      <c r="N49" s="121">
        <f t="shared" ref="N49" si="328">N50</f>
        <v>0</v>
      </c>
      <c r="O49" s="144">
        <f t="shared" si="21"/>
        <v>0</v>
      </c>
      <c r="P49" s="144">
        <f t="shared" si="22"/>
        <v>0</v>
      </c>
      <c r="Q49" s="125">
        <f t="shared" ref="Q49" si="329">Q50</f>
        <v>0</v>
      </c>
      <c r="R49" s="125">
        <f t="shared" ref="R49" si="330">R50</f>
        <v>0</v>
      </c>
      <c r="S49" s="125">
        <f t="shared" ref="S49" si="331">S50</f>
        <v>0</v>
      </c>
      <c r="T49" s="125">
        <f t="shared" ref="T49" si="332">T50</f>
        <v>0</v>
      </c>
      <c r="U49" s="125">
        <f t="shared" ref="U49" si="333">U50</f>
        <v>0</v>
      </c>
      <c r="V49" s="125">
        <f t="shared" ref="V49" si="334">V50</f>
        <v>0</v>
      </c>
      <c r="W49" s="125">
        <f t="shared" ref="W49" si="335">W50</f>
        <v>0</v>
      </c>
      <c r="X49" s="125">
        <f t="shared" ref="X49" si="336">X50</f>
        <v>0</v>
      </c>
      <c r="Y49" s="125">
        <f t="shared" ref="Y49" si="337">Y50</f>
        <v>0</v>
      </c>
      <c r="Z49" s="125">
        <f t="shared" ref="Z49" si="338">Z50</f>
        <v>0</v>
      </c>
      <c r="AA49" s="11">
        <f t="shared" si="25"/>
        <v>0</v>
      </c>
      <c r="AB49" s="11">
        <f t="shared" si="23"/>
        <v>0</v>
      </c>
      <c r="AC49" s="96">
        <f t="shared" ref="AC49" si="339">AC50</f>
        <v>0</v>
      </c>
      <c r="AD49" s="96">
        <f t="shared" ref="AD49" si="340">AD50</f>
        <v>0</v>
      </c>
      <c r="AE49" s="96">
        <f t="shared" ref="AE49" si="341">AE50</f>
        <v>0</v>
      </c>
      <c r="AF49" s="96">
        <f t="shared" ref="AF49" si="342">AF50</f>
        <v>0</v>
      </c>
      <c r="AG49" s="96">
        <f t="shared" ref="AG49" si="343">AG50</f>
        <v>0</v>
      </c>
      <c r="AH49" s="96">
        <f t="shared" ref="AH49" si="344">AH50</f>
        <v>0</v>
      </c>
      <c r="AI49" s="96">
        <f t="shared" ref="AI49" si="345">AI50</f>
        <v>0</v>
      </c>
      <c r="AJ49" s="96">
        <f t="shared" ref="AJ49" si="346">AJ50</f>
        <v>0</v>
      </c>
      <c r="AK49" s="96">
        <f t="shared" ref="AK49" si="347">AK50</f>
        <v>0</v>
      </c>
      <c r="AL49" s="96">
        <f t="shared" ref="AL49" si="348">AL50</f>
        <v>0</v>
      </c>
      <c r="AN49" s="153"/>
    </row>
    <row r="50" spans="1:40" ht="15" hidden="1" customHeight="1" x14ac:dyDescent="0.25">
      <c r="A50" s="9"/>
      <c r="B50" s="1" t="s">
        <v>5</v>
      </c>
      <c r="C50" s="144">
        <f t="shared" si="19"/>
        <v>0</v>
      </c>
      <c r="D50" s="144">
        <f t="shared" si="20"/>
        <v>0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144">
        <f t="shared" si="21"/>
        <v>0</v>
      </c>
      <c r="P50" s="144">
        <f t="shared" si="22"/>
        <v>0</v>
      </c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1">
        <f t="shared" si="25"/>
        <v>0</v>
      </c>
      <c r="AB50" s="11">
        <f t="shared" si="23"/>
        <v>0</v>
      </c>
      <c r="AC50" s="5">
        <f t="shared" ref="AC50" si="349">E50+Q50</f>
        <v>0</v>
      </c>
      <c r="AD50" s="5">
        <f t="shared" ref="AD50" si="350">F50+R50</f>
        <v>0</v>
      </c>
      <c r="AE50" s="5">
        <f t="shared" ref="AE50" si="351">G50+S50</f>
        <v>0</v>
      </c>
      <c r="AF50" s="5">
        <f t="shared" ref="AF50" si="352">H50+T50</f>
        <v>0</v>
      </c>
      <c r="AG50" s="5">
        <f t="shared" ref="AG50" si="353">I50+U50</f>
        <v>0</v>
      </c>
      <c r="AH50" s="5">
        <f t="shared" ref="AH50" si="354">J50+V50</f>
        <v>0</v>
      </c>
      <c r="AI50" s="5">
        <f t="shared" ref="AI50" si="355">K50+W50</f>
        <v>0</v>
      </c>
      <c r="AJ50" s="5">
        <f t="shared" ref="AJ50" si="356">L50+X50</f>
        <v>0</v>
      </c>
      <c r="AK50" s="5">
        <f t="shared" ref="AK50" si="357">M50+Y50</f>
        <v>0</v>
      </c>
      <c r="AL50" s="5">
        <f t="shared" ref="AL50" si="358">N50+Z50</f>
        <v>0</v>
      </c>
      <c r="AN50" s="153"/>
    </row>
    <row r="51" spans="1:40" ht="15" customHeight="1" x14ac:dyDescent="0.25">
      <c r="A51" s="3" t="s">
        <v>17</v>
      </c>
      <c r="B51" s="112" t="s">
        <v>303</v>
      </c>
      <c r="C51" s="144">
        <f t="shared" si="19"/>
        <v>1.5</v>
      </c>
      <c r="D51" s="144">
        <f t="shared" si="20"/>
        <v>0</v>
      </c>
      <c r="E51" s="121">
        <f t="shared" ref="E51" si="359">E52</f>
        <v>0.3</v>
      </c>
      <c r="F51" s="121">
        <f t="shared" ref="F51" si="360">F52</f>
        <v>0</v>
      </c>
      <c r="G51" s="121">
        <f t="shared" ref="G51" si="361">G52</f>
        <v>1.2</v>
      </c>
      <c r="H51" s="121">
        <f t="shared" ref="H51" si="362">H52</f>
        <v>0</v>
      </c>
      <c r="I51" s="121">
        <f t="shared" ref="I51" si="363">I52</f>
        <v>0</v>
      </c>
      <c r="J51" s="121">
        <f t="shared" ref="J51" si="364">J52</f>
        <v>0</v>
      </c>
      <c r="K51" s="121">
        <f t="shared" ref="K51" si="365">K52</f>
        <v>0</v>
      </c>
      <c r="L51" s="121">
        <f t="shared" ref="L51" si="366">L52</f>
        <v>0</v>
      </c>
      <c r="M51" s="121">
        <f t="shared" ref="M51" si="367">M52</f>
        <v>0</v>
      </c>
      <c r="N51" s="121">
        <f t="shared" ref="N51" si="368">N52</f>
        <v>0</v>
      </c>
      <c r="O51" s="144">
        <f t="shared" si="21"/>
        <v>0</v>
      </c>
      <c r="P51" s="144">
        <f t="shared" si="22"/>
        <v>0</v>
      </c>
      <c r="Q51" s="125">
        <f t="shared" ref="Q51" si="369">Q52</f>
        <v>0</v>
      </c>
      <c r="R51" s="125">
        <f t="shared" ref="R51" si="370">R52</f>
        <v>0</v>
      </c>
      <c r="S51" s="125">
        <f t="shared" ref="S51" si="371">S52</f>
        <v>0</v>
      </c>
      <c r="T51" s="125">
        <f t="shared" ref="T51" si="372">T52</f>
        <v>0</v>
      </c>
      <c r="U51" s="125">
        <f t="shared" ref="U51" si="373">U52</f>
        <v>0</v>
      </c>
      <c r="V51" s="125">
        <f t="shared" ref="V51" si="374">V52</f>
        <v>0</v>
      </c>
      <c r="W51" s="125">
        <f t="shared" ref="W51" si="375">W52</f>
        <v>0</v>
      </c>
      <c r="X51" s="125">
        <f t="shared" ref="X51" si="376">X52</f>
        <v>0</v>
      </c>
      <c r="Y51" s="125">
        <f t="shared" ref="Y51" si="377">Y52</f>
        <v>0</v>
      </c>
      <c r="Z51" s="125">
        <f t="shared" ref="Z51" si="378">Z52</f>
        <v>0</v>
      </c>
      <c r="AA51" s="11">
        <f t="shared" si="25"/>
        <v>1.5</v>
      </c>
      <c r="AB51" s="11">
        <f t="shared" si="23"/>
        <v>0</v>
      </c>
      <c r="AC51" s="96">
        <f t="shared" ref="AC51" si="379">AC52</f>
        <v>0.3</v>
      </c>
      <c r="AD51" s="96">
        <f t="shared" ref="AD51" si="380">AD52</f>
        <v>0</v>
      </c>
      <c r="AE51" s="96">
        <f t="shared" ref="AE51" si="381">AE52</f>
        <v>1.2</v>
      </c>
      <c r="AF51" s="96">
        <f t="shared" ref="AF51" si="382">AF52</f>
        <v>0</v>
      </c>
      <c r="AG51" s="96">
        <f t="shared" ref="AG51" si="383">AG52</f>
        <v>0</v>
      </c>
      <c r="AH51" s="96">
        <f t="shared" ref="AH51" si="384">AH52</f>
        <v>0</v>
      </c>
      <c r="AI51" s="96">
        <f t="shared" ref="AI51" si="385">AI52</f>
        <v>0</v>
      </c>
      <c r="AJ51" s="96">
        <f t="shared" ref="AJ51" si="386">AJ52</f>
        <v>0</v>
      </c>
      <c r="AK51" s="96">
        <f t="shared" ref="AK51" si="387">AK52</f>
        <v>0</v>
      </c>
      <c r="AL51" s="96">
        <f t="shared" ref="AL51" si="388">AL52</f>
        <v>0</v>
      </c>
      <c r="AN51" s="153">
        <f>AA51-'3 priedas_asignavimai'!AW147</f>
        <v>0</v>
      </c>
    </row>
    <row r="52" spans="1:40" ht="15" customHeight="1" x14ac:dyDescent="0.25">
      <c r="A52" s="9"/>
      <c r="B52" s="1" t="s">
        <v>5</v>
      </c>
      <c r="C52" s="144">
        <f t="shared" si="19"/>
        <v>1.5</v>
      </c>
      <c r="D52" s="144">
        <f t="shared" si="20"/>
        <v>0</v>
      </c>
      <c r="E52" s="6">
        <v>0.3</v>
      </c>
      <c r="F52" s="6"/>
      <c r="G52" s="6">
        <v>1.2</v>
      </c>
      <c r="H52" s="6"/>
      <c r="I52" s="6"/>
      <c r="J52" s="6"/>
      <c r="K52" s="6"/>
      <c r="L52" s="6"/>
      <c r="M52" s="6"/>
      <c r="N52" s="6"/>
      <c r="O52" s="144">
        <f t="shared" si="21"/>
        <v>0</v>
      </c>
      <c r="P52" s="144">
        <f t="shared" si="22"/>
        <v>0</v>
      </c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1">
        <f t="shared" si="25"/>
        <v>1.5</v>
      </c>
      <c r="AB52" s="11">
        <f t="shared" si="23"/>
        <v>0</v>
      </c>
      <c r="AC52" s="5">
        <f t="shared" ref="AC52" si="389">E52+Q52</f>
        <v>0.3</v>
      </c>
      <c r="AD52" s="5">
        <f t="shared" ref="AD52" si="390">F52+R52</f>
        <v>0</v>
      </c>
      <c r="AE52" s="5">
        <f t="shared" ref="AE52" si="391">G52+S52</f>
        <v>1.2</v>
      </c>
      <c r="AF52" s="5">
        <f t="shared" ref="AF52" si="392">H52+T52</f>
        <v>0</v>
      </c>
      <c r="AG52" s="5">
        <f t="shared" ref="AG52" si="393">I52+U52</f>
        <v>0</v>
      </c>
      <c r="AH52" s="5">
        <f t="shared" ref="AH52" si="394">J52+V52</f>
        <v>0</v>
      </c>
      <c r="AI52" s="5">
        <f t="shared" ref="AI52" si="395">K52+W52</f>
        <v>0</v>
      </c>
      <c r="AJ52" s="5">
        <f t="shared" ref="AJ52" si="396">L52+X52</f>
        <v>0</v>
      </c>
      <c r="AK52" s="5">
        <f t="shared" ref="AK52" si="397">M52+Y52</f>
        <v>0</v>
      </c>
      <c r="AL52" s="5">
        <f t="shared" ref="AL52" si="398">N52+Z52</f>
        <v>0</v>
      </c>
      <c r="AN52" s="153">
        <f>AA52-'3 priedas_asignavimai'!AW151</f>
        <v>0</v>
      </c>
    </row>
    <row r="53" spans="1:40" ht="15" customHeight="1" x14ac:dyDescent="0.25">
      <c r="A53" s="3" t="s">
        <v>18</v>
      </c>
      <c r="B53" s="112" t="s">
        <v>304</v>
      </c>
      <c r="C53" s="144">
        <f t="shared" si="19"/>
        <v>10.6</v>
      </c>
      <c r="D53" s="144">
        <f t="shared" si="20"/>
        <v>0</v>
      </c>
      <c r="E53" s="121">
        <f t="shared" ref="E53:E55" si="399">E54</f>
        <v>10.6</v>
      </c>
      <c r="F53" s="121">
        <f t="shared" ref="F53:F55" si="400">F54</f>
        <v>0</v>
      </c>
      <c r="G53" s="121">
        <f t="shared" ref="G53:G55" si="401">G54</f>
        <v>0</v>
      </c>
      <c r="H53" s="121">
        <f t="shared" ref="H53:H55" si="402">H54</f>
        <v>0</v>
      </c>
      <c r="I53" s="121">
        <f t="shared" ref="I53:I55" si="403">I54</f>
        <v>0</v>
      </c>
      <c r="J53" s="121">
        <f t="shared" ref="J53:J55" si="404">J54</f>
        <v>0</v>
      </c>
      <c r="K53" s="121">
        <f t="shared" ref="K53:K55" si="405">K54</f>
        <v>0</v>
      </c>
      <c r="L53" s="121">
        <f t="shared" ref="L53:L55" si="406">L54</f>
        <v>0</v>
      </c>
      <c r="M53" s="121">
        <f t="shared" ref="M53:M55" si="407">M54</f>
        <v>0</v>
      </c>
      <c r="N53" s="121">
        <f t="shared" ref="N53:N55" si="408">N54</f>
        <v>0</v>
      </c>
      <c r="O53" s="144">
        <f t="shared" si="21"/>
        <v>0</v>
      </c>
      <c r="P53" s="144">
        <f t="shared" si="22"/>
        <v>0</v>
      </c>
      <c r="Q53" s="125">
        <f t="shared" ref="Q53:Q55" si="409">Q54</f>
        <v>0</v>
      </c>
      <c r="R53" s="125">
        <f t="shared" ref="R53:R55" si="410">R54</f>
        <v>0</v>
      </c>
      <c r="S53" s="125">
        <f t="shared" ref="S53:S55" si="411">S54</f>
        <v>0</v>
      </c>
      <c r="T53" s="125">
        <f t="shared" ref="T53:T55" si="412">T54</f>
        <v>0</v>
      </c>
      <c r="U53" s="125">
        <f t="shared" ref="U53:U55" si="413">U54</f>
        <v>0</v>
      </c>
      <c r="V53" s="125">
        <f t="shared" ref="V53:V55" si="414">V54</f>
        <v>0</v>
      </c>
      <c r="W53" s="125">
        <f t="shared" ref="W53:W55" si="415">W54</f>
        <v>0</v>
      </c>
      <c r="X53" s="125">
        <f t="shared" ref="X53:X55" si="416">X54</f>
        <v>0</v>
      </c>
      <c r="Y53" s="125">
        <f t="shared" ref="Y53:Y55" si="417">Y54</f>
        <v>0</v>
      </c>
      <c r="Z53" s="125">
        <f t="shared" ref="Z53:Z55" si="418">Z54</f>
        <v>0</v>
      </c>
      <c r="AA53" s="11">
        <f t="shared" si="25"/>
        <v>10.6</v>
      </c>
      <c r="AB53" s="11">
        <f t="shared" si="23"/>
        <v>0</v>
      </c>
      <c r="AC53" s="96">
        <f t="shared" ref="AC53:AC55" si="419">AC54</f>
        <v>10.6</v>
      </c>
      <c r="AD53" s="96">
        <f t="shared" ref="AD53:AL55" si="420">AD54</f>
        <v>0</v>
      </c>
      <c r="AE53" s="96">
        <f t="shared" ref="AE53" si="421">AE54</f>
        <v>0</v>
      </c>
      <c r="AF53" s="96">
        <f t="shared" ref="AF53" si="422">AF54</f>
        <v>0</v>
      </c>
      <c r="AG53" s="96">
        <f t="shared" ref="AG53" si="423">AG54</f>
        <v>0</v>
      </c>
      <c r="AH53" s="96">
        <f t="shared" ref="AH53" si="424">AH54</f>
        <v>0</v>
      </c>
      <c r="AI53" s="96">
        <f t="shared" ref="AI53" si="425">AI54</f>
        <v>0</v>
      </c>
      <c r="AJ53" s="96">
        <f t="shared" ref="AJ53" si="426">AJ54</f>
        <v>0</v>
      </c>
      <c r="AK53" s="96">
        <f t="shared" ref="AK53" si="427">AK54</f>
        <v>0</v>
      </c>
      <c r="AL53" s="96">
        <f t="shared" ref="AL53" si="428">AL54</f>
        <v>0</v>
      </c>
      <c r="AN53" s="153">
        <f>AA53-'3 priedas_asignavimai'!AW154</f>
        <v>0</v>
      </c>
    </row>
    <row r="54" spans="1:40" ht="15" customHeight="1" x14ac:dyDescent="0.25">
      <c r="A54" s="26"/>
      <c r="B54" s="1" t="s">
        <v>5</v>
      </c>
      <c r="C54" s="144">
        <f t="shared" si="19"/>
        <v>10.6</v>
      </c>
      <c r="D54" s="144">
        <f t="shared" si="20"/>
        <v>0</v>
      </c>
      <c r="E54" s="6">
        <v>10.6</v>
      </c>
      <c r="F54" s="6"/>
      <c r="G54" s="6"/>
      <c r="H54" s="6"/>
      <c r="I54" s="6"/>
      <c r="J54" s="6"/>
      <c r="K54" s="6"/>
      <c r="L54" s="6"/>
      <c r="M54" s="6"/>
      <c r="N54" s="6"/>
      <c r="O54" s="144">
        <f t="shared" si="21"/>
        <v>0</v>
      </c>
      <c r="P54" s="144">
        <f t="shared" si="22"/>
        <v>0</v>
      </c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1">
        <f t="shared" si="25"/>
        <v>10.6</v>
      </c>
      <c r="AB54" s="11">
        <f t="shared" si="23"/>
        <v>0</v>
      </c>
      <c r="AC54" s="5">
        <f t="shared" ref="AC54" si="429">E54+Q54</f>
        <v>10.6</v>
      </c>
      <c r="AD54" s="5">
        <f t="shared" ref="AD54" si="430">F54+R54</f>
        <v>0</v>
      </c>
      <c r="AE54" s="5">
        <f t="shared" ref="AE54" si="431">G54+S54</f>
        <v>0</v>
      </c>
      <c r="AF54" s="5">
        <f t="shared" ref="AF54" si="432">H54+T54</f>
        <v>0</v>
      </c>
      <c r="AG54" s="5">
        <f t="shared" ref="AG54" si="433">I54+U54</f>
        <v>0</v>
      </c>
      <c r="AH54" s="5">
        <f t="shared" ref="AH54" si="434">J54+V54</f>
        <v>0</v>
      </c>
      <c r="AI54" s="5">
        <f t="shared" ref="AI54" si="435">K54+W54</f>
        <v>0</v>
      </c>
      <c r="AJ54" s="5">
        <f t="shared" ref="AJ54" si="436">L54+X54</f>
        <v>0</v>
      </c>
      <c r="AK54" s="5">
        <f t="shared" ref="AK54" si="437">M54+Y54</f>
        <v>0</v>
      </c>
      <c r="AL54" s="5">
        <f t="shared" ref="AL54" si="438">N54+Z54</f>
        <v>0</v>
      </c>
      <c r="AN54" s="153">
        <f>AA54-'3 priedas_asignavimai'!AW158</f>
        <v>0</v>
      </c>
    </row>
    <row r="55" spans="1:40" ht="15" customHeight="1" x14ac:dyDescent="0.25">
      <c r="A55" s="3" t="s">
        <v>19</v>
      </c>
      <c r="B55" s="110" t="s">
        <v>306</v>
      </c>
      <c r="C55" s="144">
        <f t="shared" ref="C55:C56" si="439">E55+G55+I55+K55+M55</f>
        <v>3.7</v>
      </c>
      <c r="D55" s="144">
        <f t="shared" ref="D55:D56" si="440">F55+H55+J55+L55+N55</f>
        <v>0</v>
      </c>
      <c r="E55" s="121">
        <f t="shared" si="399"/>
        <v>3.7</v>
      </c>
      <c r="F55" s="121">
        <f t="shared" si="400"/>
        <v>0</v>
      </c>
      <c r="G55" s="121">
        <f t="shared" si="401"/>
        <v>0</v>
      </c>
      <c r="H55" s="121">
        <f t="shared" si="402"/>
        <v>0</v>
      </c>
      <c r="I55" s="121">
        <f t="shared" si="403"/>
        <v>0</v>
      </c>
      <c r="J55" s="121">
        <f t="shared" si="404"/>
        <v>0</v>
      </c>
      <c r="K55" s="121">
        <f t="shared" si="405"/>
        <v>0</v>
      </c>
      <c r="L55" s="121">
        <f t="shared" si="406"/>
        <v>0</v>
      </c>
      <c r="M55" s="121">
        <f t="shared" si="407"/>
        <v>0</v>
      </c>
      <c r="N55" s="121">
        <f t="shared" si="408"/>
        <v>0</v>
      </c>
      <c r="O55" s="144">
        <f t="shared" ref="O55:O56" si="441">Q55+S55+U55+W55+Y55</f>
        <v>0</v>
      </c>
      <c r="P55" s="144">
        <f t="shared" ref="P55:P56" si="442">R55+T55+V55+X55+Z55</f>
        <v>0</v>
      </c>
      <c r="Q55" s="125">
        <f t="shared" si="409"/>
        <v>0</v>
      </c>
      <c r="R55" s="125">
        <f t="shared" si="410"/>
        <v>0</v>
      </c>
      <c r="S55" s="125">
        <f t="shared" si="411"/>
        <v>0</v>
      </c>
      <c r="T55" s="125">
        <f t="shared" si="412"/>
        <v>0</v>
      </c>
      <c r="U55" s="125">
        <f t="shared" si="413"/>
        <v>0</v>
      </c>
      <c r="V55" s="125">
        <f t="shared" si="414"/>
        <v>0</v>
      </c>
      <c r="W55" s="125">
        <f t="shared" si="415"/>
        <v>0</v>
      </c>
      <c r="X55" s="125">
        <f t="shared" si="416"/>
        <v>0</v>
      </c>
      <c r="Y55" s="125">
        <f t="shared" si="417"/>
        <v>0</v>
      </c>
      <c r="Z55" s="125">
        <f t="shared" si="418"/>
        <v>0</v>
      </c>
      <c r="AA55" s="11">
        <f t="shared" ref="AA55:AA56" si="443">AC55+AE55+AG55+AI55+AK55</f>
        <v>3.7</v>
      </c>
      <c r="AB55" s="11">
        <f t="shared" ref="AB55:AB56" si="444">AD55+AF55+AH55+AJ55+AL55</f>
        <v>0</v>
      </c>
      <c r="AC55" s="96">
        <f t="shared" si="419"/>
        <v>3.7</v>
      </c>
      <c r="AD55" s="96">
        <f t="shared" si="420"/>
        <v>0</v>
      </c>
      <c r="AE55" s="96">
        <f t="shared" si="420"/>
        <v>0</v>
      </c>
      <c r="AF55" s="96">
        <f t="shared" si="420"/>
        <v>0</v>
      </c>
      <c r="AG55" s="96">
        <f t="shared" si="420"/>
        <v>0</v>
      </c>
      <c r="AH55" s="96">
        <f t="shared" si="420"/>
        <v>0</v>
      </c>
      <c r="AI55" s="96">
        <f t="shared" si="420"/>
        <v>0</v>
      </c>
      <c r="AJ55" s="96">
        <f t="shared" si="420"/>
        <v>0</v>
      </c>
      <c r="AK55" s="96">
        <f t="shared" si="420"/>
        <v>0</v>
      </c>
      <c r="AL55" s="96">
        <f t="shared" si="420"/>
        <v>0</v>
      </c>
      <c r="AN55" s="153">
        <f>AA55-'3 priedas_asignavimai'!AW156</f>
        <v>3.7</v>
      </c>
    </row>
    <row r="56" spans="1:40" ht="15" customHeight="1" x14ac:dyDescent="0.25">
      <c r="A56" s="26"/>
      <c r="B56" s="111" t="s">
        <v>4</v>
      </c>
      <c r="C56" s="144">
        <f t="shared" si="439"/>
        <v>3.7</v>
      </c>
      <c r="D56" s="144">
        <f t="shared" si="440"/>
        <v>0</v>
      </c>
      <c r="E56" s="6">
        <v>3.7</v>
      </c>
      <c r="F56" s="6"/>
      <c r="G56" s="6"/>
      <c r="H56" s="6"/>
      <c r="I56" s="6"/>
      <c r="J56" s="6"/>
      <c r="K56" s="6"/>
      <c r="L56" s="6"/>
      <c r="M56" s="6"/>
      <c r="N56" s="6"/>
      <c r="O56" s="144">
        <f t="shared" si="441"/>
        <v>0</v>
      </c>
      <c r="P56" s="144">
        <f t="shared" si="442"/>
        <v>0</v>
      </c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1">
        <f t="shared" si="443"/>
        <v>3.7</v>
      </c>
      <c r="AB56" s="11">
        <f t="shared" si="444"/>
        <v>0</v>
      </c>
      <c r="AC56" s="5">
        <f t="shared" ref="AC56" si="445">E56+Q56</f>
        <v>3.7</v>
      </c>
      <c r="AD56" s="5">
        <f t="shared" ref="AD56" si="446">F56+R56</f>
        <v>0</v>
      </c>
      <c r="AE56" s="5">
        <f t="shared" ref="AE56" si="447">G56+S56</f>
        <v>0</v>
      </c>
      <c r="AF56" s="5">
        <f t="shared" ref="AF56" si="448">H56+T56</f>
        <v>0</v>
      </c>
      <c r="AG56" s="5">
        <f t="shared" ref="AG56" si="449">I56+U56</f>
        <v>0</v>
      </c>
      <c r="AH56" s="5">
        <f t="shared" ref="AH56" si="450">J56+V56</f>
        <v>0</v>
      </c>
      <c r="AI56" s="5">
        <f t="shared" ref="AI56" si="451">K56+W56</f>
        <v>0</v>
      </c>
      <c r="AJ56" s="5">
        <f t="shared" ref="AJ56" si="452">L56+X56</f>
        <v>0</v>
      </c>
      <c r="AK56" s="5">
        <f t="shared" ref="AK56" si="453">M56+Y56</f>
        <v>0</v>
      </c>
      <c r="AL56" s="5">
        <f t="shared" ref="AL56" si="454">N56+Z56</f>
        <v>0</v>
      </c>
      <c r="AN56" s="153">
        <f>AA56-'3 priedas_asignavimai'!AW160</f>
        <v>3.7</v>
      </c>
    </row>
    <row r="57" spans="1:40" s="23" customFormat="1" ht="15" customHeight="1" x14ac:dyDescent="0.25">
      <c r="A57" s="28" t="s">
        <v>20</v>
      </c>
      <c r="B57" s="106" t="s">
        <v>307</v>
      </c>
      <c r="C57" s="144">
        <f t="shared" si="19"/>
        <v>0.1</v>
      </c>
      <c r="D57" s="144">
        <f t="shared" si="20"/>
        <v>0</v>
      </c>
      <c r="E57" s="121">
        <f t="shared" ref="E57" si="455">E58</f>
        <v>0</v>
      </c>
      <c r="F57" s="121">
        <f t="shared" ref="F57" si="456">F58</f>
        <v>0</v>
      </c>
      <c r="G57" s="121">
        <f t="shared" ref="G57" si="457">G58</f>
        <v>0.1</v>
      </c>
      <c r="H57" s="121">
        <f t="shared" ref="H57" si="458">H58</f>
        <v>0</v>
      </c>
      <c r="I57" s="121">
        <f t="shared" ref="I57" si="459">I58</f>
        <v>0</v>
      </c>
      <c r="J57" s="121">
        <f t="shared" ref="J57" si="460">J58</f>
        <v>0</v>
      </c>
      <c r="K57" s="121">
        <f t="shared" ref="K57" si="461">K58</f>
        <v>0</v>
      </c>
      <c r="L57" s="121">
        <f t="shared" ref="L57" si="462">L58</f>
        <v>0</v>
      </c>
      <c r="M57" s="121">
        <f t="shared" ref="M57" si="463">M58</f>
        <v>0</v>
      </c>
      <c r="N57" s="121">
        <f t="shared" ref="N57" si="464">N58</f>
        <v>0</v>
      </c>
      <c r="O57" s="144">
        <f t="shared" si="21"/>
        <v>0</v>
      </c>
      <c r="P57" s="144">
        <f t="shared" si="22"/>
        <v>0</v>
      </c>
      <c r="Q57" s="125">
        <f t="shared" ref="Q57" si="465">Q58</f>
        <v>0</v>
      </c>
      <c r="R57" s="125">
        <f t="shared" ref="R57" si="466">R58</f>
        <v>0</v>
      </c>
      <c r="S57" s="125">
        <f t="shared" ref="S57" si="467">S58</f>
        <v>0</v>
      </c>
      <c r="T57" s="125">
        <f t="shared" ref="T57" si="468">T58</f>
        <v>0</v>
      </c>
      <c r="U57" s="125">
        <f t="shared" ref="U57" si="469">U58</f>
        <v>0</v>
      </c>
      <c r="V57" s="125">
        <f t="shared" ref="V57" si="470">V58</f>
        <v>0</v>
      </c>
      <c r="W57" s="125">
        <f t="shared" ref="W57" si="471">W58</f>
        <v>0</v>
      </c>
      <c r="X57" s="125">
        <f t="shared" ref="X57" si="472">X58</f>
        <v>0</v>
      </c>
      <c r="Y57" s="125">
        <f t="shared" ref="Y57" si="473">Y58</f>
        <v>0</v>
      </c>
      <c r="Z57" s="125">
        <f t="shared" ref="Z57" si="474">Z58</f>
        <v>0</v>
      </c>
      <c r="AA57" s="11">
        <f t="shared" si="25"/>
        <v>0.1</v>
      </c>
      <c r="AB57" s="11">
        <f t="shared" si="23"/>
        <v>0</v>
      </c>
      <c r="AC57" s="96">
        <f t="shared" ref="AC57" si="475">AC58</f>
        <v>0</v>
      </c>
      <c r="AD57" s="96">
        <f t="shared" ref="AD57" si="476">AD58</f>
        <v>0</v>
      </c>
      <c r="AE57" s="96">
        <f t="shared" ref="AE57" si="477">AE58</f>
        <v>0.1</v>
      </c>
      <c r="AF57" s="96">
        <f t="shared" ref="AF57" si="478">AF58</f>
        <v>0</v>
      </c>
      <c r="AG57" s="96">
        <f t="shared" ref="AG57" si="479">AG58</f>
        <v>0</v>
      </c>
      <c r="AH57" s="96">
        <f t="shared" ref="AH57" si="480">AH58</f>
        <v>0</v>
      </c>
      <c r="AI57" s="96">
        <f t="shared" ref="AI57" si="481">AI58</f>
        <v>0</v>
      </c>
      <c r="AJ57" s="96">
        <f t="shared" ref="AJ57" si="482">AJ58</f>
        <v>0</v>
      </c>
      <c r="AK57" s="96">
        <f t="shared" ref="AK57" si="483">AK58</f>
        <v>0</v>
      </c>
      <c r="AL57" s="96">
        <f t="shared" ref="AL57" si="484">AL58</f>
        <v>0</v>
      </c>
      <c r="AN57" s="154">
        <f>AA57-'3 priedas_asignavimai'!AW166</f>
        <v>0</v>
      </c>
    </row>
    <row r="58" spans="1:40" s="23" customFormat="1" ht="15" customHeight="1" x14ac:dyDescent="0.25">
      <c r="A58" s="29"/>
      <c r="B58" s="4" t="s">
        <v>6</v>
      </c>
      <c r="C58" s="144">
        <f t="shared" si="19"/>
        <v>0.1</v>
      </c>
      <c r="D58" s="144">
        <f t="shared" si="20"/>
        <v>0</v>
      </c>
      <c r="E58" s="6"/>
      <c r="F58" s="6"/>
      <c r="G58" s="6">
        <v>0.1</v>
      </c>
      <c r="H58" s="6"/>
      <c r="I58" s="6"/>
      <c r="J58" s="6"/>
      <c r="K58" s="6"/>
      <c r="L58" s="6"/>
      <c r="M58" s="6"/>
      <c r="N58" s="6"/>
      <c r="O58" s="144">
        <f t="shared" si="21"/>
        <v>0</v>
      </c>
      <c r="P58" s="144">
        <f t="shared" si="22"/>
        <v>0</v>
      </c>
      <c r="Q58" s="126"/>
      <c r="R58" s="126"/>
      <c r="S58" s="126"/>
      <c r="T58" s="126"/>
      <c r="U58" s="126"/>
      <c r="V58" s="126"/>
      <c r="W58" s="126"/>
      <c r="X58" s="126"/>
      <c r="Y58" s="126"/>
      <c r="Z58" s="126"/>
      <c r="AA58" s="11">
        <f t="shared" si="25"/>
        <v>0.1</v>
      </c>
      <c r="AB58" s="11">
        <f t="shared" si="23"/>
        <v>0</v>
      </c>
      <c r="AC58" s="5">
        <f t="shared" ref="AC58" si="485">E58+Q58</f>
        <v>0</v>
      </c>
      <c r="AD58" s="5">
        <f t="shared" ref="AD58" si="486">F58+R58</f>
        <v>0</v>
      </c>
      <c r="AE58" s="5">
        <f t="shared" ref="AE58" si="487">G58+S58</f>
        <v>0.1</v>
      </c>
      <c r="AF58" s="5">
        <f t="shared" ref="AF58" si="488">H58+T58</f>
        <v>0</v>
      </c>
      <c r="AG58" s="5">
        <f t="shared" ref="AG58" si="489">I58+U58</f>
        <v>0</v>
      </c>
      <c r="AH58" s="5">
        <f t="shared" ref="AH58" si="490">J58+V58</f>
        <v>0</v>
      </c>
      <c r="AI58" s="5">
        <f t="shared" ref="AI58" si="491">K58+W58</f>
        <v>0</v>
      </c>
      <c r="AJ58" s="5">
        <f t="shared" ref="AJ58" si="492">L58+X58</f>
        <v>0</v>
      </c>
      <c r="AK58" s="5">
        <f t="shared" ref="AK58" si="493">M58+Y58</f>
        <v>0</v>
      </c>
      <c r="AL58" s="5">
        <f t="shared" ref="AL58" si="494">N58+Z58</f>
        <v>0</v>
      </c>
      <c r="AN58" s="154">
        <f>AA58-'3 priedas_asignavimai'!AW167</f>
        <v>0</v>
      </c>
    </row>
    <row r="59" spans="1:40" ht="15" customHeight="1" x14ac:dyDescent="0.25">
      <c r="A59" s="3" t="s">
        <v>21</v>
      </c>
      <c r="B59" s="107" t="s">
        <v>311</v>
      </c>
      <c r="C59" s="144">
        <f t="shared" si="19"/>
        <v>56.7</v>
      </c>
      <c r="D59" s="144">
        <f t="shared" si="20"/>
        <v>0</v>
      </c>
      <c r="E59" s="121">
        <f t="shared" ref="E59" si="495">E60</f>
        <v>56.7</v>
      </c>
      <c r="F59" s="121">
        <f t="shared" ref="F59" si="496">F60</f>
        <v>0</v>
      </c>
      <c r="G59" s="121">
        <f t="shared" ref="G59" si="497">G60</f>
        <v>0</v>
      </c>
      <c r="H59" s="121">
        <f t="shared" ref="H59" si="498">H60</f>
        <v>0</v>
      </c>
      <c r="I59" s="121">
        <f t="shared" ref="I59" si="499">I60</f>
        <v>0</v>
      </c>
      <c r="J59" s="121">
        <f t="shared" ref="J59" si="500">J60</f>
        <v>0</v>
      </c>
      <c r="K59" s="121">
        <f t="shared" ref="K59" si="501">K60</f>
        <v>0</v>
      </c>
      <c r="L59" s="121">
        <f t="shared" ref="L59" si="502">L60</f>
        <v>0</v>
      </c>
      <c r="M59" s="121">
        <f t="shared" ref="M59" si="503">M60</f>
        <v>0</v>
      </c>
      <c r="N59" s="121">
        <f t="shared" ref="N59" si="504">N60</f>
        <v>0</v>
      </c>
      <c r="O59" s="144">
        <f t="shared" si="21"/>
        <v>0</v>
      </c>
      <c r="P59" s="144">
        <f t="shared" si="22"/>
        <v>0</v>
      </c>
      <c r="Q59" s="125">
        <f t="shared" ref="Q59" si="505">Q60</f>
        <v>0</v>
      </c>
      <c r="R59" s="125">
        <f t="shared" ref="R59" si="506">R60</f>
        <v>0</v>
      </c>
      <c r="S59" s="125">
        <f t="shared" ref="S59" si="507">S60</f>
        <v>0</v>
      </c>
      <c r="T59" s="125">
        <f t="shared" ref="T59" si="508">T60</f>
        <v>0</v>
      </c>
      <c r="U59" s="125">
        <f t="shared" ref="U59" si="509">U60</f>
        <v>0</v>
      </c>
      <c r="V59" s="125">
        <f t="shared" ref="V59" si="510">V60</f>
        <v>0</v>
      </c>
      <c r="W59" s="125">
        <f t="shared" ref="W59" si="511">W60</f>
        <v>0</v>
      </c>
      <c r="X59" s="125">
        <f t="shared" ref="X59" si="512">X60</f>
        <v>0</v>
      </c>
      <c r="Y59" s="125">
        <f t="shared" ref="Y59" si="513">Y60</f>
        <v>0</v>
      </c>
      <c r="Z59" s="125">
        <f t="shared" ref="Z59" si="514">Z60</f>
        <v>0</v>
      </c>
      <c r="AA59" s="11">
        <f t="shared" si="25"/>
        <v>56.7</v>
      </c>
      <c r="AB59" s="11">
        <f t="shared" si="23"/>
        <v>0</v>
      </c>
      <c r="AC59" s="96">
        <f t="shared" ref="AC59" si="515">AC60</f>
        <v>56.7</v>
      </c>
      <c r="AD59" s="96">
        <f t="shared" ref="AD59" si="516">AD60</f>
        <v>0</v>
      </c>
      <c r="AE59" s="96">
        <f t="shared" ref="AE59" si="517">AE60</f>
        <v>0</v>
      </c>
      <c r="AF59" s="96">
        <f t="shared" ref="AF59" si="518">AF60</f>
        <v>0</v>
      </c>
      <c r="AG59" s="96">
        <f t="shared" ref="AG59" si="519">AG60</f>
        <v>0</v>
      </c>
      <c r="AH59" s="96">
        <f t="shared" ref="AH59" si="520">AH60</f>
        <v>0</v>
      </c>
      <c r="AI59" s="96">
        <f t="shared" ref="AI59" si="521">AI60</f>
        <v>0</v>
      </c>
      <c r="AJ59" s="96">
        <f t="shared" ref="AJ59" si="522">AJ60</f>
        <v>0</v>
      </c>
      <c r="AK59" s="96">
        <f t="shared" ref="AK59" si="523">AK60</f>
        <v>0</v>
      </c>
      <c r="AL59" s="96">
        <f t="shared" ref="AL59" si="524">AL60</f>
        <v>0</v>
      </c>
      <c r="AN59" s="153">
        <f>AA59-'3 priedas_asignavimai'!AW171</f>
        <v>0</v>
      </c>
    </row>
    <row r="60" spans="1:40" x14ac:dyDescent="0.25">
      <c r="A60" s="26"/>
      <c r="B60" s="4" t="s">
        <v>59</v>
      </c>
      <c r="C60" s="144">
        <f t="shared" si="19"/>
        <v>56.7</v>
      </c>
      <c r="D60" s="144">
        <f t="shared" si="20"/>
        <v>0</v>
      </c>
      <c r="E60" s="6">
        <v>56.7</v>
      </c>
      <c r="F60" s="6"/>
      <c r="G60" s="6"/>
      <c r="H60" s="6"/>
      <c r="I60" s="6"/>
      <c r="J60" s="6"/>
      <c r="K60" s="6"/>
      <c r="L60" s="6"/>
      <c r="M60" s="6"/>
      <c r="N60" s="6"/>
      <c r="O60" s="144">
        <f t="shared" si="21"/>
        <v>0</v>
      </c>
      <c r="P60" s="144">
        <f t="shared" si="22"/>
        <v>0</v>
      </c>
      <c r="Q60" s="126"/>
      <c r="R60" s="126"/>
      <c r="S60" s="126"/>
      <c r="T60" s="126"/>
      <c r="U60" s="126"/>
      <c r="V60" s="126"/>
      <c r="W60" s="126"/>
      <c r="X60" s="126"/>
      <c r="Y60" s="126"/>
      <c r="Z60" s="126"/>
      <c r="AA60" s="11">
        <f t="shared" si="25"/>
        <v>56.7</v>
      </c>
      <c r="AB60" s="11">
        <f t="shared" si="23"/>
        <v>0</v>
      </c>
      <c r="AC60" s="5">
        <f t="shared" ref="AC60" si="525">E60+Q60</f>
        <v>56.7</v>
      </c>
      <c r="AD60" s="5">
        <f t="shared" ref="AD60" si="526">F60+R60</f>
        <v>0</v>
      </c>
      <c r="AE60" s="5">
        <f t="shared" ref="AE60" si="527">G60+S60</f>
        <v>0</v>
      </c>
      <c r="AF60" s="5">
        <f t="shared" ref="AF60" si="528">H60+T60</f>
        <v>0</v>
      </c>
      <c r="AG60" s="5">
        <f t="shared" ref="AG60" si="529">I60+U60</f>
        <v>0</v>
      </c>
      <c r="AH60" s="5">
        <f t="shared" ref="AH60" si="530">J60+V60</f>
        <v>0</v>
      </c>
      <c r="AI60" s="5">
        <f t="shared" ref="AI60" si="531">K60+W60</f>
        <v>0</v>
      </c>
      <c r="AJ60" s="5">
        <f t="shared" ref="AJ60" si="532">L60+X60</f>
        <v>0</v>
      </c>
      <c r="AK60" s="5">
        <f t="shared" ref="AK60" si="533">M60+Y60</f>
        <v>0</v>
      </c>
      <c r="AL60" s="5">
        <f t="shared" ref="AL60" si="534">N60+Z60</f>
        <v>0</v>
      </c>
      <c r="AN60" s="153">
        <f>AA60-'3 priedas_asignavimai'!AW172</f>
        <v>0</v>
      </c>
    </row>
    <row r="61" spans="1:40" ht="15" customHeight="1" x14ac:dyDescent="0.25">
      <c r="A61" s="29" t="s">
        <v>22</v>
      </c>
      <c r="B61" s="107" t="s">
        <v>312</v>
      </c>
      <c r="C61" s="144">
        <f t="shared" si="19"/>
        <v>12.200000000000001</v>
      </c>
      <c r="D61" s="144">
        <f t="shared" si="20"/>
        <v>0</v>
      </c>
      <c r="E61" s="121">
        <f t="shared" ref="E61" si="535">E62</f>
        <v>10.9</v>
      </c>
      <c r="F61" s="121">
        <f t="shared" ref="F61" si="536">F62</f>
        <v>0</v>
      </c>
      <c r="G61" s="121">
        <f t="shared" ref="G61" si="537">G62</f>
        <v>1.3</v>
      </c>
      <c r="H61" s="121">
        <f t="shared" ref="H61" si="538">H62</f>
        <v>0</v>
      </c>
      <c r="I61" s="121">
        <f t="shared" ref="I61" si="539">I62</f>
        <v>0</v>
      </c>
      <c r="J61" s="121">
        <f t="shared" ref="J61" si="540">J62</f>
        <v>0</v>
      </c>
      <c r="K61" s="121">
        <f t="shared" ref="K61" si="541">K62</f>
        <v>0</v>
      </c>
      <c r="L61" s="121">
        <f t="shared" ref="L61" si="542">L62</f>
        <v>0</v>
      </c>
      <c r="M61" s="121">
        <f t="shared" ref="M61" si="543">M62</f>
        <v>0</v>
      </c>
      <c r="N61" s="121">
        <f t="shared" ref="N61" si="544">N62</f>
        <v>0</v>
      </c>
      <c r="O61" s="144">
        <f t="shared" si="21"/>
        <v>0</v>
      </c>
      <c r="P61" s="144">
        <f t="shared" si="22"/>
        <v>0</v>
      </c>
      <c r="Q61" s="125">
        <f t="shared" ref="Q61" si="545">Q62</f>
        <v>0</v>
      </c>
      <c r="R61" s="125">
        <f t="shared" ref="R61" si="546">R62</f>
        <v>0</v>
      </c>
      <c r="S61" s="125">
        <f t="shared" ref="S61" si="547">S62</f>
        <v>0</v>
      </c>
      <c r="T61" s="125">
        <f t="shared" ref="T61" si="548">T62</f>
        <v>0</v>
      </c>
      <c r="U61" s="125">
        <f t="shared" ref="U61" si="549">U62</f>
        <v>0</v>
      </c>
      <c r="V61" s="125">
        <f t="shared" ref="V61" si="550">V62</f>
        <v>0</v>
      </c>
      <c r="W61" s="125">
        <f t="shared" ref="W61" si="551">W62</f>
        <v>0</v>
      </c>
      <c r="X61" s="125">
        <f t="shared" ref="X61" si="552">X62</f>
        <v>0</v>
      </c>
      <c r="Y61" s="125">
        <f t="shared" ref="Y61" si="553">Y62</f>
        <v>0</v>
      </c>
      <c r="Z61" s="125">
        <f t="shared" ref="Z61" si="554">Z62</f>
        <v>0</v>
      </c>
      <c r="AA61" s="11">
        <f t="shared" si="25"/>
        <v>12.200000000000001</v>
      </c>
      <c r="AB61" s="11">
        <f t="shared" si="23"/>
        <v>0</v>
      </c>
      <c r="AC61" s="96">
        <f t="shared" ref="AC61" si="555">AC62</f>
        <v>10.9</v>
      </c>
      <c r="AD61" s="96">
        <f t="shared" ref="AD61" si="556">AD62</f>
        <v>0</v>
      </c>
      <c r="AE61" s="96">
        <f t="shared" ref="AE61" si="557">AE62</f>
        <v>1.3</v>
      </c>
      <c r="AF61" s="96">
        <f t="shared" ref="AF61" si="558">AF62</f>
        <v>0</v>
      </c>
      <c r="AG61" s="96">
        <f t="shared" ref="AG61" si="559">AG62</f>
        <v>0</v>
      </c>
      <c r="AH61" s="96">
        <f t="shared" ref="AH61" si="560">AH62</f>
        <v>0</v>
      </c>
      <c r="AI61" s="96">
        <f t="shared" ref="AI61" si="561">AI62</f>
        <v>0</v>
      </c>
      <c r="AJ61" s="96">
        <f t="shared" ref="AJ61" si="562">AJ62</f>
        <v>0</v>
      </c>
      <c r="AK61" s="96">
        <f t="shared" ref="AK61" si="563">AK62</f>
        <v>0</v>
      </c>
      <c r="AL61" s="96">
        <f t="shared" ref="AL61" si="564">AL62</f>
        <v>0</v>
      </c>
      <c r="AN61" s="153">
        <f>AA61-'3 priedas_asignavimai'!AW175</f>
        <v>0</v>
      </c>
    </row>
    <row r="62" spans="1:40" x14ac:dyDescent="0.25">
      <c r="A62" s="29"/>
      <c r="B62" s="19" t="s">
        <v>59</v>
      </c>
      <c r="C62" s="144">
        <f t="shared" si="19"/>
        <v>12.200000000000001</v>
      </c>
      <c r="D62" s="144">
        <f t="shared" si="20"/>
        <v>0</v>
      </c>
      <c r="E62" s="6">
        <v>10.9</v>
      </c>
      <c r="F62" s="6"/>
      <c r="G62" s="6">
        <v>1.3</v>
      </c>
      <c r="H62" s="6"/>
      <c r="I62" s="6"/>
      <c r="J62" s="6"/>
      <c r="K62" s="6"/>
      <c r="L62" s="6"/>
      <c r="M62" s="6"/>
      <c r="N62" s="6"/>
      <c r="O62" s="144">
        <f t="shared" si="21"/>
        <v>0</v>
      </c>
      <c r="P62" s="144">
        <f t="shared" si="22"/>
        <v>0</v>
      </c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1">
        <f t="shared" si="25"/>
        <v>12.200000000000001</v>
      </c>
      <c r="AB62" s="11">
        <f t="shared" si="23"/>
        <v>0</v>
      </c>
      <c r="AC62" s="5">
        <f t="shared" ref="AC62" si="565">E62+Q62</f>
        <v>10.9</v>
      </c>
      <c r="AD62" s="5">
        <f t="shared" ref="AD62" si="566">F62+R62</f>
        <v>0</v>
      </c>
      <c r="AE62" s="5">
        <f t="shared" ref="AE62" si="567">G62+S62</f>
        <v>1.3</v>
      </c>
      <c r="AF62" s="5">
        <f t="shared" ref="AF62" si="568">H62+T62</f>
        <v>0</v>
      </c>
      <c r="AG62" s="5">
        <f t="shared" ref="AG62" si="569">I62+U62</f>
        <v>0</v>
      </c>
      <c r="AH62" s="5">
        <f t="shared" ref="AH62" si="570">J62+V62</f>
        <v>0</v>
      </c>
      <c r="AI62" s="5">
        <f t="shared" ref="AI62" si="571">K62+W62</f>
        <v>0</v>
      </c>
      <c r="AJ62" s="5">
        <f t="shared" ref="AJ62" si="572">L62+X62</f>
        <v>0</v>
      </c>
      <c r="AK62" s="5">
        <f t="shared" ref="AK62" si="573">M62+Y62</f>
        <v>0</v>
      </c>
      <c r="AL62" s="5">
        <f t="shared" ref="AL62" si="574">N62+Z62</f>
        <v>0</v>
      </c>
      <c r="AN62" s="153">
        <f>AA62-'3 priedas_asignavimai'!AW176</f>
        <v>0</v>
      </c>
    </row>
    <row r="63" spans="1:40" ht="15" customHeight="1" x14ac:dyDescent="0.25">
      <c r="A63" s="28" t="s">
        <v>23</v>
      </c>
      <c r="B63" s="107" t="s">
        <v>313</v>
      </c>
      <c r="C63" s="144">
        <f t="shared" si="19"/>
        <v>13.7</v>
      </c>
      <c r="D63" s="144">
        <f t="shared" si="20"/>
        <v>0</v>
      </c>
      <c r="E63" s="121">
        <f t="shared" ref="E63" si="575">E64</f>
        <v>13.7</v>
      </c>
      <c r="F63" s="121">
        <f t="shared" ref="F63" si="576">F64</f>
        <v>0</v>
      </c>
      <c r="G63" s="121">
        <f t="shared" ref="G63" si="577">G64</f>
        <v>0</v>
      </c>
      <c r="H63" s="121">
        <f t="shared" ref="H63" si="578">H64</f>
        <v>0</v>
      </c>
      <c r="I63" s="121">
        <f t="shared" ref="I63" si="579">I64</f>
        <v>0</v>
      </c>
      <c r="J63" s="121">
        <f t="shared" ref="J63" si="580">J64</f>
        <v>0</v>
      </c>
      <c r="K63" s="121">
        <f t="shared" ref="K63" si="581">K64</f>
        <v>0</v>
      </c>
      <c r="L63" s="121">
        <f t="shared" ref="L63" si="582">L64</f>
        <v>0</v>
      </c>
      <c r="M63" s="121">
        <f t="shared" ref="M63" si="583">M64</f>
        <v>0</v>
      </c>
      <c r="N63" s="121">
        <f t="shared" ref="N63" si="584">N64</f>
        <v>0</v>
      </c>
      <c r="O63" s="144">
        <f t="shared" si="21"/>
        <v>0</v>
      </c>
      <c r="P63" s="144">
        <f t="shared" si="22"/>
        <v>0</v>
      </c>
      <c r="Q63" s="125">
        <f t="shared" ref="Q63" si="585">Q64</f>
        <v>0</v>
      </c>
      <c r="R63" s="125">
        <f t="shared" ref="R63" si="586">R64</f>
        <v>0</v>
      </c>
      <c r="S63" s="125">
        <f t="shared" ref="S63" si="587">S64</f>
        <v>0</v>
      </c>
      <c r="T63" s="125">
        <f t="shared" ref="T63" si="588">T64</f>
        <v>0</v>
      </c>
      <c r="U63" s="125">
        <f t="shared" ref="U63" si="589">U64</f>
        <v>0</v>
      </c>
      <c r="V63" s="125">
        <f t="shared" ref="V63" si="590">V64</f>
        <v>0</v>
      </c>
      <c r="W63" s="125">
        <f t="shared" ref="W63" si="591">W64</f>
        <v>0</v>
      </c>
      <c r="X63" s="125">
        <f t="shared" ref="X63" si="592">X64</f>
        <v>0</v>
      </c>
      <c r="Y63" s="125">
        <f t="shared" ref="Y63" si="593">Y64</f>
        <v>0</v>
      </c>
      <c r="Z63" s="125">
        <f t="shared" ref="Z63" si="594">Z64</f>
        <v>0</v>
      </c>
      <c r="AA63" s="11">
        <f t="shared" si="25"/>
        <v>13.7</v>
      </c>
      <c r="AB63" s="11">
        <f t="shared" si="23"/>
        <v>0</v>
      </c>
      <c r="AC63" s="96">
        <f t="shared" ref="AC63" si="595">AC64</f>
        <v>13.7</v>
      </c>
      <c r="AD63" s="96">
        <f t="shared" ref="AD63" si="596">AD64</f>
        <v>0</v>
      </c>
      <c r="AE63" s="96">
        <f t="shared" ref="AE63" si="597">AE64</f>
        <v>0</v>
      </c>
      <c r="AF63" s="96">
        <f t="shared" ref="AF63" si="598">AF64</f>
        <v>0</v>
      </c>
      <c r="AG63" s="96">
        <f t="shared" ref="AG63" si="599">AG64</f>
        <v>0</v>
      </c>
      <c r="AH63" s="96">
        <f t="shared" ref="AH63" si="600">AH64</f>
        <v>0</v>
      </c>
      <c r="AI63" s="96">
        <f t="shared" ref="AI63" si="601">AI64</f>
        <v>0</v>
      </c>
      <c r="AJ63" s="96">
        <f t="shared" ref="AJ63" si="602">AJ64</f>
        <v>0</v>
      </c>
      <c r="AK63" s="96">
        <f t="shared" ref="AK63" si="603">AK64</f>
        <v>0</v>
      </c>
      <c r="AL63" s="96">
        <f t="shared" ref="AL63" si="604">AL64</f>
        <v>0</v>
      </c>
      <c r="AN63" s="153">
        <f>AA63-'3 priedas_asignavimai'!AW182</f>
        <v>0</v>
      </c>
    </row>
    <row r="64" spans="1:40" x14ac:dyDescent="0.25">
      <c r="A64" s="29"/>
      <c r="B64" s="19" t="s">
        <v>59</v>
      </c>
      <c r="C64" s="144">
        <f t="shared" si="19"/>
        <v>13.7</v>
      </c>
      <c r="D64" s="144">
        <f t="shared" si="20"/>
        <v>0</v>
      </c>
      <c r="E64" s="6">
        <v>13.7</v>
      </c>
      <c r="F64" s="6"/>
      <c r="G64" s="6"/>
      <c r="H64" s="6"/>
      <c r="I64" s="6"/>
      <c r="J64" s="6"/>
      <c r="K64" s="6"/>
      <c r="L64" s="6"/>
      <c r="M64" s="6"/>
      <c r="N64" s="6"/>
      <c r="O64" s="144">
        <f t="shared" si="21"/>
        <v>0</v>
      </c>
      <c r="P64" s="144">
        <f t="shared" si="22"/>
        <v>0</v>
      </c>
      <c r="Q64" s="126"/>
      <c r="R64" s="126"/>
      <c r="S64" s="126"/>
      <c r="T64" s="126"/>
      <c r="U64" s="126"/>
      <c r="V64" s="126"/>
      <c r="W64" s="126"/>
      <c r="X64" s="126"/>
      <c r="Y64" s="126"/>
      <c r="Z64" s="126"/>
      <c r="AA64" s="11">
        <f t="shared" si="25"/>
        <v>13.7</v>
      </c>
      <c r="AB64" s="11">
        <f t="shared" si="23"/>
        <v>0</v>
      </c>
      <c r="AC64" s="5">
        <f t="shared" ref="AC64" si="605">E64+Q64</f>
        <v>13.7</v>
      </c>
      <c r="AD64" s="5">
        <f t="shared" ref="AD64" si="606">F64+R64</f>
        <v>0</v>
      </c>
      <c r="AE64" s="5">
        <f t="shared" ref="AE64" si="607">G64+S64</f>
        <v>0</v>
      </c>
      <c r="AF64" s="5">
        <f t="shared" ref="AF64" si="608">H64+T64</f>
        <v>0</v>
      </c>
      <c r="AG64" s="5">
        <f t="shared" ref="AG64" si="609">I64+U64</f>
        <v>0</v>
      </c>
      <c r="AH64" s="5">
        <f t="shared" ref="AH64" si="610">J64+V64</f>
        <v>0</v>
      </c>
      <c r="AI64" s="5">
        <f t="shared" ref="AI64" si="611">K64+W64</f>
        <v>0</v>
      </c>
      <c r="AJ64" s="5">
        <f t="shared" ref="AJ64" si="612">L64+X64</f>
        <v>0</v>
      </c>
      <c r="AK64" s="5">
        <f t="shared" ref="AK64" si="613">M64+Y64</f>
        <v>0</v>
      </c>
      <c r="AL64" s="5">
        <f t="shared" ref="AL64" si="614">N64+Z64</f>
        <v>0</v>
      </c>
      <c r="AN64" s="153">
        <f>AA64-'3 priedas_asignavimai'!AW183</f>
        <v>0</v>
      </c>
    </row>
    <row r="65" spans="1:40" ht="15" customHeight="1" x14ac:dyDescent="0.25">
      <c r="A65" s="28" t="s">
        <v>24</v>
      </c>
      <c r="B65" s="107" t="s">
        <v>314</v>
      </c>
      <c r="C65" s="144">
        <f t="shared" si="19"/>
        <v>28.5</v>
      </c>
      <c r="D65" s="144">
        <f t="shared" si="20"/>
        <v>0</v>
      </c>
      <c r="E65" s="121">
        <f t="shared" ref="E65" si="615">E66</f>
        <v>27.6</v>
      </c>
      <c r="F65" s="121">
        <f t="shared" ref="F65" si="616">F66</f>
        <v>0</v>
      </c>
      <c r="G65" s="121">
        <f t="shared" ref="G65" si="617">G66</f>
        <v>0.9</v>
      </c>
      <c r="H65" s="121">
        <f t="shared" ref="H65" si="618">H66</f>
        <v>0</v>
      </c>
      <c r="I65" s="121">
        <f t="shared" ref="I65" si="619">I66</f>
        <v>0</v>
      </c>
      <c r="J65" s="121">
        <f t="shared" ref="J65" si="620">J66</f>
        <v>0</v>
      </c>
      <c r="K65" s="121">
        <f t="shared" ref="K65" si="621">K66</f>
        <v>0</v>
      </c>
      <c r="L65" s="121">
        <f t="shared" ref="L65" si="622">L66</f>
        <v>0</v>
      </c>
      <c r="M65" s="121">
        <f t="shared" ref="M65" si="623">M66</f>
        <v>0</v>
      </c>
      <c r="N65" s="121">
        <f t="shared" ref="N65" si="624">N66</f>
        <v>0</v>
      </c>
      <c r="O65" s="144">
        <f t="shared" si="21"/>
        <v>0</v>
      </c>
      <c r="P65" s="144">
        <f t="shared" si="22"/>
        <v>0</v>
      </c>
      <c r="Q65" s="125">
        <f t="shared" ref="Q65" si="625">Q66</f>
        <v>0</v>
      </c>
      <c r="R65" s="125">
        <f t="shared" ref="R65" si="626">R66</f>
        <v>0</v>
      </c>
      <c r="S65" s="125">
        <f t="shared" ref="S65" si="627">S66</f>
        <v>0</v>
      </c>
      <c r="T65" s="125">
        <f t="shared" ref="T65" si="628">T66</f>
        <v>0</v>
      </c>
      <c r="U65" s="125">
        <f t="shared" ref="U65" si="629">U66</f>
        <v>0</v>
      </c>
      <c r="V65" s="125">
        <f t="shared" ref="V65" si="630">V66</f>
        <v>0</v>
      </c>
      <c r="W65" s="125">
        <f t="shared" ref="W65" si="631">W66</f>
        <v>0</v>
      </c>
      <c r="X65" s="125">
        <f t="shared" ref="X65" si="632">X66</f>
        <v>0</v>
      </c>
      <c r="Y65" s="125">
        <f t="shared" ref="Y65" si="633">Y66</f>
        <v>0</v>
      </c>
      <c r="Z65" s="125">
        <f t="shared" ref="Z65" si="634">Z66</f>
        <v>0</v>
      </c>
      <c r="AA65" s="11">
        <f t="shared" si="25"/>
        <v>28.5</v>
      </c>
      <c r="AB65" s="11">
        <f t="shared" si="23"/>
        <v>0</v>
      </c>
      <c r="AC65" s="96">
        <f t="shared" ref="AC65" si="635">AC66</f>
        <v>27.6</v>
      </c>
      <c r="AD65" s="96">
        <f t="shared" ref="AD65" si="636">AD66</f>
        <v>0</v>
      </c>
      <c r="AE65" s="96">
        <f t="shared" ref="AE65" si="637">AE66</f>
        <v>0.9</v>
      </c>
      <c r="AF65" s="96">
        <f t="shared" ref="AF65" si="638">AF66</f>
        <v>0</v>
      </c>
      <c r="AG65" s="96">
        <f t="shared" ref="AG65" si="639">AG66</f>
        <v>0</v>
      </c>
      <c r="AH65" s="96">
        <f t="shared" ref="AH65" si="640">AH66</f>
        <v>0</v>
      </c>
      <c r="AI65" s="96">
        <f t="shared" ref="AI65" si="641">AI66</f>
        <v>0</v>
      </c>
      <c r="AJ65" s="96">
        <f t="shared" ref="AJ65" si="642">AJ66</f>
        <v>0</v>
      </c>
      <c r="AK65" s="96">
        <f t="shared" ref="AK65" si="643">AK66</f>
        <v>0</v>
      </c>
      <c r="AL65" s="96">
        <f t="shared" ref="AL65" si="644">AL66</f>
        <v>0</v>
      </c>
      <c r="AN65" s="153">
        <f>AA65-'3 priedas_asignavimai'!AW186</f>
        <v>0</v>
      </c>
    </row>
    <row r="66" spans="1:40" x14ac:dyDescent="0.25">
      <c r="A66" s="29"/>
      <c r="B66" s="19" t="s">
        <v>59</v>
      </c>
      <c r="C66" s="144">
        <f t="shared" si="19"/>
        <v>28.5</v>
      </c>
      <c r="D66" s="144">
        <f t="shared" si="20"/>
        <v>0</v>
      </c>
      <c r="E66" s="6">
        <v>27.6</v>
      </c>
      <c r="F66" s="6"/>
      <c r="G66" s="6">
        <v>0.9</v>
      </c>
      <c r="H66" s="6"/>
      <c r="I66" s="6"/>
      <c r="J66" s="6"/>
      <c r="K66" s="6"/>
      <c r="L66" s="6"/>
      <c r="M66" s="6"/>
      <c r="N66" s="6"/>
      <c r="O66" s="144">
        <f t="shared" si="21"/>
        <v>0</v>
      </c>
      <c r="P66" s="144">
        <f t="shared" si="22"/>
        <v>0</v>
      </c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1">
        <f t="shared" si="25"/>
        <v>28.5</v>
      </c>
      <c r="AB66" s="11">
        <f t="shared" si="23"/>
        <v>0</v>
      </c>
      <c r="AC66" s="5">
        <f t="shared" ref="AC66" si="645">E66+Q66</f>
        <v>27.6</v>
      </c>
      <c r="AD66" s="5">
        <f t="shared" ref="AD66" si="646">F66+R66</f>
        <v>0</v>
      </c>
      <c r="AE66" s="5">
        <f t="shared" ref="AE66" si="647">G66+S66</f>
        <v>0.9</v>
      </c>
      <c r="AF66" s="5">
        <f t="shared" ref="AF66" si="648">H66+T66</f>
        <v>0</v>
      </c>
      <c r="AG66" s="5">
        <f t="shared" ref="AG66" si="649">I66+U66</f>
        <v>0</v>
      </c>
      <c r="AH66" s="5">
        <f t="shared" ref="AH66" si="650">J66+V66</f>
        <v>0</v>
      </c>
      <c r="AI66" s="5">
        <f t="shared" ref="AI66" si="651">K66+W66</f>
        <v>0</v>
      </c>
      <c r="AJ66" s="5">
        <f t="shared" ref="AJ66" si="652">L66+X66</f>
        <v>0</v>
      </c>
      <c r="AK66" s="5">
        <f t="shared" ref="AK66" si="653">M66+Y66</f>
        <v>0</v>
      </c>
      <c r="AL66" s="5">
        <f t="shared" ref="AL66" si="654">N66+Z66</f>
        <v>0</v>
      </c>
      <c r="AN66" s="153">
        <f>AA66-'3 priedas_asignavimai'!AW187</f>
        <v>0</v>
      </c>
    </row>
    <row r="67" spans="1:40" ht="15" customHeight="1" x14ac:dyDescent="0.25">
      <c r="A67" s="3" t="s">
        <v>25</v>
      </c>
      <c r="B67" s="107" t="s">
        <v>315</v>
      </c>
      <c r="C67" s="144">
        <f t="shared" si="19"/>
        <v>15.9</v>
      </c>
      <c r="D67" s="144">
        <f t="shared" si="20"/>
        <v>0</v>
      </c>
      <c r="E67" s="121">
        <f t="shared" ref="E67" si="655">E68</f>
        <v>15.9</v>
      </c>
      <c r="F67" s="121">
        <f t="shared" ref="F67" si="656">F68</f>
        <v>0</v>
      </c>
      <c r="G67" s="121">
        <f t="shared" ref="G67" si="657">G68</f>
        <v>0</v>
      </c>
      <c r="H67" s="121">
        <f t="shared" ref="H67" si="658">H68</f>
        <v>0</v>
      </c>
      <c r="I67" s="121">
        <f t="shared" ref="I67" si="659">I68</f>
        <v>0</v>
      </c>
      <c r="J67" s="121">
        <f t="shared" ref="J67" si="660">J68</f>
        <v>0</v>
      </c>
      <c r="K67" s="121">
        <f t="shared" ref="K67" si="661">K68</f>
        <v>0</v>
      </c>
      <c r="L67" s="121">
        <f t="shared" ref="L67" si="662">L68</f>
        <v>0</v>
      </c>
      <c r="M67" s="121">
        <f t="shared" ref="M67" si="663">M68</f>
        <v>0</v>
      </c>
      <c r="N67" s="121">
        <f t="shared" ref="N67" si="664">N68</f>
        <v>0</v>
      </c>
      <c r="O67" s="144">
        <f t="shared" si="21"/>
        <v>0</v>
      </c>
      <c r="P67" s="144">
        <f t="shared" si="22"/>
        <v>0</v>
      </c>
      <c r="Q67" s="125">
        <f t="shared" ref="Q67" si="665">Q68</f>
        <v>0</v>
      </c>
      <c r="R67" s="125">
        <f t="shared" ref="R67" si="666">R68</f>
        <v>0</v>
      </c>
      <c r="S67" s="125">
        <f t="shared" ref="S67" si="667">S68</f>
        <v>0</v>
      </c>
      <c r="T67" s="125">
        <f t="shared" ref="T67" si="668">T68</f>
        <v>0</v>
      </c>
      <c r="U67" s="125">
        <f t="shared" ref="U67" si="669">U68</f>
        <v>0</v>
      </c>
      <c r="V67" s="125">
        <f t="shared" ref="V67" si="670">V68</f>
        <v>0</v>
      </c>
      <c r="W67" s="125">
        <f t="shared" ref="W67" si="671">W68</f>
        <v>0</v>
      </c>
      <c r="X67" s="125">
        <f t="shared" ref="X67" si="672">X68</f>
        <v>0</v>
      </c>
      <c r="Y67" s="125">
        <f t="shared" ref="Y67" si="673">Y68</f>
        <v>0</v>
      </c>
      <c r="Z67" s="125">
        <f t="shared" ref="Z67" si="674">Z68</f>
        <v>0</v>
      </c>
      <c r="AA67" s="11">
        <f t="shared" si="25"/>
        <v>15.9</v>
      </c>
      <c r="AB67" s="11">
        <f t="shared" si="23"/>
        <v>0</v>
      </c>
      <c r="AC67" s="96">
        <f t="shared" ref="AC67" si="675">AC68</f>
        <v>15.9</v>
      </c>
      <c r="AD67" s="96">
        <f t="shared" ref="AD67" si="676">AD68</f>
        <v>0</v>
      </c>
      <c r="AE67" s="96">
        <f t="shared" ref="AE67" si="677">AE68</f>
        <v>0</v>
      </c>
      <c r="AF67" s="96">
        <f t="shared" ref="AF67" si="678">AF68</f>
        <v>0</v>
      </c>
      <c r="AG67" s="96">
        <f t="shared" ref="AG67" si="679">AG68</f>
        <v>0</v>
      </c>
      <c r="AH67" s="96">
        <f t="shared" ref="AH67" si="680">AH68</f>
        <v>0</v>
      </c>
      <c r="AI67" s="96">
        <f t="shared" ref="AI67" si="681">AI68</f>
        <v>0</v>
      </c>
      <c r="AJ67" s="96">
        <f t="shared" ref="AJ67" si="682">AJ68</f>
        <v>0</v>
      </c>
      <c r="AK67" s="96">
        <f t="shared" ref="AK67" si="683">AK68</f>
        <v>0</v>
      </c>
      <c r="AL67" s="96">
        <f t="shared" ref="AL67" si="684">AL68</f>
        <v>0</v>
      </c>
      <c r="AN67" s="153">
        <f>AC67-'3 priedas_asignavimai'!AW195</f>
        <v>0</v>
      </c>
    </row>
    <row r="68" spans="1:40" x14ac:dyDescent="0.25">
      <c r="A68" s="29"/>
      <c r="B68" s="19" t="s">
        <v>59</v>
      </c>
      <c r="C68" s="144">
        <f t="shared" si="19"/>
        <v>15.9</v>
      </c>
      <c r="D68" s="144">
        <f t="shared" si="20"/>
        <v>0</v>
      </c>
      <c r="E68" s="6">
        <v>15.9</v>
      </c>
      <c r="F68" s="6"/>
      <c r="G68" s="6"/>
      <c r="H68" s="6"/>
      <c r="I68" s="6"/>
      <c r="J68" s="6"/>
      <c r="K68" s="6"/>
      <c r="L68" s="6"/>
      <c r="M68" s="6"/>
      <c r="N68" s="6"/>
      <c r="O68" s="144">
        <f t="shared" si="21"/>
        <v>0</v>
      </c>
      <c r="P68" s="144">
        <f t="shared" si="22"/>
        <v>0</v>
      </c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1">
        <f t="shared" si="25"/>
        <v>15.9</v>
      </c>
      <c r="AB68" s="11">
        <f t="shared" si="23"/>
        <v>0</v>
      </c>
      <c r="AC68" s="5">
        <f t="shared" ref="AC68" si="685">E68+Q68</f>
        <v>15.9</v>
      </c>
      <c r="AD68" s="5">
        <f t="shared" ref="AD68" si="686">F68+R68</f>
        <v>0</v>
      </c>
      <c r="AE68" s="5">
        <f t="shared" ref="AE68" si="687">G68+S68</f>
        <v>0</v>
      </c>
      <c r="AF68" s="5">
        <f t="shared" ref="AF68" si="688">H68+T68</f>
        <v>0</v>
      </c>
      <c r="AG68" s="5">
        <f t="shared" ref="AG68" si="689">I68+U68</f>
        <v>0</v>
      </c>
      <c r="AH68" s="5">
        <f t="shared" ref="AH68" si="690">J68+V68</f>
        <v>0</v>
      </c>
      <c r="AI68" s="5">
        <f t="shared" ref="AI68" si="691">K68+W68</f>
        <v>0</v>
      </c>
      <c r="AJ68" s="5">
        <f t="shared" ref="AJ68" si="692">L68+X68</f>
        <v>0</v>
      </c>
      <c r="AK68" s="5">
        <f t="shared" ref="AK68" si="693">M68+Y68</f>
        <v>0</v>
      </c>
      <c r="AL68" s="5">
        <f t="shared" ref="AL68" si="694">N68+Z68</f>
        <v>0</v>
      </c>
      <c r="AN68" s="153">
        <f>AC68-'3 priedas_asignavimai'!AW196</f>
        <v>0</v>
      </c>
    </row>
    <row r="69" spans="1:40" ht="15" customHeight="1" x14ac:dyDescent="0.25">
      <c r="A69" s="28" t="s">
        <v>26</v>
      </c>
      <c r="B69" s="107" t="s">
        <v>151</v>
      </c>
      <c r="C69" s="144">
        <f t="shared" si="19"/>
        <v>26.7</v>
      </c>
      <c r="D69" s="144">
        <f t="shared" si="20"/>
        <v>0</v>
      </c>
      <c r="E69" s="121">
        <f t="shared" ref="E69" si="695">E70</f>
        <v>26.7</v>
      </c>
      <c r="F69" s="121">
        <f t="shared" ref="F69" si="696">F70</f>
        <v>0</v>
      </c>
      <c r="G69" s="121">
        <f t="shared" ref="G69" si="697">G70</f>
        <v>0</v>
      </c>
      <c r="H69" s="121">
        <f t="shared" ref="H69" si="698">H70</f>
        <v>0</v>
      </c>
      <c r="I69" s="121">
        <f t="shared" ref="I69" si="699">I70</f>
        <v>0</v>
      </c>
      <c r="J69" s="121">
        <f t="shared" ref="J69" si="700">J70</f>
        <v>0</v>
      </c>
      <c r="K69" s="121">
        <f t="shared" ref="K69" si="701">K70</f>
        <v>0</v>
      </c>
      <c r="L69" s="121">
        <f t="shared" ref="L69" si="702">L70</f>
        <v>0</v>
      </c>
      <c r="M69" s="121">
        <f t="shared" ref="M69" si="703">M70</f>
        <v>0</v>
      </c>
      <c r="N69" s="121">
        <f t="shared" ref="N69" si="704">N70</f>
        <v>0</v>
      </c>
      <c r="O69" s="144">
        <f t="shared" si="21"/>
        <v>0</v>
      </c>
      <c r="P69" s="144">
        <f t="shared" si="22"/>
        <v>0</v>
      </c>
      <c r="Q69" s="125">
        <f t="shared" ref="Q69" si="705">Q70</f>
        <v>0</v>
      </c>
      <c r="R69" s="125">
        <f t="shared" ref="R69" si="706">R70</f>
        <v>0</v>
      </c>
      <c r="S69" s="125">
        <f t="shared" ref="S69" si="707">S70</f>
        <v>0</v>
      </c>
      <c r="T69" s="125">
        <f t="shared" ref="T69" si="708">T70</f>
        <v>0</v>
      </c>
      <c r="U69" s="125">
        <f t="shared" ref="U69" si="709">U70</f>
        <v>0</v>
      </c>
      <c r="V69" s="125">
        <f t="shared" ref="V69" si="710">V70</f>
        <v>0</v>
      </c>
      <c r="W69" s="125">
        <f t="shared" ref="W69" si="711">W70</f>
        <v>0</v>
      </c>
      <c r="X69" s="125">
        <f t="shared" ref="X69" si="712">X70</f>
        <v>0</v>
      </c>
      <c r="Y69" s="125">
        <f t="shared" ref="Y69" si="713">Y70</f>
        <v>0</v>
      </c>
      <c r="Z69" s="125">
        <f t="shared" ref="Z69" si="714">Z70</f>
        <v>0</v>
      </c>
      <c r="AA69" s="11">
        <f t="shared" si="25"/>
        <v>26.7</v>
      </c>
      <c r="AB69" s="11">
        <f t="shared" si="23"/>
        <v>0</v>
      </c>
      <c r="AC69" s="96">
        <f t="shared" ref="AC69" si="715">AC70</f>
        <v>26.7</v>
      </c>
      <c r="AD69" s="96">
        <f t="shared" ref="AD69" si="716">AD70</f>
        <v>0</v>
      </c>
      <c r="AE69" s="96">
        <f t="shared" ref="AE69" si="717">AE70</f>
        <v>0</v>
      </c>
      <c r="AF69" s="96">
        <f t="shared" ref="AF69" si="718">AF70</f>
        <v>0</v>
      </c>
      <c r="AG69" s="96">
        <f t="shared" ref="AG69" si="719">AG70</f>
        <v>0</v>
      </c>
      <c r="AH69" s="96">
        <f t="shared" ref="AH69" si="720">AH70</f>
        <v>0</v>
      </c>
      <c r="AI69" s="96">
        <f t="shared" ref="AI69" si="721">AI70</f>
        <v>0</v>
      </c>
      <c r="AJ69" s="96">
        <f t="shared" ref="AJ69" si="722">AJ70</f>
        <v>0</v>
      </c>
      <c r="AK69" s="96">
        <f t="shared" ref="AK69" si="723">AK70</f>
        <v>0</v>
      </c>
      <c r="AL69" s="96">
        <f t="shared" ref="AL69" si="724">AL70</f>
        <v>0</v>
      </c>
      <c r="AN69" s="153">
        <f>AA69-'3 priedas_asignavimai'!AW198</f>
        <v>0</v>
      </c>
    </row>
    <row r="70" spans="1:40" x14ac:dyDescent="0.25">
      <c r="A70" s="29"/>
      <c r="B70" s="19" t="s">
        <v>59</v>
      </c>
      <c r="C70" s="144">
        <f t="shared" si="19"/>
        <v>26.7</v>
      </c>
      <c r="D70" s="144">
        <f t="shared" si="20"/>
        <v>0</v>
      </c>
      <c r="E70" s="6">
        <v>26.7</v>
      </c>
      <c r="F70" s="6"/>
      <c r="G70" s="6"/>
      <c r="H70" s="6"/>
      <c r="I70" s="6"/>
      <c r="J70" s="6"/>
      <c r="K70" s="6"/>
      <c r="L70" s="6"/>
      <c r="M70" s="6"/>
      <c r="N70" s="6"/>
      <c r="O70" s="144">
        <f t="shared" si="21"/>
        <v>0</v>
      </c>
      <c r="P70" s="144">
        <f t="shared" si="22"/>
        <v>0</v>
      </c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1">
        <f t="shared" si="25"/>
        <v>26.7</v>
      </c>
      <c r="AB70" s="11">
        <f t="shared" si="23"/>
        <v>0</v>
      </c>
      <c r="AC70" s="5">
        <f t="shared" ref="AC70" si="725">E70+Q70</f>
        <v>26.7</v>
      </c>
      <c r="AD70" s="5">
        <f t="shared" ref="AD70" si="726">F70+R70</f>
        <v>0</v>
      </c>
      <c r="AE70" s="5">
        <f t="shared" ref="AE70" si="727">G70+S70</f>
        <v>0</v>
      </c>
      <c r="AF70" s="5">
        <f t="shared" ref="AF70" si="728">H70+T70</f>
        <v>0</v>
      </c>
      <c r="AG70" s="5">
        <f t="shared" ref="AG70" si="729">I70+U70</f>
        <v>0</v>
      </c>
      <c r="AH70" s="5">
        <f t="shared" ref="AH70" si="730">J70+V70</f>
        <v>0</v>
      </c>
      <c r="AI70" s="5">
        <f t="shared" ref="AI70" si="731">K70+W70</f>
        <v>0</v>
      </c>
      <c r="AJ70" s="5">
        <f t="shared" ref="AJ70" si="732">L70+X70</f>
        <v>0</v>
      </c>
      <c r="AK70" s="5">
        <f t="shared" ref="AK70" si="733">M70+Y70</f>
        <v>0</v>
      </c>
      <c r="AL70" s="5">
        <f t="shared" ref="AL70" si="734">N70+Z70</f>
        <v>0</v>
      </c>
      <c r="AN70" s="153">
        <f>AA70-'3 priedas_asignavimai'!AW199</f>
        <v>0</v>
      </c>
    </row>
    <row r="71" spans="1:40" ht="15" customHeight="1" x14ac:dyDescent="0.25">
      <c r="A71" s="28" t="s">
        <v>27</v>
      </c>
      <c r="B71" s="107" t="s">
        <v>317</v>
      </c>
      <c r="C71" s="144">
        <f t="shared" si="19"/>
        <v>16.599999999999998</v>
      </c>
      <c r="D71" s="144">
        <f t="shared" si="20"/>
        <v>0</v>
      </c>
      <c r="E71" s="121">
        <f t="shared" ref="E71" si="735">E72</f>
        <v>16.2</v>
      </c>
      <c r="F71" s="121">
        <f t="shared" ref="F71" si="736">F72</f>
        <v>0</v>
      </c>
      <c r="G71" s="121">
        <f t="shared" ref="G71" si="737">G72</f>
        <v>0.4</v>
      </c>
      <c r="H71" s="121">
        <f t="shared" ref="H71" si="738">H72</f>
        <v>0</v>
      </c>
      <c r="I71" s="121">
        <f t="shared" ref="I71" si="739">I72</f>
        <v>0</v>
      </c>
      <c r="J71" s="121">
        <f t="shared" ref="J71" si="740">J72</f>
        <v>0</v>
      </c>
      <c r="K71" s="121">
        <f t="shared" ref="K71" si="741">K72</f>
        <v>0</v>
      </c>
      <c r="L71" s="121">
        <f t="shared" ref="L71" si="742">L72</f>
        <v>0</v>
      </c>
      <c r="M71" s="121">
        <f t="shared" ref="M71" si="743">M72</f>
        <v>0</v>
      </c>
      <c r="N71" s="121">
        <f t="shared" ref="N71" si="744">N72</f>
        <v>0</v>
      </c>
      <c r="O71" s="144">
        <f t="shared" si="21"/>
        <v>0</v>
      </c>
      <c r="P71" s="144">
        <f t="shared" si="22"/>
        <v>0</v>
      </c>
      <c r="Q71" s="125">
        <f t="shared" ref="Q71" si="745">Q72</f>
        <v>0</v>
      </c>
      <c r="R71" s="125">
        <f t="shared" ref="R71" si="746">R72</f>
        <v>0</v>
      </c>
      <c r="S71" s="125">
        <f t="shared" ref="S71" si="747">S72</f>
        <v>0</v>
      </c>
      <c r="T71" s="125">
        <f t="shared" ref="T71" si="748">T72</f>
        <v>0</v>
      </c>
      <c r="U71" s="125">
        <f t="shared" ref="U71" si="749">U72</f>
        <v>0</v>
      </c>
      <c r="V71" s="125">
        <f t="shared" ref="V71" si="750">V72</f>
        <v>0</v>
      </c>
      <c r="W71" s="125">
        <f t="shared" ref="W71" si="751">W72</f>
        <v>0</v>
      </c>
      <c r="X71" s="125">
        <f t="shared" ref="X71" si="752">X72</f>
        <v>0</v>
      </c>
      <c r="Y71" s="125">
        <f t="shared" ref="Y71" si="753">Y72</f>
        <v>0</v>
      </c>
      <c r="Z71" s="125">
        <f t="shared" ref="Z71" si="754">Z72</f>
        <v>0</v>
      </c>
      <c r="AA71" s="11">
        <f t="shared" si="25"/>
        <v>16.599999999999998</v>
      </c>
      <c r="AB71" s="11">
        <f t="shared" si="23"/>
        <v>0</v>
      </c>
      <c r="AC71" s="96">
        <f t="shared" ref="AC71" si="755">AC72</f>
        <v>16.2</v>
      </c>
      <c r="AD71" s="96">
        <f t="shared" ref="AD71" si="756">AD72</f>
        <v>0</v>
      </c>
      <c r="AE71" s="96">
        <f t="shared" ref="AE71" si="757">AE72</f>
        <v>0.4</v>
      </c>
      <c r="AF71" s="96">
        <f t="shared" ref="AF71" si="758">AF72</f>
        <v>0</v>
      </c>
      <c r="AG71" s="96">
        <f t="shared" ref="AG71" si="759">AG72</f>
        <v>0</v>
      </c>
      <c r="AH71" s="96">
        <f t="shared" ref="AH71" si="760">AH72</f>
        <v>0</v>
      </c>
      <c r="AI71" s="96">
        <f t="shared" ref="AI71" si="761">AI72</f>
        <v>0</v>
      </c>
      <c r="AJ71" s="96">
        <f t="shared" ref="AJ71" si="762">AJ72</f>
        <v>0</v>
      </c>
      <c r="AK71" s="96">
        <f t="shared" ref="AK71" si="763">AK72</f>
        <v>0</v>
      </c>
      <c r="AL71" s="96">
        <f t="shared" ref="AL71" si="764">AL72</f>
        <v>0</v>
      </c>
      <c r="AN71" s="153">
        <f>AA71-'3 priedas_asignavimai'!AW204</f>
        <v>0</v>
      </c>
    </row>
    <row r="72" spans="1:40" x14ac:dyDescent="0.25">
      <c r="A72" s="29"/>
      <c r="B72" s="19" t="s">
        <v>59</v>
      </c>
      <c r="C72" s="144">
        <f t="shared" si="19"/>
        <v>16.599999999999998</v>
      </c>
      <c r="D72" s="144">
        <f t="shared" si="20"/>
        <v>0</v>
      </c>
      <c r="E72" s="6">
        <v>16.2</v>
      </c>
      <c r="F72" s="6"/>
      <c r="G72" s="6">
        <v>0.4</v>
      </c>
      <c r="H72" s="6"/>
      <c r="I72" s="6"/>
      <c r="J72" s="6"/>
      <c r="K72" s="6"/>
      <c r="L72" s="6"/>
      <c r="M72" s="6"/>
      <c r="N72" s="6"/>
      <c r="O72" s="144">
        <f t="shared" si="21"/>
        <v>0</v>
      </c>
      <c r="P72" s="144">
        <f t="shared" si="22"/>
        <v>0</v>
      </c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1">
        <f t="shared" si="25"/>
        <v>16.599999999999998</v>
      </c>
      <c r="AB72" s="11">
        <f t="shared" si="23"/>
        <v>0</v>
      </c>
      <c r="AC72" s="5">
        <f t="shared" ref="AC72" si="765">E72+Q72</f>
        <v>16.2</v>
      </c>
      <c r="AD72" s="5">
        <f t="shared" ref="AD72" si="766">F72+R72</f>
        <v>0</v>
      </c>
      <c r="AE72" s="5">
        <f t="shared" ref="AE72" si="767">G72+S72</f>
        <v>0.4</v>
      </c>
      <c r="AF72" s="5">
        <f t="shared" ref="AF72" si="768">H72+T72</f>
        <v>0</v>
      </c>
      <c r="AG72" s="5">
        <f t="shared" ref="AG72" si="769">I72+U72</f>
        <v>0</v>
      </c>
      <c r="AH72" s="5">
        <f t="shared" ref="AH72" si="770">J72+V72</f>
        <v>0</v>
      </c>
      <c r="AI72" s="5">
        <f t="shared" ref="AI72" si="771">K72+W72</f>
        <v>0</v>
      </c>
      <c r="AJ72" s="5">
        <f t="shared" ref="AJ72" si="772">L72+X72</f>
        <v>0</v>
      </c>
      <c r="AK72" s="5">
        <f t="shared" ref="AK72" si="773">M72+Y72</f>
        <v>0</v>
      </c>
      <c r="AL72" s="5">
        <f t="shared" ref="AL72" si="774">N72+Z72</f>
        <v>0</v>
      </c>
      <c r="AN72" s="153">
        <f>AA72-'3 priedas_asignavimai'!AW205</f>
        <v>0</v>
      </c>
    </row>
    <row r="73" spans="1:40" ht="15" customHeight="1" x14ac:dyDescent="0.25">
      <c r="A73" s="28" t="s">
        <v>28</v>
      </c>
      <c r="B73" s="107" t="s">
        <v>319</v>
      </c>
      <c r="C73" s="144">
        <f t="shared" si="19"/>
        <v>37.6</v>
      </c>
      <c r="D73" s="144">
        <f t="shared" si="20"/>
        <v>0</v>
      </c>
      <c r="E73" s="121">
        <f t="shared" ref="E73" si="775">E74</f>
        <v>36.5</v>
      </c>
      <c r="F73" s="121">
        <f t="shared" ref="F73" si="776">F74</f>
        <v>0</v>
      </c>
      <c r="G73" s="121">
        <f t="shared" ref="G73" si="777">G74</f>
        <v>1.1000000000000001</v>
      </c>
      <c r="H73" s="121">
        <f t="shared" ref="H73" si="778">H74</f>
        <v>0</v>
      </c>
      <c r="I73" s="121">
        <f t="shared" ref="I73" si="779">I74</f>
        <v>0</v>
      </c>
      <c r="J73" s="121">
        <f t="shared" ref="J73" si="780">J74</f>
        <v>0</v>
      </c>
      <c r="K73" s="121">
        <f t="shared" ref="K73" si="781">K74</f>
        <v>0</v>
      </c>
      <c r="L73" s="121">
        <f t="shared" ref="L73" si="782">L74</f>
        <v>0</v>
      </c>
      <c r="M73" s="121">
        <f t="shared" ref="M73" si="783">M74</f>
        <v>0</v>
      </c>
      <c r="N73" s="121">
        <f t="shared" ref="N73" si="784">N74</f>
        <v>0</v>
      </c>
      <c r="O73" s="144">
        <f t="shared" si="21"/>
        <v>0</v>
      </c>
      <c r="P73" s="144">
        <f t="shared" si="22"/>
        <v>0</v>
      </c>
      <c r="Q73" s="125">
        <f t="shared" ref="Q73" si="785">Q74</f>
        <v>0</v>
      </c>
      <c r="R73" s="125">
        <f t="shared" ref="R73" si="786">R74</f>
        <v>0</v>
      </c>
      <c r="S73" s="125">
        <f t="shared" ref="S73" si="787">S74</f>
        <v>0</v>
      </c>
      <c r="T73" s="125">
        <f t="shared" ref="T73" si="788">T74</f>
        <v>0</v>
      </c>
      <c r="U73" s="125">
        <f t="shared" ref="U73" si="789">U74</f>
        <v>0</v>
      </c>
      <c r="V73" s="125">
        <f t="shared" ref="V73" si="790">V74</f>
        <v>0</v>
      </c>
      <c r="W73" s="125">
        <f t="shared" ref="W73" si="791">W74</f>
        <v>0</v>
      </c>
      <c r="X73" s="125">
        <f t="shared" ref="X73" si="792">X74</f>
        <v>0</v>
      </c>
      <c r="Y73" s="125">
        <f t="shared" ref="Y73" si="793">Y74</f>
        <v>0</v>
      </c>
      <c r="Z73" s="125">
        <f t="shared" ref="Z73" si="794">Z74</f>
        <v>0</v>
      </c>
      <c r="AA73" s="11">
        <f t="shared" si="25"/>
        <v>37.6</v>
      </c>
      <c r="AB73" s="11">
        <f t="shared" si="23"/>
        <v>0</v>
      </c>
      <c r="AC73" s="96">
        <f t="shared" ref="AC73" si="795">AC74</f>
        <v>36.5</v>
      </c>
      <c r="AD73" s="96">
        <f t="shared" ref="AD73" si="796">AD74</f>
        <v>0</v>
      </c>
      <c r="AE73" s="96">
        <f t="shared" ref="AE73" si="797">AE74</f>
        <v>1.1000000000000001</v>
      </c>
      <c r="AF73" s="96">
        <f t="shared" ref="AF73" si="798">AF74</f>
        <v>0</v>
      </c>
      <c r="AG73" s="96">
        <f t="shared" ref="AG73" si="799">AG74</f>
        <v>0</v>
      </c>
      <c r="AH73" s="96">
        <f t="shared" ref="AH73" si="800">AH74</f>
        <v>0</v>
      </c>
      <c r="AI73" s="96">
        <f t="shared" ref="AI73" si="801">AI74</f>
        <v>0</v>
      </c>
      <c r="AJ73" s="96">
        <f t="shared" ref="AJ73" si="802">AJ74</f>
        <v>0</v>
      </c>
      <c r="AK73" s="96">
        <f t="shared" ref="AK73" si="803">AK74</f>
        <v>0</v>
      </c>
      <c r="AL73" s="96">
        <f t="shared" ref="AL73" si="804">AL74</f>
        <v>0</v>
      </c>
      <c r="AN73" s="153">
        <f>AA73-'3 priedas_asignavimai'!AW211</f>
        <v>0</v>
      </c>
    </row>
    <row r="74" spans="1:40" x14ac:dyDescent="0.25">
      <c r="A74" s="29"/>
      <c r="B74" s="19" t="s">
        <v>59</v>
      </c>
      <c r="C74" s="144">
        <f t="shared" si="19"/>
        <v>37.6</v>
      </c>
      <c r="D74" s="144">
        <f t="shared" si="20"/>
        <v>0</v>
      </c>
      <c r="E74" s="6">
        <v>36.5</v>
      </c>
      <c r="F74" s="6"/>
      <c r="G74" s="6">
        <v>1.1000000000000001</v>
      </c>
      <c r="H74" s="6"/>
      <c r="I74" s="6"/>
      <c r="J74" s="6"/>
      <c r="K74" s="6"/>
      <c r="L74" s="6"/>
      <c r="M74" s="6"/>
      <c r="N74" s="6"/>
      <c r="O74" s="144">
        <f t="shared" si="21"/>
        <v>0</v>
      </c>
      <c r="P74" s="144">
        <f t="shared" si="22"/>
        <v>0</v>
      </c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1">
        <f t="shared" si="25"/>
        <v>37.6</v>
      </c>
      <c r="AB74" s="11">
        <f t="shared" si="23"/>
        <v>0</v>
      </c>
      <c r="AC74" s="5">
        <f t="shared" ref="AC74" si="805">E74+Q74</f>
        <v>36.5</v>
      </c>
      <c r="AD74" s="5">
        <f t="shared" ref="AD74" si="806">F74+R74</f>
        <v>0</v>
      </c>
      <c r="AE74" s="5">
        <f t="shared" ref="AE74" si="807">G74+S74</f>
        <v>1.1000000000000001</v>
      </c>
      <c r="AF74" s="5">
        <f t="shared" ref="AF74" si="808">H74+T74</f>
        <v>0</v>
      </c>
      <c r="AG74" s="5">
        <f t="shared" ref="AG74" si="809">I74+U74</f>
        <v>0</v>
      </c>
      <c r="AH74" s="5">
        <f t="shared" ref="AH74" si="810">J74+V74</f>
        <v>0</v>
      </c>
      <c r="AI74" s="5">
        <f t="shared" ref="AI74" si="811">K74+W74</f>
        <v>0</v>
      </c>
      <c r="AJ74" s="5">
        <f t="shared" ref="AJ74" si="812">L74+X74</f>
        <v>0</v>
      </c>
      <c r="AK74" s="5">
        <f t="shared" ref="AK74" si="813">M74+Y74</f>
        <v>0</v>
      </c>
      <c r="AL74" s="5">
        <f t="shared" ref="AL74" si="814">N74+Z74</f>
        <v>0</v>
      </c>
      <c r="AN74" s="153">
        <f>AA74-'3 priedas_asignavimai'!AW212</f>
        <v>0</v>
      </c>
    </row>
    <row r="75" spans="1:40" ht="15" customHeight="1" x14ac:dyDescent="0.25">
      <c r="A75" s="28" t="s">
        <v>29</v>
      </c>
      <c r="B75" s="107" t="s">
        <v>320</v>
      </c>
      <c r="C75" s="144">
        <f t="shared" si="19"/>
        <v>17.5</v>
      </c>
      <c r="D75" s="144">
        <f t="shared" si="20"/>
        <v>0</v>
      </c>
      <c r="E75" s="121">
        <f t="shared" ref="E75" si="815">E76</f>
        <v>17.399999999999999</v>
      </c>
      <c r="F75" s="121">
        <f t="shared" ref="F75" si="816">F76</f>
        <v>0</v>
      </c>
      <c r="G75" s="121">
        <f t="shared" ref="G75" si="817">G76</f>
        <v>0.1</v>
      </c>
      <c r="H75" s="121">
        <f t="shared" ref="H75" si="818">H76</f>
        <v>0</v>
      </c>
      <c r="I75" s="121">
        <f t="shared" ref="I75" si="819">I76</f>
        <v>0</v>
      </c>
      <c r="J75" s="121">
        <f t="shared" ref="J75" si="820">J76</f>
        <v>0</v>
      </c>
      <c r="K75" s="121">
        <f t="shared" ref="K75" si="821">K76</f>
        <v>0</v>
      </c>
      <c r="L75" s="121">
        <f t="shared" ref="L75" si="822">L76</f>
        <v>0</v>
      </c>
      <c r="M75" s="121">
        <f t="shared" ref="M75" si="823">M76</f>
        <v>0</v>
      </c>
      <c r="N75" s="121">
        <f t="shared" ref="N75" si="824">N76</f>
        <v>0</v>
      </c>
      <c r="O75" s="144">
        <f t="shared" si="21"/>
        <v>0</v>
      </c>
      <c r="P75" s="144">
        <f t="shared" si="22"/>
        <v>0</v>
      </c>
      <c r="Q75" s="125">
        <f t="shared" ref="Q75" si="825">Q76</f>
        <v>0</v>
      </c>
      <c r="R75" s="125">
        <f t="shared" ref="R75" si="826">R76</f>
        <v>0</v>
      </c>
      <c r="S75" s="125">
        <f t="shared" ref="S75" si="827">S76</f>
        <v>0</v>
      </c>
      <c r="T75" s="125">
        <f t="shared" ref="T75" si="828">T76</f>
        <v>0</v>
      </c>
      <c r="U75" s="125">
        <f t="shared" ref="U75" si="829">U76</f>
        <v>0</v>
      </c>
      <c r="V75" s="125">
        <f t="shared" ref="V75" si="830">V76</f>
        <v>0</v>
      </c>
      <c r="W75" s="125">
        <f t="shared" ref="W75" si="831">W76</f>
        <v>0</v>
      </c>
      <c r="X75" s="125">
        <f t="shared" ref="X75" si="832">X76</f>
        <v>0</v>
      </c>
      <c r="Y75" s="125">
        <f t="shared" ref="Y75" si="833">Y76</f>
        <v>0</v>
      </c>
      <c r="Z75" s="125">
        <f t="shared" ref="Z75" si="834">Z76</f>
        <v>0</v>
      </c>
      <c r="AA75" s="11">
        <f t="shared" si="25"/>
        <v>17.5</v>
      </c>
      <c r="AB75" s="11">
        <f t="shared" si="23"/>
        <v>0</v>
      </c>
      <c r="AC75" s="96">
        <f t="shared" ref="AC75" si="835">AC76</f>
        <v>17.399999999999999</v>
      </c>
      <c r="AD75" s="96">
        <f t="shared" ref="AD75" si="836">AD76</f>
        <v>0</v>
      </c>
      <c r="AE75" s="96">
        <f t="shared" ref="AE75" si="837">AE76</f>
        <v>0.1</v>
      </c>
      <c r="AF75" s="96">
        <f t="shared" ref="AF75" si="838">AF76</f>
        <v>0</v>
      </c>
      <c r="AG75" s="96">
        <f t="shared" ref="AG75" si="839">AG76</f>
        <v>0</v>
      </c>
      <c r="AH75" s="96">
        <f t="shared" ref="AH75" si="840">AH76</f>
        <v>0</v>
      </c>
      <c r="AI75" s="96">
        <f t="shared" ref="AI75" si="841">AI76</f>
        <v>0</v>
      </c>
      <c r="AJ75" s="96">
        <f t="shared" ref="AJ75" si="842">AJ76</f>
        <v>0</v>
      </c>
      <c r="AK75" s="96">
        <f t="shared" ref="AK75" si="843">AK76</f>
        <v>0</v>
      </c>
      <c r="AL75" s="96">
        <f t="shared" ref="AL75" si="844">AL76</f>
        <v>0</v>
      </c>
      <c r="AN75" s="153">
        <f>AA75-'3 priedas_asignavimai'!AW217</f>
        <v>0</v>
      </c>
    </row>
    <row r="76" spans="1:40" x14ac:dyDescent="0.25">
      <c r="A76" s="29"/>
      <c r="B76" s="19" t="s">
        <v>59</v>
      </c>
      <c r="C76" s="144">
        <f t="shared" si="19"/>
        <v>17.5</v>
      </c>
      <c r="D76" s="144">
        <f t="shared" si="20"/>
        <v>0</v>
      </c>
      <c r="E76" s="6">
        <v>17.399999999999999</v>
      </c>
      <c r="F76" s="6"/>
      <c r="G76" s="6">
        <v>0.1</v>
      </c>
      <c r="H76" s="6"/>
      <c r="I76" s="6"/>
      <c r="J76" s="6"/>
      <c r="K76" s="6"/>
      <c r="L76" s="6"/>
      <c r="M76" s="6"/>
      <c r="N76" s="6"/>
      <c r="O76" s="144">
        <f t="shared" si="21"/>
        <v>0</v>
      </c>
      <c r="P76" s="144">
        <f t="shared" si="22"/>
        <v>0</v>
      </c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1">
        <f t="shared" si="25"/>
        <v>17.5</v>
      </c>
      <c r="AB76" s="11">
        <f t="shared" si="23"/>
        <v>0</v>
      </c>
      <c r="AC76" s="5">
        <f t="shared" ref="AC76" si="845">E76+Q76</f>
        <v>17.399999999999999</v>
      </c>
      <c r="AD76" s="5">
        <f t="shared" ref="AD76" si="846">F76+R76</f>
        <v>0</v>
      </c>
      <c r="AE76" s="5">
        <f t="shared" ref="AE76" si="847">G76+S76</f>
        <v>0.1</v>
      </c>
      <c r="AF76" s="5">
        <f t="shared" ref="AF76" si="848">H76+T76</f>
        <v>0</v>
      </c>
      <c r="AG76" s="5">
        <f t="shared" ref="AG76" si="849">I76+U76</f>
        <v>0</v>
      </c>
      <c r="AH76" s="5">
        <f t="shared" ref="AH76" si="850">J76+V76</f>
        <v>0</v>
      </c>
      <c r="AI76" s="5">
        <f t="shared" ref="AI76" si="851">K76+W76</f>
        <v>0</v>
      </c>
      <c r="AJ76" s="5">
        <f t="shared" ref="AJ76" si="852">L76+X76</f>
        <v>0</v>
      </c>
      <c r="AK76" s="5">
        <f t="shared" ref="AK76" si="853">M76+Y76</f>
        <v>0</v>
      </c>
      <c r="AL76" s="5">
        <f t="shared" ref="AL76" si="854">N76+Z76</f>
        <v>0</v>
      </c>
      <c r="AN76" s="153">
        <f>AA76-'3 priedas_asignavimai'!AW218</f>
        <v>0</v>
      </c>
    </row>
    <row r="77" spans="1:40" ht="15" customHeight="1" x14ac:dyDescent="0.25">
      <c r="A77" s="28" t="s">
        <v>376</v>
      </c>
      <c r="B77" s="107" t="s">
        <v>322</v>
      </c>
      <c r="C77" s="144">
        <f t="shared" si="19"/>
        <v>12.299999999999999</v>
      </c>
      <c r="D77" s="144">
        <f t="shared" si="20"/>
        <v>0</v>
      </c>
      <c r="E77" s="121">
        <f t="shared" ref="E77" si="855">E78</f>
        <v>11.6</v>
      </c>
      <c r="F77" s="121">
        <f t="shared" ref="F77" si="856">F78</f>
        <v>0</v>
      </c>
      <c r="G77" s="121">
        <f t="shared" ref="G77" si="857">G78</f>
        <v>0.7</v>
      </c>
      <c r="H77" s="121">
        <f t="shared" ref="H77" si="858">H78</f>
        <v>0</v>
      </c>
      <c r="I77" s="121">
        <f t="shared" ref="I77" si="859">I78</f>
        <v>0</v>
      </c>
      <c r="J77" s="121">
        <f t="shared" ref="J77" si="860">J78</f>
        <v>0</v>
      </c>
      <c r="K77" s="121">
        <f t="shared" ref="K77" si="861">K78</f>
        <v>0</v>
      </c>
      <c r="L77" s="121">
        <f t="shared" ref="L77" si="862">L78</f>
        <v>0</v>
      </c>
      <c r="M77" s="121">
        <f t="shared" ref="M77" si="863">M78</f>
        <v>0</v>
      </c>
      <c r="N77" s="121">
        <f t="shared" ref="N77" si="864">N78</f>
        <v>0</v>
      </c>
      <c r="O77" s="144">
        <f t="shared" si="21"/>
        <v>0</v>
      </c>
      <c r="P77" s="144">
        <f t="shared" si="22"/>
        <v>0</v>
      </c>
      <c r="Q77" s="125">
        <f t="shared" ref="Q77" si="865">Q78</f>
        <v>0</v>
      </c>
      <c r="R77" s="125">
        <f t="shared" ref="R77" si="866">R78</f>
        <v>0</v>
      </c>
      <c r="S77" s="125">
        <f t="shared" ref="S77" si="867">S78</f>
        <v>0</v>
      </c>
      <c r="T77" s="125">
        <f t="shared" ref="T77" si="868">T78</f>
        <v>0</v>
      </c>
      <c r="U77" s="125">
        <f t="shared" ref="U77" si="869">U78</f>
        <v>0</v>
      </c>
      <c r="V77" s="125">
        <f t="shared" ref="V77" si="870">V78</f>
        <v>0</v>
      </c>
      <c r="W77" s="125">
        <f t="shared" ref="W77" si="871">W78</f>
        <v>0</v>
      </c>
      <c r="X77" s="125">
        <f t="shared" ref="X77" si="872">X78</f>
        <v>0</v>
      </c>
      <c r="Y77" s="125">
        <f t="shared" ref="Y77" si="873">Y78</f>
        <v>0</v>
      </c>
      <c r="Z77" s="125">
        <f t="shared" ref="Z77" si="874">Z78</f>
        <v>0</v>
      </c>
      <c r="AA77" s="11">
        <f t="shared" si="25"/>
        <v>12.299999999999999</v>
      </c>
      <c r="AB77" s="11">
        <f t="shared" si="23"/>
        <v>0</v>
      </c>
      <c r="AC77" s="96">
        <f t="shared" ref="AC77" si="875">AC78</f>
        <v>11.6</v>
      </c>
      <c r="AD77" s="96">
        <f t="shared" ref="AD77" si="876">AD78</f>
        <v>0</v>
      </c>
      <c r="AE77" s="96">
        <f t="shared" ref="AE77" si="877">AE78</f>
        <v>0.7</v>
      </c>
      <c r="AF77" s="96">
        <f t="shared" ref="AF77" si="878">AF78</f>
        <v>0</v>
      </c>
      <c r="AG77" s="96">
        <f t="shared" ref="AG77" si="879">AG78</f>
        <v>0</v>
      </c>
      <c r="AH77" s="96">
        <f t="shared" ref="AH77" si="880">AH78</f>
        <v>0</v>
      </c>
      <c r="AI77" s="96">
        <f t="shared" ref="AI77" si="881">AI78</f>
        <v>0</v>
      </c>
      <c r="AJ77" s="96">
        <f t="shared" ref="AJ77" si="882">AJ78</f>
        <v>0</v>
      </c>
      <c r="AK77" s="96">
        <f t="shared" ref="AK77" si="883">AK78</f>
        <v>0</v>
      </c>
      <c r="AL77" s="96">
        <f t="shared" ref="AL77" si="884">AL78</f>
        <v>0</v>
      </c>
      <c r="AN77" s="153">
        <f>AA77-'3 priedas_asignavimai'!AW223</f>
        <v>0</v>
      </c>
    </row>
    <row r="78" spans="1:40" x14ac:dyDescent="0.25">
      <c r="A78" s="29"/>
      <c r="B78" s="19" t="s">
        <v>59</v>
      </c>
      <c r="C78" s="144">
        <f t="shared" si="19"/>
        <v>12.299999999999999</v>
      </c>
      <c r="D78" s="144">
        <f t="shared" si="20"/>
        <v>0</v>
      </c>
      <c r="E78" s="6">
        <v>11.6</v>
      </c>
      <c r="F78" s="6"/>
      <c r="G78" s="6">
        <v>0.7</v>
      </c>
      <c r="H78" s="6"/>
      <c r="I78" s="6"/>
      <c r="J78" s="6"/>
      <c r="K78" s="6"/>
      <c r="L78" s="6"/>
      <c r="M78" s="6"/>
      <c r="N78" s="6"/>
      <c r="O78" s="144">
        <f t="shared" si="21"/>
        <v>0</v>
      </c>
      <c r="P78" s="144">
        <f t="shared" si="22"/>
        <v>0</v>
      </c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1">
        <f t="shared" si="25"/>
        <v>12.299999999999999</v>
      </c>
      <c r="AB78" s="11">
        <f t="shared" si="23"/>
        <v>0</v>
      </c>
      <c r="AC78" s="5">
        <f t="shared" ref="AC78" si="885">E78+Q78</f>
        <v>11.6</v>
      </c>
      <c r="AD78" s="5">
        <f t="shared" ref="AD78" si="886">F78+R78</f>
        <v>0</v>
      </c>
      <c r="AE78" s="5">
        <f t="shared" ref="AE78" si="887">G78+S78</f>
        <v>0.7</v>
      </c>
      <c r="AF78" s="5">
        <f t="shared" ref="AF78" si="888">H78+T78</f>
        <v>0</v>
      </c>
      <c r="AG78" s="5">
        <f t="shared" ref="AG78" si="889">I78+U78</f>
        <v>0</v>
      </c>
      <c r="AH78" s="5">
        <f t="shared" ref="AH78" si="890">J78+V78</f>
        <v>0</v>
      </c>
      <c r="AI78" s="5">
        <f t="shared" ref="AI78" si="891">K78+W78</f>
        <v>0</v>
      </c>
      <c r="AJ78" s="5">
        <f t="shared" ref="AJ78" si="892">L78+X78</f>
        <v>0</v>
      </c>
      <c r="AK78" s="5">
        <f t="shared" ref="AK78" si="893">M78+Y78</f>
        <v>0</v>
      </c>
      <c r="AL78" s="5">
        <f t="shared" ref="AL78" si="894">N78+Z78</f>
        <v>0</v>
      </c>
      <c r="AN78" s="153">
        <f>AA78-'3 priedas_asignavimai'!AW224</f>
        <v>0</v>
      </c>
    </row>
    <row r="79" spans="1:40" ht="15" customHeight="1" x14ac:dyDescent="0.25">
      <c r="A79" s="28" t="s">
        <v>30</v>
      </c>
      <c r="B79" s="107" t="s">
        <v>323</v>
      </c>
      <c r="C79" s="144">
        <f t="shared" si="19"/>
        <v>26.4</v>
      </c>
      <c r="D79" s="144">
        <f t="shared" si="20"/>
        <v>0</v>
      </c>
      <c r="E79" s="121">
        <f t="shared" ref="E79" si="895">E80</f>
        <v>25.9</v>
      </c>
      <c r="F79" s="121">
        <f t="shared" ref="F79" si="896">F80</f>
        <v>0</v>
      </c>
      <c r="G79" s="121">
        <f t="shared" ref="G79" si="897">G80</f>
        <v>0.5</v>
      </c>
      <c r="H79" s="121">
        <f t="shared" ref="H79" si="898">H80</f>
        <v>0</v>
      </c>
      <c r="I79" s="121">
        <f t="shared" ref="I79" si="899">I80</f>
        <v>0</v>
      </c>
      <c r="J79" s="121">
        <f t="shared" ref="J79" si="900">J80</f>
        <v>0</v>
      </c>
      <c r="K79" s="121">
        <f t="shared" ref="K79" si="901">K80</f>
        <v>0</v>
      </c>
      <c r="L79" s="121">
        <f t="shared" ref="L79" si="902">L80</f>
        <v>0</v>
      </c>
      <c r="M79" s="121">
        <f t="shared" ref="M79" si="903">M80</f>
        <v>0</v>
      </c>
      <c r="N79" s="121">
        <f t="shared" ref="N79" si="904">N80</f>
        <v>0</v>
      </c>
      <c r="O79" s="144">
        <f t="shared" si="21"/>
        <v>0</v>
      </c>
      <c r="P79" s="144">
        <f t="shared" si="22"/>
        <v>0</v>
      </c>
      <c r="Q79" s="125">
        <f t="shared" ref="Q79" si="905">Q80</f>
        <v>0</v>
      </c>
      <c r="R79" s="125">
        <f t="shared" ref="R79" si="906">R80</f>
        <v>0</v>
      </c>
      <c r="S79" s="125">
        <f t="shared" ref="S79" si="907">S80</f>
        <v>0</v>
      </c>
      <c r="T79" s="125">
        <f t="shared" ref="T79" si="908">T80</f>
        <v>0</v>
      </c>
      <c r="U79" s="125">
        <f t="shared" ref="U79" si="909">U80</f>
        <v>0</v>
      </c>
      <c r="V79" s="125">
        <f t="shared" ref="V79" si="910">V80</f>
        <v>0</v>
      </c>
      <c r="W79" s="125">
        <f t="shared" ref="W79" si="911">W80</f>
        <v>0</v>
      </c>
      <c r="X79" s="125">
        <f t="shared" ref="X79" si="912">X80</f>
        <v>0</v>
      </c>
      <c r="Y79" s="125">
        <f t="shared" ref="Y79" si="913">Y80</f>
        <v>0</v>
      </c>
      <c r="Z79" s="125">
        <f t="shared" ref="Z79" si="914">Z80</f>
        <v>0</v>
      </c>
      <c r="AA79" s="11">
        <f t="shared" si="25"/>
        <v>26.4</v>
      </c>
      <c r="AB79" s="11">
        <f t="shared" si="23"/>
        <v>0</v>
      </c>
      <c r="AC79" s="96">
        <f t="shared" ref="AC79" si="915">AC80</f>
        <v>25.9</v>
      </c>
      <c r="AD79" s="96">
        <f t="shared" ref="AD79" si="916">AD80</f>
        <v>0</v>
      </c>
      <c r="AE79" s="96">
        <f t="shared" ref="AE79" si="917">AE80</f>
        <v>0.5</v>
      </c>
      <c r="AF79" s="96">
        <f t="shared" ref="AF79" si="918">AF80</f>
        <v>0</v>
      </c>
      <c r="AG79" s="96">
        <f t="shared" ref="AG79" si="919">AG80</f>
        <v>0</v>
      </c>
      <c r="AH79" s="96">
        <f t="shared" ref="AH79" si="920">AH80</f>
        <v>0</v>
      </c>
      <c r="AI79" s="96">
        <f t="shared" ref="AI79" si="921">AI80</f>
        <v>0</v>
      </c>
      <c r="AJ79" s="96">
        <f t="shared" ref="AJ79" si="922">AJ80</f>
        <v>0</v>
      </c>
      <c r="AK79" s="96">
        <f t="shared" ref="AK79" si="923">AK80</f>
        <v>0</v>
      </c>
      <c r="AL79" s="96">
        <f t="shared" ref="AL79" si="924">AL80</f>
        <v>0</v>
      </c>
      <c r="AN79" s="153">
        <f>AA79-'3 priedas_asignavimai'!AW230</f>
        <v>0</v>
      </c>
    </row>
    <row r="80" spans="1:40" x14ac:dyDescent="0.25">
      <c r="A80" s="29"/>
      <c r="B80" s="19" t="s">
        <v>59</v>
      </c>
      <c r="C80" s="144">
        <f t="shared" si="19"/>
        <v>26.4</v>
      </c>
      <c r="D80" s="144">
        <f t="shared" si="20"/>
        <v>0</v>
      </c>
      <c r="E80" s="6">
        <v>25.9</v>
      </c>
      <c r="F80" s="6"/>
      <c r="G80" s="6">
        <v>0.5</v>
      </c>
      <c r="H80" s="6"/>
      <c r="I80" s="6"/>
      <c r="J80" s="6"/>
      <c r="K80" s="6"/>
      <c r="L80" s="6"/>
      <c r="M80" s="6"/>
      <c r="N80" s="6"/>
      <c r="O80" s="144">
        <f t="shared" si="21"/>
        <v>0</v>
      </c>
      <c r="P80" s="144">
        <f t="shared" si="22"/>
        <v>0</v>
      </c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1">
        <f t="shared" si="25"/>
        <v>26.4</v>
      </c>
      <c r="AB80" s="11">
        <f t="shared" si="23"/>
        <v>0</v>
      </c>
      <c r="AC80" s="5">
        <f t="shared" ref="AC80" si="925">E80+Q80</f>
        <v>25.9</v>
      </c>
      <c r="AD80" s="5">
        <f t="shared" ref="AD80" si="926">F80+R80</f>
        <v>0</v>
      </c>
      <c r="AE80" s="5">
        <f t="shared" ref="AE80" si="927">G80+S80</f>
        <v>0.5</v>
      </c>
      <c r="AF80" s="5">
        <f t="shared" ref="AF80" si="928">H80+T80</f>
        <v>0</v>
      </c>
      <c r="AG80" s="5">
        <f t="shared" ref="AG80" si="929">I80+U80</f>
        <v>0</v>
      </c>
      <c r="AH80" s="5">
        <f t="shared" ref="AH80" si="930">J80+V80</f>
        <v>0</v>
      </c>
      <c r="AI80" s="5">
        <f t="shared" ref="AI80" si="931">K80+W80</f>
        <v>0</v>
      </c>
      <c r="AJ80" s="5">
        <f t="shared" ref="AJ80" si="932">L80+X80</f>
        <v>0</v>
      </c>
      <c r="AK80" s="5">
        <f t="shared" ref="AK80" si="933">M80+Y80</f>
        <v>0</v>
      </c>
      <c r="AL80" s="5">
        <f t="shared" ref="AL80" si="934">N80+Z80</f>
        <v>0</v>
      </c>
      <c r="AN80" s="153">
        <f>AA80-'3 priedas_asignavimai'!AW231</f>
        <v>0</v>
      </c>
    </row>
    <row r="81" spans="1:40" ht="15" customHeight="1" x14ac:dyDescent="0.25">
      <c r="A81" s="28" t="s">
        <v>31</v>
      </c>
      <c r="B81" s="107" t="s">
        <v>326</v>
      </c>
      <c r="C81" s="144">
        <f t="shared" si="19"/>
        <v>11.799999999999999</v>
      </c>
      <c r="D81" s="144">
        <f t="shared" si="20"/>
        <v>0</v>
      </c>
      <c r="E81" s="121">
        <f t="shared" ref="E81" si="935">E82</f>
        <v>11.6</v>
      </c>
      <c r="F81" s="121">
        <f t="shared" ref="F81" si="936">F82</f>
        <v>0</v>
      </c>
      <c r="G81" s="121">
        <f t="shared" ref="G81" si="937">G82</f>
        <v>0.2</v>
      </c>
      <c r="H81" s="121">
        <f t="shared" ref="H81" si="938">H82</f>
        <v>0</v>
      </c>
      <c r="I81" s="121">
        <f t="shared" ref="I81" si="939">I82</f>
        <v>0</v>
      </c>
      <c r="J81" s="121">
        <f t="shared" ref="J81" si="940">J82</f>
        <v>0</v>
      </c>
      <c r="K81" s="121">
        <f t="shared" ref="K81" si="941">K82</f>
        <v>0</v>
      </c>
      <c r="L81" s="121">
        <f t="shared" ref="L81" si="942">L82</f>
        <v>0</v>
      </c>
      <c r="M81" s="121">
        <f t="shared" ref="M81" si="943">M82</f>
        <v>0</v>
      </c>
      <c r="N81" s="121">
        <f t="shared" ref="N81" si="944">N82</f>
        <v>0</v>
      </c>
      <c r="O81" s="144">
        <f t="shared" si="21"/>
        <v>0</v>
      </c>
      <c r="P81" s="144">
        <f t="shared" si="22"/>
        <v>0</v>
      </c>
      <c r="Q81" s="125">
        <f t="shared" ref="Q81" si="945">Q82</f>
        <v>0</v>
      </c>
      <c r="R81" s="125">
        <f t="shared" ref="R81" si="946">R82</f>
        <v>0</v>
      </c>
      <c r="S81" s="125">
        <f t="shared" ref="S81" si="947">S82</f>
        <v>0</v>
      </c>
      <c r="T81" s="125">
        <f t="shared" ref="T81" si="948">T82</f>
        <v>0</v>
      </c>
      <c r="U81" s="125">
        <f t="shared" ref="U81" si="949">U82</f>
        <v>0</v>
      </c>
      <c r="V81" s="125">
        <f t="shared" ref="V81" si="950">V82</f>
        <v>0</v>
      </c>
      <c r="W81" s="125">
        <f t="shared" ref="W81" si="951">W82</f>
        <v>0</v>
      </c>
      <c r="X81" s="125">
        <f t="shared" ref="X81" si="952">X82</f>
        <v>0</v>
      </c>
      <c r="Y81" s="125">
        <f t="shared" ref="Y81" si="953">Y82</f>
        <v>0</v>
      </c>
      <c r="Z81" s="125">
        <f t="shared" ref="Z81" si="954">Z82</f>
        <v>0</v>
      </c>
      <c r="AA81" s="11">
        <f t="shared" si="25"/>
        <v>11.799999999999999</v>
      </c>
      <c r="AB81" s="11">
        <f t="shared" si="23"/>
        <v>0</v>
      </c>
      <c r="AC81" s="96">
        <f t="shared" ref="AC81" si="955">AC82</f>
        <v>11.6</v>
      </c>
      <c r="AD81" s="96">
        <f t="shared" ref="AD81" si="956">AD82</f>
        <v>0</v>
      </c>
      <c r="AE81" s="96">
        <f t="shared" ref="AE81" si="957">AE82</f>
        <v>0.2</v>
      </c>
      <c r="AF81" s="96">
        <f t="shared" ref="AF81" si="958">AF82</f>
        <v>0</v>
      </c>
      <c r="AG81" s="96">
        <f t="shared" ref="AG81" si="959">AG82</f>
        <v>0</v>
      </c>
      <c r="AH81" s="96">
        <f t="shared" ref="AH81" si="960">AH82</f>
        <v>0</v>
      </c>
      <c r="AI81" s="96">
        <f t="shared" ref="AI81" si="961">AI82</f>
        <v>0</v>
      </c>
      <c r="AJ81" s="96">
        <f t="shared" ref="AJ81" si="962">AJ82</f>
        <v>0</v>
      </c>
      <c r="AK81" s="96">
        <f t="shared" ref="AK81" si="963">AK82</f>
        <v>0</v>
      </c>
      <c r="AL81" s="96">
        <f t="shared" ref="AL81" si="964">AL82</f>
        <v>0</v>
      </c>
      <c r="AN81" s="153">
        <f>AA81-'3 priedas_asignavimai'!AW235</f>
        <v>0</v>
      </c>
    </row>
    <row r="82" spans="1:40" x14ac:dyDescent="0.25">
      <c r="A82" s="29"/>
      <c r="B82" s="19" t="s">
        <v>59</v>
      </c>
      <c r="C82" s="144">
        <f t="shared" si="19"/>
        <v>11.799999999999999</v>
      </c>
      <c r="D82" s="144">
        <f t="shared" si="20"/>
        <v>0</v>
      </c>
      <c r="E82" s="6">
        <v>11.6</v>
      </c>
      <c r="F82" s="6"/>
      <c r="G82" s="6">
        <v>0.2</v>
      </c>
      <c r="H82" s="6"/>
      <c r="I82" s="6"/>
      <c r="J82" s="6"/>
      <c r="K82" s="6"/>
      <c r="L82" s="6"/>
      <c r="M82" s="6"/>
      <c r="N82" s="6"/>
      <c r="O82" s="144">
        <f t="shared" si="21"/>
        <v>0</v>
      </c>
      <c r="P82" s="144">
        <f t="shared" si="22"/>
        <v>0</v>
      </c>
      <c r="Q82" s="126"/>
      <c r="R82" s="126"/>
      <c r="S82" s="126"/>
      <c r="T82" s="126"/>
      <c r="U82" s="126"/>
      <c r="V82" s="126"/>
      <c r="W82" s="126"/>
      <c r="X82" s="126"/>
      <c r="Y82" s="126"/>
      <c r="Z82" s="126"/>
      <c r="AA82" s="11">
        <f t="shared" si="25"/>
        <v>11.799999999999999</v>
      </c>
      <c r="AB82" s="11">
        <f t="shared" si="23"/>
        <v>0</v>
      </c>
      <c r="AC82" s="5">
        <f t="shared" ref="AC82" si="965">E82+Q82</f>
        <v>11.6</v>
      </c>
      <c r="AD82" s="5">
        <f t="shared" ref="AD82" si="966">F82+R82</f>
        <v>0</v>
      </c>
      <c r="AE82" s="5">
        <f t="shared" ref="AE82" si="967">G82+S82</f>
        <v>0.2</v>
      </c>
      <c r="AF82" s="5">
        <f t="shared" ref="AF82" si="968">H82+T82</f>
        <v>0</v>
      </c>
      <c r="AG82" s="5">
        <f t="shared" ref="AG82" si="969">I82+U82</f>
        <v>0</v>
      </c>
      <c r="AH82" s="5">
        <f t="shared" ref="AH82" si="970">J82+V82</f>
        <v>0</v>
      </c>
      <c r="AI82" s="5">
        <f t="shared" ref="AI82" si="971">K82+W82</f>
        <v>0</v>
      </c>
      <c r="AJ82" s="5">
        <f t="shared" ref="AJ82" si="972">L82+X82</f>
        <v>0</v>
      </c>
      <c r="AK82" s="5">
        <f t="shared" ref="AK82" si="973">M82+Y82</f>
        <v>0</v>
      </c>
      <c r="AL82" s="5">
        <f t="shared" ref="AL82" si="974">N82+Z82</f>
        <v>0</v>
      </c>
      <c r="AN82" s="153">
        <f>AA82-'3 priedas_asignavimai'!AW236</f>
        <v>0</v>
      </c>
    </row>
    <row r="83" spans="1:40" ht="15" customHeight="1" x14ac:dyDescent="0.25">
      <c r="A83" s="28" t="s">
        <v>32</v>
      </c>
      <c r="B83" s="107" t="s">
        <v>325</v>
      </c>
      <c r="C83" s="144">
        <f t="shared" si="19"/>
        <v>1</v>
      </c>
      <c r="D83" s="144">
        <f t="shared" si="20"/>
        <v>0</v>
      </c>
      <c r="E83" s="121">
        <f t="shared" ref="E83" si="975">E84</f>
        <v>1</v>
      </c>
      <c r="F83" s="121">
        <f t="shared" ref="F83" si="976">F84</f>
        <v>0</v>
      </c>
      <c r="G83" s="121">
        <f t="shared" ref="G83" si="977">G84</f>
        <v>0</v>
      </c>
      <c r="H83" s="121">
        <f t="shared" ref="H83" si="978">H84</f>
        <v>0</v>
      </c>
      <c r="I83" s="121">
        <f t="shared" ref="I83" si="979">I84</f>
        <v>0</v>
      </c>
      <c r="J83" s="121">
        <f t="shared" ref="J83" si="980">J84</f>
        <v>0</v>
      </c>
      <c r="K83" s="121">
        <f t="shared" ref="K83" si="981">K84</f>
        <v>0</v>
      </c>
      <c r="L83" s="121">
        <f t="shared" ref="L83" si="982">L84</f>
        <v>0</v>
      </c>
      <c r="M83" s="121">
        <f t="shared" ref="M83" si="983">M84</f>
        <v>0</v>
      </c>
      <c r="N83" s="121">
        <f t="shared" ref="N83" si="984">N84</f>
        <v>0</v>
      </c>
      <c r="O83" s="144">
        <f t="shared" si="21"/>
        <v>0</v>
      </c>
      <c r="P83" s="144">
        <f t="shared" si="22"/>
        <v>0</v>
      </c>
      <c r="Q83" s="125">
        <f t="shared" ref="Q83" si="985">Q84</f>
        <v>0</v>
      </c>
      <c r="R83" s="125">
        <f t="shared" ref="R83" si="986">R84</f>
        <v>0</v>
      </c>
      <c r="S83" s="125">
        <f t="shared" ref="S83" si="987">S84</f>
        <v>0</v>
      </c>
      <c r="T83" s="125">
        <f t="shared" ref="T83" si="988">T84</f>
        <v>0</v>
      </c>
      <c r="U83" s="125">
        <f t="shared" ref="U83" si="989">U84</f>
        <v>0</v>
      </c>
      <c r="V83" s="125">
        <f t="shared" ref="V83" si="990">V84</f>
        <v>0</v>
      </c>
      <c r="W83" s="125">
        <f t="shared" ref="W83" si="991">W84</f>
        <v>0</v>
      </c>
      <c r="X83" s="125">
        <f t="shared" ref="X83" si="992">X84</f>
        <v>0</v>
      </c>
      <c r="Y83" s="125">
        <f t="shared" ref="Y83" si="993">Y84</f>
        <v>0</v>
      </c>
      <c r="Z83" s="125">
        <f t="shared" ref="Z83" si="994">Z84</f>
        <v>0</v>
      </c>
      <c r="AA83" s="11">
        <f t="shared" si="25"/>
        <v>1</v>
      </c>
      <c r="AB83" s="11">
        <f t="shared" si="23"/>
        <v>0</v>
      </c>
      <c r="AC83" s="96">
        <f t="shared" ref="AC83" si="995">AC84</f>
        <v>1</v>
      </c>
      <c r="AD83" s="96">
        <f t="shared" ref="AD83" si="996">AD84</f>
        <v>0</v>
      </c>
      <c r="AE83" s="96">
        <f t="shared" ref="AE83" si="997">AE84</f>
        <v>0</v>
      </c>
      <c r="AF83" s="96">
        <f t="shared" ref="AF83" si="998">AF84</f>
        <v>0</v>
      </c>
      <c r="AG83" s="96">
        <f t="shared" ref="AG83" si="999">AG84</f>
        <v>0</v>
      </c>
      <c r="AH83" s="96">
        <f t="shared" ref="AH83" si="1000">AH84</f>
        <v>0</v>
      </c>
      <c r="AI83" s="96">
        <f t="shared" ref="AI83" si="1001">AI84</f>
        <v>0</v>
      </c>
      <c r="AJ83" s="96">
        <f t="shared" ref="AJ83" si="1002">AJ84</f>
        <v>0</v>
      </c>
      <c r="AK83" s="96">
        <f t="shared" ref="AK83" si="1003">AK84</f>
        <v>0</v>
      </c>
      <c r="AL83" s="96">
        <f t="shared" ref="AL83" si="1004">AL84</f>
        <v>0</v>
      </c>
      <c r="AN83" s="153">
        <f>AA83-'3 priedas_asignavimai'!AW241</f>
        <v>0</v>
      </c>
    </row>
    <row r="84" spans="1:40" x14ac:dyDescent="0.25">
      <c r="A84" s="29"/>
      <c r="B84" s="19" t="s">
        <v>59</v>
      </c>
      <c r="C84" s="144">
        <f t="shared" si="19"/>
        <v>1</v>
      </c>
      <c r="D84" s="144">
        <f t="shared" si="20"/>
        <v>0</v>
      </c>
      <c r="E84" s="6">
        <v>1</v>
      </c>
      <c r="F84" s="6"/>
      <c r="G84" s="6"/>
      <c r="H84" s="6"/>
      <c r="I84" s="6"/>
      <c r="J84" s="6"/>
      <c r="K84" s="6"/>
      <c r="L84" s="6"/>
      <c r="M84" s="6"/>
      <c r="N84" s="6"/>
      <c r="O84" s="144">
        <f t="shared" si="21"/>
        <v>0</v>
      </c>
      <c r="P84" s="144">
        <f t="shared" si="22"/>
        <v>0</v>
      </c>
      <c r="Q84" s="126"/>
      <c r="R84" s="126"/>
      <c r="S84" s="126"/>
      <c r="T84" s="126"/>
      <c r="U84" s="126"/>
      <c r="V84" s="126"/>
      <c r="W84" s="126"/>
      <c r="X84" s="126"/>
      <c r="Y84" s="126"/>
      <c r="Z84" s="126"/>
      <c r="AA84" s="11">
        <f t="shared" si="25"/>
        <v>1</v>
      </c>
      <c r="AB84" s="11">
        <f t="shared" si="23"/>
        <v>0</v>
      </c>
      <c r="AC84" s="5">
        <f t="shared" ref="AC84" si="1005">E84+Q84</f>
        <v>1</v>
      </c>
      <c r="AD84" s="5">
        <f t="shared" ref="AD84" si="1006">F84+R84</f>
        <v>0</v>
      </c>
      <c r="AE84" s="5">
        <f t="shared" ref="AE84" si="1007">G84+S84</f>
        <v>0</v>
      </c>
      <c r="AF84" s="5">
        <f t="shared" ref="AF84" si="1008">H84+T84</f>
        <v>0</v>
      </c>
      <c r="AG84" s="5">
        <f t="shared" ref="AG84" si="1009">I84+U84</f>
        <v>0</v>
      </c>
      <c r="AH84" s="5">
        <f t="shared" ref="AH84" si="1010">J84+V84</f>
        <v>0</v>
      </c>
      <c r="AI84" s="5">
        <f t="shared" ref="AI84" si="1011">K84+W84</f>
        <v>0</v>
      </c>
      <c r="AJ84" s="5">
        <f t="shared" ref="AJ84" si="1012">L84+X84</f>
        <v>0</v>
      </c>
      <c r="AK84" s="5">
        <f t="shared" ref="AK84" si="1013">M84+Y84</f>
        <v>0</v>
      </c>
      <c r="AL84" s="5">
        <f t="shared" ref="AL84" si="1014">N84+Z84</f>
        <v>0</v>
      </c>
      <c r="AN84" s="153">
        <f>AA84-'3 priedas_asignavimai'!AW242</f>
        <v>0</v>
      </c>
    </row>
    <row r="85" spans="1:40" ht="15" customHeight="1" x14ac:dyDescent="0.25">
      <c r="A85" s="28" t="s">
        <v>33</v>
      </c>
      <c r="B85" s="107" t="s">
        <v>324</v>
      </c>
      <c r="C85" s="144">
        <f t="shared" si="19"/>
        <v>7.6000000000000005</v>
      </c>
      <c r="D85" s="144">
        <f t="shared" si="20"/>
        <v>0</v>
      </c>
      <c r="E85" s="121">
        <f t="shared" ref="E85" si="1015">E86</f>
        <v>7.2</v>
      </c>
      <c r="F85" s="121">
        <f t="shared" ref="F85" si="1016">F86</f>
        <v>0</v>
      </c>
      <c r="G85" s="121">
        <f t="shared" ref="G85" si="1017">G86</f>
        <v>0.4</v>
      </c>
      <c r="H85" s="121">
        <f t="shared" ref="H85" si="1018">H86</f>
        <v>0</v>
      </c>
      <c r="I85" s="121">
        <f t="shared" ref="I85" si="1019">I86</f>
        <v>0</v>
      </c>
      <c r="J85" s="121">
        <f t="shared" ref="J85" si="1020">J86</f>
        <v>0</v>
      </c>
      <c r="K85" s="121">
        <f t="shared" ref="K85" si="1021">K86</f>
        <v>0</v>
      </c>
      <c r="L85" s="121">
        <f t="shared" ref="L85" si="1022">L86</f>
        <v>0</v>
      </c>
      <c r="M85" s="121">
        <f t="shared" ref="M85" si="1023">M86</f>
        <v>0</v>
      </c>
      <c r="N85" s="121">
        <f t="shared" ref="N85" si="1024">N86</f>
        <v>0</v>
      </c>
      <c r="O85" s="144">
        <f t="shared" si="21"/>
        <v>0</v>
      </c>
      <c r="P85" s="144">
        <f t="shared" si="22"/>
        <v>0</v>
      </c>
      <c r="Q85" s="125">
        <f t="shared" ref="Q85" si="1025">Q86</f>
        <v>0</v>
      </c>
      <c r="R85" s="125">
        <f t="shared" ref="R85" si="1026">R86</f>
        <v>0</v>
      </c>
      <c r="S85" s="125">
        <f t="shared" ref="S85" si="1027">S86</f>
        <v>0</v>
      </c>
      <c r="T85" s="125">
        <f t="shared" ref="T85" si="1028">T86</f>
        <v>0</v>
      </c>
      <c r="U85" s="125">
        <f t="shared" ref="U85" si="1029">U86</f>
        <v>0</v>
      </c>
      <c r="V85" s="125">
        <f t="shared" ref="V85" si="1030">V86</f>
        <v>0</v>
      </c>
      <c r="W85" s="125">
        <f t="shared" ref="W85" si="1031">W86</f>
        <v>0</v>
      </c>
      <c r="X85" s="125">
        <f t="shared" ref="X85" si="1032">X86</f>
        <v>0</v>
      </c>
      <c r="Y85" s="125">
        <f t="shared" ref="Y85" si="1033">Y86</f>
        <v>0</v>
      </c>
      <c r="Z85" s="125">
        <f t="shared" ref="Z85" si="1034">Z86</f>
        <v>0</v>
      </c>
      <c r="AA85" s="11">
        <f t="shared" si="25"/>
        <v>7.6000000000000005</v>
      </c>
      <c r="AB85" s="11">
        <f t="shared" si="23"/>
        <v>0</v>
      </c>
      <c r="AC85" s="96">
        <f t="shared" ref="AC85" si="1035">AC86</f>
        <v>7.2</v>
      </c>
      <c r="AD85" s="96">
        <f t="shared" ref="AD85" si="1036">AD86</f>
        <v>0</v>
      </c>
      <c r="AE85" s="96">
        <f t="shared" ref="AE85" si="1037">AE86</f>
        <v>0.4</v>
      </c>
      <c r="AF85" s="96">
        <f t="shared" ref="AF85" si="1038">AF86</f>
        <v>0</v>
      </c>
      <c r="AG85" s="96">
        <f t="shared" ref="AG85" si="1039">AG86</f>
        <v>0</v>
      </c>
      <c r="AH85" s="96">
        <f t="shared" ref="AH85" si="1040">AH86</f>
        <v>0</v>
      </c>
      <c r="AI85" s="96">
        <f t="shared" ref="AI85" si="1041">AI86</f>
        <v>0</v>
      </c>
      <c r="AJ85" s="96">
        <f t="shared" ref="AJ85" si="1042">AJ86</f>
        <v>0</v>
      </c>
      <c r="AK85" s="96">
        <f t="shared" ref="AK85" si="1043">AK86</f>
        <v>0</v>
      </c>
      <c r="AL85" s="96">
        <f t="shared" ref="AL85" si="1044">AL86</f>
        <v>0</v>
      </c>
      <c r="AN85" s="153">
        <f>AA85-'3 priedas_asignavimai'!AW246</f>
        <v>0</v>
      </c>
    </row>
    <row r="86" spans="1:40" x14ac:dyDescent="0.25">
      <c r="A86" s="29"/>
      <c r="B86" s="19" t="s">
        <v>59</v>
      </c>
      <c r="C86" s="144">
        <f t="shared" si="19"/>
        <v>7.6000000000000005</v>
      </c>
      <c r="D86" s="144">
        <f t="shared" si="20"/>
        <v>0</v>
      </c>
      <c r="E86" s="6">
        <v>7.2</v>
      </c>
      <c r="F86" s="6"/>
      <c r="G86" s="6">
        <v>0.4</v>
      </c>
      <c r="H86" s="6"/>
      <c r="I86" s="6"/>
      <c r="J86" s="6"/>
      <c r="K86" s="6"/>
      <c r="L86" s="6"/>
      <c r="M86" s="6"/>
      <c r="N86" s="6"/>
      <c r="O86" s="144">
        <f t="shared" si="21"/>
        <v>0</v>
      </c>
      <c r="P86" s="144">
        <f t="shared" si="22"/>
        <v>0</v>
      </c>
      <c r="Q86" s="126"/>
      <c r="R86" s="126"/>
      <c r="S86" s="126"/>
      <c r="T86" s="126"/>
      <c r="U86" s="126"/>
      <c r="V86" s="126"/>
      <c r="W86" s="126"/>
      <c r="X86" s="126"/>
      <c r="Y86" s="126"/>
      <c r="Z86" s="126"/>
      <c r="AA86" s="11">
        <f t="shared" si="25"/>
        <v>7.6000000000000005</v>
      </c>
      <c r="AB86" s="11">
        <f t="shared" si="23"/>
        <v>0</v>
      </c>
      <c r="AC86" s="5">
        <f t="shared" ref="AC86" si="1045">E86+Q86</f>
        <v>7.2</v>
      </c>
      <c r="AD86" s="5">
        <f t="shared" ref="AD86" si="1046">F86+R86</f>
        <v>0</v>
      </c>
      <c r="AE86" s="5">
        <f t="shared" ref="AE86" si="1047">G86+S86</f>
        <v>0.4</v>
      </c>
      <c r="AF86" s="5">
        <f t="shared" ref="AF86" si="1048">H86+T86</f>
        <v>0</v>
      </c>
      <c r="AG86" s="5">
        <f t="shared" ref="AG86" si="1049">I86+U86</f>
        <v>0</v>
      </c>
      <c r="AH86" s="5">
        <f t="shared" ref="AH86" si="1050">J86+V86</f>
        <v>0</v>
      </c>
      <c r="AI86" s="5">
        <f t="shared" ref="AI86" si="1051">K86+W86</f>
        <v>0</v>
      </c>
      <c r="AJ86" s="5">
        <f t="shared" ref="AJ86" si="1052">L86+X86</f>
        <v>0</v>
      </c>
      <c r="AK86" s="5">
        <f t="shared" ref="AK86" si="1053">M86+Y86</f>
        <v>0</v>
      </c>
      <c r="AL86" s="5">
        <f t="shared" ref="AL86" si="1054">N86+Z86</f>
        <v>0</v>
      </c>
      <c r="AN86" s="153">
        <f>AA86-'3 priedas_asignavimai'!AW247</f>
        <v>0</v>
      </c>
    </row>
    <row r="87" spans="1:40" ht="15" customHeight="1" x14ac:dyDescent="0.25">
      <c r="A87" s="28" t="s">
        <v>34</v>
      </c>
      <c r="B87" s="107" t="s">
        <v>327</v>
      </c>
      <c r="C87" s="144">
        <f t="shared" si="19"/>
        <v>2.5</v>
      </c>
      <c r="D87" s="144">
        <f t="shared" si="20"/>
        <v>0</v>
      </c>
      <c r="E87" s="121">
        <f t="shared" ref="E87" si="1055">E88</f>
        <v>1.6</v>
      </c>
      <c r="F87" s="121">
        <f t="shared" ref="F87" si="1056">F88</f>
        <v>0</v>
      </c>
      <c r="G87" s="121">
        <f t="shared" ref="G87" si="1057">G88</f>
        <v>0.9</v>
      </c>
      <c r="H87" s="121">
        <f t="shared" ref="H87" si="1058">H88</f>
        <v>0</v>
      </c>
      <c r="I87" s="121">
        <f t="shared" ref="I87" si="1059">I88</f>
        <v>0</v>
      </c>
      <c r="J87" s="121">
        <f t="shared" ref="J87" si="1060">J88</f>
        <v>0</v>
      </c>
      <c r="K87" s="121">
        <f t="shared" ref="K87" si="1061">K88</f>
        <v>0</v>
      </c>
      <c r="L87" s="121">
        <f t="shared" ref="L87" si="1062">L88</f>
        <v>0</v>
      </c>
      <c r="M87" s="121">
        <f t="shared" ref="M87" si="1063">M88</f>
        <v>0</v>
      </c>
      <c r="N87" s="121">
        <f t="shared" ref="N87" si="1064">N88</f>
        <v>0</v>
      </c>
      <c r="O87" s="144">
        <f t="shared" si="21"/>
        <v>0</v>
      </c>
      <c r="P87" s="144">
        <f t="shared" si="22"/>
        <v>0</v>
      </c>
      <c r="Q87" s="125">
        <f t="shared" ref="Q87" si="1065">Q88</f>
        <v>0</v>
      </c>
      <c r="R87" s="125">
        <f t="shared" ref="R87" si="1066">R88</f>
        <v>0</v>
      </c>
      <c r="S87" s="125">
        <f t="shared" ref="S87" si="1067">S88</f>
        <v>0</v>
      </c>
      <c r="T87" s="125">
        <f t="shared" ref="T87" si="1068">T88</f>
        <v>0</v>
      </c>
      <c r="U87" s="125">
        <f t="shared" ref="U87" si="1069">U88</f>
        <v>0</v>
      </c>
      <c r="V87" s="125">
        <f t="shared" ref="V87" si="1070">V88</f>
        <v>0</v>
      </c>
      <c r="W87" s="125">
        <f t="shared" ref="W87" si="1071">W88</f>
        <v>0</v>
      </c>
      <c r="X87" s="125">
        <f t="shared" ref="X87" si="1072">X88</f>
        <v>0</v>
      </c>
      <c r="Y87" s="125">
        <f t="shared" ref="Y87" si="1073">Y88</f>
        <v>0</v>
      </c>
      <c r="Z87" s="125">
        <f t="shared" ref="Z87" si="1074">Z88</f>
        <v>0</v>
      </c>
      <c r="AA87" s="11">
        <f t="shared" si="25"/>
        <v>2.5</v>
      </c>
      <c r="AB87" s="11">
        <f t="shared" si="23"/>
        <v>0</v>
      </c>
      <c r="AC87" s="96">
        <f t="shared" ref="AC87" si="1075">AC88</f>
        <v>1.6</v>
      </c>
      <c r="AD87" s="96">
        <f t="shared" ref="AD87" si="1076">AD88</f>
        <v>0</v>
      </c>
      <c r="AE87" s="96">
        <f t="shared" ref="AE87" si="1077">AE88</f>
        <v>0.9</v>
      </c>
      <c r="AF87" s="96">
        <f t="shared" ref="AF87" si="1078">AF88</f>
        <v>0</v>
      </c>
      <c r="AG87" s="96">
        <f t="shared" ref="AG87" si="1079">AG88</f>
        <v>0</v>
      </c>
      <c r="AH87" s="96">
        <f t="shared" ref="AH87" si="1080">AH88</f>
        <v>0</v>
      </c>
      <c r="AI87" s="96">
        <f t="shared" ref="AI87" si="1081">AI88</f>
        <v>0</v>
      </c>
      <c r="AJ87" s="96">
        <f t="shared" ref="AJ87" si="1082">AJ88</f>
        <v>0</v>
      </c>
      <c r="AK87" s="96">
        <f t="shared" ref="AK87" si="1083">AK88</f>
        <v>0</v>
      </c>
      <c r="AL87" s="96">
        <f t="shared" ref="AL87" si="1084">AL88</f>
        <v>0</v>
      </c>
      <c r="AN87" s="153">
        <f>AA87-'3 priedas_asignavimai'!AW252</f>
        <v>0</v>
      </c>
    </row>
    <row r="88" spans="1:40" x14ac:dyDescent="0.25">
      <c r="A88" s="29"/>
      <c r="B88" s="19" t="s">
        <v>59</v>
      </c>
      <c r="C88" s="144">
        <f t="shared" si="19"/>
        <v>2.5</v>
      </c>
      <c r="D88" s="144">
        <f t="shared" si="20"/>
        <v>0</v>
      </c>
      <c r="E88" s="6">
        <v>1.6</v>
      </c>
      <c r="F88" s="6"/>
      <c r="G88" s="6">
        <v>0.9</v>
      </c>
      <c r="H88" s="6"/>
      <c r="I88" s="6"/>
      <c r="J88" s="6"/>
      <c r="K88" s="6"/>
      <c r="L88" s="6"/>
      <c r="M88" s="6"/>
      <c r="N88" s="6"/>
      <c r="O88" s="144">
        <f t="shared" si="21"/>
        <v>0</v>
      </c>
      <c r="P88" s="144">
        <f t="shared" si="22"/>
        <v>0</v>
      </c>
      <c r="Q88" s="126"/>
      <c r="R88" s="126"/>
      <c r="S88" s="126"/>
      <c r="T88" s="126"/>
      <c r="U88" s="126"/>
      <c r="V88" s="126"/>
      <c r="W88" s="126"/>
      <c r="X88" s="126"/>
      <c r="Y88" s="126"/>
      <c r="Z88" s="126"/>
      <c r="AA88" s="11">
        <f t="shared" si="25"/>
        <v>2.5</v>
      </c>
      <c r="AB88" s="11">
        <f t="shared" si="23"/>
        <v>0</v>
      </c>
      <c r="AC88" s="5">
        <f t="shared" ref="AC88" si="1085">E88+Q88</f>
        <v>1.6</v>
      </c>
      <c r="AD88" s="5">
        <f t="shared" ref="AD88" si="1086">F88+R88</f>
        <v>0</v>
      </c>
      <c r="AE88" s="5">
        <f t="shared" ref="AE88" si="1087">G88+S88</f>
        <v>0.9</v>
      </c>
      <c r="AF88" s="5">
        <f t="shared" ref="AF88" si="1088">H88+T88</f>
        <v>0</v>
      </c>
      <c r="AG88" s="5">
        <f t="shared" ref="AG88" si="1089">I88+U88</f>
        <v>0</v>
      </c>
      <c r="AH88" s="5">
        <f t="shared" ref="AH88" si="1090">J88+V88</f>
        <v>0</v>
      </c>
      <c r="AI88" s="5">
        <f t="shared" ref="AI88" si="1091">K88+W88</f>
        <v>0</v>
      </c>
      <c r="AJ88" s="5">
        <f t="shared" ref="AJ88" si="1092">L88+X88</f>
        <v>0</v>
      </c>
      <c r="AK88" s="5">
        <f t="shared" ref="AK88" si="1093">M88+Y88</f>
        <v>0</v>
      </c>
      <c r="AL88" s="5">
        <f t="shared" ref="AL88" si="1094">N88+Z88</f>
        <v>0</v>
      </c>
      <c r="AN88" s="153">
        <f>AA88-'3 priedas_asignavimai'!AW253</f>
        <v>0</v>
      </c>
    </row>
    <row r="89" spans="1:40" ht="15" customHeight="1" x14ac:dyDescent="0.25">
      <c r="A89" s="28" t="s">
        <v>35</v>
      </c>
      <c r="B89" s="107" t="s">
        <v>328</v>
      </c>
      <c r="C89" s="144">
        <f t="shared" ref="C89:C123" si="1095">E89+G89+I89+K89+M89</f>
        <v>14.2</v>
      </c>
      <c r="D89" s="144">
        <f t="shared" ref="D89:D123" si="1096">F89+H89+J89+L89+N89</f>
        <v>0</v>
      </c>
      <c r="E89" s="121">
        <f t="shared" ref="E89" si="1097">E90</f>
        <v>13.1</v>
      </c>
      <c r="F89" s="121">
        <f t="shared" ref="F89" si="1098">F90</f>
        <v>0</v>
      </c>
      <c r="G89" s="121">
        <f t="shared" ref="G89" si="1099">G90</f>
        <v>1.1000000000000001</v>
      </c>
      <c r="H89" s="121">
        <f t="shared" ref="H89" si="1100">H90</f>
        <v>0</v>
      </c>
      <c r="I89" s="121">
        <f t="shared" ref="I89" si="1101">I90</f>
        <v>0</v>
      </c>
      <c r="J89" s="121">
        <f t="shared" ref="J89" si="1102">J90</f>
        <v>0</v>
      </c>
      <c r="K89" s="121">
        <f t="shared" ref="K89" si="1103">K90</f>
        <v>0</v>
      </c>
      <c r="L89" s="121">
        <f t="shared" ref="L89" si="1104">L90</f>
        <v>0</v>
      </c>
      <c r="M89" s="121">
        <f t="shared" ref="M89" si="1105">M90</f>
        <v>0</v>
      </c>
      <c r="N89" s="121">
        <f t="shared" ref="N89" si="1106">N90</f>
        <v>0</v>
      </c>
      <c r="O89" s="144">
        <f t="shared" ref="O89:O123" si="1107">Q89+S89+U89+W89+Y89</f>
        <v>0</v>
      </c>
      <c r="P89" s="144">
        <f t="shared" ref="P89:P123" si="1108">R89+T89+V89+X89+Z89</f>
        <v>0</v>
      </c>
      <c r="Q89" s="125">
        <f t="shared" ref="Q89" si="1109">Q90</f>
        <v>0</v>
      </c>
      <c r="R89" s="125">
        <f t="shared" ref="R89" si="1110">R90</f>
        <v>0</v>
      </c>
      <c r="S89" s="125">
        <f t="shared" ref="S89" si="1111">S90</f>
        <v>0</v>
      </c>
      <c r="T89" s="125">
        <f t="shared" ref="T89" si="1112">T90</f>
        <v>0</v>
      </c>
      <c r="U89" s="125">
        <f t="shared" ref="U89" si="1113">U90</f>
        <v>0</v>
      </c>
      <c r="V89" s="125">
        <f t="shared" ref="V89" si="1114">V90</f>
        <v>0</v>
      </c>
      <c r="W89" s="125">
        <f t="shared" ref="W89" si="1115">W90</f>
        <v>0</v>
      </c>
      <c r="X89" s="125">
        <f t="shared" ref="X89" si="1116">X90</f>
        <v>0</v>
      </c>
      <c r="Y89" s="125">
        <f t="shared" ref="Y89" si="1117">Y90</f>
        <v>0</v>
      </c>
      <c r="Z89" s="125">
        <f t="shared" ref="Z89" si="1118">Z90</f>
        <v>0</v>
      </c>
      <c r="AA89" s="11">
        <f t="shared" ref="AA89:AA123" si="1119">AC89+AE89+AG89+AI89+AK89</f>
        <v>14.2</v>
      </c>
      <c r="AB89" s="11">
        <f t="shared" ref="AB89:AB123" si="1120">AD89+AF89+AH89+AJ89+AL89</f>
        <v>0</v>
      </c>
      <c r="AC89" s="96">
        <f t="shared" ref="AC89" si="1121">AC90</f>
        <v>13.1</v>
      </c>
      <c r="AD89" s="96">
        <f t="shared" ref="AD89" si="1122">AD90</f>
        <v>0</v>
      </c>
      <c r="AE89" s="96">
        <f t="shared" ref="AE89" si="1123">AE90</f>
        <v>1.1000000000000001</v>
      </c>
      <c r="AF89" s="96">
        <f t="shared" ref="AF89" si="1124">AF90</f>
        <v>0</v>
      </c>
      <c r="AG89" s="96">
        <f t="shared" ref="AG89" si="1125">AG90</f>
        <v>0</v>
      </c>
      <c r="AH89" s="96">
        <f t="shared" ref="AH89" si="1126">AH90</f>
        <v>0</v>
      </c>
      <c r="AI89" s="96">
        <f t="shared" ref="AI89" si="1127">AI90</f>
        <v>0</v>
      </c>
      <c r="AJ89" s="96">
        <f t="shared" ref="AJ89" si="1128">AJ90</f>
        <v>0</v>
      </c>
      <c r="AK89" s="96">
        <f t="shared" ref="AK89" si="1129">AK90</f>
        <v>0</v>
      </c>
      <c r="AL89" s="96">
        <f t="shared" ref="AL89" si="1130">AL90</f>
        <v>0</v>
      </c>
      <c r="AN89" s="153">
        <f>AA89-'3 priedas_asignavimai'!AW257</f>
        <v>0</v>
      </c>
    </row>
    <row r="90" spans="1:40" x14ac:dyDescent="0.25">
      <c r="A90" s="29"/>
      <c r="B90" s="19" t="s">
        <v>59</v>
      </c>
      <c r="C90" s="144">
        <f t="shared" si="1095"/>
        <v>14.2</v>
      </c>
      <c r="D90" s="144">
        <f t="shared" si="1096"/>
        <v>0</v>
      </c>
      <c r="E90" s="6">
        <v>13.1</v>
      </c>
      <c r="F90" s="6"/>
      <c r="G90" s="6">
        <v>1.1000000000000001</v>
      </c>
      <c r="H90" s="6"/>
      <c r="I90" s="6"/>
      <c r="J90" s="6"/>
      <c r="K90" s="6"/>
      <c r="L90" s="6"/>
      <c r="M90" s="6"/>
      <c r="N90" s="6"/>
      <c r="O90" s="144">
        <f t="shared" si="1107"/>
        <v>0</v>
      </c>
      <c r="P90" s="144">
        <f t="shared" si="1108"/>
        <v>0</v>
      </c>
      <c r="Q90" s="126"/>
      <c r="R90" s="126"/>
      <c r="S90" s="126"/>
      <c r="T90" s="126"/>
      <c r="U90" s="126"/>
      <c r="V90" s="126"/>
      <c r="W90" s="126"/>
      <c r="X90" s="126"/>
      <c r="Y90" s="126"/>
      <c r="Z90" s="126"/>
      <c r="AA90" s="11">
        <f t="shared" si="1119"/>
        <v>14.2</v>
      </c>
      <c r="AB90" s="11">
        <f t="shared" si="1120"/>
        <v>0</v>
      </c>
      <c r="AC90" s="5">
        <f t="shared" ref="AC90" si="1131">E90+Q90</f>
        <v>13.1</v>
      </c>
      <c r="AD90" s="5">
        <f t="shared" ref="AD90" si="1132">F90+R90</f>
        <v>0</v>
      </c>
      <c r="AE90" s="5">
        <f t="shared" ref="AE90" si="1133">G90+S90</f>
        <v>1.1000000000000001</v>
      </c>
      <c r="AF90" s="5">
        <f t="shared" ref="AF90" si="1134">H90+T90</f>
        <v>0</v>
      </c>
      <c r="AG90" s="5">
        <f t="shared" ref="AG90" si="1135">I90+U90</f>
        <v>0</v>
      </c>
      <c r="AH90" s="5">
        <f t="shared" ref="AH90" si="1136">J90+V90</f>
        <v>0</v>
      </c>
      <c r="AI90" s="5">
        <f t="shared" ref="AI90" si="1137">K90+W90</f>
        <v>0</v>
      </c>
      <c r="AJ90" s="5">
        <f t="shared" ref="AJ90" si="1138">L90+X90</f>
        <v>0</v>
      </c>
      <c r="AK90" s="5">
        <f t="shared" ref="AK90" si="1139">M90+Y90</f>
        <v>0</v>
      </c>
      <c r="AL90" s="5">
        <f t="shared" ref="AL90" si="1140">N90+Z90</f>
        <v>0</v>
      </c>
      <c r="AN90" s="153">
        <f>AA90-'3 priedas_asignavimai'!AW258</f>
        <v>0</v>
      </c>
    </row>
    <row r="91" spans="1:40" ht="15" customHeight="1" x14ac:dyDescent="0.25">
      <c r="A91" s="28" t="s">
        <v>36</v>
      </c>
      <c r="B91" s="107" t="s">
        <v>329</v>
      </c>
      <c r="C91" s="144">
        <f t="shared" si="1095"/>
        <v>8</v>
      </c>
      <c r="D91" s="144">
        <f t="shared" si="1096"/>
        <v>0</v>
      </c>
      <c r="E91" s="121">
        <f t="shared" ref="E91" si="1141">E92</f>
        <v>7.5</v>
      </c>
      <c r="F91" s="121">
        <f t="shared" ref="F91" si="1142">F92</f>
        <v>0</v>
      </c>
      <c r="G91" s="121">
        <f t="shared" ref="G91" si="1143">G92</f>
        <v>0.5</v>
      </c>
      <c r="H91" s="121">
        <f t="shared" ref="H91" si="1144">H92</f>
        <v>0</v>
      </c>
      <c r="I91" s="121">
        <f t="shared" ref="I91" si="1145">I92</f>
        <v>0</v>
      </c>
      <c r="J91" s="121">
        <f t="shared" ref="J91" si="1146">J92</f>
        <v>0</v>
      </c>
      <c r="K91" s="121">
        <f t="shared" ref="K91" si="1147">K92</f>
        <v>0</v>
      </c>
      <c r="L91" s="121">
        <f t="shared" ref="L91" si="1148">L92</f>
        <v>0</v>
      </c>
      <c r="M91" s="121">
        <f t="shared" ref="M91" si="1149">M92</f>
        <v>0</v>
      </c>
      <c r="N91" s="121">
        <f t="shared" ref="N91" si="1150">N92</f>
        <v>0</v>
      </c>
      <c r="O91" s="144">
        <f t="shared" si="1107"/>
        <v>0</v>
      </c>
      <c r="P91" s="144">
        <f t="shared" si="1108"/>
        <v>0</v>
      </c>
      <c r="Q91" s="125">
        <f t="shared" ref="Q91" si="1151">Q92</f>
        <v>0</v>
      </c>
      <c r="R91" s="125">
        <f t="shared" ref="R91" si="1152">R92</f>
        <v>0</v>
      </c>
      <c r="S91" s="125">
        <f t="shared" ref="S91" si="1153">S92</f>
        <v>0</v>
      </c>
      <c r="T91" s="125">
        <f t="shared" ref="T91" si="1154">T92</f>
        <v>0</v>
      </c>
      <c r="U91" s="125">
        <f t="shared" ref="U91" si="1155">U92</f>
        <v>0</v>
      </c>
      <c r="V91" s="125">
        <f t="shared" ref="V91" si="1156">V92</f>
        <v>0</v>
      </c>
      <c r="W91" s="125">
        <f t="shared" ref="W91" si="1157">W92</f>
        <v>0</v>
      </c>
      <c r="X91" s="125">
        <f t="shared" ref="X91" si="1158">X92</f>
        <v>0</v>
      </c>
      <c r="Y91" s="125">
        <f t="shared" ref="Y91" si="1159">Y92</f>
        <v>0</v>
      </c>
      <c r="Z91" s="125">
        <f t="shared" ref="Z91" si="1160">Z92</f>
        <v>0</v>
      </c>
      <c r="AA91" s="11">
        <f t="shared" si="1119"/>
        <v>8</v>
      </c>
      <c r="AB91" s="11">
        <f t="shared" si="1120"/>
        <v>0</v>
      </c>
      <c r="AC91" s="96">
        <f t="shared" ref="AC91" si="1161">AC92</f>
        <v>7.5</v>
      </c>
      <c r="AD91" s="96">
        <f t="shared" ref="AD91" si="1162">AD92</f>
        <v>0</v>
      </c>
      <c r="AE91" s="96">
        <f t="shared" ref="AE91" si="1163">AE92</f>
        <v>0.5</v>
      </c>
      <c r="AF91" s="96">
        <f t="shared" ref="AF91" si="1164">AF92</f>
        <v>0</v>
      </c>
      <c r="AG91" s="96">
        <f t="shared" ref="AG91" si="1165">AG92</f>
        <v>0</v>
      </c>
      <c r="AH91" s="96">
        <f t="shared" ref="AH91" si="1166">AH92</f>
        <v>0</v>
      </c>
      <c r="AI91" s="96">
        <f t="shared" ref="AI91" si="1167">AI92</f>
        <v>0</v>
      </c>
      <c r="AJ91" s="96">
        <f t="shared" ref="AJ91" si="1168">AJ92</f>
        <v>0</v>
      </c>
      <c r="AK91" s="96">
        <f t="shared" ref="AK91" si="1169">AK92</f>
        <v>0</v>
      </c>
      <c r="AL91" s="96">
        <f t="shared" ref="AL91" si="1170">AL92</f>
        <v>0</v>
      </c>
      <c r="AN91" s="153">
        <f>AA91-'3 priedas_asignavimai'!AW263</f>
        <v>0</v>
      </c>
    </row>
    <row r="92" spans="1:40" x14ac:dyDescent="0.25">
      <c r="A92" s="29"/>
      <c r="B92" s="19" t="s">
        <v>59</v>
      </c>
      <c r="C92" s="144">
        <f t="shared" si="1095"/>
        <v>8</v>
      </c>
      <c r="D92" s="144">
        <f t="shared" si="1096"/>
        <v>0</v>
      </c>
      <c r="E92" s="6">
        <v>7.5</v>
      </c>
      <c r="F92" s="6"/>
      <c r="G92" s="6">
        <v>0.5</v>
      </c>
      <c r="H92" s="6"/>
      <c r="I92" s="6"/>
      <c r="J92" s="6"/>
      <c r="K92" s="6"/>
      <c r="L92" s="6"/>
      <c r="M92" s="6"/>
      <c r="N92" s="6"/>
      <c r="O92" s="144">
        <f t="shared" si="1107"/>
        <v>0</v>
      </c>
      <c r="P92" s="144">
        <f t="shared" si="1108"/>
        <v>0</v>
      </c>
      <c r="Q92" s="126"/>
      <c r="R92" s="126"/>
      <c r="S92" s="126"/>
      <c r="T92" s="126"/>
      <c r="U92" s="126"/>
      <c r="V92" s="126"/>
      <c r="W92" s="126"/>
      <c r="X92" s="126"/>
      <c r="Y92" s="126"/>
      <c r="Z92" s="126"/>
      <c r="AA92" s="11">
        <f t="shared" si="1119"/>
        <v>8</v>
      </c>
      <c r="AB92" s="11">
        <f t="shared" si="1120"/>
        <v>0</v>
      </c>
      <c r="AC92" s="5">
        <f t="shared" ref="AC92" si="1171">E92+Q92</f>
        <v>7.5</v>
      </c>
      <c r="AD92" s="5">
        <f t="shared" ref="AD92" si="1172">F92+R92</f>
        <v>0</v>
      </c>
      <c r="AE92" s="5">
        <f t="shared" ref="AE92" si="1173">G92+S92</f>
        <v>0.5</v>
      </c>
      <c r="AF92" s="5">
        <f t="shared" ref="AF92" si="1174">H92+T92</f>
        <v>0</v>
      </c>
      <c r="AG92" s="5">
        <f t="shared" ref="AG92" si="1175">I92+U92</f>
        <v>0</v>
      </c>
      <c r="AH92" s="5">
        <f t="shared" ref="AH92" si="1176">J92+V92</f>
        <v>0</v>
      </c>
      <c r="AI92" s="5">
        <f t="shared" ref="AI92" si="1177">K92+W92</f>
        <v>0</v>
      </c>
      <c r="AJ92" s="5">
        <f t="shared" ref="AJ92" si="1178">L92+X92</f>
        <v>0</v>
      </c>
      <c r="AK92" s="5">
        <f t="shared" ref="AK92" si="1179">M92+Y92</f>
        <v>0</v>
      </c>
      <c r="AL92" s="5">
        <f t="shared" ref="AL92" si="1180">N92+Z92</f>
        <v>0</v>
      </c>
      <c r="AN92" s="153">
        <f>AA92-'3 priedas_asignavimai'!AW264</f>
        <v>0</v>
      </c>
    </row>
    <row r="93" spans="1:40" ht="15" customHeight="1" x14ac:dyDescent="0.25">
      <c r="A93" s="28" t="s">
        <v>37</v>
      </c>
      <c r="B93" s="107" t="s">
        <v>330</v>
      </c>
      <c r="C93" s="144">
        <f t="shared" si="1095"/>
        <v>19.600000000000001</v>
      </c>
      <c r="D93" s="144">
        <f t="shared" si="1096"/>
        <v>0</v>
      </c>
      <c r="E93" s="121">
        <f t="shared" ref="E93" si="1181">E94</f>
        <v>19.3</v>
      </c>
      <c r="F93" s="121">
        <f t="shared" ref="F93" si="1182">F94</f>
        <v>0</v>
      </c>
      <c r="G93" s="121">
        <f t="shared" ref="G93" si="1183">G94</f>
        <v>0.3</v>
      </c>
      <c r="H93" s="121">
        <f t="shared" ref="H93" si="1184">H94</f>
        <v>0</v>
      </c>
      <c r="I93" s="121">
        <f t="shared" ref="I93" si="1185">I94</f>
        <v>0</v>
      </c>
      <c r="J93" s="121">
        <f t="shared" ref="J93" si="1186">J94</f>
        <v>0</v>
      </c>
      <c r="K93" s="121">
        <f t="shared" ref="K93" si="1187">K94</f>
        <v>0</v>
      </c>
      <c r="L93" s="121">
        <f t="shared" ref="L93" si="1188">L94</f>
        <v>0</v>
      </c>
      <c r="M93" s="121">
        <f t="shared" ref="M93" si="1189">M94</f>
        <v>0</v>
      </c>
      <c r="N93" s="121">
        <f t="shared" ref="N93" si="1190">N94</f>
        <v>0</v>
      </c>
      <c r="O93" s="144">
        <f t="shared" si="1107"/>
        <v>0</v>
      </c>
      <c r="P93" s="144">
        <f t="shared" si="1108"/>
        <v>0</v>
      </c>
      <c r="Q93" s="125">
        <f t="shared" ref="Q93" si="1191">Q94</f>
        <v>0</v>
      </c>
      <c r="R93" s="125">
        <f t="shared" ref="R93" si="1192">R94</f>
        <v>0</v>
      </c>
      <c r="S93" s="125">
        <f t="shared" ref="S93" si="1193">S94</f>
        <v>0</v>
      </c>
      <c r="T93" s="125">
        <f t="shared" ref="T93" si="1194">T94</f>
        <v>0</v>
      </c>
      <c r="U93" s="125">
        <f t="shared" ref="U93" si="1195">U94</f>
        <v>0</v>
      </c>
      <c r="V93" s="125">
        <f t="shared" ref="V93" si="1196">V94</f>
        <v>0</v>
      </c>
      <c r="W93" s="125">
        <f t="shared" ref="W93" si="1197">W94</f>
        <v>0</v>
      </c>
      <c r="X93" s="125">
        <f t="shared" ref="X93" si="1198">X94</f>
        <v>0</v>
      </c>
      <c r="Y93" s="125">
        <f t="shared" ref="Y93" si="1199">Y94</f>
        <v>0</v>
      </c>
      <c r="Z93" s="125">
        <f t="shared" ref="Z93" si="1200">Z94</f>
        <v>0</v>
      </c>
      <c r="AA93" s="11">
        <f t="shared" si="1119"/>
        <v>19.600000000000001</v>
      </c>
      <c r="AB93" s="11">
        <f t="shared" si="1120"/>
        <v>0</v>
      </c>
      <c r="AC93" s="96">
        <f t="shared" ref="AC93" si="1201">AC94</f>
        <v>19.3</v>
      </c>
      <c r="AD93" s="96">
        <f t="shared" ref="AD93" si="1202">AD94</f>
        <v>0</v>
      </c>
      <c r="AE93" s="96">
        <f t="shared" ref="AE93" si="1203">AE94</f>
        <v>0.3</v>
      </c>
      <c r="AF93" s="96">
        <f t="shared" ref="AF93" si="1204">AF94</f>
        <v>0</v>
      </c>
      <c r="AG93" s="96">
        <f t="shared" ref="AG93" si="1205">AG94</f>
        <v>0</v>
      </c>
      <c r="AH93" s="96">
        <f t="shared" ref="AH93" si="1206">AH94</f>
        <v>0</v>
      </c>
      <c r="AI93" s="96">
        <f t="shared" ref="AI93" si="1207">AI94</f>
        <v>0</v>
      </c>
      <c r="AJ93" s="96">
        <f t="shared" ref="AJ93" si="1208">AJ94</f>
        <v>0</v>
      </c>
      <c r="AK93" s="96">
        <f t="shared" ref="AK93" si="1209">AK94</f>
        <v>0</v>
      </c>
      <c r="AL93" s="96">
        <f t="shared" ref="AL93" si="1210">AL94</f>
        <v>0</v>
      </c>
      <c r="AN93" s="153">
        <f>AA93-'3 priedas_asignavimai'!AW269</f>
        <v>0</v>
      </c>
    </row>
    <row r="94" spans="1:40" x14ac:dyDescent="0.25">
      <c r="A94" s="29"/>
      <c r="B94" s="19" t="s">
        <v>59</v>
      </c>
      <c r="C94" s="144">
        <f t="shared" si="1095"/>
        <v>19.600000000000001</v>
      </c>
      <c r="D94" s="144">
        <f t="shared" si="1096"/>
        <v>0</v>
      </c>
      <c r="E94" s="6">
        <v>19.3</v>
      </c>
      <c r="F94" s="6"/>
      <c r="G94" s="6">
        <v>0.3</v>
      </c>
      <c r="H94" s="6"/>
      <c r="I94" s="6"/>
      <c r="J94" s="6"/>
      <c r="K94" s="6"/>
      <c r="L94" s="6"/>
      <c r="M94" s="6"/>
      <c r="N94" s="6"/>
      <c r="O94" s="144">
        <f t="shared" si="1107"/>
        <v>0</v>
      </c>
      <c r="P94" s="144">
        <f t="shared" si="1108"/>
        <v>0</v>
      </c>
      <c r="Q94" s="126"/>
      <c r="R94" s="126"/>
      <c r="S94" s="126"/>
      <c r="T94" s="126"/>
      <c r="U94" s="126"/>
      <c r="V94" s="126"/>
      <c r="W94" s="126"/>
      <c r="X94" s="126"/>
      <c r="Y94" s="126"/>
      <c r="Z94" s="126"/>
      <c r="AA94" s="11">
        <f t="shared" si="1119"/>
        <v>19.600000000000001</v>
      </c>
      <c r="AB94" s="11">
        <f t="shared" si="1120"/>
        <v>0</v>
      </c>
      <c r="AC94" s="5">
        <f t="shared" ref="AC94" si="1211">E94+Q94</f>
        <v>19.3</v>
      </c>
      <c r="AD94" s="5">
        <f t="shared" ref="AD94" si="1212">F94+R94</f>
        <v>0</v>
      </c>
      <c r="AE94" s="5">
        <f t="shared" ref="AE94" si="1213">G94+S94</f>
        <v>0.3</v>
      </c>
      <c r="AF94" s="5">
        <f t="shared" ref="AF94" si="1214">H94+T94</f>
        <v>0</v>
      </c>
      <c r="AG94" s="5">
        <f t="shared" ref="AG94" si="1215">I94+U94</f>
        <v>0</v>
      </c>
      <c r="AH94" s="5">
        <f t="shared" ref="AH94" si="1216">J94+V94</f>
        <v>0</v>
      </c>
      <c r="AI94" s="5">
        <f t="shared" ref="AI94" si="1217">K94+W94</f>
        <v>0</v>
      </c>
      <c r="AJ94" s="5">
        <f t="shared" ref="AJ94" si="1218">L94+X94</f>
        <v>0</v>
      </c>
      <c r="AK94" s="5">
        <f t="shared" ref="AK94" si="1219">M94+Y94</f>
        <v>0</v>
      </c>
      <c r="AL94" s="5">
        <f t="shared" ref="AL94" si="1220">N94+Z94</f>
        <v>0</v>
      </c>
      <c r="AN94" s="153">
        <f>AA94-'3 priedas_asignavimai'!AW270</f>
        <v>0</v>
      </c>
    </row>
    <row r="95" spans="1:40" ht="15" customHeight="1" x14ac:dyDescent="0.25">
      <c r="A95" s="28" t="s">
        <v>38</v>
      </c>
      <c r="B95" s="107" t="s">
        <v>331</v>
      </c>
      <c r="C95" s="144">
        <f t="shared" si="1095"/>
        <v>14.1</v>
      </c>
      <c r="D95" s="144">
        <f t="shared" si="1096"/>
        <v>0</v>
      </c>
      <c r="E95" s="121">
        <f t="shared" ref="E95" si="1221">E96</f>
        <v>13.4</v>
      </c>
      <c r="F95" s="121">
        <f t="shared" ref="F95" si="1222">F96</f>
        <v>0</v>
      </c>
      <c r="G95" s="121">
        <f t="shared" ref="G95" si="1223">G96</f>
        <v>0.7</v>
      </c>
      <c r="H95" s="121">
        <f t="shared" ref="H95" si="1224">H96</f>
        <v>0</v>
      </c>
      <c r="I95" s="121">
        <f t="shared" ref="I95" si="1225">I96</f>
        <v>0</v>
      </c>
      <c r="J95" s="121">
        <f t="shared" ref="J95" si="1226">J96</f>
        <v>0</v>
      </c>
      <c r="K95" s="121">
        <f t="shared" ref="K95" si="1227">K96</f>
        <v>0</v>
      </c>
      <c r="L95" s="121">
        <f t="shared" ref="L95" si="1228">L96</f>
        <v>0</v>
      </c>
      <c r="M95" s="121">
        <f t="shared" ref="M95" si="1229">M96</f>
        <v>0</v>
      </c>
      <c r="N95" s="121">
        <f t="shared" ref="N95" si="1230">N96</f>
        <v>0</v>
      </c>
      <c r="O95" s="144">
        <f t="shared" si="1107"/>
        <v>0</v>
      </c>
      <c r="P95" s="144">
        <f t="shared" si="1108"/>
        <v>0</v>
      </c>
      <c r="Q95" s="125">
        <f t="shared" ref="Q95" si="1231">Q96</f>
        <v>0</v>
      </c>
      <c r="R95" s="125">
        <f t="shared" ref="R95" si="1232">R96</f>
        <v>0</v>
      </c>
      <c r="S95" s="125">
        <f t="shared" ref="S95" si="1233">S96</f>
        <v>0</v>
      </c>
      <c r="T95" s="125">
        <f t="shared" ref="T95" si="1234">T96</f>
        <v>0</v>
      </c>
      <c r="U95" s="125">
        <f t="shared" ref="U95" si="1235">U96</f>
        <v>0</v>
      </c>
      <c r="V95" s="125">
        <f t="shared" ref="V95" si="1236">V96</f>
        <v>0</v>
      </c>
      <c r="W95" s="125">
        <f t="shared" ref="W95" si="1237">W96</f>
        <v>0</v>
      </c>
      <c r="X95" s="125">
        <f t="shared" ref="X95" si="1238">X96</f>
        <v>0</v>
      </c>
      <c r="Y95" s="125">
        <f t="shared" ref="Y95" si="1239">Y96</f>
        <v>0</v>
      </c>
      <c r="Z95" s="125">
        <f t="shared" ref="Z95" si="1240">Z96</f>
        <v>0</v>
      </c>
      <c r="AA95" s="11">
        <f t="shared" si="1119"/>
        <v>14.1</v>
      </c>
      <c r="AB95" s="11">
        <f t="shared" si="1120"/>
        <v>0</v>
      </c>
      <c r="AC95" s="96">
        <f t="shared" ref="AC95" si="1241">AC96</f>
        <v>13.4</v>
      </c>
      <c r="AD95" s="96">
        <f t="shared" ref="AD95" si="1242">AD96</f>
        <v>0</v>
      </c>
      <c r="AE95" s="96">
        <f t="shared" ref="AE95" si="1243">AE96</f>
        <v>0.7</v>
      </c>
      <c r="AF95" s="96">
        <f t="shared" ref="AF95" si="1244">AF96</f>
        <v>0</v>
      </c>
      <c r="AG95" s="96">
        <f t="shared" ref="AG95" si="1245">AG96</f>
        <v>0</v>
      </c>
      <c r="AH95" s="96">
        <f t="shared" ref="AH95" si="1246">AH96</f>
        <v>0</v>
      </c>
      <c r="AI95" s="96">
        <f t="shared" ref="AI95" si="1247">AI96</f>
        <v>0</v>
      </c>
      <c r="AJ95" s="96">
        <f t="shared" ref="AJ95" si="1248">AJ96</f>
        <v>0</v>
      </c>
      <c r="AK95" s="96">
        <f t="shared" ref="AK95" si="1249">AK96</f>
        <v>0</v>
      </c>
      <c r="AL95" s="96">
        <f t="shared" ref="AL95" si="1250">AL96</f>
        <v>0</v>
      </c>
      <c r="AN95" s="153">
        <f>AA95-'3 priedas_asignavimai'!AW274</f>
        <v>0</v>
      </c>
    </row>
    <row r="96" spans="1:40" x14ac:dyDescent="0.25">
      <c r="A96" s="29"/>
      <c r="B96" s="19" t="s">
        <v>59</v>
      </c>
      <c r="C96" s="144">
        <f t="shared" si="1095"/>
        <v>14.1</v>
      </c>
      <c r="D96" s="144">
        <f t="shared" si="1096"/>
        <v>0</v>
      </c>
      <c r="E96" s="6">
        <v>13.4</v>
      </c>
      <c r="F96" s="6"/>
      <c r="G96" s="6">
        <v>0.7</v>
      </c>
      <c r="H96" s="6"/>
      <c r="I96" s="6"/>
      <c r="J96" s="6"/>
      <c r="K96" s="6"/>
      <c r="L96" s="6"/>
      <c r="M96" s="6"/>
      <c r="N96" s="6"/>
      <c r="O96" s="144">
        <f t="shared" si="1107"/>
        <v>0</v>
      </c>
      <c r="P96" s="144">
        <f t="shared" si="1108"/>
        <v>0</v>
      </c>
      <c r="Q96" s="126"/>
      <c r="R96" s="126"/>
      <c r="S96" s="126"/>
      <c r="T96" s="126"/>
      <c r="U96" s="126"/>
      <c r="V96" s="126"/>
      <c r="W96" s="126"/>
      <c r="X96" s="126"/>
      <c r="Y96" s="126"/>
      <c r="Z96" s="126"/>
      <c r="AA96" s="11">
        <f t="shared" si="1119"/>
        <v>14.1</v>
      </c>
      <c r="AB96" s="11">
        <f t="shared" si="1120"/>
        <v>0</v>
      </c>
      <c r="AC96" s="5">
        <f t="shared" ref="AC96" si="1251">E96+Q96</f>
        <v>13.4</v>
      </c>
      <c r="AD96" s="5">
        <f t="shared" ref="AD96" si="1252">F96+R96</f>
        <v>0</v>
      </c>
      <c r="AE96" s="5">
        <f t="shared" ref="AE96" si="1253">G96+S96</f>
        <v>0.7</v>
      </c>
      <c r="AF96" s="5">
        <f t="shared" ref="AF96" si="1254">H96+T96</f>
        <v>0</v>
      </c>
      <c r="AG96" s="5">
        <f t="shared" ref="AG96" si="1255">I96+U96</f>
        <v>0</v>
      </c>
      <c r="AH96" s="5">
        <f t="shared" ref="AH96" si="1256">J96+V96</f>
        <v>0</v>
      </c>
      <c r="AI96" s="5">
        <f t="shared" ref="AI96" si="1257">K96+W96</f>
        <v>0</v>
      </c>
      <c r="AJ96" s="5">
        <f t="shared" ref="AJ96" si="1258">L96+X96</f>
        <v>0</v>
      </c>
      <c r="AK96" s="5">
        <f t="shared" ref="AK96" si="1259">M96+Y96</f>
        <v>0</v>
      </c>
      <c r="AL96" s="5">
        <f t="shared" ref="AL96" si="1260">N96+Z96</f>
        <v>0</v>
      </c>
      <c r="AN96" s="153">
        <f>AA96-'3 priedas_asignavimai'!AW275</f>
        <v>0</v>
      </c>
    </row>
    <row r="97" spans="1:40" ht="15" customHeight="1" x14ac:dyDescent="0.25">
      <c r="A97" s="28" t="s">
        <v>39</v>
      </c>
      <c r="B97" s="107" t="s">
        <v>332</v>
      </c>
      <c r="C97" s="144">
        <f t="shared" si="1095"/>
        <v>17.899999999999999</v>
      </c>
      <c r="D97" s="144">
        <f t="shared" si="1096"/>
        <v>5.8</v>
      </c>
      <c r="E97" s="121">
        <f t="shared" ref="E97" si="1261">E98</f>
        <v>11.5</v>
      </c>
      <c r="F97" s="121">
        <f t="shared" ref="F97" si="1262">F98</f>
        <v>0</v>
      </c>
      <c r="G97" s="121">
        <f t="shared" ref="G97" si="1263">G98</f>
        <v>6.4</v>
      </c>
      <c r="H97" s="121">
        <f t="shared" ref="H97" si="1264">H98</f>
        <v>5.8</v>
      </c>
      <c r="I97" s="121">
        <f t="shared" ref="I97" si="1265">I98</f>
        <v>0</v>
      </c>
      <c r="J97" s="121">
        <f t="shared" ref="J97" si="1266">J98</f>
        <v>0</v>
      </c>
      <c r="K97" s="121">
        <f t="shared" ref="K97" si="1267">K98</f>
        <v>0</v>
      </c>
      <c r="L97" s="121">
        <f t="shared" ref="L97" si="1268">L98</f>
        <v>0</v>
      </c>
      <c r="M97" s="121">
        <f t="shared" ref="M97" si="1269">M98</f>
        <v>0</v>
      </c>
      <c r="N97" s="121">
        <f t="shared" ref="N97" si="1270">N98</f>
        <v>0</v>
      </c>
      <c r="O97" s="144">
        <f t="shared" si="1107"/>
        <v>0</v>
      </c>
      <c r="P97" s="144">
        <f t="shared" si="1108"/>
        <v>0</v>
      </c>
      <c r="Q97" s="125">
        <f>Q98</f>
        <v>0</v>
      </c>
      <c r="R97" s="125">
        <f t="shared" ref="R97" si="1271">R98</f>
        <v>0</v>
      </c>
      <c r="S97" s="125">
        <f t="shared" ref="S97" si="1272">S98</f>
        <v>0</v>
      </c>
      <c r="T97" s="125">
        <f t="shared" ref="T97" si="1273">T98</f>
        <v>0</v>
      </c>
      <c r="U97" s="125">
        <f t="shared" ref="U97" si="1274">U98</f>
        <v>0</v>
      </c>
      <c r="V97" s="125">
        <f t="shared" ref="V97" si="1275">V98</f>
        <v>0</v>
      </c>
      <c r="W97" s="125">
        <f t="shared" ref="W97" si="1276">W98</f>
        <v>0</v>
      </c>
      <c r="X97" s="125">
        <f t="shared" ref="X97" si="1277">X98</f>
        <v>0</v>
      </c>
      <c r="Y97" s="125">
        <f t="shared" ref="Y97" si="1278">Y98</f>
        <v>0</v>
      </c>
      <c r="Z97" s="125">
        <f t="shared" ref="Z97" si="1279">Z98</f>
        <v>0</v>
      </c>
      <c r="AA97" s="11">
        <f t="shared" si="1119"/>
        <v>17.899999999999999</v>
      </c>
      <c r="AB97" s="11">
        <f t="shared" si="1120"/>
        <v>5.8</v>
      </c>
      <c r="AC97" s="96">
        <f t="shared" ref="AC97" si="1280">AC98</f>
        <v>11.5</v>
      </c>
      <c r="AD97" s="96">
        <f t="shared" ref="AD97" si="1281">AD98</f>
        <v>0</v>
      </c>
      <c r="AE97" s="96">
        <f t="shared" ref="AE97" si="1282">AE98</f>
        <v>6.4</v>
      </c>
      <c r="AF97" s="96">
        <f t="shared" ref="AF97" si="1283">AF98</f>
        <v>5.8</v>
      </c>
      <c r="AG97" s="96">
        <f t="shared" ref="AG97" si="1284">AG98</f>
        <v>0</v>
      </c>
      <c r="AH97" s="96">
        <f t="shared" ref="AH97" si="1285">AH98</f>
        <v>0</v>
      </c>
      <c r="AI97" s="96">
        <f t="shared" ref="AI97" si="1286">AI98</f>
        <v>0</v>
      </c>
      <c r="AJ97" s="96">
        <f t="shared" ref="AJ97" si="1287">AJ98</f>
        <v>0</v>
      </c>
      <c r="AK97" s="96">
        <f t="shared" ref="AK97" si="1288">AK98</f>
        <v>0</v>
      </c>
      <c r="AL97" s="96">
        <f t="shared" ref="AL97" si="1289">AL98</f>
        <v>0</v>
      </c>
      <c r="AN97" s="153">
        <f>AA97-'3 priedas_asignavimai'!AW280</f>
        <v>0</v>
      </c>
    </row>
    <row r="98" spans="1:40" x14ac:dyDescent="0.25">
      <c r="A98" s="29"/>
      <c r="B98" s="19" t="s">
        <v>59</v>
      </c>
      <c r="C98" s="144">
        <f t="shared" si="1095"/>
        <v>17.899999999999999</v>
      </c>
      <c r="D98" s="144">
        <f t="shared" si="1096"/>
        <v>5.8</v>
      </c>
      <c r="E98" s="6">
        <v>11.5</v>
      </c>
      <c r="F98" s="6"/>
      <c r="G98" s="6">
        <v>6.4</v>
      </c>
      <c r="H98" s="6">
        <v>5.8</v>
      </c>
      <c r="I98" s="6"/>
      <c r="J98" s="6"/>
      <c r="K98" s="6"/>
      <c r="L98" s="6"/>
      <c r="M98" s="6"/>
      <c r="N98" s="6"/>
      <c r="O98" s="144">
        <f t="shared" si="1107"/>
        <v>0</v>
      </c>
      <c r="P98" s="144">
        <f t="shared" si="1108"/>
        <v>0</v>
      </c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1">
        <f t="shared" si="1119"/>
        <v>17.899999999999999</v>
      </c>
      <c r="AB98" s="11">
        <f t="shared" si="1120"/>
        <v>5.8</v>
      </c>
      <c r="AC98" s="5">
        <f t="shared" ref="AC98" si="1290">E98+Q98</f>
        <v>11.5</v>
      </c>
      <c r="AD98" s="5">
        <f t="shared" ref="AD98" si="1291">F98+R98</f>
        <v>0</v>
      </c>
      <c r="AE98" s="5">
        <f t="shared" ref="AE98" si="1292">G98+S98</f>
        <v>6.4</v>
      </c>
      <c r="AF98" s="5">
        <f t="shared" ref="AF98" si="1293">H98+T98</f>
        <v>5.8</v>
      </c>
      <c r="AG98" s="5">
        <f t="shared" ref="AG98" si="1294">I98+U98</f>
        <v>0</v>
      </c>
      <c r="AH98" s="5">
        <f t="shared" ref="AH98" si="1295">J98+V98</f>
        <v>0</v>
      </c>
      <c r="AI98" s="5">
        <f t="shared" ref="AI98" si="1296">K98+W98</f>
        <v>0</v>
      </c>
      <c r="AJ98" s="5">
        <f t="shared" ref="AJ98" si="1297">L98+X98</f>
        <v>0</v>
      </c>
      <c r="AK98" s="5">
        <f t="shared" ref="AK98" si="1298">M98+Y98</f>
        <v>0</v>
      </c>
      <c r="AL98" s="5">
        <f t="shared" ref="AL98" si="1299">N98+Z98</f>
        <v>0</v>
      </c>
      <c r="AN98" s="153">
        <f>AA98-'3 priedas_asignavimai'!AW281</f>
        <v>0</v>
      </c>
    </row>
    <row r="99" spans="1:40" s="15" customFormat="1" ht="15" customHeight="1" x14ac:dyDescent="0.25">
      <c r="A99" s="28" t="s">
        <v>40</v>
      </c>
      <c r="B99" s="107" t="s">
        <v>333</v>
      </c>
      <c r="C99" s="144">
        <f t="shared" si="1095"/>
        <v>30.599999999999998</v>
      </c>
      <c r="D99" s="144">
        <f t="shared" si="1096"/>
        <v>0</v>
      </c>
      <c r="E99" s="121">
        <f t="shared" ref="E99" si="1300">E100</f>
        <v>27.2</v>
      </c>
      <c r="F99" s="121">
        <f t="shared" ref="F99" si="1301">F100</f>
        <v>0</v>
      </c>
      <c r="G99" s="121">
        <f t="shared" ref="G99" si="1302">G100</f>
        <v>3.4</v>
      </c>
      <c r="H99" s="121">
        <f t="shared" ref="H99" si="1303">H100</f>
        <v>0</v>
      </c>
      <c r="I99" s="121">
        <f t="shared" ref="I99" si="1304">I100</f>
        <v>0</v>
      </c>
      <c r="J99" s="121">
        <f t="shared" ref="J99" si="1305">J100</f>
        <v>0</v>
      </c>
      <c r="K99" s="121">
        <f t="shared" ref="K99" si="1306">K100</f>
        <v>0</v>
      </c>
      <c r="L99" s="121">
        <f t="shared" ref="L99" si="1307">L100</f>
        <v>0</v>
      </c>
      <c r="M99" s="121">
        <f t="shared" ref="M99" si="1308">M100</f>
        <v>0</v>
      </c>
      <c r="N99" s="121">
        <f t="shared" ref="N99" si="1309">N100</f>
        <v>0</v>
      </c>
      <c r="O99" s="144">
        <f t="shared" si="1107"/>
        <v>0</v>
      </c>
      <c r="P99" s="144">
        <f t="shared" si="1108"/>
        <v>0</v>
      </c>
      <c r="Q99" s="125">
        <f t="shared" ref="Q99" si="1310">Q100</f>
        <v>0</v>
      </c>
      <c r="R99" s="125">
        <f t="shared" ref="R99" si="1311">R100</f>
        <v>0</v>
      </c>
      <c r="S99" s="125">
        <f t="shared" ref="S99" si="1312">S100</f>
        <v>0</v>
      </c>
      <c r="T99" s="125">
        <f t="shared" ref="T99" si="1313">T100</f>
        <v>0</v>
      </c>
      <c r="U99" s="125">
        <f t="shared" ref="U99" si="1314">U100</f>
        <v>0</v>
      </c>
      <c r="V99" s="125">
        <f t="shared" ref="V99" si="1315">V100</f>
        <v>0</v>
      </c>
      <c r="W99" s="125">
        <f t="shared" ref="W99" si="1316">W100</f>
        <v>0</v>
      </c>
      <c r="X99" s="125">
        <f t="shared" ref="X99" si="1317">X100</f>
        <v>0</v>
      </c>
      <c r="Y99" s="125">
        <f t="shared" ref="Y99" si="1318">Y100</f>
        <v>0</v>
      </c>
      <c r="Z99" s="125">
        <f t="shared" ref="Z99" si="1319">Z100</f>
        <v>0</v>
      </c>
      <c r="AA99" s="11">
        <f t="shared" si="1119"/>
        <v>30.599999999999998</v>
      </c>
      <c r="AB99" s="11">
        <f t="shared" si="1120"/>
        <v>0</v>
      </c>
      <c r="AC99" s="96">
        <f t="shared" ref="AC99" si="1320">AC100</f>
        <v>27.2</v>
      </c>
      <c r="AD99" s="96">
        <f t="shared" ref="AD99" si="1321">AD100</f>
        <v>0</v>
      </c>
      <c r="AE99" s="96">
        <f t="shared" ref="AE99" si="1322">AE100</f>
        <v>3.4</v>
      </c>
      <c r="AF99" s="96">
        <f t="shared" ref="AF99" si="1323">AF100</f>
        <v>0</v>
      </c>
      <c r="AG99" s="96">
        <f t="shared" ref="AG99" si="1324">AG100</f>
        <v>0</v>
      </c>
      <c r="AH99" s="96">
        <f t="shared" ref="AH99" si="1325">AH100</f>
        <v>0</v>
      </c>
      <c r="AI99" s="96">
        <f t="shared" ref="AI99" si="1326">AI100</f>
        <v>0</v>
      </c>
      <c r="AJ99" s="96">
        <f t="shared" ref="AJ99" si="1327">AJ100</f>
        <v>0</v>
      </c>
      <c r="AK99" s="96">
        <f t="shared" ref="AK99" si="1328">AK100</f>
        <v>0</v>
      </c>
      <c r="AL99" s="96">
        <f t="shared" ref="AL99" si="1329">AL100</f>
        <v>0</v>
      </c>
      <c r="AN99" s="173">
        <f>AA99-'3 priedas_asignavimai'!AW283</f>
        <v>0</v>
      </c>
    </row>
    <row r="100" spans="1:40" x14ac:dyDescent="0.25">
      <c r="A100" s="29"/>
      <c r="B100" s="19" t="s">
        <v>59</v>
      </c>
      <c r="C100" s="144">
        <f t="shared" si="1095"/>
        <v>30.599999999999998</v>
      </c>
      <c r="D100" s="144">
        <f t="shared" si="1096"/>
        <v>0</v>
      </c>
      <c r="E100" s="6">
        <v>27.2</v>
      </c>
      <c r="F100" s="6"/>
      <c r="G100" s="6">
        <v>3.4</v>
      </c>
      <c r="H100" s="6"/>
      <c r="I100" s="6"/>
      <c r="J100" s="6"/>
      <c r="K100" s="6"/>
      <c r="L100" s="6"/>
      <c r="M100" s="6"/>
      <c r="N100" s="6"/>
      <c r="O100" s="144">
        <f t="shared" si="1107"/>
        <v>0</v>
      </c>
      <c r="P100" s="144">
        <f t="shared" si="1108"/>
        <v>0</v>
      </c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  <c r="AA100" s="11">
        <f t="shared" si="1119"/>
        <v>30.599999999999998</v>
      </c>
      <c r="AB100" s="11">
        <f t="shared" si="1120"/>
        <v>0</v>
      </c>
      <c r="AC100" s="5">
        <f t="shared" ref="AC100" si="1330">E100+Q100</f>
        <v>27.2</v>
      </c>
      <c r="AD100" s="5">
        <f t="shared" ref="AD100" si="1331">F100+R100</f>
        <v>0</v>
      </c>
      <c r="AE100" s="5">
        <f t="shared" ref="AE100" si="1332">G100+S100</f>
        <v>3.4</v>
      </c>
      <c r="AF100" s="5">
        <f t="shared" ref="AF100" si="1333">H100+T100</f>
        <v>0</v>
      </c>
      <c r="AG100" s="5">
        <f t="shared" ref="AG100" si="1334">I100+U100</f>
        <v>0</v>
      </c>
      <c r="AH100" s="5">
        <f t="shared" ref="AH100" si="1335">J100+V100</f>
        <v>0</v>
      </c>
      <c r="AI100" s="5">
        <f t="shared" ref="AI100" si="1336">K100+W100</f>
        <v>0</v>
      </c>
      <c r="AJ100" s="5">
        <f t="shared" ref="AJ100" si="1337">L100+X100</f>
        <v>0</v>
      </c>
      <c r="AK100" s="5">
        <f t="shared" ref="AK100" si="1338">M100+Y100</f>
        <v>0</v>
      </c>
      <c r="AL100" s="5">
        <f t="shared" ref="AL100" si="1339">N100+Z100</f>
        <v>0</v>
      </c>
      <c r="AN100" s="173">
        <f>AA100-'3 priedas_asignavimai'!AW284</f>
        <v>0</v>
      </c>
    </row>
    <row r="101" spans="1:40" ht="15" customHeight="1" x14ac:dyDescent="0.25">
      <c r="A101" s="28" t="s">
        <v>41</v>
      </c>
      <c r="B101" s="107" t="s">
        <v>334</v>
      </c>
      <c r="C101" s="144">
        <f t="shared" si="1095"/>
        <v>14.100000000000001</v>
      </c>
      <c r="D101" s="144">
        <f t="shared" si="1096"/>
        <v>0</v>
      </c>
      <c r="E101" s="121">
        <f t="shared" ref="E101" si="1340">E102</f>
        <v>7.4</v>
      </c>
      <c r="F101" s="121">
        <f t="shared" ref="F101" si="1341">F102</f>
        <v>0</v>
      </c>
      <c r="G101" s="121">
        <f t="shared" ref="G101" si="1342">G102</f>
        <v>6.7</v>
      </c>
      <c r="H101" s="121">
        <f t="shared" ref="H101" si="1343">H102</f>
        <v>0</v>
      </c>
      <c r="I101" s="121">
        <f t="shared" ref="I101" si="1344">I102</f>
        <v>0</v>
      </c>
      <c r="J101" s="121">
        <f t="shared" ref="J101" si="1345">J102</f>
        <v>0</v>
      </c>
      <c r="K101" s="121">
        <f t="shared" ref="K101" si="1346">K102</f>
        <v>0</v>
      </c>
      <c r="L101" s="121">
        <f t="shared" ref="L101" si="1347">L102</f>
        <v>0</v>
      </c>
      <c r="M101" s="121">
        <f t="shared" ref="M101" si="1348">M102</f>
        <v>0</v>
      </c>
      <c r="N101" s="121">
        <f t="shared" ref="N101" si="1349">N102</f>
        <v>0</v>
      </c>
      <c r="O101" s="144">
        <f t="shared" si="1107"/>
        <v>0</v>
      </c>
      <c r="P101" s="144">
        <f t="shared" si="1108"/>
        <v>0</v>
      </c>
      <c r="Q101" s="125">
        <f t="shared" ref="Q101" si="1350">Q102</f>
        <v>0</v>
      </c>
      <c r="R101" s="125">
        <f t="shared" ref="R101" si="1351">R102</f>
        <v>0</v>
      </c>
      <c r="S101" s="125">
        <f t="shared" ref="S101" si="1352">S102</f>
        <v>0</v>
      </c>
      <c r="T101" s="125">
        <f t="shared" ref="T101" si="1353">T102</f>
        <v>0</v>
      </c>
      <c r="U101" s="125">
        <f t="shared" ref="U101" si="1354">U102</f>
        <v>0</v>
      </c>
      <c r="V101" s="125">
        <f t="shared" ref="V101" si="1355">V102</f>
        <v>0</v>
      </c>
      <c r="W101" s="125">
        <f t="shared" ref="W101" si="1356">W102</f>
        <v>0</v>
      </c>
      <c r="X101" s="125">
        <f t="shared" ref="X101" si="1357">X102</f>
        <v>0</v>
      </c>
      <c r="Y101" s="125">
        <f t="shared" ref="Y101" si="1358">Y102</f>
        <v>0</v>
      </c>
      <c r="Z101" s="125">
        <f t="shared" ref="Z101" si="1359">Z102</f>
        <v>0</v>
      </c>
      <c r="AA101" s="11">
        <f t="shared" si="1119"/>
        <v>14.100000000000001</v>
      </c>
      <c r="AB101" s="11">
        <f t="shared" si="1120"/>
        <v>0</v>
      </c>
      <c r="AC101" s="96">
        <f t="shared" ref="AC101" si="1360">AC102</f>
        <v>7.4</v>
      </c>
      <c r="AD101" s="96">
        <f t="shared" ref="AD101" si="1361">AD102</f>
        <v>0</v>
      </c>
      <c r="AE101" s="96">
        <f t="shared" ref="AE101" si="1362">AE102</f>
        <v>6.7</v>
      </c>
      <c r="AF101" s="96">
        <f t="shared" ref="AF101" si="1363">AF102</f>
        <v>0</v>
      </c>
      <c r="AG101" s="96">
        <f t="shared" ref="AG101" si="1364">AG102</f>
        <v>0</v>
      </c>
      <c r="AH101" s="96">
        <f t="shared" ref="AH101" si="1365">AH102</f>
        <v>0</v>
      </c>
      <c r="AI101" s="96">
        <f t="shared" ref="AI101" si="1366">AI102</f>
        <v>0</v>
      </c>
      <c r="AJ101" s="96">
        <f t="shared" ref="AJ101" si="1367">AJ102</f>
        <v>0</v>
      </c>
      <c r="AK101" s="96">
        <f t="shared" ref="AK101" si="1368">AK102</f>
        <v>0</v>
      </c>
      <c r="AL101" s="96">
        <f t="shared" ref="AL101" si="1369">AL102</f>
        <v>0</v>
      </c>
      <c r="AN101" s="153">
        <f>AA101-'3 priedas_asignavimai'!AW285</f>
        <v>0</v>
      </c>
    </row>
    <row r="102" spans="1:40" x14ac:dyDescent="0.25">
      <c r="A102" s="29"/>
      <c r="B102" s="19" t="s">
        <v>59</v>
      </c>
      <c r="C102" s="144">
        <f t="shared" si="1095"/>
        <v>14.100000000000001</v>
      </c>
      <c r="D102" s="144">
        <f t="shared" si="1096"/>
        <v>0</v>
      </c>
      <c r="E102" s="6">
        <v>7.4</v>
      </c>
      <c r="F102" s="6"/>
      <c r="G102" s="6">
        <v>6.7</v>
      </c>
      <c r="H102" s="6"/>
      <c r="I102" s="6"/>
      <c r="J102" s="6"/>
      <c r="K102" s="6"/>
      <c r="L102" s="6"/>
      <c r="M102" s="6"/>
      <c r="N102" s="6"/>
      <c r="O102" s="144">
        <f t="shared" si="1107"/>
        <v>0</v>
      </c>
      <c r="P102" s="144">
        <f t="shared" si="1108"/>
        <v>0</v>
      </c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  <c r="AA102" s="11">
        <f t="shared" si="1119"/>
        <v>14.100000000000001</v>
      </c>
      <c r="AB102" s="11">
        <f t="shared" si="1120"/>
        <v>0</v>
      </c>
      <c r="AC102" s="5">
        <f t="shared" ref="AC102" si="1370">E102+Q102</f>
        <v>7.4</v>
      </c>
      <c r="AD102" s="5">
        <f t="shared" ref="AD102" si="1371">F102+R102</f>
        <v>0</v>
      </c>
      <c r="AE102" s="5">
        <f t="shared" ref="AE102" si="1372">G102+S102</f>
        <v>6.7</v>
      </c>
      <c r="AF102" s="5">
        <f t="shared" ref="AF102" si="1373">H102+T102</f>
        <v>0</v>
      </c>
      <c r="AG102" s="5">
        <f t="shared" ref="AG102" si="1374">I102+U102</f>
        <v>0</v>
      </c>
      <c r="AH102" s="5">
        <f t="shared" ref="AH102" si="1375">J102+V102</f>
        <v>0</v>
      </c>
      <c r="AI102" s="5">
        <f t="shared" ref="AI102" si="1376">K102+W102</f>
        <v>0</v>
      </c>
      <c r="AJ102" s="5">
        <f t="shared" ref="AJ102" si="1377">L102+X102</f>
        <v>0</v>
      </c>
      <c r="AK102" s="5">
        <f t="shared" ref="AK102" si="1378">M102+Y102</f>
        <v>0</v>
      </c>
      <c r="AL102" s="5">
        <f t="shared" ref="AL102" si="1379">N102+Z102</f>
        <v>0</v>
      </c>
      <c r="AN102" s="153">
        <f>AA102-'3 priedas_asignavimai'!AW286</f>
        <v>0</v>
      </c>
    </row>
    <row r="103" spans="1:40" ht="15.75" customHeight="1" x14ac:dyDescent="0.25">
      <c r="A103" s="28" t="s">
        <v>42</v>
      </c>
      <c r="B103" s="107" t="s">
        <v>335</v>
      </c>
      <c r="C103" s="144">
        <f t="shared" si="1095"/>
        <v>27.9</v>
      </c>
      <c r="D103" s="144">
        <f t="shared" si="1096"/>
        <v>0</v>
      </c>
      <c r="E103" s="121">
        <f t="shared" ref="E103" si="1380">E104</f>
        <v>27.2</v>
      </c>
      <c r="F103" s="121">
        <f t="shared" ref="F103" si="1381">F104</f>
        <v>0</v>
      </c>
      <c r="G103" s="121">
        <f t="shared" ref="G103" si="1382">G104</f>
        <v>0.7</v>
      </c>
      <c r="H103" s="121">
        <f t="shared" ref="H103" si="1383">H104</f>
        <v>0</v>
      </c>
      <c r="I103" s="121">
        <f t="shared" ref="I103" si="1384">I104</f>
        <v>0</v>
      </c>
      <c r="J103" s="121">
        <f t="shared" ref="J103" si="1385">J104</f>
        <v>0</v>
      </c>
      <c r="K103" s="121">
        <f t="shared" ref="K103" si="1386">K104</f>
        <v>0</v>
      </c>
      <c r="L103" s="121">
        <f t="shared" ref="L103" si="1387">L104</f>
        <v>0</v>
      </c>
      <c r="M103" s="121">
        <f t="shared" ref="M103" si="1388">M104</f>
        <v>0</v>
      </c>
      <c r="N103" s="121">
        <f t="shared" ref="N103" si="1389">N104</f>
        <v>0</v>
      </c>
      <c r="O103" s="144">
        <f t="shared" si="1107"/>
        <v>0</v>
      </c>
      <c r="P103" s="144">
        <f t="shared" si="1108"/>
        <v>0</v>
      </c>
      <c r="Q103" s="125">
        <f t="shared" ref="Q103" si="1390">Q104</f>
        <v>0</v>
      </c>
      <c r="R103" s="125">
        <f t="shared" ref="R103" si="1391">R104</f>
        <v>0</v>
      </c>
      <c r="S103" s="125">
        <f t="shared" ref="S103" si="1392">S104</f>
        <v>0</v>
      </c>
      <c r="T103" s="125">
        <f t="shared" ref="T103" si="1393">T104</f>
        <v>0</v>
      </c>
      <c r="U103" s="125">
        <f t="shared" ref="U103" si="1394">U104</f>
        <v>0</v>
      </c>
      <c r="V103" s="125">
        <f t="shared" ref="V103" si="1395">V104</f>
        <v>0</v>
      </c>
      <c r="W103" s="125">
        <f t="shared" ref="W103" si="1396">W104</f>
        <v>0</v>
      </c>
      <c r="X103" s="125">
        <f t="shared" ref="X103" si="1397">X104</f>
        <v>0</v>
      </c>
      <c r="Y103" s="125">
        <f t="shared" ref="Y103" si="1398">Y104</f>
        <v>0</v>
      </c>
      <c r="Z103" s="125">
        <f t="shared" ref="Z103" si="1399">Z104</f>
        <v>0</v>
      </c>
      <c r="AA103" s="11">
        <f t="shared" si="1119"/>
        <v>27.9</v>
      </c>
      <c r="AB103" s="11">
        <f t="shared" si="1120"/>
        <v>0</v>
      </c>
      <c r="AC103" s="96">
        <f t="shared" ref="AC103" si="1400">AC104</f>
        <v>27.2</v>
      </c>
      <c r="AD103" s="96">
        <f t="shared" ref="AD103" si="1401">AD104</f>
        <v>0</v>
      </c>
      <c r="AE103" s="96">
        <f t="shared" ref="AE103" si="1402">AE104</f>
        <v>0.7</v>
      </c>
      <c r="AF103" s="96">
        <f t="shared" ref="AF103" si="1403">AF104</f>
        <v>0</v>
      </c>
      <c r="AG103" s="96">
        <f t="shared" ref="AG103" si="1404">AG104</f>
        <v>0</v>
      </c>
      <c r="AH103" s="96">
        <f t="shared" ref="AH103" si="1405">AH104</f>
        <v>0</v>
      </c>
      <c r="AI103" s="96">
        <f t="shared" ref="AI103" si="1406">AI104</f>
        <v>0</v>
      </c>
      <c r="AJ103" s="96">
        <f t="shared" ref="AJ103" si="1407">AJ104</f>
        <v>0</v>
      </c>
      <c r="AK103" s="96">
        <f t="shared" ref="AK103" si="1408">AK104</f>
        <v>0</v>
      </c>
      <c r="AL103" s="96">
        <f t="shared" ref="AL103" si="1409">AL104</f>
        <v>0</v>
      </c>
      <c r="AN103" s="153">
        <f>AA103-'3 priedas_asignavimai'!AW289</f>
        <v>0</v>
      </c>
    </row>
    <row r="104" spans="1:40" ht="15.75" customHeight="1" x14ac:dyDescent="0.25">
      <c r="A104" s="29"/>
      <c r="B104" s="19" t="s">
        <v>7</v>
      </c>
      <c r="C104" s="144">
        <f t="shared" si="1095"/>
        <v>27.9</v>
      </c>
      <c r="D104" s="144">
        <f t="shared" si="1096"/>
        <v>0</v>
      </c>
      <c r="E104" s="6">
        <v>27.2</v>
      </c>
      <c r="F104" s="6"/>
      <c r="G104" s="6">
        <v>0.7</v>
      </c>
      <c r="H104" s="6"/>
      <c r="I104" s="6"/>
      <c r="J104" s="6"/>
      <c r="K104" s="6"/>
      <c r="L104" s="6"/>
      <c r="M104" s="6"/>
      <c r="N104" s="6"/>
      <c r="O104" s="144">
        <f t="shared" si="1107"/>
        <v>0</v>
      </c>
      <c r="P104" s="144">
        <f t="shared" si="1108"/>
        <v>0</v>
      </c>
      <c r="Q104" s="126"/>
      <c r="R104" s="126"/>
      <c r="S104" s="126"/>
      <c r="T104" s="126"/>
      <c r="U104" s="126"/>
      <c r="V104" s="126"/>
      <c r="W104" s="126"/>
      <c r="X104" s="126"/>
      <c r="Y104" s="126"/>
      <c r="Z104" s="126"/>
      <c r="AA104" s="11">
        <f t="shared" si="1119"/>
        <v>27.9</v>
      </c>
      <c r="AB104" s="11">
        <f t="shared" si="1120"/>
        <v>0</v>
      </c>
      <c r="AC104" s="5">
        <f t="shared" ref="AC104" si="1410">E104+Q104</f>
        <v>27.2</v>
      </c>
      <c r="AD104" s="5">
        <f t="shared" ref="AD104" si="1411">F104+R104</f>
        <v>0</v>
      </c>
      <c r="AE104" s="5">
        <f t="shared" ref="AE104" si="1412">G104+S104</f>
        <v>0.7</v>
      </c>
      <c r="AF104" s="5">
        <f t="shared" ref="AF104" si="1413">H104+T104</f>
        <v>0</v>
      </c>
      <c r="AG104" s="5">
        <f t="shared" ref="AG104" si="1414">I104+U104</f>
        <v>0</v>
      </c>
      <c r="AH104" s="5">
        <f t="shared" ref="AH104" si="1415">J104+V104</f>
        <v>0</v>
      </c>
      <c r="AI104" s="5">
        <f t="shared" ref="AI104" si="1416">K104+W104</f>
        <v>0</v>
      </c>
      <c r="AJ104" s="5">
        <f t="shared" ref="AJ104" si="1417">L104+X104</f>
        <v>0</v>
      </c>
      <c r="AK104" s="5">
        <f t="shared" ref="AK104" si="1418">M104+Y104</f>
        <v>0</v>
      </c>
      <c r="AL104" s="5">
        <f t="shared" ref="AL104" si="1419">N104+Z104</f>
        <v>0</v>
      </c>
      <c r="AN104" s="153">
        <f>AA104-'3 priedas_asignavimai'!AW290</f>
        <v>0</v>
      </c>
    </row>
    <row r="105" spans="1:40" ht="15.75" customHeight="1" x14ac:dyDescent="0.25">
      <c r="A105" s="28" t="s">
        <v>43</v>
      </c>
      <c r="B105" s="107" t="s">
        <v>337</v>
      </c>
      <c r="C105" s="144">
        <f t="shared" si="1095"/>
        <v>2.9</v>
      </c>
      <c r="D105" s="144">
        <f t="shared" si="1096"/>
        <v>0</v>
      </c>
      <c r="E105" s="121">
        <f t="shared" ref="E105" si="1420">E106</f>
        <v>2.2999999999999998</v>
      </c>
      <c r="F105" s="121">
        <f t="shared" ref="F105" si="1421">F106</f>
        <v>0</v>
      </c>
      <c r="G105" s="121">
        <f t="shared" ref="G105" si="1422">G106</f>
        <v>0.6</v>
      </c>
      <c r="H105" s="121">
        <f t="shared" ref="H105" si="1423">H106</f>
        <v>0</v>
      </c>
      <c r="I105" s="121">
        <f t="shared" ref="I105" si="1424">I106</f>
        <v>0</v>
      </c>
      <c r="J105" s="121">
        <f t="shared" ref="J105" si="1425">J106</f>
        <v>0</v>
      </c>
      <c r="K105" s="121">
        <f t="shared" ref="K105" si="1426">K106</f>
        <v>0</v>
      </c>
      <c r="L105" s="121">
        <f t="shared" ref="L105" si="1427">L106</f>
        <v>0</v>
      </c>
      <c r="M105" s="121">
        <f t="shared" ref="M105" si="1428">M106</f>
        <v>0</v>
      </c>
      <c r="N105" s="121">
        <f t="shared" ref="N105" si="1429">N106</f>
        <v>0</v>
      </c>
      <c r="O105" s="144">
        <f t="shared" si="1107"/>
        <v>0</v>
      </c>
      <c r="P105" s="144">
        <f t="shared" si="1108"/>
        <v>0</v>
      </c>
      <c r="Q105" s="125">
        <f t="shared" ref="Q105" si="1430">Q106</f>
        <v>0</v>
      </c>
      <c r="R105" s="125">
        <f t="shared" ref="R105" si="1431">R106</f>
        <v>0</v>
      </c>
      <c r="S105" s="125">
        <f t="shared" ref="S105" si="1432">S106</f>
        <v>0</v>
      </c>
      <c r="T105" s="125">
        <f t="shared" ref="T105" si="1433">T106</f>
        <v>0</v>
      </c>
      <c r="U105" s="125">
        <f t="shared" ref="U105" si="1434">U106</f>
        <v>0</v>
      </c>
      <c r="V105" s="125">
        <f t="shared" ref="V105" si="1435">V106</f>
        <v>0</v>
      </c>
      <c r="W105" s="125">
        <f t="shared" ref="W105" si="1436">W106</f>
        <v>0</v>
      </c>
      <c r="X105" s="125">
        <f t="shared" ref="X105" si="1437">X106</f>
        <v>0</v>
      </c>
      <c r="Y105" s="125">
        <f t="shared" ref="Y105" si="1438">Y106</f>
        <v>0</v>
      </c>
      <c r="Z105" s="125">
        <f t="shared" ref="Z105" si="1439">Z106</f>
        <v>0</v>
      </c>
      <c r="AA105" s="11">
        <f t="shared" si="1119"/>
        <v>2.9</v>
      </c>
      <c r="AB105" s="11">
        <f t="shared" si="1120"/>
        <v>0</v>
      </c>
      <c r="AC105" s="96">
        <f t="shared" ref="AC105" si="1440">AC106</f>
        <v>2.2999999999999998</v>
      </c>
      <c r="AD105" s="96">
        <f t="shared" ref="AD105" si="1441">AD106</f>
        <v>0</v>
      </c>
      <c r="AE105" s="96">
        <f t="shared" ref="AE105" si="1442">AE106</f>
        <v>0.6</v>
      </c>
      <c r="AF105" s="96">
        <f t="shared" ref="AF105" si="1443">AF106</f>
        <v>0</v>
      </c>
      <c r="AG105" s="96">
        <f t="shared" ref="AG105" si="1444">AG106</f>
        <v>0</v>
      </c>
      <c r="AH105" s="96">
        <f t="shared" ref="AH105" si="1445">AH106</f>
        <v>0</v>
      </c>
      <c r="AI105" s="96">
        <f t="shared" ref="AI105" si="1446">AI106</f>
        <v>0</v>
      </c>
      <c r="AJ105" s="96">
        <f t="shared" ref="AJ105" si="1447">AJ106</f>
        <v>0</v>
      </c>
      <c r="AK105" s="96">
        <f t="shared" ref="AK105" si="1448">AK106</f>
        <v>0</v>
      </c>
      <c r="AL105" s="96">
        <f t="shared" ref="AL105" si="1449">AL106</f>
        <v>0</v>
      </c>
      <c r="AN105" s="153">
        <f>AA105-'3 priedas_asignavimai'!AW293</f>
        <v>0</v>
      </c>
    </row>
    <row r="106" spans="1:40" ht="15.75" customHeight="1" x14ac:dyDescent="0.25">
      <c r="A106" s="29"/>
      <c r="B106" s="19" t="s">
        <v>7</v>
      </c>
      <c r="C106" s="144">
        <f t="shared" si="1095"/>
        <v>2.9</v>
      </c>
      <c r="D106" s="144">
        <f t="shared" si="1096"/>
        <v>0</v>
      </c>
      <c r="E106" s="6">
        <v>2.2999999999999998</v>
      </c>
      <c r="F106" s="6"/>
      <c r="G106" s="6">
        <v>0.6</v>
      </c>
      <c r="H106" s="6"/>
      <c r="I106" s="6"/>
      <c r="J106" s="6"/>
      <c r="K106" s="6"/>
      <c r="L106" s="6"/>
      <c r="M106" s="6"/>
      <c r="N106" s="6"/>
      <c r="O106" s="144">
        <f t="shared" si="1107"/>
        <v>0</v>
      </c>
      <c r="P106" s="144">
        <f t="shared" si="1108"/>
        <v>0</v>
      </c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1">
        <f t="shared" si="1119"/>
        <v>2.9</v>
      </c>
      <c r="AB106" s="11">
        <f t="shared" si="1120"/>
        <v>0</v>
      </c>
      <c r="AC106" s="5">
        <f t="shared" ref="AC106" si="1450">E106+Q106</f>
        <v>2.2999999999999998</v>
      </c>
      <c r="AD106" s="5">
        <f t="shared" ref="AD106" si="1451">F106+R106</f>
        <v>0</v>
      </c>
      <c r="AE106" s="5">
        <f t="shared" ref="AE106" si="1452">G106+S106</f>
        <v>0.6</v>
      </c>
      <c r="AF106" s="5">
        <f t="shared" ref="AF106" si="1453">H106+T106</f>
        <v>0</v>
      </c>
      <c r="AG106" s="5">
        <f t="shared" ref="AG106" si="1454">I106+U106</f>
        <v>0</v>
      </c>
      <c r="AH106" s="5">
        <f t="shared" ref="AH106" si="1455">J106+V106</f>
        <v>0</v>
      </c>
      <c r="AI106" s="5">
        <f t="shared" ref="AI106" si="1456">K106+W106</f>
        <v>0</v>
      </c>
      <c r="AJ106" s="5">
        <f t="shared" ref="AJ106" si="1457">L106+X106</f>
        <v>0</v>
      </c>
      <c r="AK106" s="5">
        <f t="shared" ref="AK106" si="1458">M106+Y106</f>
        <v>0</v>
      </c>
      <c r="AL106" s="5">
        <f t="shared" ref="AL106" si="1459">N106+Z106</f>
        <v>0</v>
      </c>
      <c r="AN106" s="153">
        <f>AA106-'3 priedas_asignavimai'!AW294</f>
        <v>0</v>
      </c>
    </row>
    <row r="107" spans="1:40" ht="15.75" customHeight="1" x14ac:dyDescent="0.25">
      <c r="A107" s="28" t="s">
        <v>44</v>
      </c>
      <c r="B107" s="107" t="s">
        <v>338</v>
      </c>
      <c r="C107" s="144">
        <f t="shared" si="1095"/>
        <v>13.6</v>
      </c>
      <c r="D107" s="144">
        <f t="shared" si="1096"/>
        <v>0</v>
      </c>
      <c r="E107" s="121">
        <f t="shared" ref="E107" si="1460">E108</f>
        <v>13.6</v>
      </c>
      <c r="F107" s="121">
        <f t="shared" ref="F107" si="1461">F108</f>
        <v>0</v>
      </c>
      <c r="G107" s="121">
        <f t="shared" ref="G107" si="1462">G108</f>
        <v>0</v>
      </c>
      <c r="H107" s="121">
        <f t="shared" ref="H107" si="1463">H108</f>
        <v>0</v>
      </c>
      <c r="I107" s="121">
        <f t="shared" ref="I107" si="1464">I108</f>
        <v>0</v>
      </c>
      <c r="J107" s="121">
        <f t="shared" ref="J107" si="1465">J108</f>
        <v>0</v>
      </c>
      <c r="K107" s="121">
        <f t="shared" ref="K107" si="1466">K108</f>
        <v>0</v>
      </c>
      <c r="L107" s="121">
        <f t="shared" ref="L107" si="1467">L108</f>
        <v>0</v>
      </c>
      <c r="M107" s="121">
        <f t="shared" ref="M107" si="1468">M108</f>
        <v>0</v>
      </c>
      <c r="N107" s="121">
        <f t="shared" ref="N107" si="1469">N108</f>
        <v>0</v>
      </c>
      <c r="O107" s="144">
        <f t="shared" si="1107"/>
        <v>0</v>
      </c>
      <c r="P107" s="144">
        <f t="shared" si="1108"/>
        <v>0</v>
      </c>
      <c r="Q107" s="125">
        <f t="shared" ref="Q107" si="1470">Q108</f>
        <v>0</v>
      </c>
      <c r="R107" s="125">
        <f t="shared" ref="R107" si="1471">R108</f>
        <v>0</v>
      </c>
      <c r="S107" s="125">
        <f t="shared" ref="S107" si="1472">S108</f>
        <v>0</v>
      </c>
      <c r="T107" s="125">
        <f t="shared" ref="T107" si="1473">T108</f>
        <v>0</v>
      </c>
      <c r="U107" s="125">
        <f t="shared" ref="U107" si="1474">U108</f>
        <v>0</v>
      </c>
      <c r="V107" s="125">
        <f t="shared" ref="V107" si="1475">V108</f>
        <v>0</v>
      </c>
      <c r="W107" s="125">
        <f t="shared" ref="W107" si="1476">W108</f>
        <v>0</v>
      </c>
      <c r="X107" s="125">
        <f t="shared" ref="X107" si="1477">X108</f>
        <v>0</v>
      </c>
      <c r="Y107" s="125">
        <f t="shared" ref="Y107" si="1478">Y108</f>
        <v>0</v>
      </c>
      <c r="Z107" s="125">
        <f t="shared" ref="Z107" si="1479">Z108</f>
        <v>0</v>
      </c>
      <c r="AA107" s="11">
        <f t="shared" si="1119"/>
        <v>13.6</v>
      </c>
      <c r="AB107" s="11">
        <f t="shared" si="1120"/>
        <v>0</v>
      </c>
      <c r="AC107" s="96">
        <f t="shared" ref="AC107" si="1480">AC108</f>
        <v>13.6</v>
      </c>
      <c r="AD107" s="96">
        <f t="shared" ref="AD107" si="1481">AD108</f>
        <v>0</v>
      </c>
      <c r="AE107" s="96">
        <f t="shared" ref="AE107" si="1482">AE108</f>
        <v>0</v>
      </c>
      <c r="AF107" s="96">
        <f t="shared" ref="AF107" si="1483">AF108</f>
        <v>0</v>
      </c>
      <c r="AG107" s="96">
        <f t="shared" ref="AG107" si="1484">AG108</f>
        <v>0</v>
      </c>
      <c r="AH107" s="96">
        <f t="shared" ref="AH107" si="1485">AH108</f>
        <v>0</v>
      </c>
      <c r="AI107" s="96">
        <f t="shared" ref="AI107" si="1486">AI108</f>
        <v>0</v>
      </c>
      <c r="AJ107" s="96">
        <f t="shared" ref="AJ107" si="1487">AJ108</f>
        <v>0</v>
      </c>
      <c r="AK107" s="96">
        <f t="shared" ref="AK107" si="1488">AK108</f>
        <v>0</v>
      </c>
      <c r="AL107" s="96">
        <f t="shared" ref="AL107" si="1489">AL108</f>
        <v>0</v>
      </c>
      <c r="AN107" s="153">
        <f>AA107-'3 priedas_asignavimai'!AW295</f>
        <v>0</v>
      </c>
    </row>
    <row r="108" spans="1:40" ht="15.75" customHeight="1" x14ac:dyDescent="0.25">
      <c r="A108" s="29"/>
      <c r="B108" s="19" t="s">
        <v>7</v>
      </c>
      <c r="C108" s="144">
        <f t="shared" si="1095"/>
        <v>13.6</v>
      </c>
      <c r="D108" s="144">
        <f t="shared" si="1096"/>
        <v>0</v>
      </c>
      <c r="E108" s="6">
        <v>13.6</v>
      </c>
      <c r="F108" s="6"/>
      <c r="G108" s="6"/>
      <c r="H108" s="6"/>
      <c r="I108" s="6"/>
      <c r="J108" s="6"/>
      <c r="K108" s="6"/>
      <c r="L108" s="6"/>
      <c r="M108" s="6"/>
      <c r="N108" s="6"/>
      <c r="O108" s="144">
        <f t="shared" si="1107"/>
        <v>0</v>
      </c>
      <c r="P108" s="144">
        <f t="shared" si="1108"/>
        <v>0</v>
      </c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1">
        <f t="shared" si="1119"/>
        <v>13.6</v>
      </c>
      <c r="AB108" s="11">
        <f t="shared" si="1120"/>
        <v>0</v>
      </c>
      <c r="AC108" s="5">
        <f t="shared" ref="AC108" si="1490">E108+Q108</f>
        <v>13.6</v>
      </c>
      <c r="AD108" s="5">
        <f t="shared" ref="AD108" si="1491">F108+R108</f>
        <v>0</v>
      </c>
      <c r="AE108" s="5">
        <f t="shared" ref="AE108" si="1492">G108+S108</f>
        <v>0</v>
      </c>
      <c r="AF108" s="5">
        <f t="shared" ref="AF108" si="1493">H108+T108</f>
        <v>0</v>
      </c>
      <c r="AG108" s="5">
        <f t="shared" ref="AG108" si="1494">I108+U108</f>
        <v>0</v>
      </c>
      <c r="AH108" s="5">
        <f t="shared" ref="AH108" si="1495">J108+V108</f>
        <v>0</v>
      </c>
      <c r="AI108" s="5">
        <f t="shared" ref="AI108" si="1496">K108+W108</f>
        <v>0</v>
      </c>
      <c r="AJ108" s="5">
        <f t="shared" ref="AJ108" si="1497">L108+X108</f>
        <v>0</v>
      </c>
      <c r="AK108" s="5">
        <f t="shared" ref="AK108" si="1498">M108+Y108</f>
        <v>0</v>
      </c>
      <c r="AL108" s="5">
        <f t="shared" ref="AL108" si="1499">N108+Z108</f>
        <v>0</v>
      </c>
      <c r="AN108" s="153">
        <f>AA108-'3 priedas_asignavimai'!AW296</f>
        <v>0</v>
      </c>
    </row>
    <row r="109" spans="1:40" ht="15.75" customHeight="1" x14ac:dyDescent="0.25">
      <c r="A109" s="28" t="s">
        <v>45</v>
      </c>
      <c r="B109" s="107" t="s">
        <v>341</v>
      </c>
      <c r="C109" s="144">
        <f t="shared" si="1095"/>
        <v>2.6</v>
      </c>
      <c r="D109" s="144">
        <f t="shared" si="1096"/>
        <v>0</v>
      </c>
      <c r="E109" s="121">
        <f t="shared" ref="E109" si="1500">E110</f>
        <v>2.6</v>
      </c>
      <c r="F109" s="121">
        <f t="shared" ref="F109" si="1501">F110</f>
        <v>0</v>
      </c>
      <c r="G109" s="121">
        <f t="shared" ref="G109" si="1502">G110</f>
        <v>0</v>
      </c>
      <c r="H109" s="121">
        <f t="shared" ref="H109" si="1503">H110</f>
        <v>0</v>
      </c>
      <c r="I109" s="121">
        <f t="shared" ref="I109" si="1504">I110</f>
        <v>0</v>
      </c>
      <c r="J109" s="121">
        <f t="shared" ref="J109" si="1505">J110</f>
        <v>0</v>
      </c>
      <c r="K109" s="121">
        <f t="shared" ref="K109" si="1506">K110</f>
        <v>0</v>
      </c>
      <c r="L109" s="121">
        <f t="shared" ref="L109" si="1507">L110</f>
        <v>0</v>
      </c>
      <c r="M109" s="121">
        <f t="shared" ref="M109" si="1508">M110</f>
        <v>0</v>
      </c>
      <c r="N109" s="121">
        <f t="shared" ref="N109" si="1509">N110</f>
        <v>0</v>
      </c>
      <c r="O109" s="144">
        <f t="shared" si="1107"/>
        <v>0</v>
      </c>
      <c r="P109" s="144">
        <f t="shared" si="1108"/>
        <v>0</v>
      </c>
      <c r="Q109" s="125">
        <f t="shared" ref="Q109" si="1510">Q110</f>
        <v>0</v>
      </c>
      <c r="R109" s="125">
        <f t="shared" ref="R109" si="1511">R110</f>
        <v>0</v>
      </c>
      <c r="S109" s="125">
        <f t="shared" ref="S109" si="1512">S110</f>
        <v>0</v>
      </c>
      <c r="T109" s="125">
        <f t="shared" ref="T109" si="1513">T110</f>
        <v>0</v>
      </c>
      <c r="U109" s="125">
        <f t="shared" ref="U109" si="1514">U110</f>
        <v>0</v>
      </c>
      <c r="V109" s="125">
        <f t="shared" ref="V109" si="1515">V110</f>
        <v>0</v>
      </c>
      <c r="W109" s="125">
        <f t="shared" ref="W109" si="1516">W110</f>
        <v>0</v>
      </c>
      <c r="X109" s="125">
        <f t="shared" ref="X109" si="1517">X110</f>
        <v>0</v>
      </c>
      <c r="Y109" s="125">
        <f t="shared" ref="Y109" si="1518">Y110</f>
        <v>0</v>
      </c>
      <c r="Z109" s="125">
        <f t="shared" ref="Z109" si="1519">Z110</f>
        <v>0</v>
      </c>
      <c r="AA109" s="11">
        <f t="shared" si="1119"/>
        <v>2.6</v>
      </c>
      <c r="AB109" s="11">
        <f t="shared" si="1120"/>
        <v>0</v>
      </c>
      <c r="AC109" s="96">
        <f t="shared" ref="AC109" si="1520">AC110</f>
        <v>2.6</v>
      </c>
      <c r="AD109" s="96">
        <f t="shared" ref="AD109" si="1521">AD110</f>
        <v>0</v>
      </c>
      <c r="AE109" s="96">
        <f t="shared" ref="AE109" si="1522">AE110</f>
        <v>0</v>
      </c>
      <c r="AF109" s="96">
        <f t="shared" ref="AF109" si="1523">AF110</f>
        <v>0</v>
      </c>
      <c r="AG109" s="96">
        <f t="shared" ref="AG109" si="1524">AG110</f>
        <v>0</v>
      </c>
      <c r="AH109" s="96">
        <f t="shared" ref="AH109" si="1525">AH110</f>
        <v>0</v>
      </c>
      <c r="AI109" s="96">
        <f t="shared" ref="AI109" si="1526">AI110</f>
        <v>0</v>
      </c>
      <c r="AJ109" s="96">
        <f t="shared" ref="AJ109" si="1527">AJ110</f>
        <v>0</v>
      </c>
      <c r="AK109" s="96">
        <f t="shared" ref="AK109" si="1528">AK110</f>
        <v>0</v>
      </c>
      <c r="AL109" s="96">
        <f t="shared" ref="AL109" si="1529">AL110</f>
        <v>0</v>
      </c>
      <c r="AN109" s="153">
        <f>AA109-'3 priedas_asignavimai'!AW301</f>
        <v>0</v>
      </c>
    </row>
    <row r="110" spans="1:40" ht="15.75" customHeight="1" x14ac:dyDescent="0.25">
      <c r="A110" s="29"/>
      <c r="B110" s="19" t="s">
        <v>7</v>
      </c>
      <c r="C110" s="144">
        <f t="shared" si="1095"/>
        <v>2.6</v>
      </c>
      <c r="D110" s="144">
        <f t="shared" si="1096"/>
        <v>0</v>
      </c>
      <c r="E110" s="6">
        <v>2.6</v>
      </c>
      <c r="F110" s="6"/>
      <c r="G110" s="6"/>
      <c r="H110" s="6"/>
      <c r="I110" s="6"/>
      <c r="J110" s="6"/>
      <c r="K110" s="6"/>
      <c r="L110" s="6"/>
      <c r="M110" s="6"/>
      <c r="N110" s="6"/>
      <c r="O110" s="144">
        <f t="shared" si="1107"/>
        <v>0</v>
      </c>
      <c r="P110" s="144">
        <f t="shared" si="1108"/>
        <v>0</v>
      </c>
      <c r="Q110" s="126"/>
      <c r="R110" s="126"/>
      <c r="S110" s="126"/>
      <c r="T110" s="126"/>
      <c r="U110" s="126"/>
      <c r="V110" s="126"/>
      <c r="W110" s="126"/>
      <c r="X110" s="126"/>
      <c r="Y110" s="126"/>
      <c r="Z110" s="126"/>
      <c r="AA110" s="11">
        <f t="shared" si="1119"/>
        <v>2.6</v>
      </c>
      <c r="AB110" s="11">
        <f t="shared" si="1120"/>
        <v>0</v>
      </c>
      <c r="AC110" s="5">
        <f t="shared" ref="AC110" si="1530">E110+Q110</f>
        <v>2.6</v>
      </c>
      <c r="AD110" s="5">
        <f t="shared" ref="AD110" si="1531">F110+R110</f>
        <v>0</v>
      </c>
      <c r="AE110" s="5">
        <f t="shared" ref="AE110" si="1532">G110+S110</f>
        <v>0</v>
      </c>
      <c r="AF110" s="5">
        <f t="shared" ref="AF110" si="1533">H110+T110</f>
        <v>0</v>
      </c>
      <c r="AG110" s="5">
        <f t="shared" ref="AG110" si="1534">I110+U110</f>
        <v>0</v>
      </c>
      <c r="AH110" s="5">
        <f t="shared" ref="AH110" si="1535">J110+V110</f>
        <v>0</v>
      </c>
      <c r="AI110" s="5">
        <f t="shared" ref="AI110" si="1536">K110+W110</f>
        <v>0</v>
      </c>
      <c r="AJ110" s="5">
        <f t="shared" ref="AJ110" si="1537">L110+X110</f>
        <v>0</v>
      </c>
      <c r="AK110" s="5">
        <f t="shared" ref="AK110" si="1538">M110+Y110</f>
        <v>0</v>
      </c>
      <c r="AL110" s="5">
        <f t="shared" ref="AL110" si="1539">N110+Z110</f>
        <v>0</v>
      </c>
      <c r="AN110" s="153">
        <f>AA110-'3 priedas_asignavimai'!AW302</f>
        <v>0</v>
      </c>
    </row>
    <row r="111" spans="1:40" ht="15.75" customHeight="1" x14ac:dyDescent="0.25">
      <c r="A111" s="28" t="s">
        <v>46</v>
      </c>
      <c r="B111" s="107" t="s">
        <v>343</v>
      </c>
      <c r="C111" s="144">
        <f t="shared" si="1095"/>
        <v>23.6</v>
      </c>
      <c r="D111" s="144">
        <f t="shared" si="1096"/>
        <v>0</v>
      </c>
      <c r="E111" s="121">
        <f t="shared" ref="E111" si="1540">E112</f>
        <v>23.6</v>
      </c>
      <c r="F111" s="121">
        <f t="shared" ref="F111" si="1541">F112</f>
        <v>0</v>
      </c>
      <c r="G111" s="121">
        <f t="shared" ref="G111" si="1542">G112</f>
        <v>0</v>
      </c>
      <c r="H111" s="121">
        <f t="shared" ref="H111" si="1543">H112</f>
        <v>0</v>
      </c>
      <c r="I111" s="121">
        <f t="shared" ref="I111" si="1544">I112</f>
        <v>0</v>
      </c>
      <c r="J111" s="121">
        <f t="shared" ref="J111" si="1545">J112</f>
        <v>0</v>
      </c>
      <c r="K111" s="121">
        <f t="shared" ref="K111" si="1546">K112</f>
        <v>0</v>
      </c>
      <c r="L111" s="121">
        <f t="shared" ref="L111" si="1547">L112</f>
        <v>0</v>
      </c>
      <c r="M111" s="121">
        <f t="shared" ref="M111" si="1548">M112</f>
        <v>0</v>
      </c>
      <c r="N111" s="121">
        <f t="shared" ref="N111" si="1549">N112</f>
        <v>0</v>
      </c>
      <c r="O111" s="144">
        <f t="shared" si="1107"/>
        <v>0</v>
      </c>
      <c r="P111" s="144">
        <f t="shared" si="1108"/>
        <v>0</v>
      </c>
      <c r="Q111" s="125">
        <f t="shared" ref="Q111" si="1550">Q112</f>
        <v>0</v>
      </c>
      <c r="R111" s="125">
        <f t="shared" ref="R111" si="1551">R112</f>
        <v>0</v>
      </c>
      <c r="S111" s="125">
        <f t="shared" ref="S111" si="1552">S112</f>
        <v>0</v>
      </c>
      <c r="T111" s="125">
        <f t="shared" ref="T111" si="1553">T112</f>
        <v>0</v>
      </c>
      <c r="U111" s="125">
        <f t="shared" ref="U111" si="1554">U112</f>
        <v>0</v>
      </c>
      <c r="V111" s="125">
        <f t="shared" ref="V111" si="1555">V112</f>
        <v>0</v>
      </c>
      <c r="W111" s="125">
        <f t="shared" ref="W111" si="1556">W112</f>
        <v>0</v>
      </c>
      <c r="X111" s="125">
        <f t="shared" ref="X111" si="1557">X112</f>
        <v>0</v>
      </c>
      <c r="Y111" s="125">
        <f t="shared" ref="Y111" si="1558">Y112</f>
        <v>0</v>
      </c>
      <c r="Z111" s="125">
        <f t="shared" ref="Z111" si="1559">Z112</f>
        <v>0</v>
      </c>
      <c r="AA111" s="11">
        <f t="shared" si="1119"/>
        <v>23.6</v>
      </c>
      <c r="AB111" s="11">
        <f t="shared" si="1120"/>
        <v>0</v>
      </c>
      <c r="AC111" s="96">
        <f t="shared" ref="AC111" si="1560">AC112</f>
        <v>23.6</v>
      </c>
      <c r="AD111" s="96">
        <f t="shared" ref="AD111" si="1561">AD112</f>
        <v>0</v>
      </c>
      <c r="AE111" s="96">
        <f t="shared" ref="AE111" si="1562">AE112</f>
        <v>0</v>
      </c>
      <c r="AF111" s="96">
        <f t="shared" ref="AF111" si="1563">AF112</f>
        <v>0</v>
      </c>
      <c r="AG111" s="96">
        <f t="shared" ref="AG111" si="1564">AG112</f>
        <v>0</v>
      </c>
      <c r="AH111" s="96">
        <f t="shared" ref="AH111" si="1565">AH112</f>
        <v>0</v>
      </c>
      <c r="AI111" s="96">
        <f t="shared" ref="AI111" si="1566">AI112</f>
        <v>0</v>
      </c>
      <c r="AJ111" s="96">
        <f t="shared" ref="AJ111" si="1567">AJ112</f>
        <v>0</v>
      </c>
      <c r="AK111" s="96">
        <f t="shared" ref="AK111" si="1568">AK112</f>
        <v>0</v>
      </c>
      <c r="AL111" s="96">
        <f t="shared" ref="AL111" si="1569">AL112</f>
        <v>0</v>
      </c>
      <c r="AN111" s="153">
        <f>AA111-'3 priedas_asignavimai'!AW303</f>
        <v>0</v>
      </c>
    </row>
    <row r="112" spans="1:40" ht="15.75" customHeight="1" x14ac:dyDescent="0.25">
      <c r="A112" s="29"/>
      <c r="B112" s="19" t="s">
        <v>7</v>
      </c>
      <c r="C112" s="144">
        <f t="shared" si="1095"/>
        <v>23.6</v>
      </c>
      <c r="D112" s="144">
        <f t="shared" si="1096"/>
        <v>0</v>
      </c>
      <c r="E112" s="6">
        <v>23.6</v>
      </c>
      <c r="F112" s="6"/>
      <c r="G112" s="6"/>
      <c r="H112" s="6"/>
      <c r="I112" s="6"/>
      <c r="J112" s="6"/>
      <c r="K112" s="6"/>
      <c r="L112" s="6"/>
      <c r="M112" s="6"/>
      <c r="N112" s="6"/>
      <c r="O112" s="144">
        <f t="shared" si="1107"/>
        <v>0</v>
      </c>
      <c r="P112" s="144">
        <f t="shared" si="1108"/>
        <v>0</v>
      </c>
      <c r="Q112" s="126"/>
      <c r="R112" s="126"/>
      <c r="S112" s="126"/>
      <c r="T112" s="126"/>
      <c r="U112" s="126"/>
      <c r="V112" s="126"/>
      <c r="W112" s="126"/>
      <c r="X112" s="126"/>
      <c r="Y112" s="126"/>
      <c r="Z112" s="126"/>
      <c r="AA112" s="11">
        <f t="shared" si="1119"/>
        <v>23.6</v>
      </c>
      <c r="AB112" s="11">
        <f t="shared" si="1120"/>
        <v>0</v>
      </c>
      <c r="AC112" s="5">
        <f t="shared" ref="AC112" si="1570">E112+Q112</f>
        <v>23.6</v>
      </c>
      <c r="AD112" s="5">
        <f t="shared" ref="AD112" si="1571">F112+R112</f>
        <v>0</v>
      </c>
      <c r="AE112" s="5"/>
      <c r="AF112" s="5">
        <f t="shared" ref="AF112" si="1572">H112+T112</f>
        <v>0</v>
      </c>
      <c r="AG112" s="5">
        <f t="shared" ref="AG112" si="1573">I112+U112</f>
        <v>0</v>
      </c>
      <c r="AH112" s="5">
        <f t="shared" ref="AH112" si="1574">J112+V112</f>
        <v>0</v>
      </c>
      <c r="AI112" s="5">
        <f t="shared" ref="AI112" si="1575">K112+W112</f>
        <v>0</v>
      </c>
      <c r="AJ112" s="5">
        <f t="shared" ref="AJ112" si="1576">L112+X112</f>
        <v>0</v>
      </c>
      <c r="AK112" s="5">
        <f t="shared" ref="AK112" si="1577">M112+Y112</f>
        <v>0</v>
      </c>
      <c r="AL112" s="5">
        <f t="shared" ref="AL112" si="1578">N112+Z112</f>
        <v>0</v>
      </c>
      <c r="AN112" s="153">
        <f>AA112-'3 priedas_asignavimai'!AW304</f>
        <v>0</v>
      </c>
    </row>
    <row r="113" spans="1:41" ht="15.75" customHeight="1" x14ac:dyDescent="0.25">
      <c r="A113" s="28" t="s">
        <v>54</v>
      </c>
      <c r="B113" s="107" t="s">
        <v>342</v>
      </c>
      <c r="C113" s="144">
        <f t="shared" si="1095"/>
        <v>10.7</v>
      </c>
      <c r="D113" s="144">
        <f t="shared" si="1096"/>
        <v>0</v>
      </c>
      <c r="E113" s="121">
        <f t="shared" ref="E113" si="1579">E114</f>
        <v>7.1</v>
      </c>
      <c r="F113" s="121">
        <f t="shared" ref="F113" si="1580">F114</f>
        <v>0</v>
      </c>
      <c r="G113" s="121">
        <f t="shared" ref="G113" si="1581">G114</f>
        <v>3.6</v>
      </c>
      <c r="H113" s="121">
        <f t="shared" ref="H113" si="1582">H114</f>
        <v>0</v>
      </c>
      <c r="I113" s="121">
        <f t="shared" ref="I113" si="1583">I114</f>
        <v>0</v>
      </c>
      <c r="J113" s="121">
        <f t="shared" ref="J113" si="1584">J114</f>
        <v>0</v>
      </c>
      <c r="K113" s="121">
        <f t="shared" ref="K113" si="1585">K114</f>
        <v>0</v>
      </c>
      <c r="L113" s="121">
        <f t="shared" ref="L113" si="1586">L114</f>
        <v>0</v>
      </c>
      <c r="M113" s="121">
        <f t="shared" ref="M113" si="1587">M114</f>
        <v>0</v>
      </c>
      <c r="N113" s="121">
        <f t="shared" ref="N113" si="1588">N114</f>
        <v>0</v>
      </c>
      <c r="O113" s="144">
        <f t="shared" si="1107"/>
        <v>0</v>
      </c>
      <c r="P113" s="144">
        <f t="shared" si="1108"/>
        <v>0</v>
      </c>
      <c r="Q113" s="125">
        <f t="shared" ref="Q113" si="1589">Q114</f>
        <v>0</v>
      </c>
      <c r="R113" s="125">
        <f t="shared" ref="R113" si="1590">R114</f>
        <v>0</v>
      </c>
      <c r="S113" s="125">
        <f t="shared" ref="S113" si="1591">S114</f>
        <v>0</v>
      </c>
      <c r="T113" s="125">
        <f t="shared" ref="T113" si="1592">T114</f>
        <v>0</v>
      </c>
      <c r="U113" s="125">
        <f t="shared" ref="U113" si="1593">U114</f>
        <v>0</v>
      </c>
      <c r="V113" s="125">
        <f t="shared" ref="V113" si="1594">V114</f>
        <v>0</v>
      </c>
      <c r="W113" s="125">
        <f t="shared" ref="W113" si="1595">W114</f>
        <v>0</v>
      </c>
      <c r="X113" s="125">
        <f t="shared" ref="X113" si="1596">X114</f>
        <v>0</v>
      </c>
      <c r="Y113" s="125">
        <f t="shared" ref="Y113" si="1597">Y114</f>
        <v>0</v>
      </c>
      <c r="Z113" s="125">
        <f t="shared" ref="Z113" si="1598">Z114</f>
        <v>0</v>
      </c>
      <c r="AA113" s="11">
        <f t="shared" si="1119"/>
        <v>10.7</v>
      </c>
      <c r="AB113" s="11">
        <f t="shared" si="1120"/>
        <v>0</v>
      </c>
      <c r="AC113" s="96">
        <f t="shared" ref="AC113" si="1599">AC114</f>
        <v>7.1</v>
      </c>
      <c r="AD113" s="96">
        <f t="shared" ref="AD113" si="1600">AD114</f>
        <v>0</v>
      </c>
      <c r="AE113" s="96">
        <f t="shared" ref="AE113" si="1601">AE114</f>
        <v>3.6</v>
      </c>
      <c r="AF113" s="96">
        <f t="shared" ref="AF113" si="1602">AF114</f>
        <v>0</v>
      </c>
      <c r="AG113" s="96">
        <f t="shared" ref="AG113" si="1603">AG114</f>
        <v>0</v>
      </c>
      <c r="AH113" s="96">
        <f t="shared" ref="AH113" si="1604">AH114</f>
        <v>0</v>
      </c>
      <c r="AI113" s="96">
        <f t="shared" ref="AI113" si="1605">AI114</f>
        <v>0</v>
      </c>
      <c r="AJ113" s="96">
        <f t="shared" ref="AJ113" si="1606">AJ114</f>
        <v>0</v>
      </c>
      <c r="AK113" s="96">
        <f t="shared" ref="AK113" si="1607">AK114</f>
        <v>0</v>
      </c>
      <c r="AL113" s="96">
        <f t="shared" ref="AL113" si="1608">AL114</f>
        <v>0</v>
      </c>
      <c r="AN113" s="153">
        <f>AA113-'3 priedas_asignavimai'!AW306</f>
        <v>0</v>
      </c>
    </row>
    <row r="114" spans="1:41" ht="15.75" customHeight="1" x14ac:dyDescent="0.25">
      <c r="A114" s="29"/>
      <c r="B114" s="19" t="s">
        <v>7</v>
      </c>
      <c r="C114" s="144">
        <f t="shared" si="1095"/>
        <v>10.7</v>
      </c>
      <c r="D114" s="144">
        <f t="shared" si="1096"/>
        <v>0</v>
      </c>
      <c r="E114" s="6">
        <v>7.1</v>
      </c>
      <c r="F114" s="6"/>
      <c r="G114" s="6">
        <v>3.6</v>
      </c>
      <c r="H114" s="6"/>
      <c r="I114" s="6"/>
      <c r="J114" s="6"/>
      <c r="K114" s="6"/>
      <c r="L114" s="6"/>
      <c r="M114" s="6"/>
      <c r="N114" s="6"/>
      <c r="O114" s="144">
        <f t="shared" si="1107"/>
        <v>0</v>
      </c>
      <c r="P114" s="144">
        <f t="shared" si="1108"/>
        <v>0</v>
      </c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  <c r="AA114" s="11">
        <f t="shared" si="1119"/>
        <v>10.7</v>
      </c>
      <c r="AB114" s="11">
        <f t="shared" si="1120"/>
        <v>0</v>
      </c>
      <c r="AC114" s="5">
        <f t="shared" ref="AC114" si="1609">E114+Q114</f>
        <v>7.1</v>
      </c>
      <c r="AD114" s="5">
        <f t="shared" ref="AD114" si="1610">F114+R114</f>
        <v>0</v>
      </c>
      <c r="AE114" s="5">
        <v>3.6</v>
      </c>
      <c r="AF114" s="5">
        <f t="shared" ref="AF114" si="1611">H114+T114</f>
        <v>0</v>
      </c>
      <c r="AG114" s="5">
        <f t="shared" ref="AG114" si="1612">I114+U114</f>
        <v>0</v>
      </c>
      <c r="AH114" s="5">
        <f t="shared" ref="AH114" si="1613">J114+V114</f>
        <v>0</v>
      </c>
      <c r="AI114" s="5">
        <f t="shared" ref="AI114" si="1614">K114+W114</f>
        <v>0</v>
      </c>
      <c r="AJ114" s="5">
        <f t="shared" ref="AJ114" si="1615">L114+X114</f>
        <v>0</v>
      </c>
      <c r="AK114" s="5">
        <f t="shared" ref="AK114" si="1616">M114+Y114</f>
        <v>0</v>
      </c>
      <c r="AL114" s="5">
        <f t="shared" ref="AL114" si="1617">N114+Z114</f>
        <v>0</v>
      </c>
      <c r="AN114" s="153">
        <f>AA114-'3 priedas_asignavimai'!AW307</f>
        <v>0</v>
      </c>
    </row>
    <row r="115" spans="1:41" ht="15.75" customHeight="1" x14ac:dyDescent="0.25">
      <c r="A115" s="28" t="s">
        <v>55</v>
      </c>
      <c r="B115" s="107" t="s">
        <v>466</v>
      </c>
      <c r="C115" s="144">
        <f t="shared" si="1095"/>
        <v>0.4</v>
      </c>
      <c r="D115" s="144">
        <f t="shared" si="1096"/>
        <v>0</v>
      </c>
      <c r="E115" s="121">
        <f t="shared" ref="E115" si="1618">E116</f>
        <v>0.4</v>
      </c>
      <c r="F115" s="121">
        <f t="shared" ref="F115" si="1619">F116</f>
        <v>0</v>
      </c>
      <c r="G115" s="121">
        <f t="shared" ref="G115" si="1620">G116</f>
        <v>0</v>
      </c>
      <c r="H115" s="121">
        <f t="shared" ref="H115" si="1621">H116</f>
        <v>0</v>
      </c>
      <c r="I115" s="121">
        <f t="shared" ref="I115" si="1622">I116</f>
        <v>0</v>
      </c>
      <c r="J115" s="121">
        <f t="shared" ref="J115" si="1623">J116</f>
        <v>0</v>
      </c>
      <c r="K115" s="121">
        <f t="shared" ref="K115" si="1624">K116</f>
        <v>0</v>
      </c>
      <c r="L115" s="121">
        <f t="shared" ref="L115" si="1625">L116</f>
        <v>0</v>
      </c>
      <c r="M115" s="121">
        <f t="shared" ref="M115" si="1626">M116</f>
        <v>0</v>
      </c>
      <c r="N115" s="121">
        <f t="shared" ref="N115" si="1627">N116</f>
        <v>0</v>
      </c>
      <c r="O115" s="144">
        <f t="shared" si="1107"/>
        <v>0</v>
      </c>
      <c r="P115" s="144">
        <f t="shared" si="1108"/>
        <v>0</v>
      </c>
      <c r="Q115" s="125">
        <f t="shared" ref="Q115" si="1628">Q116</f>
        <v>0</v>
      </c>
      <c r="R115" s="125">
        <f t="shared" ref="R115" si="1629">R116</f>
        <v>0</v>
      </c>
      <c r="S115" s="125">
        <f t="shared" ref="S115" si="1630">S116</f>
        <v>0</v>
      </c>
      <c r="T115" s="125">
        <f t="shared" ref="T115" si="1631">T116</f>
        <v>0</v>
      </c>
      <c r="U115" s="125">
        <f t="shared" ref="U115" si="1632">U116</f>
        <v>0</v>
      </c>
      <c r="V115" s="125">
        <f t="shared" ref="V115" si="1633">V116</f>
        <v>0</v>
      </c>
      <c r="W115" s="125">
        <f t="shared" ref="W115" si="1634">W116</f>
        <v>0</v>
      </c>
      <c r="X115" s="125">
        <f t="shared" ref="X115" si="1635">X116</f>
        <v>0</v>
      </c>
      <c r="Y115" s="125">
        <f t="shared" ref="Y115" si="1636">Y116</f>
        <v>0</v>
      </c>
      <c r="Z115" s="125">
        <f t="shared" ref="Z115" si="1637">Z116</f>
        <v>0</v>
      </c>
      <c r="AA115" s="11">
        <f t="shared" si="1119"/>
        <v>0.4</v>
      </c>
      <c r="AB115" s="11">
        <f t="shared" si="1120"/>
        <v>0</v>
      </c>
      <c r="AC115" s="96">
        <f t="shared" ref="AC115" si="1638">AC116</f>
        <v>0.4</v>
      </c>
      <c r="AD115" s="96">
        <f t="shared" ref="AD115" si="1639">AD116</f>
        <v>0</v>
      </c>
      <c r="AE115" s="96">
        <f t="shared" ref="AE115" si="1640">AE116</f>
        <v>0</v>
      </c>
      <c r="AF115" s="96">
        <f t="shared" ref="AF115" si="1641">AF116</f>
        <v>0</v>
      </c>
      <c r="AG115" s="96">
        <f t="shared" ref="AG115" si="1642">AG116</f>
        <v>0</v>
      </c>
      <c r="AH115" s="96">
        <f t="shared" ref="AH115" si="1643">AH116</f>
        <v>0</v>
      </c>
      <c r="AI115" s="96">
        <f t="shared" ref="AI115" si="1644">AI116</f>
        <v>0</v>
      </c>
      <c r="AJ115" s="96">
        <f t="shared" ref="AJ115" si="1645">AJ116</f>
        <v>0</v>
      </c>
      <c r="AK115" s="96">
        <f t="shared" ref="AK115" si="1646">AK116</f>
        <v>0</v>
      </c>
      <c r="AL115" s="96">
        <f t="shared" ref="AL115" si="1647">AL116</f>
        <v>0</v>
      </c>
      <c r="AN115" s="153">
        <f>AC115-'3 priedas_asignavimai'!AW308</f>
        <v>0</v>
      </c>
    </row>
    <row r="116" spans="1:41" ht="15.75" customHeight="1" x14ac:dyDescent="0.25">
      <c r="A116" s="29"/>
      <c r="B116" s="19" t="s">
        <v>8</v>
      </c>
      <c r="C116" s="144">
        <f t="shared" si="1095"/>
        <v>0.4</v>
      </c>
      <c r="D116" s="144">
        <f t="shared" si="1096"/>
        <v>0</v>
      </c>
      <c r="E116" s="6">
        <v>0.4</v>
      </c>
      <c r="F116" s="6"/>
      <c r="G116" s="6"/>
      <c r="H116" s="6"/>
      <c r="I116" s="6"/>
      <c r="J116" s="6"/>
      <c r="K116" s="6"/>
      <c r="L116" s="6"/>
      <c r="M116" s="6"/>
      <c r="N116" s="6"/>
      <c r="O116" s="144">
        <f t="shared" si="1107"/>
        <v>0</v>
      </c>
      <c r="P116" s="144">
        <f t="shared" si="1108"/>
        <v>0</v>
      </c>
      <c r="Q116" s="126"/>
      <c r="R116" s="126"/>
      <c r="S116" s="126"/>
      <c r="T116" s="126"/>
      <c r="U116" s="126"/>
      <c r="V116" s="126"/>
      <c r="W116" s="126"/>
      <c r="X116" s="126"/>
      <c r="Y116" s="126"/>
      <c r="Z116" s="126"/>
      <c r="AA116" s="11">
        <f t="shared" si="1119"/>
        <v>0.4</v>
      </c>
      <c r="AB116" s="11">
        <f t="shared" si="1120"/>
        <v>0</v>
      </c>
      <c r="AC116" s="5">
        <f t="shared" ref="AC116" si="1648">E116+Q116</f>
        <v>0.4</v>
      </c>
      <c r="AD116" s="5">
        <f t="shared" ref="AD116" si="1649">F116+R116</f>
        <v>0</v>
      </c>
      <c r="AE116" s="5">
        <f t="shared" ref="AE116" si="1650">G116+S116</f>
        <v>0</v>
      </c>
      <c r="AF116" s="5">
        <f t="shared" ref="AF116" si="1651">H116+T116</f>
        <v>0</v>
      </c>
      <c r="AG116" s="5">
        <f t="shared" ref="AG116" si="1652">I116+U116</f>
        <v>0</v>
      </c>
      <c r="AH116" s="5">
        <f t="shared" ref="AH116" si="1653">J116+V116</f>
        <v>0</v>
      </c>
      <c r="AI116" s="5">
        <f t="shared" ref="AI116" si="1654">K116+W116</f>
        <v>0</v>
      </c>
      <c r="AJ116" s="5">
        <f t="shared" ref="AJ116" si="1655">L116+X116</f>
        <v>0</v>
      </c>
      <c r="AK116" s="5">
        <f t="shared" ref="AK116" si="1656">M116+Y116</f>
        <v>0</v>
      </c>
      <c r="AL116" s="5">
        <f t="shared" ref="AL116" si="1657">N116+Z116</f>
        <v>0</v>
      </c>
      <c r="AN116" s="153">
        <f>AC116-'3 priedas_asignavimai'!AW309</f>
        <v>0</v>
      </c>
    </row>
    <row r="117" spans="1:41" ht="15.75" customHeight="1" x14ac:dyDescent="0.25">
      <c r="A117" s="28" t="s">
        <v>47</v>
      </c>
      <c r="B117" s="107" t="s">
        <v>345</v>
      </c>
      <c r="C117" s="144">
        <f t="shared" si="1095"/>
        <v>7.8999999999999995</v>
      </c>
      <c r="D117" s="144">
        <f t="shared" si="1096"/>
        <v>0</v>
      </c>
      <c r="E117" s="121">
        <f t="shared" ref="E117" si="1658">E118</f>
        <v>4.0999999999999996</v>
      </c>
      <c r="F117" s="121">
        <f t="shared" ref="F117" si="1659">F118</f>
        <v>0</v>
      </c>
      <c r="G117" s="121">
        <f t="shared" ref="G117" si="1660">G118</f>
        <v>3.8</v>
      </c>
      <c r="H117" s="121">
        <f t="shared" ref="H117" si="1661">H118</f>
        <v>0</v>
      </c>
      <c r="I117" s="121">
        <f t="shared" ref="I117" si="1662">I118</f>
        <v>0</v>
      </c>
      <c r="J117" s="121">
        <f t="shared" ref="J117" si="1663">J118</f>
        <v>0</v>
      </c>
      <c r="K117" s="121">
        <f t="shared" ref="K117" si="1664">K118</f>
        <v>0</v>
      </c>
      <c r="L117" s="121">
        <f t="shared" ref="L117" si="1665">L118</f>
        <v>0</v>
      </c>
      <c r="M117" s="121">
        <f t="shared" ref="M117" si="1666">M118</f>
        <v>0</v>
      </c>
      <c r="N117" s="121">
        <f t="shared" ref="N117" si="1667">N118</f>
        <v>0</v>
      </c>
      <c r="O117" s="144">
        <f t="shared" si="1107"/>
        <v>0</v>
      </c>
      <c r="P117" s="144">
        <f t="shared" si="1108"/>
        <v>0</v>
      </c>
      <c r="Q117" s="125">
        <f t="shared" ref="Q117" si="1668">Q118</f>
        <v>0</v>
      </c>
      <c r="R117" s="125">
        <f t="shared" ref="R117" si="1669">R118</f>
        <v>0</v>
      </c>
      <c r="S117" s="125">
        <f t="shared" ref="S117" si="1670">S118</f>
        <v>0</v>
      </c>
      <c r="T117" s="125">
        <f t="shared" ref="T117" si="1671">T118</f>
        <v>0</v>
      </c>
      <c r="U117" s="125">
        <f t="shared" ref="U117" si="1672">U118</f>
        <v>0</v>
      </c>
      <c r="V117" s="125">
        <f t="shared" ref="V117" si="1673">V118</f>
        <v>0</v>
      </c>
      <c r="W117" s="125">
        <f t="shared" ref="W117" si="1674">W118</f>
        <v>0</v>
      </c>
      <c r="X117" s="125">
        <f t="shared" ref="X117" si="1675">X118</f>
        <v>0</v>
      </c>
      <c r="Y117" s="125">
        <f t="shared" ref="Y117" si="1676">Y118</f>
        <v>0</v>
      </c>
      <c r="Z117" s="125">
        <f t="shared" ref="Z117" si="1677">Z118</f>
        <v>0</v>
      </c>
      <c r="AA117" s="11">
        <f t="shared" si="1119"/>
        <v>7.8999999999999995</v>
      </c>
      <c r="AB117" s="11">
        <f t="shared" si="1120"/>
        <v>0</v>
      </c>
      <c r="AC117" s="96">
        <f t="shared" ref="AC117" si="1678">AC118</f>
        <v>4.0999999999999996</v>
      </c>
      <c r="AD117" s="96">
        <f t="shared" ref="AD117" si="1679">AD118</f>
        <v>0</v>
      </c>
      <c r="AE117" s="96">
        <f t="shared" ref="AE117" si="1680">AE118</f>
        <v>3.8</v>
      </c>
      <c r="AF117" s="96">
        <f t="shared" ref="AF117" si="1681">AF118</f>
        <v>0</v>
      </c>
      <c r="AG117" s="96">
        <f t="shared" ref="AG117" si="1682">AG118</f>
        <v>0</v>
      </c>
      <c r="AH117" s="96">
        <f t="shared" ref="AH117" si="1683">AH118</f>
        <v>0</v>
      </c>
      <c r="AI117" s="96">
        <f t="shared" ref="AI117" si="1684">AI118</f>
        <v>0</v>
      </c>
      <c r="AJ117" s="96">
        <f t="shared" ref="AJ117" si="1685">AJ118</f>
        <v>0</v>
      </c>
      <c r="AK117" s="96">
        <f t="shared" ref="AK117" si="1686">AK118</f>
        <v>0</v>
      </c>
      <c r="AL117" s="96">
        <f t="shared" ref="AL117" si="1687">AL118</f>
        <v>0</v>
      </c>
      <c r="AN117" s="153">
        <f>AA117-'3 priedas_asignavimai'!AW312</f>
        <v>0</v>
      </c>
    </row>
    <row r="118" spans="1:41" ht="15.75" customHeight="1" x14ac:dyDescent="0.25">
      <c r="A118" s="29"/>
      <c r="B118" s="19" t="s">
        <v>8</v>
      </c>
      <c r="C118" s="144">
        <f t="shared" si="1095"/>
        <v>7.8999999999999995</v>
      </c>
      <c r="D118" s="144">
        <f t="shared" si="1096"/>
        <v>0</v>
      </c>
      <c r="E118" s="6">
        <v>4.0999999999999996</v>
      </c>
      <c r="F118" s="6"/>
      <c r="G118" s="6">
        <v>3.8</v>
      </c>
      <c r="H118" s="6"/>
      <c r="I118" s="6"/>
      <c r="J118" s="6"/>
      <c r="K118" s="6"/>
      <c r="L118" s="6"/>
      <c r="M118" s="6"/>
      <c r="N118" s="6"/>
      <c r="O118" s="144">
        <f t="shared" si="1107"/>
        <v>0</v>
      </c>
      <c r="P118" s="144">
        <f t="shared" si="1108"/>
        <v>0</v>
      </c>
      <c r="Q118" s="126"/>
      <c r="R118" s="126"/>
      <c r="S118" s="126"/>
      <c r="T118" s="126"/>
      <c r="U118" s="126"/>
      <c r="V118" s="126"/>
      <c r="W118" s="126"/>
      <c r="X118" s="126"/>
      <c r="Y118" s="126"/>
      <c r="Z118" s="126"/>
      <c r="AA118" s="11">
        <f t="shared" si="1119"/>
        <v>7.8999999999999995</v>
      </c>
      <c r="AB118" s="11">
        <f t="shared" si="1120"/>
        <v>0</v>
      </c>
      <c r="AC118" s="5">
        <f t="shared" ref="AC118" si="1688">E118+Q118</f>
        <v>4.0999999999999996</v>
      </c>
      <c r="AD118" s="5">
        <f t="shared" ref="AD118" si="1689">F118+R118</f>
        <v>0</v>
      </c>
      <c r="AE118" s="5">
        <f t="shared" ref="AE118" si="1690">G118+S118</f>
        <v>3.8</v>
      </c>
      <c r="AF118" s="5">
        <f t="shared" ref="AF118" si="1691">H118+T118</f>
        <v>0</v>
      </c>
      <c r="AG118" s="5">
        <f t="shared" ref="AG118" si="1692">I118+U118</f>
        <v>0</v>
      </c>
      <c r="AH118" s="5">
        <f t="shared" ref="AH118" si="1693">J118+V118</f>
        <v>0</v>
      </c>
      <c r="AI118" s="5">
        <f t="shared" ref="AI118" si="1694">K118+W118</f>
        <v>0</v>
      </c>
      <c r="AJ118" s="5">
        <f t="shared" ref="AJ118" si="1695">L118+X118</f>
        <v>0</v>
      </c>
      <c r="AK118" s="5">
        <f t="shared" ref="AK118" si="1696">M118+Y118</f>
        <v>0</v>
      </c>
      <c r="AL118" s="5">
        <f t="shared" ref="AL118" si="1697">N118+Z118</f>
        <v>0</v>
      </c>
      <c r="AN118" s="153">
        <f>AA118-'3 priedas_asignavimai'!AW313</f>
        <v>0</v>
      </c>
    </row>
    <row r="119" spans="1:41" ht="15.75" customHeight="1" x14ac:dyDescent="0.25">
      <c r="A119" s="28" t="s">
        <v>56</v>
      </c>
      <c r="B119" s="107" t="s">
        <v>347</v>
      </c>
      <c r="C119" s="144">
        <f t="shared" si="1095"/>
        <v>20.099999999999998</v>
      </c>
      <c r="D119" s="144">
        <f t="shared" si="1096"/>
        <v>0</v>
      </c>
      <c r="E119" s="121">
        <f t="shared" ref="E119" si="1698">E120</f>
        <v>19.2</v>
      </c>
      <c r="F119" s="121">
        <f t="shared" ref="F119" si="1699">F120</f>
        <v>0</v>
      </c>
      <c r="G119" s="121">
        <f t="shared" ref="G119" si="1700">G120</f>
        <v>0.9</v>
      </c>
      <c r="H119" s="121">
        <f t="shared" ref="H119" si="1701">H120</f>
        <v>0</v>
      </c>
      <c r="I119" s="121">
        <f t="shared" ref="I119" si="1702">I120</f>
        <v>0</v>
      </c>
      <c r="J119" s="121">
        <f t="shared" ref="J119" si="1703">J120</f>
        <v>0</v>
      </c>
      <c r="K119" s="121">
        <f t="shared" ref="K119" si="1704">K120</f>
        <v>0</v>
      </c>
      <c r="L119" s="121">
        <f t="shared" ref="L119" si="1705">L120</f>
        <v>0</v>
      </c>
      <c r="M119" s="121">
        <f t="shared" ref="M119" si="1706">M120</f>
        <v>0</v>
      </c>
      <c r="N119" s="121">
        <f t="shared" ref="N119" si="1707">N120</f>
        <v>0</v>
      </c>
      <c r="O119" s="144">
        <f t="shared" si="1107"/>
        <v>0</v>
      </c>
      <c r="P119" s="144">
        <f t="shared" si="1108"/>
        <v>0</v>
      </c>
      <c r="Q119" s="125">
        <f t="shared" ref="Q119" si="1708">Q120</f>
        <v>0</v>
      </c>
      <c r="R119" s="125">
        <f t="shared" ref="R119" si="1709">R120</f>
        <v>0</v>
      </c>
      <c r="S119" s="125">
        <f t="shared" ref="S119" si="1710">S120</f>
        <v>0</v>
      </c>
      <c r="T119" s="125">
        <f t="shared" ref="T119" si="1711">T120</f>
        <v>0</v>
      </c>
      <c r="U119" s="125">
        <f t="shared" ref="U119" si="1712">U120</f>
        <v>0</v>
      </c>
      <c r="V119" s="125">
        <f t="shared" ref="V119" si="1713">V120</f>
        <v>0</v>
      </c>
      <c r="W119" s="125">
        <f t="shared" ref="W119" si="1714">W120</f>
        <v>0</v>
      </c>
      <c r="X119" s="125">
        <f t="shared" ref="X119" si="1715">X120</f>
        <v>0</v>
      </c>
      <c r="Y119" s="125">
        <f t="shared" ref="Y119" si="1716">Y120</f>
        <v>0</v>
      </c>
      <c r="Z119" s="125">
        <f t="shared" ref="Z119" si="1717">Z120</f>
        <v>0</v>
      </c>
      <c r="AA119" s="11">
        <f t="shared" si="1119"/>
        <v>20.099999999999998</v>
      </c>
      <c r="AB119" s="11">
        <f t="shared" si="1120"/>
        <v>0</v>
      </c>
      <c r="AC119" s="96">
        <f t="shared" ref="AC119" si="1718">AC120</f>
        <v>19.2</v>
      </c>
      <c r="AD119" s="96">
        <f t="shared" ref="AD119" si="1719">AD120</f>
        <v>0</v>
      </c>
      <c r="AE119" s="96">
        <f t="shared" ref="AE119" si="1720">AE120</f>
        <v>0.9</v>
      </c>
      <c r="AF119" s="96">
        <f t="shared" ref="AF119" si="1721">AF120</f>
        <v>0</v>
      </c>
      <c r="AG119" s="96">
        <f t="shared" ref="AG119" si="1722">AG120</f>
        <v>0</v>
      </c>
      <c r="AH119" s="96">
        <f t="shared" ref="AH119" si="1723">AH120</f>
        <v>0</v>
      </c>
      <c r="AI119" s="96">
        <f t="shared" ref="AI119" si="1724">AI120</f>
        <v>0</v>
      </c>
      <c r="AJ119" s="96">
        <f t="shared" ref="AJ119" si="1725">AJ120</f>
        <v>0</v>
      </c>
      <c r="AK119" s="96">
        <f t="shared" ref="AK119" si="1726">AK120</f>
        <v>0</v>
      </c>
      <c r="AL119" s="96">
        <f t="shared" ref="AL119" si="1727">AL120</f>
        <v>0</v>
      </c>
      <c r="AN119" s="153">
        <f>AA119-'3 priedas_asignavimai'!AW315</f>
        <v>0</v>
      </c>
    </row>
    <row r="120" spans="1:41" ht="15.75" customHeight="1" x14ac:dyDescent="0.25">
      <c r="A120" s="29"/>
      <c r="B120" s="19" t="s">
        <v>8</v>
      </c>
      <c r="C120" s="144">
        <f t="shared" si="1095"/>
        <v>20.099999999999998</v>
      </c>
      <c r="D120" s="144">
        <f t="shared" si="1096"/>
        <v>0</v>
      </c>
      <c r="E120" s="6">
        <v>19.2</v>
      </c>
      <c r="F120" s="6"/>
      <c r="G120" s="6">
        <v>0.9</v>
      </c>
      <c r="H120" s="6"/>
      <c r="I120" s="6"/>
      <c r="J120" s="6"/>
      <c r="K120" s="6"/>
      <c r="L120" s="6"/>
      <c r="M120" s="6"/>
      <c r="N120" s="6"/>
      <c r="O120" s="144">
        <f t="shared" si="1107"/>
        <v>0</v>
      </c>
      <c r="P120" s="144">
        <f t="shared" si="1108"/>
        <v>0</v>
      </c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  <c r="AA120" s="11">
        <f t="shared" si="1119"/>
        <v>20.099999999999998</v>
      </c>
      <c r="AB120" s="11">
        <f t="shared" si="1120"/>
        <v>0</v>
      </c>
      <c r="AC120" s="5">
        <f t="shared" ref="AC120" si="1728">E120+Q120</f>
        <v>19.2</v>
      </c>
      <c r="AD120" s="5">
        <f t="shared" ref="AD120" si="1729">F120+R120</f>
        <v>0</v>
      </c>
      <c r="AE120" s="5">
        <f t="shared" ref="AE120" si="1730">G120+S120</f>
        <v>0.9</v>
      </c>
      <c r="AF120" s="5">
        <f t="shared" ref="AF120" si="1731">H120+T120</f>
        <v>0</v>
      </c>
      <c r="AG120" s="5">
        <f t="shared" ref="AG120" si="1732">I120+U120</f>
        <v>0</v>
      </c>
      <c r="AH120" s="5">
        <f t="shared" ref="AH120" si="1733">J120+V120</f>
        <v>0</v>
      </c>
      <c r="AI120" s="5">
        <f t="shared" ref="AI120" si="1734">K120+W120</f>
        <v>0</v>
      </c>
      <c r="AJ120" s="5">
        <f t="shared" ref="AJ120" si="1735">L120+X120</f>
        <v>0</v>
      </c>
      <c r="AK120" s="5">
        <f t="shared" ref="AK120" si="1736">M120+Y120</f>
        <v>0</v>
      </c>
      <c r="AL120" s="5">
        <f t="shared" ref="AL120" si="1737">N120+Z120</f>
        <v>0</v>
      </c>
      <c r="AN120" s="153">
        <f>AA120-'3 priedas_asignavimai'!AW316</f>
        <v>0</v>
      </c>
    </row>
    <row r="121" spans="1:41" ht="15.75" customHeight="1" x14ac:dyDescent="0.25">
      <c r="A121" s="28" t="s">
        <v>57</v>
      </c>
      <c r="B121" s="107" t="s">
        <v>346</v>
      </c>
      <c r="C121" s="144">
        <f t="shared" si="1095"/>
        <v>52.8</v>
      </c>
      <c r="D121" s="144">
        <f t="shared" si="1096"/>
        <v>0</v>
      </c>
      <c r="E121" s="121">
        <f t="shared" ref="E121" si="1738">E122</f>
        <v>23.8</v>
      </c>
      <c r="F121" s="121">
        <f t="shared" ref="F121" si="1739">F122</f>
        <v>0</v>
      </c>
      <c r="G121" s="121">
        <f t="shared" ref="G121" si="1740">G122</f>
        <v>29</v>
      </c>
      <c r="H121" s="121">
        <f t="shared" ref="H121" si="1741">H122</f>
        <v>0</v>
      </c>
      <c r="I121" s="121">
        <f t="shared" ref="I121" si="1742">I122</f>
        <v>0</v>
      </c>
      <c r="J121" s="121">
        <f t="shared" ref="J121" si="1743">J122</f>
        <v>0</v>
      </c>
      <c r="K121" s="121">
        <f t="shared" ref="K121" si="1744">K122</f>
        <v>0</v>
      </c>
      <c r="L121" s="121">
        <f t="shared" ref="L121" si="1745">L122</f>
        <v>0</v>
      </c>
      <c r="M121" s="121">
        <f t="shared" ref="M121" si="1746">M122</f>
        <v>0</v>
      </c>
      <c r="N121" s="121">
        <f t="shared" ref="N121" si="1747">N122</f>
        <v>0</v>
      </c>
      <c r="O121" s="144">
        <f t="shared" si="1107"/>
        <v>0</v>
      </c>
      <c r="P121" s="144">
        <f t="shared" si="1108"/>
        <v>0</v>
      </c>
      <c r="Q121" s="125">
        <f t="shared" ref="Q121" si="1748">Q122</f>
        <v>0</v>
      </c>
      <c r="R121" s="125">
        <f t="shared" ref="R121" si="1749">R122</f>
        <v>0</v>
      </c>
      <c r="S121" s="125">
        <f t="shared" ref="S121" si="1750">S122</f>
        <v>0</v>
      </c>
      <c r="T121" s="125">
        <f t="shared" ref="T121" si="1751">T122</f>
        <v>0</v>
      </c>
      <c r="U121" s="125">
        <f t="shared" ref="U121" si="1752">U122</f>
        <v>0</v>
      </c>
      <c r="V121" s="125">
        <f t="shared" ref="V121" si="1753">V122</f>
        <v>0</v>
      </c>
      <c r="W121" s="125">
        <f t="shared" ref="W121" si="1754">W122</f>
        <v>0</v>
      </c>
      <c r="X121" s="125">
        <f t="shared" ref="X121" si="1755">X122</f>
        <v>0</v>
      </c>
      <c r="Y121" s="125">
        <f t="shared" ref="Y121" si="1756">Y122</f>
        <v>0</v>
      </c>
      <c r="Z121" s="125">
        <f t="shared" ref="Z121" si="1757">Z122</f>
        <v>0</v>
      </c>
      <c r="AA121" s="11">
        <f t="shared" si="1119"/>
        <v>52.8</v>
      </c>
      <c r="AB121" s="11">
        <f t="shared" si="1120"/>
        <v>0</v>
      </c>
      <c r="AC121" s="96">
        <f t="shared" ref="AC121" si="1758">AC122</f>
        <v>23.8</v>
      </c>
      <c r="AD121" s="96">
        <f t="shared" ref="AD121" si="1759">AD122</f>
        <v>0</v>
      </c>
      <c r="AE121" s="96">
        <f t="shared" ref="AE121" si="1760">AE122</f>
        <v>29</v>
      </c>
      <c r="AF121" s="96">
        <f t="shared" ref="AF121" si="1761">AF122</f>
        <v>0</v>
      </c>
      <c r="AG121" s="96">
        <f t="shared" ref="AG121" si="1762">AG122</f>
        <v>0</v>
      </c>
      <c r="AH121" s="96">
        <f t="shared" ref="AH121" si="1763">AH122</f>
        <v>0</v>
      </c>
      <c r="AI121" s="96">
        <f t="shared" ref="AI121" si="1764">AI122</f>
        <v>0</v>
      </c>
      <c r="AJ121" s="96">
        <f t="shared" ref="AJ121" si="1765">AJ122</f>
        <v>0</v>
      </c>
      <c r="AK121" s="96">
        <f t="shared" ref="AK121" si="1766">AK122</f>
        <v>0</v>
      </c>
      <c r="AL121" s="96">
        <f t="shared" ref="AL121" si="1767">AL122</f>
        <v>0</v>
      </c>
      <c r="AN121" s="153">
        <f>AA121-'3 priedas_asignavimai'!AW322</f>
        <v>0</v>
      </c>
    </row>
    <row r="122" spans="1:41" ht="15.75" customHeight="1" x14ac:dyDescent="0.25">
      <c r="A122" s="29"/>
      <c r="B122" s="4" t="s">
        <v>8</v>
      </c>
      <c r="C122" s="144">
        <f t="shared" si="1095"/>
        <v>52.8</v>
      </c>
      <c r="D122" s="144">
        <f t="shared" si="1096"/>
        <v>0</v>
      </c>
      <c r="E122" s="6">
        <v>23.8</v>
      </c>
      <c r="F122" s="6"/>
      <c r="G122" s="6">
        <v>29</v>
      </c>
      <c r="H122" s="6"/>
      <c r="I122" s="6"/>
      <c r="J122" s="6"/>
      <c r="K122" s="6"/>
      <c r="L122" s="6"/>
      <c r="M122" s="6"/>
      <c r="N122" s="6"/>
      <c r="O122" s="144">
        <f t="shared" si="1107"/>
        <v>0</v>
      </c>
      <c r="P122" s="144">
        <f t="shared" si="1108"/>
        <v>0</v>
      </c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1">
        <f t="shared" si="1119"/>
        <v>52.8</v>
      </c>
      <c r="AB122" s="11">
        <f t="shared" si="1120"/>
        <v>0</v>
      </c>
      <c r="AC122" s="5">
        <f t="shared" ref="AC122" si="1768">E122+Q122</f>
        <v>23.8</v>
      </c>
      <c r="AD122" s="5">
        <f t="shared" ref="AD122" si="1769">F122+R122</f>
        <v>0</v>
      </c>
      <c r="AE122" s="5">
        <f t="shared" ref="AE122" si="1770">G122+S122</f>
        <v>29</v>
      </c>
      <c r="AF122" s="5">
        <f t="shared" ref="AF122" si="1771">H122+T122</f>
        <v>0</v>
      </c>
      <c r="AG122" s="5">
        <f t="shared" ref="AG122" si="1772">I122+U122</f>
        <v>0</v>
      </c>
      <c r="AH122" s="5">
        <f t="shared" ref="AH122" si="1773">J122+V122</f>
        <v>0</v>
      </c>
      <c r="AI122" s="5">
        <f t="shared" ref="AI122" si="1774">K122+W122</f>
        <v>0</v>
      </c>
      <c r="AJ122" s="5">
        <f t="shared" ref="AJ122" si="1775">L122+X122</f>
        <v>0</v>
      </c>
      <c r="AK122" s="5">
        <f t="shared" ref="AK122" si="1776">M122+Y122</f>
        <v>0</v>
      </c>
      <c r="AL122" s="5">
        <f t="shared" ref="AL122" si="1777">N122+Z122</f>
        <v>0</v>
      </c>
      <c r="AN122" s="153">
        <f>AA122-'3 priedas_asignavimai'!AW323</f>
        <v>0</v>
      </c>
    </row>
    <row r="123" spans="1:41" s="23" customFormat="1" ht="15.95" customHeight="1" x14ac:dyDescent="0.2">
      <c r="A123" s="172" t="s">
        <v>48</v>
      </c>
      <c r="B123" s="17" t="s">
        <v>60</v>
      </c>
      <c r="C123" s="144">
        <f t="shared" si="1095"/>
        <v>4531.8000000000011</v>
      </c>
      <c r="D123" s="144">
        <f t="shared" si="1096"/>
        <v>6.4999999999999991</v>
      </c>
      <c r="E123" s="122">
        <f t="shared" ref="E123:N123" si="1778">E21+E28+E31+E33+E36+E39+E42+E44+E47+E49+E51+E53+E55+E57+E59+E61+E63+E65+E67+E69+E71+E73+E75+E77+E79+E81+E83+E85+E87+E89+E91+E93+E95+E97+E99+E101+E103+E105+E107+E109+E111+E113+E115+E117+E119+E121</f>
        <v>4407.5000000000009</v>
      </c>
      <c r="F123" s="122">
        <f t="shared" si="1778"/>
        <v>0</v>
      </c>
      <c r="G123" s="122">
        <f t="shared" si="1778"/>
        <v>105.8</v>
      </c>
      <c r="H123" s="122">
        <f t="shared" si="1778"/>
        <v>6.3999999999999995</v>
      </c>
      <c r="I123" s="122">
        <f t="shared" si="1778"/>
        <v>18</v>
      </c>
      <c r="J123" s="122">
        <f t="shared" si="1778"/>
        <v>0</v>
      </c>
      <c r="K123" s="122">
        <f t="shared" si="1778"/>
        <v>0.3</v>
      </c>
      <c r="L123" s="122">
        <f t="shared" si="1778"/>
        <v>0</v>
      </c>
      <c r="M123" s="122">
        <f t="shared" si="1778"/>
        <v>0.2</v>
      </c>
      <c r="N123" s="122">
        <f t="shared" si="1778"/>
        <v>0.1</v>
      </c>
      <c r="O123" s="144">
        <f t="shared" si="1107"/>
        <v>0</v>
      </c>
      <c r="P123" s="144">
        <f t="shared" si="1108"/>
        <v>-0.6</v>
      </c>
      <c r="Q123" s="122">
        <f t="shared" ref="Q123:Z123" si="1779">Q21+Q28+Q31+Q33+Q36+Q39+Q42+Q44+Q47+Q49+Q51+Q53+Q55+Q57+Q59+Q61+Q63+Q65+Q67+Q69+Q71+Q73+Q75+Q77+Q79+Q81+Q83+Q85+Q87+Q89+Q91+Q93+Q95+Q97+Q99+Q101+Q103+Q105+Q107+Q109+Q111+Q113+Q115+Q117+Q119+Q121</f>
        <v>0</v>
      </c>
      <c r="R123" s="122">
        <f t="shared" si="1779"/>
        <v>0</v>
      </c>
      <c r="S123" s="122">
        <f t="shared" si="1779"/>
        <v>0</v>
      </c>
      <c r="T123" s="122">
        <f t="shared" si="1779"/>
        <v>-0.6</v>
      </c>
      <c r="U123" s="122">
        <f t="shared" si="1779"/>
        <v>0</v>
      </c>
      <c r="V123" s="122">
        <f t="shared" si="1779"/>
        <v>0</v>
      </c>
      <c r="W123" s="122">
        <f t="shared" si="1779"/>
        <v>0</v>
      </c>
      <c r="X123" s="122">
        <f t="shared" si="1779"/>
        <v>0</v>
      </c>
      <c r="Y123" s="122">
        <f t="shared" si="1779"/>
        <v>0</v>
      </c>
      <c r="Z123" s="122">
        <f t="shared" si="1779"/>
        <v>0</v>
      </c>
      <c r="AA123" s="17">
        <f t="shared" si="1119"/>
        <v>4531.8000000000011</v>
      </c>
      <c r="AB123" s="17">
        <f t="shared" si="1120"/>
        <v>5.8999999999999995</v>
      </c>
      <c r="AC123" s="17">
        <f t="shared" ref="AC123:AL123" si="1780">AC21+AC28+AC31+AC33+AC36+AC39+AC42+AC44+AC47+AC49+AC51+AC53+AC55+AC57+AC59+AC61+AC63+AC65+AC67+AC69+AC71+AC73+AC75+AC77+AC79+AC81+AC83+AC85+AC87+AC89+AC91+AC93+AC95+AC97+AC99+AC101+AC103+AC105+AC107+AC109+AC111+AC113+AC115+AC117+AC119+AC121</f>
        <v>4407.5000000000009</v>
      </c>
      <c r="AD123" s="17">
        <f t="shared" si="1780"/>
        <v>0</v>
      </c>
      <c r="AE123" s="17">
        <f t="shared" si="1780"/>
        <v>105.8</v>
      </c>
      <c r="AF123" s="17">
        <f t="shared" si="1780"/>
        <v>5.8</v>
      </c>
      <c r="AG123" s="17">
        <f t="shared" si="1780"/>
        <v>18</v>
      </c>
      <c r="AH123" s="17">
        <f t="shared" si="1780"/>
        <v>0</v>
      </c>
      <c r="AI123" s="17">
        <f t="shared" si="1780"/>
        <v>0.3</v>
      </c>
      <c r="AJ123" s="17">
        <f t="shared" si="1780"/>
        <v>0</v>
      </c>
      <c r="AK123" s="17">
        <f t="shared" si="1780"/>
        <v>0.2</v>
      </c>
      <c r="AL123" s="17">
        <f t="shared" si="1780"/>
        <v>0.1</v>
      </c>
      <c r="AN123" s="154">
        <f>AA123-'3 priedas_asignavimai'!AW325</f>
        <v>0</v>
      </c>
      <c r="AO123" s="154">
        <f>AB123-'3 priedas_asignavimai'!R325</f>
        <v>-0.60000000000000053</v>
      </c>
    </row>
    <row r="125" spans="1:41" x14ac:dyDescent="0.25">
      <c r="C125" s="23" t="s">
        <v>419</v>
      </c>
      <c r="O125" s="1"/>
      <c r="P125" s="1"/>
    </row>
    <row r="126" spans="1:41" x14ac:dyDescent="0.25">
      <c r="C126" s="23">
        <v>4531.8000000000011</v>
      </c>
      <c r="D126" s="23">
        <v>6.4999999999999991</v>
      </c>
      <c r="E126" s="1">
        <v>4407.5000000000009</v>
      </c>
      <c r="F126" s="1">
        <v>0</v>
      </c>
      <c r="G126" s="1">
        <v>105.8</v>
      </c>
      <c r="H126" s="1">
        <v>6.3999999999999995</v>
      </c>
      <c r="I126" s="1">
        <v>18</v>
      </c>
      <c r="J126" s="1">
        <v>0</v>
      </c>
      <c r="K126" s="1">
        <v>0.3</v>
      </c>
      <c r="L126" s="1">
        <v>0</v>
      </c>
      <c r="M126" s="1">
        <v>0.2</v>
      </c>
      <c r="N126" s="1">
        <v>0.1</v>
      </c>
      <c r="O126" s="1"/>
      <c r="P126" s="1"/>
    </row>
    <row r="127" spans="1:41" x14ac:dyDescent="0.25">
      <c r="O127" s="1"/>
      <c r="P127" s="1"/>
    </row>
    <row r="128" spans="1:41" x14ac:dyDescent="0.25">
      <c r="C128" s="23">
        <f>C123-C126</f>
        <v>0</v>
      </c>
      <c r="D128" s="23">
        <f t="shared" ref="D128:N128" si="1781">D123-D126</f>
        <v>0</v>
      </c>
      <c r="E128" s="23">
        <f t="shared" si="1781"/>
        <v>0</v>
      </c>
      <c r="F128" s="23">
        <f t="shared" si="1781"/>
        <v>0</v>
      </c>
      <c r="G128" s="23">
        <f t="shared" si="1781"/>
        <v>0</v>
      </c>
      <c r="H128" s="23">
        <f t="shared" si="1781"/>
        <v>0</v>
      </c>
      <c r="I128" s="23">
        <f t="shared" si="1781"/>
        <v>0</v>
      </c>
      <c r="J128" s="23">
        <f t="shared" si="1781"/>
        <v>0</v>
      </c>
      <c r="K128" s="23">
        <f t="shared" si="1781"/>
        <v>0</v>
      </c>
      <c r="L128" s="23">
        <f t="shared" si="1781"/>
        <v>0</v>
      </c>
      <c r="M128" s="23">
        <f t="shared" si="1781"/>
        <v>0</v>
      </c>
      <c r="N128" s="23">
        <f t="shared" si="1781"/>
        <v>0</v>
      </c>
      <c r="Q128" s="23"/>
      <c r="R128" s="23"/>
    </row>
    <row r="129" spans="1:43" s="23" customFormat="1" x14ac:dyDescent="0.25">
      <c r="A129" s="1"/>
      <c r="B129" s="1"/>
      <c r="C129" s="23">
        <f>O123</f>
        <v>0</v>
      </c>
      <c r="D129" s="23">
        <f t="shared" ref="D129:N129" si="1782">P123</f>
        <v>-0.6</v>
      </c>
      <c r="E129" s="23">
        <f t="shared" si="1782"/>
        <v>0</v>
      </c>
      <c r="F129" s="23">
        <f t="shared" si="1782"/>
        <v>0</v>
      </c>
      <c r="G129" s="23">
        <f t="shared" si="1782"/>
        <v>0</v>
      </c>
      <c r="H129" s="23">
        <f t="shared" si="1782"/>
        <v>-0.6</v>
      </c>
      <c r="I129" s="23">
        <f t="shared" si="1782"/>
        <v>0</v>
      </c>
      <c r="J129" s="23">
        <f t="shared" si="1782"/>
        <v>0</v>
      </c>
      <c r="K129" s="23">
        <f t="shared" si="1782"/>
        <v>0</v>
      </c>
      <c r="L129" s="23">
        <f t="shared" si="1782"/>
        <v>0</v>
      </c>
      <c r="M129" s="23">
        <f t="shared" si="1782"/>
        <v>0</v>
      </c>
      <c r="N129" s="23">
        <f t="shared" si="1782"/>
        <v>0</v>
      </c>
      <c r="O129" s="23">
        <f t="shared" ref="O129:R129" si="1783">AE124</f>
        <v>0</v>
      </c>
      <c r="P129" s="23">
        <f t="shared" si="1783"/>
        <v>0</v>
      </c>
      <c r="Q129" s="23">
        <f t="shared" si="1783"/>
        <v>0</v>
      </c>
      <c r="R129" s="23">
        <f t="shared" si="1783"/>
        <v>0</v>
      </c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3" customFormat="1" x14ac:dyDescent="0.25">
      <c r="A130" s="1"/>
      <c r="B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3" customFormat="1" x14ac:dyDescent="0.25">
      <c r="A131" s="1"/>
      <c r="B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3" customFormat="1" x14ac:dyDescent="0.25">
      <c r="A132" s="1"/>
      <c r="B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3" customFormat="1" x14ac:dyDescent="0.25">
      <c r="A133" s="1"/>
      <c r="B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3" customFormat="1" x14ac:dyDescent="0.25">
      <c r="A134" s="1"/>
      <c r="B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3" customFormat="1" x14ac:dyDescent="0.25">
      <c r="A135" s="1"/>
      <c r="B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3" customFormat="1" x14ac:dyDescent="0.25">
      <c r="A136" s="1"/>
      <c r="B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3" customFormat="1" x14ac:dyDescent="0.25">
      <c r="A137" s="1"/>
      <c r="B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3" customFormat="1" x14ac:dyDescent="0.25">
      <c r="A138" s="1"/>
      <c r="B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3" customFormat="1" x14ac:dyDescent="0.25">
      <c r="A139" s="1"/>
      <c r="B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3" customFormat="1" x14ac:dyDescent="0.25">
      <c r="A140" s="1"/>
      <c r="B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3" customFormat="1" x14ac:dyDescent="0.25">
      <c r="A141" s="1"/>
      <c r="B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3" customFormat="1" x14ac:dyDescent="0.25">
      <c r="A142" s="1"/>
      <c r="B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3" customFormat="1" x14ac:dyDescent="0.25">
      <c r="A143" s="1"/>
      <c r="B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3" customFormat="1" x14ac:dyDescent="0.25">
      <c r="A144" s="1"/>
      <c r="B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3" customFormat="1" x14ac:dyDescent="0.25">
      <c r="A145" s="1"/>
      <c r="B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3" customFormat="1" x14ac:dyDescent="0.25">
      <c r="A146" s="1"/>
      <c r="B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3" customFormat="1" x14ac:dyDescent="0.25">
      <c r="A147" s="1"/>
      <c r="B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3" customFormat="1" x14ac:dyDescent="0.25">
      <c r="A148" s="1"/>
      <c r="B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3" customFormat="1" x14ac:dyDescent="0.25">
      <c r="A149" s="1"/>
      <c r="B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3" customFormat="1" x14ac:dyDescent="0.25">
      <c r="A150" s="1"/>
      <c r="B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3" customFormat="1" x14ac:dyDescent="0.25">
      <c r="A151" s="1"/>
      <c r="B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3" customFormat="1" x14ac:dyDescent="0.25">
      <c r="A152" s="1"/>
      <c r="B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3" customFormat="1" x14ac:dyDescent="0.25">
      <c r="A153" s="1"/>
      <c r="B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3" customFormat="1" x14ac:dyDescent="0.25">
      <c r="A154" s="1"/>
      <c r="B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3" customFormat="1" x14ac:dyDescent="0.25">
      <c r="A155" s="1"/>
      <c r="B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3" customFormat="1" x14ac:dyDescent="0.25">
      <c r="A156" s="1"/>
      <c r="B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3" customFormat="1" x14ac:dyDescent="0.25">
      <c r="A157" s="1"/>
      <c r="B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3" customFormat="1" x14ac:dyDescent="0.25">
      <c r="A158" s="1"/>
      <c r="B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3" customFormat="1" x14ac:dyDescent="0.25">
      <c r="A159" s="1"/>
      <c r="B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3" customFormat="1" x14ac:dyDescent="0.25">
      <c r="A160" s="1"/>
      <c r="B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3" customFormat="1" x14ac:dyDescent="0.25">
      <c r="A161" s="1"/>
      <c r="B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3" customFormat="1" x14ac:dyDescent="0.25">
      <c r="A162" s="1"/>
      <c r="B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3" customFormat="1" x14ac:dyDescent="0.25">
      <c r="A163" s="1"/>
      <c r="B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3" customFormat="1" x14ac:dyDescent="0.25">
      <c r="A164" s="1"/>
      <c r="B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3" customFormat="1" x14ac:dyDescent="0.25">
      <c r="A165" s="1"/>
      <c r="B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3" customFormat="1" x14ac:dyDescent="0.25">
      <c r="A166" s="1"/>
      <c r="B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3" customFormat="1" x14ac:dyDescent="0.25">
      <c r="A167" s="1"/>
      <c r="B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3" customFormat="1" x14ac:dyDescent="0.25">
      <c r="A168" s="1"/>
      <c r="B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3" customFormat="1" x14ac:dyDescent="0.25">
      <c r="A169" s="1"/>
      <c r="B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3" customFormat="1" x14ac:dyDescent="0.25">
      <c r="A170" s="1"/>
      <c r="B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3" customFormat="1" x14ac:dyDescent="0.25">
      <c r="A171" s="1"/>
      <c r="B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3" customFormat="1" x14ac:dyDescent="0.25">
      <c r="A172" s="1"/>
      <c r="B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3" customFormat="1" x14ac:dyDescent="0.25">
      <c r="A173" s="1"/>
      <c r="B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3" customFormat="1" x14ac:dyDescent="0.25">
      <c r="A174" s="1"/>
      <c r="B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3" customFormat="1" x14ac:dyDescent="0.25">
      <c r="A175" s="1"/>
      <c r="B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3" customFormat="1" x14ac:dyDescent="0.25">
      <c r="A176" s="1"/>
      <c r="B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3" customFormat="1" x14ac:dyDescent="0.25">
      <c r="A177" s="1"/>
      <c r="B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3" customFormat="1" x14ac:dyDescent="0.25">
      <c r="A178" s="1"/>
      <c r="B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3" customFormat="1" x14ac:dyDescent="0.25">
      <c r="A179" s="1"/>
      <c r="B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3" customFormat="1" x14ac:dyDescent="0.25">
      <c r="A180" s="1"/>
      <c r="B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3" customFormat="1" x14ac:dyDescent="0.25">
      <c r="A181" s="1"/>
      <c r="B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3" customFormat="1" x14ac:dyDescent="0.25">
      <c r="A182" s="1"/>
      <c r="B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3" customFormat="1" x14ac:dyDescent="0.25">
      <c r="A183" s="1"/>
      <c r="B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3" customFormat="1" x14ac:dyDescent="0.25">
      <c r="A184" s="1"/>
      <c r="B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3" customFormat="1" x14ac:dyDescent="0.25">
      <c r="A185" s="1"/>
      <c r="B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3" customFormat="1" x14ac:dyDescent="0.25">
      <c r="A186" s="1"/>
      <c r="B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3" customFormat="1" x14ac:dyDescent="0.25">
      <c r="A187" s="1"/>
      <c r="B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3" customFormat="1" x14ac:dyDescent="0.25">
      <c r="A188" s="1"/>
      <c r="B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3" customFormat="1" x14ac:dyDescent="0.25">
      <c r="A189" s="1"/>
      <c r="B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3" customFormat="1" x14ac:dyDescent="0.25">
      <c r="A190" s="1"/>
      <c r="B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3" customFormat="1" x14ac:dyDescent="0.25">
      <c r="A191" s="1"/>
      <c r="B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3" customFormat="1" x14ac:dyDescent="0.25">
      <c r="A192" s="1"/>
      <c r="B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3" customFormat="1" x14ac:dyDescent="0.25">
      <c r="A193" s="1"/>
      <c r="B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3" customFormat="1" x14ac:dyDescent="0.25">
      <c r="A194" s="1"/>
      <c r="B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3" customFormat="1" x14ac:dyDescent="0.25">
      <c r="A195" s="1"/>
      <c r="B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3" customFormat="1" x14ac:dyDescent="0.25">
      <c r="A196" s="1"/>
      <c r="B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3" customFormat="1" x14ac:dyDescent="0.25">
      <c r="A197" s="1"/>
      <c r="B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3" customFormat="1" x14ac:dyDescent="0.25">
      <c r="A198" s="1"/>
      <c r="B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3" customFormat="1" x14ac:dyDescent="0.25">
      <c r="A199" s="1"/>
      <c r="B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3" customFormat="1" x14ac:dyDescent="0.25">
      <c r="A200" s="1"/>
      <c r="B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3" customFormat="1" x14ac:dyDescent="0.25">
      <c r="A201" s="1"/>
      <c r="B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3" customFormat="1" x14ac:dyDescent="0.25">
      <c r="A202" s="1"/>
      <c r="B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3" customFormat="1" x14ac:dyDescent="0.25">
      <c r="A203" s="1"/>
      <c r="B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3" customFormat="1" x14ac:dyDescent="0.25">
      <c r="A204" s="1"/>
      <c r="B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23" customFormat="1" x14ac:dyDescent="0.25">
      <c r="A205" s="1"/>
      <c r="B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23" customFormat="1" x14ac:dyDescent="0.25">
      <c r="A206" s="1"/>
      <c r="B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s="23" customFormat="1" x14ac:dyDescent="0.25">
      <c r="A207" s="1"/>
      <c r="B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s="23" customFormat="1" x14ac:dyDescent="0.25">
      <c r="A208" s="1"/>
      <c r="B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s="23" customFormat="1" x14ac:dyDescent="0.25">
      <c r="A209" s="1"/>
      <c r="B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s="23" customFormat="1" x14ac:dyDescent="0.25">
      <c r="A210" s="1"/>
      <c r="B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1:43" s="23" customFormat="1" x14ac:dyDescent="0.25">
      <c r="A211" s="1"/>
      <c r="B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1:43" s="23" customFormat="1" x14ac:dyDescent="0.25">
      <c r="A212" s="1"/>
      <c r="B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1:43" s="23" customFormat="1" x14ac:dyDescent="0.25">
      <c r="A213" s="1"/>
      <c r="B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1:43" s="23" customFormat="1" x14ac:dyDescent="0.25">
      <c r="A214" s="1"/>
      <c r="B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1:43" s="23" customFormat="1" x14ac:dyDescent="0.25">
      <c r="A215" s="1"/>
      <c r="B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</sheetData>
  <mergeCells count="46">
    <mergeCell ref="AH11:AL11"/>
    <mergeCell ref="AH12:AL12"/>
    <mergeCell ref="K7:N7"/>
    <mergeCell ref="K8:N8"/>
    <mergeCell ref="AH1:AL1"/>
    <mergeCell ref="AH2:AL2"/>
    <mergeCell ref="AH3:AL3"/>
    <mergeCell ref="AH4:AL4"/>
    <mergeCell ref="AH5:AL5"/>
    <mergeCell ref="W5:Z5"/>
    <mergeCell ref="W6:Z6"/>
    <mergeCell ref="K5:N5"/>
    <mergeCell ref="K6:N6"/>
    <mergeCell ref="AH6:AL6"/>
    <mergeCell ref="AH9:AL9"/>
    <mergeCell ref="AH10:AL10"/>
    <mergeCell ref="C18:D19"/>
    <mergeCell ref="E18:N18"/>
    <mergeCell ref="E19:F19"/>
    <mergeCell ref="G19:H19"/>
    <mergeCell ref="I19:J19"/>
    <mergeCell ref="K19:L19"/>
    <mergeCell ref="M19:N19"/>
    <mergeCell ref="S19:T19"/>
    <mergeCell ref="U19:V19"/>
    <mergeCell ref="W19:X19"/>
    <mergeCell ref="Y19:Z19"/>
    <mergeCell ref="O18:P19"/>
    <mergeCell ref="Q18:Z18"/>
    <mergeCell ref="Q19:R19"/>
    <mergeCell ref="AH13:AL13"/>
    <mergeCell ref="AH14:AL14"/>
    <mergeCell ref="AE19:AF19"/>
    <mergeCell ref="W7:Z7"/>
    <mergeCell ref="AG19:AH19"/>
    <mergeCell ref="AH7:AL7"/>
    <mergeCell ref="W8:Z8"/>
    <mergeCell ref="AH8:AL8"/>
    <mergeCell ref="AI19:AJ19"/>
    <mergeCell ref="AK19:AL19"/>
    <mergeCell ref="A16:AL16"/>
    <mergeCell ref="A18:A20"/>
    <mergeCell ref="B18:B20"/>
    <mergeCell ref="AA18:AB19"/>
    <mergeCell ref="AC18:AL18"/>
    <mergeCell ref="AC19:AD19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  <ignoredErrors>
    <ignoredError sqref="AC57:AL111 AC113:AL113 AC112:AD112 AF112:AL112 AC115:AL122 AC114:AD114 AF114:AL114 AC46:AL55 AC21:AL4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A74B-F56F-40C9-B5F4-07289F467DD5}">
  <sheetPr>
    <pageSetUpPr fitToPage="1"/>
  </sheetPr>
  <dimension ref="A1:BA121"/>
  <sheetViews>
    <sheetView showZeros="0" tabSelected="1" zoomScaleNormal="100" workbookViewId="0">
      <pane xSplit="1" ySplit="20" topLeftCell="B21" activePane="bottomRight" state="frozen"/>
      <selection activeCell="L126" sqref="L126"/>
      <selection pane="topRight" activeCell="L126" sqref="L126"/>
      <selection pane="bottomLeft" activeCell="L126" sqref="L126"/>
      <selection pane="bottomRight" activeCell="AT14" sqref="AT14:AX14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3" hidden="1" customWidth="1"/>
    <col min="5" max="18" width="10.140625" style="1" hidden="1" customWidth="1"/>
    <col min="19" max="20" width="10.140625" style="23" hidden="1" customWidth="1"/>
    <col min="21" max="34" width="10.140625" style="1" hidden="1" customWidth="1"/>
    <col min="35" max="36" width="10.140625" style="23" customWidth="1"/>
    <col min="37" max="50" width="10.140625" style="1" customWidth="1"/>
    <col min="51" max="16384" width="9.140625" style="1"/>
  </cols>
  <sheetData>
    <row r="1" spans="1:51" s="36" customFormat="1" x14ac:dyDescent="0.25">
      <c r="O1" s="22"/>
      <c r="P1" s="22"/>
      <c r="Q1" s="22"/>
      <c r="R1" s="22"/>
      <c r="AE1" s="22"/>
      <c r="AF1" s="22"/>
      <c r="AG1" s="22"/>
      <c r="AH1" s="22"/>
      <c r="AT1" s="261" t="s">
        <v>137</v>
      </c>
      <c r="AU1" s="261"/>
      <c r="AV1" s="261"/>
      <c r="AW1" s="261"/>
      <c r="AX1" s="261"/>
    </row>
    <row r="2" spans="1:51" s="36" customFormat="1" x14ac:dyDescent="0.25">
      <c r="O2" s="22"/>
      <c r="P2" s="22"/>
      <c r="Q2" s="22"/>
      <c r="R2" s="22"/>
      <c r="AE2" s="22"/>
      <c r="AF2" s="22"/>
      <c r="AG2" s="22"/>
      <c r="AH2" s="22"/>
      <c r="AT2" s="261" t="s">
        <v>264</v>
      </c>
      <c r="AU2" s="261"/>
      <c r="AV2" s="261"/>
      <c r="AW2" s="261"/>
      <c r="AX2" s="261"/>
    </row>
    <row r="3" spans="1:51" s="36" customFormat="1" x14ac:dyDescent="0.25">
      <c r="O3" s="22"/>
      <c r="P3" s="22"/>
      <c r="Q3" s="22"/>
      <c r="R3" s="22"/>
      <c r="AE3" s="22"/>
      <c r="AF3" s="22"/>
      <c r="AG3" s="22"/>
      <c r="AH3" s="22"/>
      <c r="AT3" s="261" t="s">
        <v>396</v>
      </c>
      <c r="AU3" s="261"/>
      <c r="AV3" s="261"/>
      <c r="AW3" s="261"/>
      <c r="AX3" s="261"/>
    </row>
    <row r="4" spans="1:51" s="36" customFormat="1" x14ac:dyDescent="0.25">
      <c r="O4" s="22"/>
      <c r="P4" s="22"/>
      <c r="Q4" s="22"/>
      <c r="R4" s="22"/>
      <c r="AE4" s="22"/>
      <c r="AF4" s="22"/>
      <c r="AG4" s="22"/>
      <c r="AH4" s="22"/>
      <c r="AT4" s="261" t="s">
        <v>362</v>
      </c>
      <c r="AU4" s="261"/>
      <c r="AV4" s="261"/>
      <c r="AW4" s="261"/>
      <c r="AX4" s="261"/>
    </row>
    <row r="5" spans="1:51" s="36" customFormat="1" ht="15" customHeight="1" x14ac:dyDescent="0.25">
      <c r="O5" s="260"/>
      <c r="P5" s="260"/>
      <c r="Q5" s="260"/>
      <c r="R5" s="260"/>
      <c r="AE5" s="260"/>
      <c r="AF5" s="260"/>
      <c r="AG5" s="260"/>
      <c r="AH5" s="260"/>
      <c r="AT5" s="260" t="s">
        <v>413</v>
      </c>
      <c r="AU5" s="260"/>
      <c r="AV5" s="260"/>
      <c r="AW5" s="260"/>
      <c r="AX5" s="260"/>
    </row>
    <row r="6" spans="1:51" s="36" customFormat="1" ht="15" customHeight="1" x14ac:dyDescent="0.25">
      <c r="O6" s="260"/>
      <c r="P6" s="260"/>
      <c r="Q6" s="260"/>
      <c r="R6" s="260"/>
      <c r="AE6" s="260"/>
      <c r="AF6" s="260"/>
      <c r="AG6" s="260"/>
      <c r="AH6" s="260"/>
      <c r="AT6" s="260" t="s">
        <v>418</v>
      </c>
      <c r="AU6" s="260"/>
      <c r="AV6" s="260"/>
      <c r="AW6" s="260"/>
      <c r="AX6" s="260"/>
    </row>
    <row r="7" spans="1:51" s="36" customFormat="1" ht="15" customHeight="1" x14ac:dyDescent="0.25">
      <c r="O7" s="260"/>
      <c r="P7" s="260"/>
      <c r="Q7" s="260"/>
      <c r="R7" s="260"/>
      <c r="AE7" s="260"/>
      <c r="AF7" s="260"/>
      <c r="AG7" s="260"/>
      <c r="AH7" s="260"/>
      <c r="AT7" s="260" t="s">
        <v>443</v>
      </c>
      <c r="AU7" s="260"/>
      <c r="AV7" s="260"/>
      <c r="AW7" s="260"/>
      <c r="AX7" s="260"/>
    </row>
    <row r="8" spans="1:51" s="36" customFormat="1" ht="15" customHeight="1" x14ac:dyDescent="0.25">
      <c r="O8" s="260"/>
      <c r="P8" s="260"/>
      <c r="Q8" s="260"/>
      <c r="R8" s="260"/>
      <c r="AE8" s="260"/>
      <c r="AF8" s="260"/>
      <c r="AG8" s="260"/>
      <c r="AH8" s="260"/>
      <c r="AT8" s="260" t="s">
        <v>447</v>
      </c>
      <c r="AU8" s="260"/>
      <c r="AV8" s="260"/>
      <c r="AW8" s="260"/>
      <c r="AX8" s="260"/>
    </row>
    <row r="9" spans="1:51" s="36" customFormat="1" ht="15" customHeight="1" x14ac:dyDescent="0.25">
      <c r="O9" s="260"/>
      <c r="P9" s="260"/>
      <c r="Q9" s="260"/>
      <c r="R9" s="260"/>
      <c r="AE9" s="260"/>
      <c r="AF9" s="260"/>
      <c r="AG9" s="260"/>
      <c r="AH9" s="260"/>
      <c r="AT9" s="260" t="s">
        <v>452</v>
      </c>
      <c r="AU9" s="260"/>
      <c r="AV9" s="260"/>
      <c r="AW9" s="260"/>
      <c r="AX9" s="260"/>
    </row>
    <row r="10" spans="1:51" s="36" customFormat="1" ht="15" customHeight="1" x14ac:dyDescent="0.25">
      <c r="O10" s="260"/>
      <c r="P10" s="260"/>
      <c r="Q10" s="260"/>
      <c r="R10" s="260"/>
      <c r="AE10" s="260"/>
      <c r="AF10" s="260"/>
      <c r="AG10" s="260"/>
      <c r="AH10" s="260"/>
      <c r="AT10" s="260" t="s">
        <v>463</v>
      </c>
      <c r="AU10" s="260"/>
      <c r="AV10" s="260"/>
      <c r="AW10" s="260"/>
      <c r="AX10" s="260"/>
    </row>
    <row r="11" spans="1:51" s="36" customFormat="1" ht="15" customHeight="1" x14ac:dyDescent="0.25">
      <c r="O11" s="224"/>
      <c r="P11" s="224"/>
      <c r="Q11" s="224"/>
      <c r="R11" s="224"/>
      <c r="AE11" s="224"/>
      <c r="AF11" s="224"/>
      <c r="AG11" s="224"/>
      <c r="AH11" s="224"/>
      <c r="AT11" s="260" t="s">
        <v>465</v>
      </c>
      <c r="AU11" s="260"/>
      <c r="AV11" s="260"/>
      <c r="AW11" s="260"/>
      <c r="AX11" s="260"/>
    </row>
    <row r="12" spans="1:51" s="36" customFormat="1" ht="15" customHeight="1" x14ac:dyDescent="0.25">
      <c r="O12" s="224"/>
      <c r="P12" s="224"/>
      <c r="Q12" s="224"/>
      <c r="R12" s="224"/>
      <c r="AE12" s="224"/>
      <c r="AF12" s="224"/>
      <c r="AG12" s="224"/>
      <c r="AH12" s="224"/>
      <c r="AT12" s="260" t="s">
        <v>468</v>
      </c>
      <c r="AU12" s="260"/>
      <c r="AV12" s="260"/>
      <c r="AW12" s="260"/>
      <c r="AX12" s="260"/>
    </row>
    <row r="13" spans="1:51" s="36" customFormat="1" ht="15" customHeight="1" x14ac:dyDescent="0.25">
      <c r="O13" s="224"/>
      <c r="P13" s="224"/>
      <c r="Q13" s="224"/>
      <c r="R13" s="224"/>
      <c r="AE13" s="224"/>
      <c r="AF13" s="224"/>
      <c r="AG13" s="224"/>
      <c r="AH13" s="224"/>
      <c r="AT13" s="260" t="s">
        <v>472</v>
      </c>
      <c r="AU13" s="260"/>
      <c r="AV13" s="260"/>
      <c r="AW13" s="260"/>
      <c r="AX13" s="260"/>
    </row>
    <row r="14" spans="1:51" s="36" customFormat="1" ht="15" customHeight="1" x14ac:dyDescent="0.25">
      <c r="O14" s="224"/>
      <c r="P14" s="224"/>
      <c r="Q14" s="224"/>
      <c r="R14" s="224"/>
      <c r="AE14" s="224"/>
      <c r="AF14" s="224"/>
      <c r="AG14" s="224"/>
      <c r="AH14" s="224"/>
      <c r="AT14" s="260" t="s">
        <v>491</v>
      </c>
      <c r="AU14" s="260"/>
      <c r="AV14" s="260"/>
      <c r="AW14" s="260"/>
      <c r="AX14" s="260"/>
    </row>
    <row r="15" spans="1:51" s="36" customFormat="1" ht="12" customHeight="1" x14ac:dyDescent="0.25">
      <c r="B15" s="37"/>
      <c r="C15" s="37"/>
      <c r="D15" s="37"/>
      <c r="E15" s="37"/>
      <c r="S15" s="37"/>
      <c r="T15" s="37"/>
      <c r="U15" s="37"/>
      <c r="AI15" s="37"/>
      <c r="AJ15" s="37"/>
      <c r="AK15" s="37"/>
    </row>
    <row r="16" spans="1:51" ht="15" customHeight="1" x14ac:dyDescent="0.25">
      <c r="A16" s="258" t="s">
        <v>356</v>
      </c>
      <c r="B16" s="258"/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  <c r="AA16" s="258"/>
      <c r="AB16" s="258"/>
      <c r="AC16" s="258"/>
      <c r="AD16" s="258"/>
      <c r="AE16" s="258"/>
      <c r="AF16" s="258"/>
      <c r="AG16" s="258"/>
      <c r="AH16" s="258"/>
      <c r="AI16" s="258"/>
      <c r="AJ16" s="258"/>
      <c r="AK16" s="258"/>
      <c r="AL16" s="258"/>
      <c r="AM16" s="258"/>
      <c r="AN16" s="258"/>
      <c r="AO16" s="258"/>
      <c r="AP16" s="258"/>
      <c r="AQ16" s="258"/>
      <c r="AR16" s="258"/>
      <c r="AS16" s="258"/>
      <c r="AT16" s="258"/>
      <c r="AU16" s="258"/>
      <c r="AV16" s="258"/>
      <c r="AW16" s="258"/>
      <c r="AX16" s="258"/>
      <c r="AY16" s="105"/>
    </row>
    <row r="17" spans="1:53" x14ac:dyDescent="0.25">
      <c r="D17" s="95"/>
      <c r="F17" s="2"/>
      <c r="H17" s="2"/>
      <c r="J17" s="2"/>
      <c r="L17" s="2"/>
      <c r="M17" s="2"/>
      <c r="N17" s="2"/>
      <c r="O17" s="2"/>
      <c r="P17" s="2"/>
      <c r="R17" s="2"/>
      <c r="T17" s="95"/>
      <c r="V17" s="2"/>
      <c r="X17" s="2"/>
      <c r="Z17" s="2"/>
      <c r="AB17" s="2"/>
      <c r="AC17" s="2"/>
      <c r="AD17" s="2"/>
      <c r="AE17" s="2"/>
      <c r="AF17" s="2"/>
      <c r="AH17" s="2"/>
      <c r="AJ17" s="95"/>
      <c r="AL17" s="2"/>
      <c r="AN17" s="2"/>
      <c r="AP17" s="2"/>
      <c r="AR17" s="2"/>
      <c r="AS17" s="2"/>
      <c r="AT17" s="2"/>
      <c r="AU17" s="2"/>
      <c r="AV17" s="2"/>
      <c r="AX17" s="2" t="s">
        <v>159</v>
      </c>
    </row>
    <row r="18" spans="1:53" x14ac:dyDescent="0.25">
      <c r="A18" s="259" t="s">
        <v>3</v>
      </c>
      <c r="B18" s="264" t="s">
        <v>83</v>
      </c>
      <c r="C18" s="266" t="s">
        <v>276</v>
      </c>
      <c r="D18" s="266"/>
      <c r="E18" s="267" t="s">
        <v>277</v>
      </c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  <c r="Q18" s="267"/>
      <c r="R18" s="267"/>
      <c r="S18" s="266" t="s">
        <v>276</v>
      </c>
      <c r="T18" s="266"/>
      <c r="U18" s="271" t="s">
        <v>277</v>
      </c>
      <c r="V18" s="271"/>
      <c r="W18" s="271"/>
      <c r="X18" s="271"/>
      <c r="Y18" s="271"/>
      <c r="Z18" s="271"/>
      <c r="AA18" s="271"/>
      <c r="AB18" s="271"/>
      <c r="AC18" s="271"/>
      <c r="AD18" s="271"/>
      <c r="AE18" s="271"/>
      <c r="AF18" s="271"/>
      <c r="AG18" s="271"/>
      <c r="AH18" s="271"/>
      <c r="AI18" s="265" t="s">
        <v>276</v>
      </c>
      <c r="AJ18" s="265"/>
      <c r="AK18" s="262" t="s">
        <v>277</v>
      </c>
      <c r="AL18" s="262"/>
      <c r="AM18" s="262"/>
      <c r="AN18" s="262"/>
      <c r="AO18" s="262"/>
      <c r="AP18" s="262"/>
      <c r="AQ18" s="262"/>
      <c r="AR18" s="262"/>
      <c r="AS18" s="262"/>
      <c r="AT18" s="262"/>
      <c r="AU18" s="262"/>
      <c r="AV18" s="262"/>
      <c r="AW18" s="262"/>
      <c r="AX18" s="262"/>
    </row>
    <row r="19" spans="1:53" ht="52.5" customHeight="1" x14ac:dyDescent="0.25">
      <c r="A19" s="259"/>
      <c r="B19" s="275"/>
      <c r="C19" s="266"/>
      <c r="D19" s="266"/>
      <c r="E19" s="240" t="s">
        <v>282</v>
      </c>
      <c r="F19" s="240"/>
      <c r="G19" s="240" t="s">
        <v>284</v>
      </c>
      <c r="H19" s="240"/>
      <c r="I19" s="240" t="s">
        <v>283</v>
      </c>
      <c r="J19" s="240"/>
      <c r="K19" s="240" t="s">
        <v>285</v>
      </c>
      <c r="L19" s="240"/>
      <c r="M19" s="240" t="s">
        <v>381</v>
      </c>
      <c r="N19" s="240"/>
      <c r="O19" s="268" t="s">
        <v>287</v>
      </c>
      <c r="P19" s="268"/>
      <c r="Q19" s="240" t="s">
        <v>288</v>
      </c>
      <c r="R19" s="240"/>
      <c r="S19" s="266"/>
      <c r="T19" s="266"/>
      <c r="U19" s="272" t="s">
        <v>282</v>
      </c>
      <c r="V19" s="272"/>
      <c r="W19" s="272" t="s">
        <v>284</v>
      </c>
      <c r="X19" s="272"/>
      <c r="Y19" s="272" t="s">
        <v>283</v>
      </c>
      <c r="Z19" s="272"/>
      <c r="AA19" s="272" t="s">
        <v>285</v>
      </c>
      <c r="AB19" s="272"/>
      <c r="AC19" s="272" t="s">
        <v>286</v>
      </c>
      <c r="AD19" s="272"/>
      <c r="AE19" s="273" t="s">
        <v>287</v>
      </c>
      <c r="AF19" s="273"/>
      <c r="AG19" s="272" t="s">
        <v>288</v>
      </c>
      <c r="AH19" s="272"/>
      <c r="AI19" s="265"/>
      <c r="AJ19" s="265"/>
      <c r="AK19" s="253" t="s">
        <v>226</v>
      </c>
      <c r="AL19" s="253"/>
      <c r="AM19" s="253" t="s">
        <v>284</v>
      </c>
      <c r="AN19" s="253"/>
      <c r="AO19" s="253" t="s">
        <v>283</v>
      </c>
      <c r="AP19" s="253"/>
      <c r="AQ19" s="253" t="s">
        <v>285</v>
      </c>
      <c r="AR19" s="253"/>
      <c r="AS19" s="253" t="s">
        <v>381</v>
      </c>
      <c r="AT19" s="253"/>
      <c r="AU19" s="249" t="s">
        <v>287</v>
      </c>
      <c r="AV19" s="249"/>
      <c r="AW19" s="253" t="s">
        <v>288</v>
      </c>
      <c r="AX19" s="253"/>
    </row>
    <row r="20" spans="1:53" ht="23.25" customHeight="1" x14ac:dyDescent="0.25">
      <c r="A20" s="263"/>
      <c r="B20" s="276"/>
      <c r="C20" s="141" t="s">
        <v>1</v>
      </c>
      <c r="D20" s="142" t="s">
        <v>2</v>
      </c>
      <c r="E20" s="120" t="s">
        <v>1</v>
      </c>
      <c r="F20" s="116" t="s">
        <v>2</v>
      </c>
      <c r="G20" s="120" t="s">
        <v>1</v>
      </c>
      <c r="H20" s="116" t="s">
        <v>2</v>
      </c>
      <c r="I20" s="120" t="s">
        <v>1</v>
      </c>
      <c r="J20" s="116" t="s">
        <v>2</v>
      </c>
      <c r="K20" s="120" t="s">
        <v>1</v>
      </c>
      <c r="L20" s="116" t="s">
        <v>2</v>
      </c>
      <c r="M20" s="120" t="s">
        <v>1</v>
      </c>
      <c r="N20" s="116" t="s">
        <v>2</v>
      </c>
      <c r="O20" s="120" t="s">
        <v>1</v>
      </c>
      <c r="P20" s="116" t="s">
        <v>2</v>
      </c>
      <c r="Q20" s="120" t="s">
        <v>1</v>
      </c>
      <c r="R20" s="116" t="s">
        <v>2</v>
      </c>
      <c r="S20" s="141" t="s">
        <v>1</v>
      </c>
      <c r="T20" s="142" t="s">
        <v>2</v>
      </c>
      <c r="U20" s="123" t="s">
        <v>1</v>
      </c>
      <c r="V20" s="124" t="s">
        <v>2</v>
      </c>
      <c r="W20" s="123" t="s">
        <v>1</v>
      </c>
      <c r="X20" s="124" t="s">
        <v>2</v>
      </c>
      <c r="Y20" s="123" t="s">
        <v>1</v>
      </c>
      <c r="Z20" s="124" t="s">
        <v>2</v>
      </c>
      <c r="AA20" s="123" t="s">
        <v>1</v>
      </c>
      <c r="AB20" s="124" t="s">
        <v>2</v>
      </c>
      <c r="AC20" s="123" t="s">
        <v>1</v>
      </c>
      <c r="AD20" s="124" t="s">
        <v>2</v>
      </c>
      <c r="AE20" s="123" t="s">
        <v>1</v>
      </c>
      <c r="AF20" s="124" t="s">
        <v>2</v>
      </c>
      <c r="AG20" s="123" t="s">
        <v>1</v>
      </c>
      <c r="AH20" s="124" t="s">
        <v>2</v>
      </c>
      <c r="AI20" s="100" t="s">
        <v>1</v>
      </c>
      <c r="AJ20" s="101" t="s">
        <v>2</v>
      </c>
      <c r="AK20" s="24" t="s">
        <v>1</v>
      </c>
      <c r="AL20" s="25" t="s">
        <v>2</v>
      </c>
      <c r="AM20" s="24" t="s">
        <v>1</v>
      </c>
      <c r="AN20" s="25" t="s">
        <v>2</v>
      </c>
      <c r="AO20" s="24" t="s">
        <v>1</v>
      </c>
      <c r="AP20" s="25" t="s">
        <v>2</v>
      </c>
      <c r="AQ20" s="24" t="s">
        <v>1</v>
      </c>
      <c r="AR20" s="25" t="s">
        <v>2</v>
      </c>
      <c r="AS20" s="24" t="s">
        <v>1</v>
      </c>
      <c r="AT20" s="25" t="s">
        <v>2</v>
      </c>
      <c r="AU20" s="24" t="s">
        <v>1</v>
      </c>
      <c r="AV20" s="25" t="s">
        <v>2</v>
      </c>
      <c r="AW20" s="24" t="s">
        <v>1</v>
      </c>
      <c r="AX20" s="25" t="s">
        <v>2</v>
      </c>
    </row>
    <row r="21" spans="1:53" ht="15" customHeight="1" x14ac:dyDescent="0.25">
      <c r="A21" s="3" t="s">
        <v>9</v>
      </c>
      <c r="B21" s="14" t="s">
        <v>4</v>
      </c>
      <c r="C21" s="149">
        <f>E21+G21+I21+K21+M21+O21+Q21</f>
        <v>10506.800000000003</v>
      </c>
      <c r="D21" s="149">
        <f>F21+H21+J21+L21+N21+P21+R21</f>
        <v>5746.2000000000007</v>
      </c>
      <c r="E21" s="6">
        <f>'3 priedas_asignavimai'!E21+'3 priedas_asignavimai'!E23+'3 priedas_asignavimai'!E85+'3 priedas_asignavimai'!E92+'3 priedas_asignavimai'!E99+'3 priedas_asignavimai'!E106+'3 priedas_asignavimai'!E113+'3 priedas_asignavimai'!E120+'3 priedas_asignavimai'!E127+'3 priedas_asignavimai'!E134+'3 priedas_asignavimai'!E141+'3 priedas_asignavimai'!E148+'3 priedas_asignavimai'!E155+'3 priedas_asignavimai'!E162+'3 priedas_asignavimai'!E164</f>
        <v>8072.9000000000015</v>
      </c>
      <c r="F21" s="6">
        <f>'3 priedas_asignavimai'!F21+'3 priedas_asignavimai'!F23+'3 priedas_asignavimai'!F85+'3 priedas_asignavimai'!F92+'3 priedas_asignavimai'!F99+'3 priedas_asignavimai'!F106+'3 priedas_asignavimai'!F113+'3 priedas_asignavimai'!F120+'3 priedas_asignavimai'!F127+'3 priedas_asignavimai'!F134+'3 priedas_asignavimai'!F141+'3 priedas_asignavimai'!F148+'3 priedas_asignavimai'!F155+'3 priedas_asignavimai'!F162+'3 priedas_asignavimai'!F164</f>
        <v>4690.0000000000009</v>
      </c>
      <c r="G21" s="6">
        <f>'3 priedas_asignavimai'!G21+'3 priedas_asignavimai'!G23+'3 priedas_asignavimai'!G85+'3 priedas_asignavimai'!G92+'3 priedas_asignavimai'!G99+'3 priedas_asignavimai'!G106+'3 priedas_asignavimai'!G113+'3 priedas_asignavimai'!G120+'3 priedas_asignavimai'!G127+'3 priedas_asignavimai'!G134+'3 priedas_asignavimai'!G141+'3 priedas_asignavimai'!G148+'3 priedas_asignavimai'!G155+'3 priedas_asignavimai'!G162+'3 priedas_asignavimai'!G164</f>
        <v>1124.8</v>
      </c>
      <c r="H21" s="6">
        <f>'3 priedas_asignavimai'!H21+'3 priedas_asignavimai'!H23+'3 priedas_asignavimai'!H85+'3 priedas_asignavimai'!H92+'3 priedas_asignavimai'!H99+'3 priedas_asignavimai'!H106+'3 priedas_asignavimai'!H113+'3 priedas_asignavimai'!H120+'3 priedas_asignavimai'!H127+'3 priedas_asignavimai'!H134+'3 priedas_asignavimai'!H141+'3 priedas_asignavimai'!H148+'3 priedas_asignavimai'!H155+'3 priedas_asignavimai'!H162+'3 priedas_asignavimai'!H164</f>
        <v>1016.5999999999999</v>
      </c>
      <c r="I21" s="6">
        <f>'3 priedas_asignavimai'!I21+'3 priedas_asignavimai'!I23+'3 priedas_asignavimai'!I85+'3 priedas_asignavimai'!I92+'3 priedas_asignavimai'!I99+'3 priedas_asignavimai'!I106+'3 priedas_asignavimai'!I113+'3 priedas_asignavimai'!I120+'3 priedas_asignavimai'!I127+'3 priedas_asignavimai'!I134+'3 priedas_asignavimai'!I141+'3 priedas_asignavimai'!I148+'3 priedas_asignavimai'!I155+'3 priedas_asignavimai'!I162+'3 priedas_asignavimai'!I164</f>
        <v>47.7</v>
      </c>
      <c r="J21" s="6">
        <f>'3 priedas_asignavimai'!J21+'3 priedas_asignavimai'!J23+'3 priedas_asignavimai'!J85+'3 priedas_asignavimai'!J92+'3 priedas_asignavimai'!J99+'3 priedas_asignavimai'!J106+'3 priedas_asignavimai'!J113+'3 priedas_asignavimai'!J120+'3 priedas_asignavimai'!J127+'3 priedas_asignavimai'!J134+'3 priedas_asignavimai'!J141+'3 priedas_asignavimai'!J148+'3 priedas_asignavimai'!J155+'3 priedas_asignavimai'!J162+'3 priedas_asignavimai'!J164</f>
        <v>36</v>
      </c>
      <c r="K21" s="6">
        <f>'3 priedas_asignavimai'!K21+'3 priedas_asignavimai'!K23+'3 priedas_asignavimai'!K85+'3 priedas_asignavimai'!K92+'3 priedas_asignavimai'!K99+'3 priedas_asignavimai'!K106+'3 priedas_asignavimai'!K113+'3 priedas_asignavimai'!K120+'3 priedas_asignavimai'!K127+'3 priedas_asignavimai'!K134+'3 priedas_asignavimai'!K141+'3 priedas_asignavimai'!K148+'3 priedas_asignavimai'!K155+'3 priedas_asignavimai'!K162+'3 priedas_asignavimai'!K164</f>
        <v>0</v>
      </c>
      <c r="L21" s="6">
        <f>'3 priedas_asignavimai'!L21+'3 priedas_asignavimai'!L23+'3 priedas_asignavimai'!L85+'3 priedas_asignavimai'!L92+'3 priedas_asignavimai'!L99+'3 priedas_asignavimai'!L106+'3 priedas_asignavimai'!L113+'3 priedas_asignavimai'!L120+'3 priedas_asignavimai'!L127+'3 priedas_asignavimai'!L134+'3 priedas_asignavimai'!L141+'3 priedas_asignavimai'!L148+'3 priedas_asignavimai'!L155+'3 priedas_asignavimai'!L162+'3 priedas_asignavimai'!L164</f>
        <v>0</v>
      </c>
      <c r="M21" s="6">
        <f>'3 priedas_asignavimai'!M21+'3 priedas_asignavimai'!M23+'3 priedas_asignavimai'!M85+'3 priedas_asignavimai'!M92+'3 priedas_asignavimai'!M99+'3 priedas_asignavimai'!M106+'3 priedas_asignavimai'!M113+'3 priedas_asignavimai'!M120+'3 priedas_asignavimai'!M127+'3 priedas_asignavimai'!M134+'3 priedas_asignavimai'!M141+'3 priedas_asignavimai'!M148+'3 priedas_asignavimai'!M155+'3 priedas_asignavimai'!M162+'3 priedas_asignavimai'!M164</f>
        <v>38.700000000000003</v>
      </c>
      <c r="N21" s="6">
        <f>'3 priedas_asignavimai'!N21+'3 priedas_asignavimai'!N23+'3 priedas_asignavimai'!N85+'3 priedas_asignavimai'!N92+'3 priedas_asignavimai'!N99+'3 priedas_asignavimai'!N106+'3 priedas_asignavimai'!N113+'3 priedas_asignavimai'!N120+'3 priedas_asignavimai'!N127+'3 priedas_asignavimai'!N134+'3 priedas_asignavimai'!N141+'3 priedas_asignavimai'!N148+'3 priedas_asignavimai'!N155+'3 priedas_asignavimai'!N162+'3 priedas_asignavimai'!N164</f>
        <v>3</v>
      </c>
      <c r="O21" s="6">
        <f>'3 priedas_asignavimai'!O21+'3 priedas_asignavimai'!O23+'3 priedas_asignavimai'!O85+'3 priedas_asignavimai'!O92+'3 priedas_asignavimai'!O99+'3 priedas_asignavimai'!O106+'3 priedas_asignavimai'!O113+'3 priedas_asignavimai'!O120+'3 priedas_asignavimai'!O127+'3 priedas_asignavimai'!O134+'3 priedas_asignavimai'!O141+'3 priedas_asignavimai'!O148+'3 priedas_asignavimai'!O155+'3 priedas_asignavimai'!O162+'3 priedas_asignavimai'!O164</f>
        <v>0</v>
      </c>
      <c r="P21" s="6">
        <f>'3 priedas_asignavimai'!P21+'3 priedas_asignavimai'!P23+'3 priedas_asignavimai'!P85+'3 priedas_asignavimai'!P92+'3 priedas_asignavimai'!P99+'3 priedas_asignavimai'!P106+'3 priedas_asignavimai'!P113+'3 priedas_asignavimai'!P120+'3 priedas_asignavimai'!P127+'3 priedas_asignavimai'!P134+'3 priedas_asignavimai'!P141+'3 priedas_asignavimai'!P148+'3 priedas_asignavimai'!P155+'3 priedas_asignavimai'!P162+'3 priedas_asignavimai'!P164</f>
        <v>0</v>
      </c>
      <c r="Q21" s="6">
        <f>'3 priedas_asignavimai'!Q21+'3 priedas_asignavimai'!Q23+'3 priedas_asignavimai'!Q85+'3 priedas_asignavimai'!Q92+'3 priedas_asignavimai'!Q99+'3 priedas_asignavimai'!Q106+'3 priedas_asignavimai'!Q113+'3 priedas_asignavimai'!Q120+'3 priedas_asignavimai'!Q127+'3 priedas_asignavimai'!Q134+'3 priedas_asignavimai'!Q141+'3 priedas_asignavimai'!Q148+'3 priedas_asignavimai'!Q155+'3 priedas_asignavimai'!Q162+'3 priedas_asignavimai'!Q164</f>
        <v>1222.7</v>
      </c>
      <c r="R21" s="6">
        <f>'3 priedas_asignavimai'!R21+'3 priedas_asignavimai'!R23+'3 priedas_asignavimai'!R85+'3 priedas_asignavimai'!R92+'3 priedas_asignavimai'!R99+'3 priedas_asignavimai'!R106+'3 priedas_asignavimai'!R113+'3 priedas_asignavimai'!R120+'3 priedas_asignavimai'!R127+'3 priedas_asignavimai'!R134+'3 priedas_asignavimai'!R141+'3 priedas_asignavimai'!R148+'3 priedas_asignavimai'!R155+'3 priedas_asignavimai'!R162+'3 priedas_asignavimai'!R164</f>
        <v>0.6</v>
      </c>
      <c r="S21" s="149">
        <f>U21+W21+Y21+AA21+AC21+AE21+AG21</f>
        <v>291.90000000000003</v>
      </c>
      <c r="T21" s="149">
        <f>V21+X21+Z21+AB21+AD21+AF21+AH21</f>
        <v>446.6</v>
      </c>
      <c r="U21" s="126">
        <f>'3 priedas_asignavimai'!U21+'3 priedas_asignavimai'!U23+'3 priedas_asignavimai'!U85+'3 priedas_asignavimai'!U92+'3 priedas_asignavimai'!U99+'3 priedas_asignavimai'!U106+'3 priedas_asignavimai'!U113+'3 priedas_asignavimai'!U120+'3 priedas_asignavimai'!U127+'3 priedas_asignavimai'!U134+'3 priedas_asignavimai'!U141+'3 priedas_asignavimai'!U148+'3 priedas_asignavimai'!U155+'3 priedas_asignavimai'!U162+'3 priedas_asignavimai'!U164</f>
        <v>284.90000000000003</v>
      </c>
      <c r="V21" s="126">
        <f>'3 priedas_asignavimai'!V21+'3 priedas_asignavimai'!V23+'3 priedas_asignavimai'!V85+'3 priedas_asignavimai'!V92+'3 priedas_asignavimai'!V99+'3 priedas_asignavimai'!V106+'3 priedas_asignavimai'!V113+'3 priedas_asignavimai'!V120+'3 priedas_asignavimai'!V127+'3 priedas_asignavimai'!V134+'3 priedas_asignavimai'!V141+'3 priedas_asignavimai'!V148+'3 priedas_asignavimai'!V155+'3 priedas_asignavimai'!V162+'3 priedas_asignavimai'!V164</f>
        <v>432.50000000000006</v>
      </c>
      <c r="W21" s="126">
        <f>'3 priedas_asignavimai'!W21+'3 priedas_asignavimai'!W23+'3 priedas_asignavimai'!W85+'3 priedas_asignavimai'!W92+'3 priedas_asignavimai'!W99+'3 priedas_asignavimai'!W106+'3 priedas_asignavimai'!W113+'3 priedas_asignavimai'!W120+'3 priedas_asignavimai'!W127+'3 priedas_asignavimai'!W134+'3 priedas_asignavimai'!W141+'3 priedas_asignavimai'!W148+'3 priedas_asignavimai'!W155+'3 priedas_asignavimai'!W162+'3 priedas_asignavimai'!W164</f>
        <v>10.6</v>
      </c>
      <c r="X21" s="126">
        <f>'3 priedas_asignavimai'!X21+'3 priedas_asignavimai'!X23+'3 priedas_asignavimai'!X85+'3 priedas_asignavimai'!X92+'3 priedas_asignavimai'!X99+'3 priedas_asignavimai'!X106+'3 priedas_asignavimai'!X113+'3 priedas_asignavimai'!X120+'3 priedas_asignavimai'!X127+'3 priedas_asignavimai'!X134+'3 priedas_asignavimai'!X141+'3 priedas_asignavimai'!X148+'3 priedas_asignavimai'!X155+'3 priedas_asignavimai'!X162+'3 priedas_asignavimai'!X164</f>
        <v>17.700000000000003</v>
      </c>
      <c r="Y21" s="126">
        <f>'3 priedas_asignavimai'!Y21+'3 priedas_asignavimai'!Y23+'3 priedas_asignavimai'!Y85+'3 priedas_asignavimai'!Y92+'3 priedas_asignavimai'!Y99+'3 priedas_asignavimai'!Y106+'3 priedas_asignavimai'!Y113+'3 priedas_asignavimai'!Y120+'3 priedas_asignavimai'!Y127+'3 priedas_asignavimai'!Y134+'3 priedas_asignavimai'!Y141+'3 priedas_asignavimai'!Y148+'3 priedas_asignavimai'!Y155+'3 priedas_asignavimai'!Y162+'3 priedas_asignavimai'!Y164</f>
        <v>0</v>
      </c>
      <c r="Z21" s="126">
        <f>'3 priedas_asignavimai'!Z21+'3 priedas_asignavimai'!Z23+'3 priedas_asignavimai'!Z85+'3 priedas_asignavimai'!Z92+'3 priedas_asignavimai'!Z99+'3 priedas_asignavimai'!Z106+'3 priedas_asignavimai'!Z113+'3 priedas_asignavimai'!Z120+'3 priedas_asignavimai'!Z127+'3 priedas_asignavimai'!Z134+'3 priedas_asignavimai'!Z141+'3 priedas_asignavimai'!Z148+'3 priedas_asignavimai'!Z155+'3 priedas_asignavimai'!Z162+'3 priedas_asignavimai'!Z164</f>
        <v>0</v>
      </c>
      <c r="AA21" s="126">
        <f>'3 priedas_asignavimai'!AA21+'3 priedas_asignavimai'!AA23+'3 priedas_asignavimai'!AA85+'3 priedas_asignavimai'!AA92+'3 priedas_asignavimai'!AA99+'3 priedas_asignavimai'!AA106+'3 priedas_asignavimai'!AA113+'3 priedas_asignavimai'!AA120+'3 priedas_asignavimai'!AA127+'3 priedas_asignavimai'!AA134+'3 priedas_asignavimai'!AA141+'3 priedas_asignavimai'!AA148+'3 priedas_asignavimai'!AA155+'3 priedas_asignavimai'!AA162+'3 priedas_asignavimai'!AA164</f>
        <v>0</v>
      </c>
      <c r="AB21" s="126">
        <f>'3 priedas_asignavimai'!AB21+'3 priedas_asignavimai'!AB23+'3 priedas_asignavimai'!AB85+'3 priedas_asignavimai'!AB92+'3 priedas_asignavimai'!AB99+'3 priedas_asignavimai'!AB106+'3 priedas_asignavimai'!AB113+'3 priedas_asignavimai'!AB120+'3 priedas_asignavimai'!AB127+'3 priedas_asignavimai'!AB134+'3 priedas_asignavimai'!AB141+'3 priedas_asignavimai'!AB148+'3 priedas_asignavimai'!AB155+'3 priedas_asignavimai'!AB162+'3 priedas_asignavimai'!AB164</f>
        <v>0</v>
      </c>
      <c r="AC21" s="126">
        <f>'3 priedas_asignavimai'!AC21+'3 priedas_asignavimai'!AC23+'3 priedas_asignavimai'!AC85+'3 priedas_asignavimai'!AC92+'3 priedas_asignavimai'!AC99+'3 priedas_asignavimai'!AC106+'3 priedas_asignavimai'!AC113+'3 priedas_asignavimai'!AC120+'3 priedas_asignavimai'!AC127+'3 priedas_asignavimai'!AC134+'3 priedas_asignavimai'!AC141+'3 priedas_asignavimai'!AC148+'3 priedas_asignavimai'!AC155+'3 priedas_asignavimai'!AC162+'3 priedas_asignavimai'!AC164</f>
        <v>-3</v>
      </c>
      <c r="AD21" s="126">
        <f>'3 priedas_asignavimai'!AD21+'3 priedas_asignavimai'!AD23+'3 priedas_asignavimai'!AD85+'3 priedas_asignavimai'!AD92+'3 priedas_asignavimai'!AD99+'3 priedas_asignavimai'!AD106+'3 priedas_asignavimai'!AD113+'3 priedas_asignavimai'!AD120+'3 priedas_asignavimai'!AD127+'3 priedas_asignavimai'!AD134+'3 priedas_asignavimai'!AD141+'3 priedas_asignavimai'!AD148+'3 priedas_asignavimai'!AD155+'3 priedas_asignavimai'!AD162+'3 priedas_asignavimai'!AD164</f>
        <v>-3</v>
      </c>
      <c r="AE21" s="126">
        <f>'3 priedas_asignavimai'!AE21+'3 priedas_asignavimai'!AE23+'3 priedas_asignavimai'!AE85+'3 priedas_asignavimai'!AE92+'3 priedas_asignavimai'!AE99+'3 priedas_asignavimai'!AE106+'3 priedas_asignavimai'!AE113+'3 priedas_asignavimai'!AE120+'3 priedas_asignavimai'!AE127+'3 priedas_asignavimai'!AE134+'3 priedas_asignavimai'!AE141+'3 priedas_asignavimai'!AE148+'3 priedas_asignavimai'!AE155+'3 priedas_asignavimai'!AE162+'3 priedas_asignavimai'!AE164</f>
        <v>0</v>
      </c>
      <c r="AF21" s="126">
        <f>'3 priedas_asignavimai'!AF21+'3 priedas_asignavimai'!AF23+'3 priedas_asignavimai'!AF85+'3 priedas_asignavimai'!AF92+'3 priedas_asignavimai'!AF99+'3 priedas_asignavimai'!AF106+'3 priedas_asignavimai'!AF113+'3 priedas_asignavimai'!AF120+'3 priedas_asignavimai'!AF127+'3 priedas_asignavimai'!AF134+'3 priedas_asignavimai'!AF141+'3 priedas_asignavimai'!AF148+'3 priedas_asignavimai'!AF155+'3 priedas_asignavimai'!AF162+'3 priedas_asignavimai'!AF164</f>
        <v>0</v>
      </c>
      <c r="AG21" s="126">
        <f>'3 priedas_asignavimai'!AG21+'3 priedas_asignavimai'!AG23+'3 priedas_asignavimai'!AG85+'3 priedas_asignavimai'!AG92+'3 priedas_asignavimai'!AG99+'3 priedas_asignavimai'!AG106+'3 priedas_asignavimai'!AG113+'3 priedas_asignavimai'!AG120+'3 priedas_asignavimai'!AG127+'3 priedas_asignavimai'!AG134+'3 priedas_asignavimai'!AG141+'3 priedas_asignavimai'!AG148+'3 priedas_asignavimai'!AG155+'3 priedas_asignavimai'!AG162+'3 priedas_asignavimai'!AG164</f>
        <v>-0.6</v>
      </c>
      <c r="AH21" s="126">
        <f>'3 priedas_asignavimai'!AH21+'3 priedas_asignavimai'!AH23+'3 priedas_asignavimai'!AH85+'3 priedas_asignavimai'!AH92+'3 priedas_asignavimai'!AH99+'3 priedas_asignavimai'!AH106+'3 priedas_asignavimai'!AH113+'3 priedas_asignavimai'!AH120+'3 priedas_asignavimai'!AH127+'3 priedas_asignavimai'!AH134+'3 priedas_asignavimai'!AH141+'3 priedas_asignavimai'!AH148+'3 priedas_asignavimai'!AH155+'3 priedas_asignavimai'!AH162+'3 priedas_asignavimai'!AH164</f>
        <v>-0.6</v>
      </c>
      <c r="AI21" s="18">
        <f>AK21+AM21+AO21+AQ21+AS21+AU21+AW21</f>
        <v>10798.700000000003</v>
      </c>
      <c r="AJ21" s="18">
        <f>AL21+AN21+AP21+AR21+AT21+AV21+AX21</f>
        <v>6192.8000000000011</v>
      </c>
      <c r="AK21" s="5">
        <f>E21+U21</f>
        <v>8357.8000000000011</v>
      </c>
      <c r="AL21" s="5">
        <f t="shared" ref="AL21:AX21" si="0">F21+V21</f>
        <v>5122.5000000000009</v>
      </c>
      <c r="AM21" s="5">
        <f t="shared" si="0"/>
        <v>1135.3999999999999</v>
      </c>
      <c r="AN21" s="5">
        <f t="shared" si="0"/>
        <v>1034.3</v>
      </c>
      <c r="AO21" s="5">
        <f t="shared" si="0"/>
        <v>47.7</v>
      </c>
      <c r="AP21" s="5">
        <f t="shared" si="0"/>
        <v>36</v>
      </c>
      <c r="AQ21" s="5">
        <f t="shared" si="0"/>
        <v>0</v>
      </c>
      <c r="AR21" s="5">
        <f t="shared" si="0"/>
        <v>0</v>
      </c>
      <c r="AS21" s="5">
        <f t="shared" si="0"/>
        <v>35.700000000000003</v>
      </c>
      <c r="AT21" s="5">
        <f t="shared" si="0"/>
        <v>0</v>
      </c>
      <c r="AU21" s="5">
        <f t="shared" si="0"/>
        <v>0</v>
      </c>
      <c r="AV21" s="5">
        <f t="shared" si="0"/>
        <v>0</v>
      </c>
      <c r="AW21" s="5">
        <f t="shared" si="0"/>
        <v>1222.1000000000001</v>
      </c>
      <c r="AX21" s="5">
        <f t="shared" si="0"/>
        <v>0</v>
      </c>
    </row>
    <row r="22" spans="1:53" s="55" customFormat="1" x14ac:dyDescent="0.25">
      <c r="A22" s="3" t="s">
        <v>62</v>
      </c>
      <c r="B22" s="14" t="s">
        <v>5</v>
      </c>
      <c r="C22" s="149">
        <f t="shared" ref="C22:C27" si="1">E22+G22+I22+K22+M22+O22+Q22</f>
        <v>11113.3</v>
      </c>
      <c r="D22" s="149">
        <f t="shared" ref="D22:D27" si="2">F22+H22+J22+L22+N22+P22+R22</f>
        <v>13.200000000000001</v>
      </c>
      <c r="E22" s="6">
        <f>'3 priedas_asignavimai'!E45+'3 priedas_asignavimai'!E88+'3 priedas_asignavimai'!E95+'3 priedas_asignavimai'!E102+'3 priedas_asignavimai'!E109+'3 priedas_asignavimai'!E116+'3 priedas_asignavimai'!E123+'3 priedas_asignavimai'!E130+'3 priedas_asignavimai'!E137+'3 priedas_asignavimai'!E144+'3 priedas_asignavimai'!E151+'3 priedas_asignavimai'!E158</f>
        <v>3873.4999999999995</v>
      </c>
      <c r="F22" s="6">
        <f>'3 priedas_asignavimai'!F45+'3 priedas_asignavimai'!F88+'3 priedas_asignavimai'!F95+'3 priedas_asignavimai'!F102+'3 priedas_asignavimai'!F109+'3 priedas_asignavimai'!F116+'3 priedas_asignavimai'!F123+'3 priedas_asignavimai'!F130+'3 priedas_asignavimai'!F137+'3 priedas_asignavimai'!F144+'3 priedas_asignavimai'!F151+'3 priedas_asignavimai'!F158</f>
        <v>0</v>
      </c>
      <c r="G22" s="6">
        <f>'3 priedas_asignavimai'!G45+'3 priedas_asignavimai'!G88+'3 priedas_asignavimai'!G95+'3 priedas_asignavimai'!G102+'3 priedas_asignavimai'!G109+'3 priedas_asignavimai'!G116+'3 priedas_asignavimai'!G123+'3 priedas_asignavimai'!G130+'3 priedas_asignavimai'!G137+'3 priedas_asignavimai'!G144+'3 priedas_asignavimai'!G151+'3 priedas_asignavimai'!G158</f>
        <v>0</v>
      </c>
      <c r="H22" s="6">
        <f>'3 priedas_asignavimai'!H45+'3 priedas_asignavimai'!H88+'3 priedas_asignavimai'!H95+'3 priedas_asignavimai'!H102+'3 priedas_asignavimai'!H109+'3 priedas_asignavimai'!H116+'3 priedas_asignavimai'!H123+'3 priedas_asignavimai'!H130+'3 priedas_asignavimai'!H137+'3 priedas_asignavimai'!H144+'3 priedas_asignavimai'!H151+'3 priedas_asignavimai'!H158</f>
        <v>0</v>
      </c>
      <c r="I22" s="6">
        <f>'3 priedas_asignavimai'!I45+'3 priedas_asignavimai'!I88+'3 priedas_asignavimai'!I95+'3 priedas_asignavimai'!I102+'3 priedas_asignavimai'!I109+'3 priedas_asignavimai'!I116+'3 priedas_asignavimai'!I123+'3 priedas_asignavimai'!I130+'3 priedas_asignavimai'!I137+'3 priedas_asignavimai'!I144+'3 priedas_asignavimai'!I151+'3 priedas_asignavimai'!I158</f>
        <v>4008.6</v>
      </c>
      <c r="J22" s="6">
        <f>'3 priedas_asignavimai'!J45+'3 priedas_asignavimai'!J88+'3 priedas_asignavimai'!J95+'3 priedas_asignavimai'!J102+'3 priedas_asignavimai'!J109+'3 priedas_asignavimai'!J116+'3 priedas_asignavimai'!J123+'3 priedas_asignavimai'!J130+'3 priedas_asignavimai'!J137+'3 priedas_asignavimai'!J144+'3 priedas_asignavimai'!J151+'3 priedas_asignavimai'!J158</f>
        <v>6.2</v>
      </c>
      <c r="K22" s="6">
        <f>'3 priedas_asignavimai'!K45+'3 priedas_asignavimai'!K88+'3 priedas_asignavimai'!K95+'3 priedas_asignavimai'!K102+'3 priedas_asignavimai'!K109+'3 priedas_asignavimai'!K116+'3 priedas_asignavimai'!K123+'3 priedas_asignavimai'!K130+'3 priedas_asignavimai'!K137+'3 priedas_asignavimai'!K144+'3 priedas_asignavimai'!K151+'3 priedas_asignavimai'!K158</f>
        <v>0</v>
      </c>
      <c r="L22" s="6">
        <f>'3 priedas_asignavimai'!L45+'3 priedas_asignavimai'!L88+'3 priedas_asignavimai'!L95+'3 priedas_asignavimai'!L102+'3 priedas_asignavimai'!L109+'3 priedas_asignavimai'!L116+'3 priedas_asignavimai'!L123+'3 priedas_asignavimai'!L130+'3 priedas_asignavimai'!L137+'3 priedas_asignavimai'!L144+'3 priedas_asignavimai'!L151+'3 priedas_asignavimai'!L158</f>
        <v>0</v>
      </c>
      <c r="M22" s="6">
        <f>'3 priedas_asignavimai'!M45+'3 priedas_asignavimai'!M88+'3 priedas_asignavimai'!M95+'3 priedas_asignavimai'!M102+'3 priedas_asignavimai'!M109+'3 priedas_asignavimai'!M116+'3 priedas_asignavimai'!M123+'3 priedas_asignavimai'!M130+'3 priedas_asignavimai'!M137+'3 priedas_asignavimai'!M144+'3 priedas_asignavimai'!M151+'3 priedas_asignavimai'!M158</f>
        <v>502.9</v>
      </c>
      <c r="N22" s="6">
        <f>'3 priedas_asignavimai'!N45+'3 priedas_asignavimai'!N88+'3 priedas_asignavimai'!N95+'3 priedas_asignavimai'!N102+'3 priedas_asignavimai'!N109+'3 priedas_asignavimai'!N116+'3 priedas_asignavimai'!N123+'3 priedas_asignavimai'!N130+'3 priedas_asignavimai'!N137+'3 priedas_asignavimai'!N144+'3 priedas_asignavimai'!N151+'3 priedas_asignavimai'!N158</f>
        <v>0</v>
      </c>
      <c r="O22" s="6">
        <f>'3 priedas_asignavimai'!O45+'3 priedas_asignavimai'!O88+'3 priedas_asignavimai'!O95+'3 priedas_asignavimai'!O102+'3 priedas_asignavimai'!O109+'3 priedas_asignavimai'!O116+'3 priedas_asignavimai'!O123+'3 priedas_asignavimai'!O130+'3 priedas_asignavimai'!O137+'3 priedas_asignavimai'!O144+'3 priedas_asignavimai'!O151+'3 priedas_asignavimai'!O158</f>
        <v>1046.8</v>
      </c>
      <c r="P22" s="6">
        <f>'3 priedas_asignavimai'!P45+'3 priedas_asignavimai'!P88+'3 priedas_asignavimai'!P95+'3 priedas_asignavimai'!P102+'3 priedas_asignavimai'!P109+'3 priedas_asignavimai'!P116+'3 priedas_asignavimai'!P123+'3 priedas_asignavimai'!P130+'3 priedas_asignavimai'!P137+'3 priedas_asignavimai'!P144+'3 priedas_asignavimai'!P151+'3 priedas_asignavimai'!P158</f>
        <v>6.9</v>
      </c>
      <c r="Q22" s="6">
        <f>'3 priedas_asignavimai'!Q45+'3 priedas_asignavimai'!Q88+'3 priedas_asignavimai'!Q95+'3 priedas_asignavimai'!Q102+'3 priedas_asignavimai'!Q109+'3 priedas_asignavimai'!Q116+'3 priedas_asignavimai'!Q123+'3 priedas_asignavimai'!Q130+'3 priedas_asignavimai'!Q137+'3 priedas_asignavimai'!Q144+'3 priedas_asignavimai'!Q151+'3 priedas_asignavimai'!Q158</f>
        <v>1681.4999999999998</v>
      </c>
      <c r="R22" s="6">
        <f>'3 priedas_asignavimai'!R45+'3 priedas_asignavimai'!R88+'3 priedas_asignavimai'!R95+'3 priedas_asignavimai'!R102+'3 priedas_asignavimai'!R109+'3 priedas_asignavimai'!R116+'3 priedas_asignavimai'!R123+'3 priedas_asignavimai'!R130+'3 priedas_asignavimai'!R137+'3 priedas_asignavimai'!R144+'3 priedas_asignavimai'!R151+'3 priedas_asignavimai'!R158</f>
        <v>0.1</v>
      </c>
      <c r="S22" s="149">
        <f t="shared" ref="S22:S27" si="3">U22+W22+Y22+AA22+AC22+AE22+AG22</f>
        <v>-68.700000000000017</v>
      </c>
      <c r="T22" s="149">
        <f t="shared" ref="T22:T27" si="4">V22+X22+Z22+AB22+AD22+AF22+AH22</f>
        <v>-3.8000000000000003</v>
      </c>
      <c r="U22" s="126">
        <f>'3 priedas_asignavimai'!U45+'3 priedas_asignavimai'!U88+'3 priedas_asignavimai'!U95+'3 priedas_asignavimai'!U102+'3 priedas_asignavimai'!U109+'3 priedas_asignavimai'!U116+'3 priedas_asignavimai'!U123+'3 priedas_asignavimai'!U130+'3 priedas_asignavimai'!U137+'3 priedas_asignavimai'!U144+'3 priedas_asignavimai'!U151+'3 priedas_asignavimai'!U158</f>
        <v>-12.299999999999999</v>
      </c>
      <c r="V22" s="126">
        <f>'3 priedas_asignavimai'!V45+'3 priedas_asignavimai'!V88+'3 priedas_asignavimai'!V95+'3 priedas_asignavimai'!V102+'3 priedas_asignavimai'!V109+'3 priedas_asignavimai'!V116+'3 priedas_asignavimai'!V123+'3 priedas_asignavimai'!V130+'3 priedas_asignavimai'!V137+'3 priedas_asignavimai'!V144+'3 priedas_asignavimai'!V151+'3 priedas_asignavimai'!V158</f>
        <v>0</v>
      </c>
      <c r="W22" s="126">
        <f>'3 priedas_asignavimai'!W45+'3 priedas_asignavimai'!W88+'3 priedas_asignavimai'!W95+'3 priedas_asignavimai'!W102+'3 priedas_asignavimai'!W109+'3 priedas_asignavimai'!W116+'3 priedas_asignavimai'!W123+'3 priedas_asignavimai'!W130+'3 priedas_asignavimai'!W137+'3 priedas_asignavimai'!W144+'3 priedas_asignavimai'!W151+'3 priedas_asignavimai'!W158</f>
        <v>0</v>
      </c>
      <c r="X22" s="126">
        <f>'3 priedas_asignavimai'!X45+'3 priedas_asignavimai'!X88+'3 priedas_asignavimai'!X95+'3 priedas_asignavimai'!X102+'3 priedas_asignavimai'!X109+'3 priedas_asignavimai'!X116+'3 priedas_asignavimai'!X123+'3 priedas_asignavimai'!X130+'3 priedas_asignavimai'!X137+'3 priedas_asignavimai'!X144+'3 priedas_asignavimai'!X151+'3 priedas_asignavimai'!X158</f>
        <v>0</v>
      </c>
      <c r="Y22" s="126">
        <f>'3 priedas_asignavimai'!Y45+'3 priedas_asignavimai'!Y88+'3 priedas_asignavimai'!Y95+'3 priedas_asignavimai'!Y102+'3 priedas_asignavimai'!Y109+'3 priedas_asignavimai'!Y116+'3 priedas_asignavimai'!Y123+'3 priedas_asignavimai'!Y130+'3 priedas_asignavimai'!Y137+'3 priedas_asignavimai'!Y144+'3 priedas_asignavimai'!Y151+'3 priedas_asignavimai'!Y158</f>
        <v>-371.9</v>
      </c>
      <c r="Z22" s="126">
        <f>'3 priedas_asignavimai'!Z45+'3 priedas_asignavimai'!Z88+'3 priedas_asignavimai'!Z95+'3 priedas_asignavimai'!Z102+'3 priedas_asignavimai'!Z109+'3 priedas_asignavimai'!Z116+'3 priedas_asignavimai'!Z123+'3 priedas_asignavimai'!Z130+'3 priedas_asignavimai'!Z137+'3 priedas_asignavimai'!Z144+'3 priedas_asignavimai'!Z151+'3 priedas_asignavimai'!Z158</f>
        <v>-3.8000000000000003</v>
      </c>
      <c r="AA22" s="126">
        <f>'3 priedas_asignavimai'!AA45+'3 priedas_asignavimai'!AA88+'3 priedas_asignavimai'!AA95+'3 priedas_asignavimai'!AA102+'3 priedas_asignavimai'!AA109+'3 priedas_asignavimai'!AA116+'3 priedas_asignavimai'!AA123+'3 priedas_asignavimai'!AA130+'3 priedas_asignavimai'!AA137+'3 priedas_asignavimai'!AA144+'3 priedas_asignavimai'!AA151+'3 priedas_asignavimai'!AA158</f>
        <v>0</v>
      </c>
      <c r="AB22" s="126">
        <f>'3 priedas_asignavimai'!AB45+'3 priedas_asignavimai'!AB88+'3 priedas_asignavimai'!AB95+'3 priedas_asignavimai'!AB102+'3 priedas_asignavimai'!AB109+'3 priedas_asignavimai'!AB116+'3 priedas_asignavimai'!AB123+'3 priedas_asignavimai'!AB130+'3 priedas_asignavimai'!AB137+'3 priedas_asignavimai'!AB144+'3 priedas_asignavimai'!AB151+'3 priedas_asignavimai'!AB158</f>
        <v>0</v>
      </c>
      <c r="AC22" s="126">
        <f>'3 priedas_asignavimai'!AC45+'3 priedas_asignavimai'!AC88+'3 priedas_asignavimai'!AC95+'3 priedas_asignavimai'!AC102+'3 priedas_asignavimai'!AC109+'3 priedas_asignavimai'!AC116+'3 priedas_asignavimai'!AC123+'3 priedas_asignavimai'!AC130+'3 priedas_asignavimai'!AC137+'3 priedas_asignavimai'!AC144+'3 priedas_asignavimai'!AC151+'3 priedas_asignavimai'!AC158</f>
        <v>14.9</v>
      </c>
      <c r="AD22" s="126">
        <f>'3 priedas_asignavimai'!AD45+'3 priedas_asignavimai'!AD88+'3 priedas_asignavimai'!AD95+'3 priedas_asignavimai'!AD102+'3 priedas_asignavimai'!AD109+'3 priedas_asignavimai'!AD116+'3 priedas_asignavimai'!AD123+'3 priedas_asignavimai'!AD130+'3 priedas_asignavimai'!AD137+'3 priedas_asignavimai'!AD144+'3 priedas_asignavimai'!AD151+'3 priedas_asignavimai'!AD158</f>
        <v>0</v>
      </c>
      <c r="AE22" s="126">
        <f>'3 priedas_asignavimai'!AE45+'3 priedas_asignavimai'!AE88+'3 priedas_asignavimai'!AE95+'3 priedas_asignavimai'!AE102+'3 priedas_asignavimai'!AE109+'3 priedas_asignavimai'!AE116+'3 priedas_asignavimai'!AE123+'3 priedas_asignavimai'!AE130+'3 priedas_asignavimai'!AE137+'3 priedas_asignavimai'!AE144+'3 priedas_asignavimai'!AE151+'3 priedas_asignavimai'!AE158</f>
        <v>300</v>
      </c>
      <c r="AF22" s="126">
        <f>'3 priedas_asignavimai'!AF45+'3 priedas_asignavimai'!AF88+'3 priedas_asignavimai'!AF95+'3 priedas_asignavimai'!AF102+'3 priedas_asignavimai'!AF109+'3 priedas_asignavimai'!AF116+'3 priedas_asignavimai'!AF123+'3 priedas_asignavimai'!AF130+'3 priedas_asignavimai'!AF137+'3 priedas_asignavimai'!AF144+'3 priedas_asignavimai'!AF151+'3 priedas_asignavimai'!AF158</f>
        <v>0</v>
      </c>
      <c r="AG22" s="126">
        <f>'3 priedas_asignavimai'!AG45+'3 priedas_asignavimai'!AG88+'3 priedas_asignavimai'!AG95+'3 priedas_asignavimai'!AG102+'3 priedas_asignavimai'!AG109+'3 priedas_asignavimai'!AG116+'3 priedas_asignavimai'!AG123+'3 priedas_asignavimai'!AG130+'3 priedas_asignavimai'!AG137+'3 priedas_asignavimai'!AG144+'3 priedas_asignavimai'!AG151+'3 priedas_asignavimai'!AG158</f>
        <v>0.6</v>
      </c>
      <c r="AH22" s="126">
        <f>'3 priedas_asignavimai'!AH45+'3 priedas_asignavimai'!AH88+'3 priedas_asignavimai'!AH95+'3 priedas_asignavimai'!AH102+'3 priedas_asignavimai'!AH109+'3 priedas_asignavimai'!AH116+'3 priedas_asignavimai'!AH123+'3 priedas_asignavimai'!AH130+'3 priedas_asignavimai'!AH137+'3 priedas_asignavimai'!AH144+'3 priedas_asignavimai'!AH151+'3 priedas_asignavimai'!AH158</f>
        <v>0</v>
      </c>
      <c r="AI22" s="18">
        <f t="shared" ref="AI22:AI27" si="5">AK22+AM22+AO22+AQ22+AS22+AU22+AW22</f>
        <v>11044.6</v>
      </c>
      <c r="AJ22" s="18">
        <f t="shared" ref="AJ22:AJ27" si="6">AL22+AN22+AP22+AR22+AT22+AV22+AX22</f>
        <v>9.4</v>
      </c>
      <c r="AK22" s="5">
        <f t="shared" ref="AK22:AK27" si="7">E22+U22</f>
        <v>3861.1999999999994</v>
      </c>
      <c r="AL22" s="5">
        <f t="shared" ref="AL22:AL27" si="8">F22+V22</f>
        <v>0</v>
      </c>
      <c r="AM22" s="5">
        <f t="shared" ref="AM22:AM27" si="9">G22+W22</f>
        <v>0</v>
      </c>
      <c r="AN22" s="5">
        <f t="shared" ref="AN22:AN27" si="10">H22+X22</f>
        <v>0</v>
      </c>
      <c r="AO22" s="5">
        <f t="shared" ref="AO22:AO27" si="11">I22+Y22</f>
        <v>3636.7</v>
      </c>
      <c r="AP22" s="5">
        <f t="shared" ref="AP22:AP27" si="12">J22+Z22</f>
        <v>2.4</v>
      </c>
      <c r="AQ22" s="5">
        <f t="shared" ref="AQ22:AQ27" si="13">K22+AA22</f>
        <v>0</v>
      </c>
      <c r="AR22" s="5">
        <f t="shared" ref="AR22:AR27" si="14">L22+AB22</f>
        <v>0</v>
      </c>
      <c r="AS22" s="5">
        <f t="shared" ref="AS22:AS27" si="15">M22+AC22</f>
        <v>517.79999999999995</v>
      </c>
      <c r="AT22" s="5">
        <f t="shared" ref="AT22:AT27" si="16">N22+AD22</f>
        <v>0</v>
      </c>
      <c r="AU22" s="5">
        <f t="shared" ref="AU22:AU27" si="17">O22+AE22</f>
        <v>1346.8</v>
      </c>
      <c r="AV22" s="5">
        <f t="shared" ref="AV22:AV27" si="18">P22+AF22</f>
        <v>6.9</v>
      </c>
      <c r="AW22" s="5">
        <f t="shared" ref="AW22:AW27" si="19">Q22+AG22</f>
        <v>1682.0999999999997</v>
      </c>
      <c r="AX22" s="5">
        <f t="shared" ref="AX22:AX27" si="20">R22+AH22</f>
        <v>0.1</v>
      </c>
      <c r="AZ22" s="1"/>
      <c r="BA22" s="1"/>
    </row>
    <row r="23" spans="1:53" s="55" customFormat="1" ht="15" customHeight="1" x14ac:dyDescent="0.25">
      <c r="A23" s="3" t="s">
        <v>10</v>
      </c>
      <c r="B23" s="14" t="s">
        <v>6</v>
      </c>
      <c r="C23" s="149">
        <f t="shared" si="1"/>
        <v>984.2</v>
      </c>
      <c r="D23" s="149">
        <f t="shared" si="2"/>
        <v>349</v>
      </c>
      <c r="E23" s="6">
        <f>'3 priedas_asignavimai'!E52+'3 priedas_asignavimai'!E167</f>
        <v>189.89999999999998</v>
      </c>
      <c r="F23" s="6">
        <f>'3 priedas_asignavimai'!F52+'3 priedas_asignavimai'!F167</f>
        <v>35.200000000000003</v>
      </c>
      <c r="G23" s="6">
        <f>'3 priedas_asignavimai'!G52+'3 priedas_asignavimai'!G167</f>
        <v>436.6</v>
      </c>
      <c r="H23" s="6">
        <f>'3 priedas_asignavimai'!H52+'3 priedas_asignavimai'!H167</f>
        <v>312.8</v>
      </c>
      <c r="I23" s="6">
        <f>'3 priedas_asignavimai'!I52+'3 priedas_asignavimai'!I167</f>
        <v>9</v>
      </c>
      <c r="J23" s="6">
        <f>'3 priedas_asignavimai'!J52+'3 priedas_asignavimai'!J167</f>
        <v>0</v>
      </c>
      <c r="K23" s="6">
        <f>'3 priedas_asignavimai'!K52+'3 priedas_asignavimai'!K167</f>
        <v>0</v>
      </c>
      <c r="L23" s="6">
        <f>'3 priedas_asignavimai'!L52+'3 priedas_asignavimai'!L167</f>
        <v>0</v>
      </c>
      <c r="M23" s="6">
        <f>'3 priedas_asignavimai'!M52+'3 priedas_asignavimai'!M167</f>
        <v>131</v>
      </c>
      <c r="N23" s="6">
        <f>'3 priedas_asignavimai'!N52+'3 priedas_asignavimai'!N167</f>
        <v>1</v>
      </c>
      <c r="O23" s="6">
        <f>'3 priedas_asignavimai'!O52+'3 priedas_asignavimai'!O167</f>
        <v>0</v>
      </c>
      <c r="P23" s="6">
        <f>'3 priedas_asignavimai'!P52+'3 priedas_asignavimai'!P167</f>
        <v>0</v>
      </c>
      <c r="Q23" s="6">
        <f>'3 priedas_asignavimai'!Q52+'3 priedas_asignavimai'!Q167</f>
        <v>217.7</v>
      </c>
      <c r="R23" s="6">
        <f>'3 priedas_asignavimai'!R52+'3 priedas_asignavimai'!R167</f>
        <v>0</v>
      </c>
      <c r="S23" s="149">
        <f t="shared" si="3"/>
        <v>1.7000000000000002</v>
      </c>
      <c r="T23" s="149">
        <f t="shared" si="4"/>
        <v>-1.5</v>
      </c>
      <c r="U23" s="126">
        <f>'3 priedas_asignavimai'!U52+'3 priedas_asignavimai'!U167</f>
        <v>0</v>
      </c>
      <c r="V23" s="126">
        <f>'3 priedas_asignavimai'!V52+'3 priedas_asignavimai'!V167</f>
        <v>0</v>
      </c>
      <c r="W23" s="126">
        <f>'3 priedas_asignavimai'!W52+'3 priedas_asignavimai'!W167</f>
        <v>0</v>
      </c>
      <c r="X23" s="126">
        <f>'3 priedas_asignavimai'!X52+'3 priedas_asignavimai'!X167</f>
        <v>-1.5</v>
      </c>
      <c r="Y23" s="126">
        <f>'3 priedas_asignavimai'!Y52+'3 priedas_asignavimai'!Y167</f>
        <v>0</v>
      </c>
      <c r="Z23" s="126">
        <f>'3 priedas_asignavimai'!Z52+'3 priedas_asignavimai'!Z167</f>
        <v>0</v>
      </c>
      <c r="AA23" s="126">
        <f>'3 priedas_asignavimai'!AA52+'3 priedas_asignavimai'!AA167</f>
        <v>0</v>
      </c>
      <c r="AB23" s="126">
        <f>'3 priedas_asignavimai'!AB52+'3 priedas_asignavimai'!AB167</f>
        <v>0</v>
      </c>
      <c r="AC23" s="126">
        <f>'3 priedas_asignavimai'!AC52+'3 priedas_asignavimai'!AC167</f>
        <v>1.7000000000000002</v>
      </c>
      <c r="AD23" s="126">
        <f>'3 priedas_asignavimai'!AD52+'3 priedas_asignavimai'!AD167</f>
        <v>0</v>
      </c>
      <c r="AE23" s="126">
        <f>'3 priedas_asignavimai'!AE52+'3 priedas_asignavimai'!AE167</f>
        <v>0</v>
      </c>
      <c r="AF23" s="126">
        <f>'3 priedas_asignavimai'!AF52+'3 priedas_asignavimai'!AF167</f>
        <v>0</v>
      </c>
      <c r="AG23" s="126">
        <f>'3 priedas_asignavimai'!AG52+'3 priedas_asignavimai'!AG167</f>
        <v>0</v>
      </c>
      <c r="AH23" s="126">
        <f>'3 priedas_asignavimai'!AH52+'3 priedas_asignavimai'!AH167</f>
        <v>0</v>
      </c>
      <c r="AI23" s="18">
        <f t="shared" si="5"/>
        <v>985.90000000000009</v>
      </c>
      <c r="AJ23" s="18">
        <f t="shared" si="6"/>
        <v>347.5</v>
      </c>
      <c r="AK23" s="5">
        <f t="shared" si="7"/>
        <v>189.89999999999998</v>
      </c>
      <c r="AL23" s="5">
        <f t="shared" si="8"/>
        <v>35.200000000000003</v>
      </c>
      <c r="AM23" s="5">
        <f t="shared" si="9"/>
        <v>436.6</v>
      </c>
      <c r="AN23" s="5">
        <f t="shared" si="10"/>
        <v>311.3</v>
      </c>
      <c r="AO23" s="5">
        <f t="shared" si="11"/>
        <v>9</v>
      </c>
      <c r="AP23" s="5">
        <f t="shared" si="12"/>
        <v>0</v>
      </c>
      <c r="AQ23" s="5">
        <f t="shared" si="13"/>
        <v>0</v>
      </c>
      <c r="AR23" s="5">
        <f t="shared" si="14"/>
        <v>0</v>
      </c>
      <c r="AS23" s="5">
        <f t="shared" si="15"/>
        <v>132.69999999999999</v>
      </c>
      <c r="AT23" s="5">
        <f t="shared" si="16"/>
        <v>1</v>
      </c>
      <c r="AU23" s="5">
        <f t="shared" si="17"/>
        <v>0</v>
      </c>
      <c r="AV23" s="5">
        <f t="shared" si="18"/>
        <v>0</v>
      </c>
      <c r="AW23" s="5">
        <f t="shared" si="19"/>
        <v>217.7</v>
      </c>
      <c r="AX23" s="5">
        <f t="shared" si="20"/>
        <v>0</v>
      </c>
      <c r="AZ23" s="1"/>
      <c r="BA23" s="1"/>
    </row>
    <row r="24" spans="1:53" s="55" customFormat="1" ht="15" customHeight="1" x14ac:dyDescent="0.25">
      <c r="A24" s="3" t="s">
        <v>11</v>
      </c>
      <c r="B24" s="14" t="s">
        <v>59</v>
      </c>
      <c r="C24" s="149">
        <f t="shared" si="1"/>
        <v>27891.700000000004</v>
      </c>
      <c r="D24" s="149">
        <f t="shared" si="2"/>
        <v>19929.899999999998</v>
      </c>
      <c r="E24" s="6">
        <f>'3 priedas_asignavimai'!E53+'3 priedas_asignavimai'!E172+'3 priedas_asignavimai'!E176+'3 priedas_asignavimai'!E183+'3 priedas_asignavimai'!E187+'3 priedas_asignavimai'!E196+'3 priedas_asignavimai'!E199+'3 priedas_asignavimai'!E205+'3 priedas_asignavimai'!E212+'3 priedas_asignavimai'!E218+'3 priedas_asignavimai'!E224+'3 priedas_asignavimai'!E231+'3 priedas_asignavimai'!E236+'3 priedas_asignavimai'!E242+'3 priedas_asignavimai'!E247+'3 priedas_asignavimai'!E253+'3 priedas_asignavimai'!E258+'3 priedas_asignavimai'!E264+'3 priedas_asignavimai'!E270+'3 priedas_asignavimai'!E275+'3 priedas_asignavimai'!E281+'3 priedas_asignavimai'!E284+'3 priedas_asignavimai'!E286</f>
        <v>10157.4</v>
      </c>
      <c r="F24" s="6">
        <f>'3 priedas_asignavimai'!F53+'3 priedas_asignavimai'!F172+'3 priedas_asignavimai'!F176+'3 priedas_asignavimai'!F183+'3 priedas_asignavimai'!F187+'3 priedas_asignavimai'!F196+'3 priedas_asignavimai'!F199+'3 priedas_asignavimai'!F205+'3 priedas_asignavimai'!F212+'3 priedas_asignavimai'!F218+'3 priedas_asignavimai'!F224+'3 priedas_asignavimai'!F231+'3 priedas_asignavimai'!F236+'3 priedas_asignavimai'!F242+'3 priedas_asignavimai'!F247+'3 priedas_asignavimai'!F253+'3 priedas_asignavimai'!F258+'3 priedas_asignavimai'!F264+'3 priedas_asignavimai'!F270+'3 priedas_asignavimai'!F275+'3 priedas_asignavimai'!F281+'3 priedas_asignavimai'!F284+'3 priedas_asignavimai'!F286</f>
        <v>6604.7</v>
      </c>
      <c r="G24" s="6">
        <f>'3 priedas_asignavimai'!G53+'3 priedas_asignavimai'!G172+'3 priedas_asignavimai'!G176+'3 priedas_asignavimai'!G183+'3 priedas_asignavimai'!G187+'3 priedas_asignavimai'!G196+'3 priedas_asignavimai'!G199+'3 priedas_asignavimai'!G205+'3 priedas_asignavimai'!G212+'3 priedas_asignavimai'!G218+'3 priedas_asignavimai'!G224+'3 priedas_asignavimai'!G231+'3 priedas_asignavimai'!G236+'3 priedas_asignavimai'!G242+'3 priedas_asignavimai'!G247+'3 priedas_asignavimai'!G253+'3 priedas_asignavimai'!G258+'3 priedas_asignavimai'!G264+'3 priedas_asignavimai'!G270+'3 priedas_asignavimai'!G275+'3 priedas_asignavimai'!G281+'3 priedas_asignavimai'!G284+'3 priedas_asignavimai'!G286</f>
        <v>0</v>
      </c>
      <c r="H24" s="6">
        <f>'3 priedas_asignavimai'!H53+'3 priedas_asignavimai'!H172+'3 priedas_asignavimai'!H176+'3 priedas_asignavimai'!H183+'3 priedas_asignavimai'!H187+'3 priedas_asignavimai'!H196+'3 priedas_asignavimai'!H199+'3 priedas_asignavimai'!H205+'3 priedas_asignavimai'!H212+'3 priedas_asignavimai'!H218+'3 priedas_asignavimai'!H224+'3 priedas_asignavimai'!H231+'3 priedas_asignavimai'!H236+'3 priedas_asignavimai'!H242+'3 priedas_asignavimai'!H247+'3 priedas_asignavimai'!H253+'3 priedas_asignavimai'!H258+'3 priedas_asignavimai'!H264+'3 priedas_asignavimai'!H270+'3 priedas_asignavimai'!H275+'3 priedas_asignavimai'!H281+'3 priedas_asignavimai'!H284+'3 priedas_asignavimai'!H286</f>
        <v>0</v>
      </c>
      <c r="I24" s="6">
        <f>'3 priedas_asignavimai'!I53+'3 priedas_asignavimai'!I172+'3 priedas_asignavimai'!I176+'3 priedas_asignavimai'!I183+'3 priedas_asignavimai'!I187+'3 priedas_asignavimai'!I196+'3 priedas_asignavimai'!I199+'3 priedas_asignavimai'!I205+'3 priedas_asignavimai'!I212+'3 priedas_asignavimai'!I218+'3 priedas_asignavimai'!I224+'3 priedas_asignavimai'!I231+'3 priedas_asignavimai'!I236+'3 priedas_asignavimai'!I242+'3 priedas_asignavimai'!I247+'3 priedas_asignavimai'!I253+'3 priedas_asignavimai'!I258+'3 priedas_asignavimai'!I264+'3 priedas_asignavimai'!I270+'3 priedas_asignavimai'!I275+'3 priedas_asignavimai'!I281+'3 priedas_asignavimai'!I284+'3 priedas_asignavimai'!I286</f>
        <v>2243.8000000000006</v>
      </c>
      <c r="J24" s="6">
        <f>'3 priedas_asignavimai'!J53+'3 priedas_asignavimai'!J172+'3 priedas_asignavimai'!J176+'3 priedas_asignavimai'!J183+'3 priedas_asignavimai'!J187+'3 priedas_asignavimai'!J196+'3 priedas_asignavimai'!J199+'3 priedas_asignavimai'!J205+'3 priedas_asignavimai'!J212+'3 priedas_asignavimai'!J218+'3 priedas_asignavimai'!J224+'3 priedas_asignavimai'!J231+'3 priedas_asignavimai'!J236+'3 priedas_asignavimai'!J242+'3 priedas_asignavimai'!J247+'3 priedas_asignavimai'!J253+'3 priedas_asignavimai'!J258+'3 priedas_asignavimai'!J264+'3 priedas_asignavimai'!J270+'3 priedas_asignavimai'!J275+'3 priedas_asignavimai'!J281+'3 priedas_asignavimai'!J284+'3 priedas_asignavimai'!J286</f>
        <v>743.39999999999975</v>
      </c>
      <c r="K24" s="6">
        <f>'3 priedas_asignavimai'!K53+'3 priedas_asignavimai'!K172+'3 priedas_asignavimai'!K176+'3 priedas_asignavimai'!K183+'3 priedas_asignavimai'!K187+'3 priedas_asignavimai'!K196+'3 priedas_asignavimai'!K199+'3 priedas_asignavimai'!K205+'3 priedas_asignavimai'!K212+'3 priedas_asignavimai'!K218+'3 priedas_asignavimai'!K224+'3 priedas_asignavimai'!K231+'3 priedas_asignavimai'!K236+'3 priedas_asignavimai'!K242+'3 priedas_asignavimai'!K247+'3 priedas_asignavimai'!K253+'3 priedas_asignavimai'!K258+'3 priedas_asignavimai'!K264+'3 priedas_asignavimai'!K270+'3 priedas_asignavimai'!K275+'3 priedas_asignavimai'!K281+'3 priedas_asignavimai'!K284+'3 priedas_asignavimai'!K286</f>
        <v>13312.7</v>
      </c>
      <c r="L24" s="6">
        <f>'3 priedas_asignavimai'!L53+'3 priedas_asignavimai'!L172+'3 priedas_asignavimai'!L176+'3 priedas_asignavimai'!L183+'3 priedas_asignavimai'!L187+'3 priedas_asignavimai'!L196+'3 priedas_asignavimai'!L199+'3 priedas_asignavimai'!L205+'3 priedas_asignavimai'!L212+'3 priedas_asignavimai'!L218+'3 priedas_asignavimai'!L224+'3 priedas_asignavimai'!L231+'3 priedas_asignavimai'!L236+'3 priedas_asignavimai'!L242+'3 priedas_asignavimai'!L247+'3 priedas_asignavimai'!L253+'3 priedas_asignavimai'!L258+'3 priedas_asignavimai'!L264+'3 priedas_asignavimai'!L270+'3 priedas_asignavimai'!L275+'3 priedas_asignavimai'!L281+'3 priedas_asignavimai'!L284+'3 priedas_asignavimai'!L286</f>
        <v>12528</v>
      </c>
      <c r="M24" s="6">
        <f>'3 priedas_asignavimai'!M53+'3 priedas_asignavimai'!M172+'3 priedas_asignavimai'!M176+'3 priedas_asignavimai'!M183+'3 priedas_asignavimai'!M187+'3 priedas_asignavimai'!M196+'3 priedas_asignavimai'!M199+'3 priedas_asignavimai'!M205+'3 priedas_asignavimai'!M212+'3 priedas_asignavimai'!M218+'3 priedas_asignavimai'!M224+'3 priedas_asignavimai'!M231+'3 priedas_asignavimai'!M236+'3 priedas_asignavimai'!M242+'3 priedas_asignavimai'!M247+'3 priedas_asignavimai'!M253+'3 priedas_asignavimai'!M258+'3 priedas_asignavimai'!M264+'3 priedas_asignavimai'!M270+'3 priedas_asignavimai'!M275+'3 priedas_asignavimai'!M281+'3 priedas_asignavimai'!M284+'3 priedas_asignavimai'!M286</f>
        <v>668.4</v>
      </c>
      <c r="N24" s="6">
        <f>'3 priedas_asignavimai'!N53+'3 priedas_asignavimai'!N172+'3 priedas_asignavimai'!N176+'3 priedas_asignavimai'!N183+'3 priedas_asignavimai'!N187+'3 priedas_asignavimai'!N196+'3 priedas_asignavimai'!N199+'3 priedas_asignavimai'!N205+'3 priedas_asignavimai'!N212+'3 priedas_asignavimai'!N218+'3 priedas_asignavimai'!N224+'3 priedas_asignavimai'!N231+'3 priedas_asignavimai'!N236+'3 priedas_asignavimai'!N242+'3 priedas_asignavimai'!N247+'3 priedas_asignavimai'!N253+'3 priedas_asignavimai'!N258+'3 priedas_asignavimai'!N264+'3 priedas_asignavimai'!N270+'3 priedas_asignavimai'!N275+'3 priedas_asignavimai'!N281+'3 priedas_asignavimai'!N284+'3 priedas_asignavimai'!N286</f>
        <v>48</v>
      </c>
      <c r="O24" s="6">
        <f>'3 priedas_asignavimai'!O53+'3 priedas_asignavimai'!O172+'3 priedas_asignavimai'!O176+'3 priedas_asignavimai'!O183+'3 priedas_asignavimai'!O187+'3 priedas_asignavimai'!O196+'3 priedas_asignavimai'!O199+'3 priedas_asignavimai'!O205+'3 priedas_asignavimai'!O212+'3 priedas_asignavimai'!O218+'3 priedas_asignavimai'!O224+'3 priedas_asignavimai'!O231+'3 priedas_asignavimai'!O236+'3 priedas_asignavimai'!O242+'3 priedas_asignavimai'!O247+'3 priedas_asignavimai'!O253+'3 priedas_asignavimai'!O258+'3 priedas_asignavimai'!O264+'3 priedas_asignavimai'!O270+'3 priedas_asignavimai'!O275+'3 priedas_asignavimai'!O281+'3 priedas_asignavimai'!O284+'3 priedas_asignavimai'!O286</f>
        <v>785.9</v>
      </c>
      <c r="P24" s="6">
        <f>'3 priedas_asignavimai'!P53+'3 priedas_asignavimai'!P172+'3 priedas_asignavimai'!P176+'3 priedas_asignavimai'!P183+'3 priedas_asignavimai'!P187+'3 priedas_asignavimai'!P196+'3 priedas_asignavimai'!P199+'3 priedas_asignavimai'!P205+'3 priedas_asignavimai'!P212+'3 priedas_asignavimai'!P218+'3 priedas_asignavimai'!P224+'3 priedas_asignavimai'!P231+'3 priedas_asignavimai'!P236+'3 priedas_asignavimai'!P242+'3 priedas_asignavimai'!P247+'3 priedas_asignavimai'!P253+'3 priedas_asignavimai'!P258+'3 priedas_asignavimai'!P264+'3 priedas_asignavimai'!P270+'3 priedas_asignavimai'!P275+'3 priedas_asignavimai'!P281+'3 priedas_asignavimai'!P284+'3 priedas_asignavimai'!P286</f>
        <v>0</v>
      </c>
      <c r="Q24" s="6">
        <f>'3 priedas_asignavimai'!Q53+'3 priedas_asignavimai'!Q172+'3 priedas_asignavimai'!Q176+'3 priedas_asignavimai'!Q183+'3 priedas_asignavimai'!Q187+'3 priedas_asignavimai'!Q196+'3 priedas_asignavimai'!Q199+'3 priedas_asignavimai'!Q205+'3 priedas_asignavimai'!Q212+'3 priedas_asignavimai'!Q218+'3 priedas_asignavimai'!Q224+'3 priedas_asignavimai'!Q231+'3 priedas_asignavimai'!Q236+'3 priedas_asignavimai'!Q242+'3 priedas_asignavimai'!Q247+'3 priedas_asignavimai'!Q253+'3 priedas_asignavimai'!Q258+'3 priedas_asignavimai'!Q264+'3 priedas_asignavimai'!Q270+'3 priedas_asignavimai'!Q275+'3 priedas_asignavimai'!Q281+'3 priedas_asignavimai'!Q284+'3 priedas_asignavimai'!Q286</f>
        <v>723.5</v>
      </c>
      <c r="R24" s="6">
        <f>'3 priedas_asignavimai'!R53+'3 priedas_asignavimai'!R172+'3 priedas_asignavimai'!R176+'3 priedas_asignavimai'!R183+'3 priedas_asignavimai'!R187+'3 priedas_asignavimai'!R196+'3 priedas_asignavimai'!R199+'3 priedas_asignavimai'!R205+'3 priedas_asignavimai'!R212+'3 priedas_asignavimai'!R218+'3 priedas_asignavimai'!R224+'3 priedas_asignavimai'!R231+'3 priedas_asignavimai'!R236+'3 priedas_asignavimai'!R242+'3 priedas_asignavimai'!R247+'3 priedas_asignavimai'!R253+'3 priedas_asignavimai'!R258+'3 priedas_asignavimai'!R264+'3 priedas_asignavimai'!R270+'3 priedas_asignavimai'!R275+'3 priedas_asignavimai'!R281+'3 priedas_asignavimai'!R284+'3 priedas_asignavimai'!R286</f>
        <v>5.8</v>
      </c>
      <c r="S24" s="149">
        <f t="shared" si="3"/>
        <v>586.59999999999968</v>
      </c>
      <c r="T24" s="149">
        <f t="shared" si="4"/>
        <v>309.39999999999998</v>
      </c>
      <c r="U24" s="126">
        <f>'3 priedas_asignavimai'!U53+'3 priedas_asignavimai'!U172+'3 priedas_asignavimai'!U176+'3 priedas_asignavimai'!U183+'3 priedas_asignavimai'!U187+'3 priedas_asignavimai'!U196+'3 priedas_asignavimai'!U199+'3 priedas_asignavimai'!U205+'3 priedas_asignavimai'!U212+'3 priedas_asignavimai'!U218+'3 priedas_asignavimai'!U224+'3 priedas_asignavimai'!U231+'3 priedas_asignavimai'!U236+'3 priedas_asignavimai'!U242+'3 priedas_asignavimai'!U247+'3 priedas_asignavimai'!U253+'3 priedas_asignavimai'!U258+'3 priedas_asignavimai'!U264+'3 priedas_asignavimai'!U270+'3 priedas_asignavimai'!U275+'3 priedas_asignavimai'!U281+'3 priedas_asignavimai'!U284+'3 priedas_asignavimai'!U286</f>
        <v>23.700000000000003</v>
      </c>
      <c r="V24" s="126">
        <f>'3 priedas_asignavimai'!V53+'3 priedas_asignavimai'!V172+'3 priedas_asignavimai'!V176+'3 priedas_asignavimai'!V183+'3 priedas_asignavimai'!V187+'3 priedas_asignavimai'!V196+'3 priedas_asignavimai'!V199+'3 priedas_asignavimai'!V205+'3 priedas_asignavimai'!V212+'3 priedas_asignavimai'!V218+'3 priedas_asignavimai'!V224+'3 priedas_asignavimai'!V231+'3 priedas_asignavimai'!V236+'3 priedas_asignavimai'!V242+'3 priedas_asignavimai'!V247+'3 priedas_asignavimai'!V253+'3 priedas_asignavimai'!V258+'3 priedas_asignavimai'!V264+'3 priedas_asignavimai'!V270+'3 priedas_asignavimai'!V275+'3 priedas_asignavimai'!V281+'3 priedas_asignavimai'!V284+'3 priedas_asignavimai'!V286</f>
        <v>201.8</v>
      </c>
      <c r="W24" s="126">
        <f>'3 priedas_asignavimai'!W53+'3 priedas_asignavimai'!W172+'3 priedas_asignavimai'!W176+'3 priedas_asignavimai'!W183+'3 priedas_asignavimai'!W187+'3 priedas_asignavimai'!W196+'3 priedas_asignavimai'!W199+'3 priedas_asignavimai'!W205+'3 priedas_asignavimai'!W212+'3 priedas_asignavimai'!W218+'3 priedas_asignavimai'!W224+'3 priedas_asignavimai'!W231+'3 priedas_asignavimai'!W236+'3 priedas_asignavimai'!W242+'3 priedas_asignavimai'!W247+'3 priedas_asignavimai'!W253+'3 priedas_asignavimai'!W258+'3 priedas_asignavimai'!W264+'3 priedas_asignavimai'!W270+'3 priedas_asignavimai'!W275+'3 priedas_asignavimai'!W281+'3 priedas_asignavimai'!W284+'3 priedas_asignavimai'!W286</f>
        <v>0</v>
      </c>
      <c r="X24" s="126">
        <f>'3 priedas_asignavimai'!X53+'3 priedas_asignavimai'!X172+'3 priedas_asignavimai'!X176+'3 priedas_asignavimai'!X183+'3 priedas_asignavimai'!X187+'3 priedas_asignavimai'!X196+'3 priedas_asignavimai'!X199+'3 priedas_asignavimai'!X205+'3 priedas_asignavimai'!X212+'3 priedas_asignavimai'!X218+'3 priedas_asignavimai'!X224+'3 priedas_asignavimai'!X231+'3 priedas_asignavimai'!X236+'3 priedas_asignavimai'!X242+'3 priedas_asignavimai'!X247+'3 priedas_asignavimai'!X253+'3 priedas_asignavimai'!X258+'3 priedas_asignavimai'!X264+'3 priedas_asignavimai'!X270+'3 priedas_asignavimai'!X275+'3 priedas_asignavimai'!X281+'3 priedas_asignavimai'!X284+'3 priedas_asignavimai'!X286</f>
        <v>0</v>
      </c>
      <c r="Y24" s="126">
        <f>'3 priedas_asignavimai'!Y53+'3 priedas_asignavimai'!Y172+'3 priedas_asignavimai'!Y176+'3 priedas_asignavimai'!Y183+'3 priedas_asignavimai'!Y187+'3 priedas_asignavimai'!Y196+'3 priedas_asignavimai'!Y199+'3 priedas_asignavimai'!Y205+'3 priedas_asignavimai'!Y212+'3 priedas_asignavimai'!Y218+'3 priedas_asignavimai'!Y224+'3 priedas_asignavimai'!Y231+'3 priedas_asignavimai'!Y236+'3 priedas_asignavimai'!Y242+'3 priedas_asignavimai'!Y247+'3 priedas_asignavimai'!Y253+'3 priedas_asignavimai'!Y258+'3 priedas_asignavimai'!Y264+'3 priedas_asignavimai'!Y270+'3 priedas_asignavimai'!Y275+'3 priedas_asignavimai'!Y281+'3 priedas_asignavimai'!Y284+'3 priedas_asignavimai'!Y286</f>
        <v>740.1999999999997</v>
      </c>
      <c r="Z24" s="126">
        <f>'3 priedas_asignavimai'!Z53+'3 priedas_asignavimai'!Z172+'3 priedas_asignavimai'!Z176+'3 priedas_asignavimai'!Z183+'3 priedas_asignavimai'!Z187+'3 priedas_asignavimai'!Z196+'3 priedas_asignavimai'!Z199+'3 priedas_asignavimai'!Z205+'3 priedas_asignavimai'!Z212+'3 priedas_asignavimai'!Z218+'3 priedas_asignavimai'!Z224+'3 priedas_asignavimai'!Z231+'3 priedas_asignavimai'!Z236+'3 priedas_asignavimai'!Z242+'3 priedas_asignavimai'!Z247+'3 priedas_asignavimai'!Z253+'3 priedas_asignavimai'!Z258+'3 priedas_asignavimai'!Z264+'3 priedas_asignavimai'!Z270+'3 priedas_asignavimai'!Z275+'3 priedas_asignavimai'!Z281+'3 priedas_asignavimai'!Z284+'3 priedas_asignavimai'!Z286</f>
        <v>12</v>
      </c>
      <c r="AA24" s="126">
        <f>'3 priedas_asignavimai'!AA53+'3 priedas_asignavimai'!AA172+'3 priedas_asignavimai'!AA176+'3 priedas_asignavimai'!AA183+'3 priedas_asignavimai'!AA187+'3 priedas_asignavimai'!AA196+'3 priedas_asignavimai'!AA199+'3 priedas_asignavimai'!AA205+'3 priedas_asignavimai'!AA212+'3 priedas_asignavimai'!AA218+'3 priedas_asignavimai'!AA224+'3 priedas_asignavimai'!AA231+'3 priedas_asignavimai'!AA236+'3 priedas_asignavimai'!AA242+'3 priedas_asignavimai'!AA247+'3 priedas_asignavimai'!AA253+'3 priedas_asignavimai'!AA258+'3 priedas_asignavimai'!AA264+'3 priedas_asignavimai'!AA270+'3 priedas_asignavimai'!AA275+'3 priedas_asignavimai'!AA281+'3 priedas_asignavimai'!AA284+'3 priedas_asignavimai'!AA286</f>
        <v>91.699999999999989</v>
      </c>
      <c r="AB24" s="126">
        <f>'3 priedas_asignavimai'!AB53+'3 priedas_asignavimai'!AB172+'3 priedas_asignavimai'!AB176+'3 priedas_asignavimai'!AB183+'3 priedas_asignavimai'!AB187+'3 priedas_asignavimai'!AB196+'3 priedas_asignavimai'!AB199+'3 priedas_asignavimai'!AB205+'3 priedas_asignavimai'!AB212+'3 priedas_asignavimai'!AB218+'3 priedas_asignavimai'!AB224+'3 priedas_asignavimai'!AB231+'3 priedas_asignavimai'!AB236+'3 priedas_asignavimai'!AB242+'3 priedas_asignavimai'!AB247+'3 priedas_asignavimai'!AB253+'3 priedas_asignavimai'!AB258+'3 priedas_asignavimai'!AB264+'3 priedas_asignavimai'!AB270+'3 priedas_asignavimai'!AB275+'3 priedas_asignavimai'!AB281+'3 priedas_asignavimai'!AB284+'3 priedas_asignavimai'!AB286</f>
        <v>95.59999999999998</v>
      </c>
      <c r="AC24" s="126">
        <f>'3 priedas_asignavimai'!AC53+'3 priedas_asignavimai'!AC172+'3 priedas_asignavimai'!AC176+'3 priedas_asignavimai'!AC183+'3 priedas_asignavimai'!AC187+'3 priedas_asignavimai'!AC196+'3 priedas_asignavimai'!AC199+'3 priedas_asignavimai'!AC205+'3 priedas_asignavimai'!AC212+'3 priedas_asignavimai'!AC218+'3 priedas_asignavimai'!AC224+'3 priedas_asignavimai'!AC231+'3 priedas_asignavimai'!AC236+'3 priedas_asignavimai'!AC242+'3 priedas_asignavimai'!AC247+'3 priedas_asignavimai'!AC253+'3 priedas_asignavimai'!AC258+'3 priedas_asignavimai'!AC264+'3 priedas_asignavimai'!AC270+'3 priedas_asignavimai'!AC275+'3 priedas_asignavimai'!AC281+'3 priedas_asignavimai'!AC284+'3 priedas_asignavimai'!AC286</f>
        <v>31</v>
      </c>
      <c r="AD24" s="126">
        <f>'3 priedas_asignavimai'!AD53+'3 priedas_asignavimai'!AD172+'3 priedas_asignavimai'!AD176+'3 priedas_asignavimai'!AD183+'3 priedas_asignavimai'!AD187+'3 priedas_asignavimai'!AD196+'3 priedas_asignavimai'!AD199+'3 priedas_asignavimai'!AD205+'3 priedas_asignavimai'!AD212+'3 priedas_asignavimai'!AD218+'3 priedas_asignavimai'!AD224+'3 priedas_asignavimai'!AD231+'3 priedas_asignavimai'!AD236+'3 priedas_asignavimai'!AD242+'3 priedas_asignavimai'!AD247+'3 priedas_asignavimai'!AD253+'3 priedas_asignavimai'!AD258+'3 priedas_asignavimai'!AD264+'3 priedas_asignavimai'!AD270+'3 priedas_asignavimai'!AD275+'3 priedas_asignavimai'!AD281+'3 priedas_asignavimai'!AD284+'3 priedas_asignavimai'!AD286</f>
        <v>0</v>
      </c>
      <c r="AE24" s="126">
        <f>'3 priedas_asignavimai'!AE53+'3 priedas_asignavimai'!AE172+'3 priedas_asignavimai'!AE176+'3 priedas_asignavimai'!AE183+'3 priedas_asignavimai'!AE187+'3 priedas_asignavimai'!AE196+'3 priedas_asignavimai'!AE199+'3 priedas_asignavimai'!AE205+'3 priedas_asignavimai'!AE212+'3 priedas_asignavimai'!AE218+'3 priedas_asignavimai'!AE224+'3 priedas_asignavimai'!AE231+'3 priedas_asignavimai'!AE236+'3 priedas_asignavimai'!AE242+'3 priedas_asignavimai'!AE247+'3 priedas_asignavimai'!AE253+'3 priedas_asignavimai'!AE258+'3 priedas_asignavimai'!AE264+'3 priedas_asignavimai'!AE270+'3 priedas_asignavimai'!AE275+'3 priedas_asignavimai'!AE281+'3 priedas_asignavimai'!AE284+'3 priedas_asignavimai'!AE286</f>
        <v>-300</v>
      </c>
      <c r="AF24" s="126">
        <f>'3 priedas_asignavimai'!AF53+'3 priedas_asignavimai'!AF172+'3 priedas_asignavimai'!AF176+'3 priedas_asignavimai'!AF183+'3 priedas_asignavimai'!AF187+'3 priedas_asignavimai'!AF196+'3 priedas_asignavimai'!AF199+'3 priedas_asignavimai'!AF205+'3 priedas_asignavimai'!AF212+'3 priedas_asignavimai'!AF218+'3 priedas_asignavimai'!AF224+'3 priedas_asignavimai'!AF231+'3 priedas_asignavimai'!AF236+'3 priedas_asignavimai'!AF242+'3 priedas_asignavimai'!AF247+'3 priedas_asignavimai'!AF253+'3 priedas_asignavimai'!AF258+'3 priedas_asignavimai'!AF264+'3 priedas_asignavimai'!AF270+'3 priedas_asignavimai'!AF275+'3 priedas_asignavimai'!AF281+'3 priedas_asignavimai'!AF284+'3 priedas_asignavimai'!AF286</f>
        <v>0</v>
      </c>
      <c r="AG24" s="126">
        <f>'3 priedas_asignavimai'!AG53+'3 priedas_asignavimai'!AG172+'3 priedas_asignavimai'!AG176+'3 priedas_asignavimai'!AG183+'3 priedas_asignavimai'!AG187+'3 priedas_asignavimai'!AG196+'3 priedas_asignavimai'!AG199+'3 priedas_asignavimai'!AG205+'3 priedas_asignavimai'!AG212+'3 priedas_asignavimai'!AG218+'3 priedas_asignavimai'!AG224+'3 priedas_asignavimai'!AG231+'3 priedas_asignavimai'!AG236+'3 priedas_asignavimai'!AG242+'3 priedas_asignavimai'!AG247+'3 priedas_asignavimai'!AG253+'3 priedas_asignavimai'!AG258+'3 priedas_asignavimai'!AG264+'3 priedas_asignavimai'!AG270+'3 priedas_asignavimai'!AG275+'3 priedas_asignavimai'!AG281+'3 priedas_asignavimai'!AG284+'3 priedas_asignavimai'!AG286</f>
        <v>0</v>
      </c>
      <c r="AH24" s="126">
        <f>'3 priedas_asignavimai'!AH53+'3 priedas_asignavimai'!AH172+'3 priedas_asignavimai'!AH176+'3 priedas_asignavimai'!AH183+'3 priedas_asignavimai'!AH187+'3 priedas_asignavimai'!AH196+'3 priedas_asignavimai'!AH199+'3 priedas_asignavimai'!AH205+'3 priedas_asignavimai'!AH212+'3 priedas_asignavimai'!AH218+'3 priedas_asignavimai'!AH224+'3 priedas_asignavimai'!AH231+'3 priedas_asignavimai'!AH236+'3 priedas_asignavimai'!AH242+'3 priedas_asignavimai'!AH247+'3 priedas_asignavimai'!AH253+'3 priedas_asignavimai'!AH258+'3 priedas_asignavimai'!AH264+'3 priedas_asignavimai'!AH270+'3 priedas_asignavimai'!AH275+'3 priedas_asignavimai'!AH281+'3 priedas_asignavimai'!AH284+'3 priedas_asignavimai'!AH286</f>
        <v>0</v>
      </c>
      <c r="AI24" s="18">
        <f t="shared" si="5"/>
        <v>28478.300000000003</v>
      </c>
      <c r="AJ24" s="18">
        <f t="shared" si="6"/>
        <v>20239.3</v>
      </c>
      <c r="AK24" s="5">
        <f t="shared" si="7"/>
        <v>10181.1</v>
      </c>
      <c r="AL24" s="5">
        <f t="shared" si="8"/>
        <v>6806.5</v>
      </c>
      <c r="AM24" s="5">
        <f t="shared" si="9"/>
        <v>0</v>
      </c>
      <c r="AN24" s="5">
        <f t="shared" si="10"/>
        <v>0</v>
      </c>
      <c r="AO24" s="5">
        <f t="shared" si="11"/>
        <v>2984.0000000000005</v>
      </c>
      <c r="AP24" s="5">
        <f t="shared" si="12"/>
        <v>755.39999999999975</v>
      </c>
      <c r="AQ24" s="5">
        <f t="shared" si="13"/>
        <v>13404.400000000001</v>
      </c>
      <c r="AR24" s="5">
        <f t="shared" si="14"/>
        <v>12623.6</v>
      </c>
      <c r="AS24" s="5">
        <f t="shared" si="15"/>
        <v>699.4</v>
      </c>
      <c r="AT24" s="5">
        <f t="shared" si="16"/>
        <v>48</v>
      </c>
      <c r="AU24" s="5">
        <f t="shared" si="17"/>
        <v>485.9</v>
      </c>
      <c r="AV24" s="5">
        <f t="shared" si="18"/>
        <v>0</v>
      </c>
      <c r="AW24" s="5">
        <f t="shared" si="19"/>
        <v>723.5</v>
      </c>
      <c r="AX24" s="5">
        <f t="shared" si="20"/>
        <v>5.8</v>
      </c>
      <c r="AZ24" s="1"/>
      <c r="BA24" s="1"/>
    </row>
    <row r="25" spans="1:53" s="55" customFormat="1" x14ac:dyDescent="0.25">
      <c r="A25" s="3" t="s">
        <v>12</v>
      </c>
      <c r="B25" s="14" t="s">
        <v>61</v>
      </c>
      <c r="C25" s="149">
        <f t="shared" si="1"/>
        <v>1038.9000000000001</v>
      </c>
      <c r="D25" s="149">
        <f t="shared" si="2"/>
        <v>319.7</v>
      </c>
      <c r="E25" s="6">
        <f>'3 priedas_asignavimai'!E61+'3 priedas_asignavimai'!E89+'3 priedas_asignavimai'!E96+'3 priedas_asignavimai'!E103+'3 priedas_asignavimai'!E110+'3 priedas_asignavimai'!E117+'3 priedas_asignavimai'!E124+'3 priedas_asignavimai'!E131+'3 priedas_asignavimai'!E138+'3 priedas_asignavimai'!E145+'3 priedas_asignavimai'!E152+'3 priedas_asignavimai'!E159</f>
        <v>497.7</v>
      </c>
      <c r="F25" s="6">
        <f>'3 priedas_asignavimai'!F61+'3 priedas_asignavimai'!F89+'3 priedas_asignavimai'!F96+'3 priedas_asignavimai'!F103+'3 priedas_asignavimai'!F110+'3 priedas_asignavimai'!F117+'3 priedas_asignavimai'!F124+'3 priedas_asignavimai'!F131+'3 priedas_asignavimai'!F138+'3 priedas_asignavimai'!F145+'3 priedas_asignavimai'!F152+'3 priedas_asignavimai'!F159</f>
        <v>239.2</v>
      </c>
      <c r="G25" s="6">
        <f>'3 priedas_asignavimai'!G61+'3 priedas_asignavimai'!G89+'3 priedas_asignavimai'!G96+'3 priedas_asignavimai'!G103+'3 priedas_asignavimai'!G110+'3 priedas_asignavimai'!G117+'3 priedas_asignavimai'!G124+'3 priedas_asignavimai'!G131+'3 priedas_asignavimai'!G138+'3 priedas_asignavimai'!G145+'3 priedas_asignavimai'!G152+'3 priedas_asignavimai'!G159</f>
        <v>326.3</v>
      </c>
      <c r="H25" s="6">
        <f>'3 priedas_asignavimai'!H61+'3 priedas_asignavimai'!H89+'3 priedas_asignavimai'!H96+'3 priedas_asignavimai'!H103+'3 priedas_asignavimai'!H110+'3 priedas_asignavimai'!H117+'3 priedas_asignavimai'!H124+'3 priedas_asignavimai'!H131+'3 priedas_asignavimai'!H138+'3 priedas_asignavimai'!H145+'3 priedas_asignavimai'!H152+'3 priedas_asignavimai'!H159</f>
        <v>79.5</v>
      </c>
      <c r="I25" s="6">
        <f>'3 priedas_asignavimai'!I61+'3 priedas_asignavimai'!I89+'3 priedas_asignavimai'!I96+'3 priedas_asignavimai'!I103+'3 priedas_asignavimai'!I110+'3 priedas_asignavimai'!I117+'3 priedas_asignavimai'!I124+'3 priedas_asignavimai'!I131+'3 priedas_asignavimai'!I138+'3 priedas_asignavimai'!I145+'3 priedas_asignavimai'!I152+'3 priedas_asignavimai'!I159</f>
        <v>0</v>
      </c>
      <c r="J25" s="6">
        <f>'3 priedas_asignavimai'!J61+'3 priedas_asignavimai'!J89+'3 priedas_asignavimai'!J96+'3 priedas_asignavimai'!J103+'3 priedas_asignavimai'!J110+'3 priedas_asignavimai'!J117+'3 priedas_asignavimai'!J124+'3 priedas_asignavimai'!J131+'3 priedas_asignavimai'!J138+'3 priedas_asignavimai'!J145+'3 priedas_asignavimai'!J152+'3 priedas_asignavimai'!J159</f>
        <v>0</v>
      </c>
      <c r="K25" s="6">
        <f>'3 priedas_asignavimai'!K61+'3 priedas_asignavimai'!K89+'3 priedas_asignavimai'!K96+'3 priedas_asignavimai'!K103+'3 priedas_asignavimai'!K110+'3 priedas_asignavimai'!K117+'3 priedas_asignavimai'!K124+'3 priedas_asignavimai'!K131+'3 priedas_asignavimai'!K138+'3 priedas_asignavimai'!K145+'3 priedas_asignavimai'!K152+'3 priedas_asignavimai'!K159</f>
        <v>0</v>
      </c>
      <c r="L25" s="6">
        <f>'3 priedas_asignavimai'!L61+'3 priedas_asignavimai'!L89+'3 priedas_asignavimai'!L96+'3 priedas_asignavimai'!L103+'3 priedas_asignavimai'!L110+'3 priedas_asignavimai'!L117+'3 priedas_asignavimai'!L124+'3 priedas_asignavimai'!L131+'3 priedas_asignavimai'!L138+'3 priedas_asignavimai'!L145+'3 priedas_asignavimai'!L152+'3 priedas_asignavimai'!L159</f>
        <v>0</v>
      </c>
      <c r="M25" s="6">
        <f>'3 priedas_asignavimai'!M61+'3 priedas_asignavimai'!M89+'3 priedas_asignavimai'!M96+'3 priedas_asignavimai'!M103+'3 priedas_asignavimai'!M110+'3 priedas_asignavimai'!M117+'3 priedas_asignavimai'!M124+'3 priedas_asignavimai'!M131+'3 priedas_asignavimai'!M138+'3 priedas_asignavimai'!M145+'3 priedas_asignavimai'!M152+'3 priedas_asignavimai'!M159</f>
        <v>0</v>
      </c>
      <c r="N25" s="6">
        <f>'3 priedas_asignavimai'!N61+'3 priedas_asignavimai'!N89+'3 priedas_asignavimai'!N96+'3 priedas_asignavimai'!N103+'3 priedas_asignavimai'!N110+'3 priedas_asignavimai'!N117+'3 priedas_asignavimai'!N124+'3 priedas_asignavimai'!N131+'3 priedas_asignavimai'!N138+'3 priedas_asignavimai'!N145+'3 priedas_asignavimai'!N152+'3 priedas_asignavimai'!N159</f>
        <v>0</v>
      </c>
      <c r="O25" s="6">
        <f>'3 priedas_asignavimai'!O61+'3 priedas_asignavimai'!O89+'3 priedas_asignavimai'!O96+'3 priedas_asignavimai'!O103+'3 priedas_asignavimai'!O110+'3 priedas_asignavimai'!O117+'3 priedas_asignavimai'!O124+'3 priedas_asignavimai'!O131+'3 priedas_asignavimai'!O138+'3 priedas_asignavimai'!O145+'3 priedas_asignavimai'!O152+'3 priedas_asignavimai'!O159</f>
        <v>214.9</v>
      </c>
      <c r="P25" s="6">
        <f>'3 priedas_asignavimai'!P61+'3 priedas_asignavimai'!P89+'3 priedas_asignavimai'!P96+'3 priedas_asignavimai'!P103+'3 priedas_asignavimai'!P110+'3 priedas_asignavimai'!P117+'3 priedas_asignavimai'!P124+'3 priedas_asignavimai'!P131+'3 priedas_asignavimai'!P138+'3 priedas_asignavimai'!P145+'3 priedas_asignavimai'!P152+'3 priedas_asignavimai'!P159</f>
        <v>1</v>
      </c>
      <c r="Q25" s="6">
        <f>'3 priedas_asignavimai'!Q61+'3 priedas_asignavimai'!Q89+'3 priedas_asignavimai'!Q96+'3 priedas_asignavimai'!Q103+'3 priedas_asignavimai'!Q110+'3 priedas_asignavimai'!Q117+'3 priedas_asignavimai'!Q124+'3 priedas_asignavimai'!Q131+'3 priedas_asignavimai'!Q138+'3 priedas_asignavimai'!Q145+'3 priedas_asignavimai'!Q152+'3 priedas_asignavimai'!Q159</f>
        <v>0</v>
      </c>
      <c r="R25" s="6">
        <f>'3 priedas_asignavimai'!R61+'3 priedas_asignavimai'!R89+'3 priedas_asignavimai'!R96+'3 priedas_asignavimai'!R103+'3 priedas_asignavimai'!R110+'3 priedas_asignavimai'!R117+'3 priedas_asignavimai'!R124+'3 priedas_asignavimai'!R131+'3 priedas_asignavimai'!R138+'3 priedas_asignavimai'!R145+'3 priedas_asignavimai'!R152+'3 priedas_asignavimai'!R159</f>
        <v>0</v>
      </c>
      <c r="S25" s="149">
        <f t="shared" si="3"/>
        <v>-4</v>
      </c>
      <c r="T25" s="149">
        <f t="shared" si="4"/>
        <v>0.29999999999999993</v>
      </c>
      <c r="U25" s="126">
        <f>'3 priedas_asignavimai'!U61+'3 priedas_asignavimai'!U89+'3 priedas_asignavimai'!U96+'3 priedas_asignavimai'!U103+'3 priedas_asignavimai'!U110+'3 priedas_asignavimai'!U117+'3 priedas_asignavimai'!U124+'3 priedas_asignavimai'!U131+'3 priedas_asignavimai'!U138+'3 priedas_asignavimai'!U145+'3 priedas_asignavimai'!U152+'3 priedas_asignavimai'!U159</f>
        <v>-4</v>
      </c>
      <c r="V25" s="126">
        <f>'3 priedas_asignavimai'!V61+'3 priedas_asignavimai'!V89+'3 priedas_asignavimai'!V96+'3 priedas_asignavimai'!V103+'3 priedas_asignavimai'!V110+'3 priedas_asignavimai'!V117+'3 priedas_asignavimai'!V124+'3 priedas_asignavimai'!V131+'3 priedas_asignavimai'!V138+'3 priedas_asignavimai'!V145+'3 priedas_asignavimai'!V152+'3 priedas_asignavimai'!V159</f>
        <v>-0.4</v>
      </c>
      <c r="W25" s="126">
        <f>'3 priedas_asignavimai'!W61+'3 priedas_asignavimai'!W89+'3 priedas_asignavimai'!W96+'3 priedas_asignavimai'!W103+'3 priedas_asignavimai'!W110+'3 priedas_asignavimai'!W117+'3 priedas_asignavimai'!W124+'3 priedas_asignavimai'!W131+'3 priedas_asignavimai'!W138+'3 priedas_asignavimai'!W145+'3 priedas_asignavimai'!W152+'3 priedas_asignavimai'!W159</f>
        <v>0</v>
      </c>
      <c r="X25" s="126">
        <f>'3 priedas_asignavimai'!X61+'3 priedas_asignavimai'!X89+'3 priedas_asignavimai'!X96+'3 priedas_asignavimai'!X103+'3 priedas_asignavimai'!X110+'3 priedas_asignavimai'!X117+'3 priedas_asignavimai'!X124+'3 priedas_asignavimai'!X131+'3 priedas_asignavimai'!X138+'3 priedas_asignavimai'!X145+'3 priedas_asignavimai'!X152+'3 priedas_asignavimai'!X159</f>
        <v>0.7</v>
      </c>
      <c r="Y25" s="126">
        <f>'3 priedas_asignavimai'!Y61+'3 priedas_asignavimai'!Y89+'3 priedas_asignavimai'!Y96+'3 priedas_asignavimai'!Y103+'3 priedas_asignavimai'!Y110+'3 priedas_asignavimai'!Y117+'3 priedas_asignavimai'!Y124+'3 priedas_asignavimai'!Y131+'3 priedas_asignavimai'!Y138+'3 priedas_asignavimai'!Y145+'3 priedas_asignavimai'!Y152+'3 priedas_asignavimai'!Y159</f>
        <v>0</v>
      </c>
      <c r="Z25" s="126">
        <f>'3 priedas_asignavimai'!Z61+'3 priedas_asignavimai'!Z89+'3 priedas_asignavimai'!Z96+'3 priedas_asignavimai'!Z103+'3 priedas_asignavimai'!Z110+'3 priedas_asignavimai'!Z117+'3 priedas_asignavimai'!Z124+'3 priedas_asignavimai'!Z131+'3 priedas_asignavimai'!Z138+'3 priedas_asignavimai'!Z145+'3 priedas_asignavimai'!Z152+'3 priedas_asignavimai'!Z159</f>
        <v>0</v>
      </c>
      <c r="AA25" s="126">
        <f>'3 priedas_asignavimai'!AA61+'3 priedas_asignavimai'!AA89+'3 priedas_asignavimai'!AA96+'3 priedas_asignavimai'!AA103+'3 priedas_asignavimai'!AA110+'3 priedas_asignavimai'!AA117+'3 priedas_asignavimai'!AA124+'3 priedas_asignavimai'!AA131+'3 priedas_asignavimai'!AA138+'3 priedas_asignavimai'!AA145+'3 priedas_asignavimai'!AA152+'3 priedas_asignavimai'!AA159</f>
        <v>0</v>
      </c>
      <c r="AB25" s="126">
        <f>'3 priedas_asignavimai'!AB61+'3 priedas_asignavimai'!AB89+'3 priedas_asignavimai'!AB96+'3 priedas_asignavimai'!AB103+'3 priedas_asignavimai'!AB110+'3 priedas_asignavimai'!AB117+'3 priedas_asignavimai'!AB124+'3 priedas_asignavimai'!AB131+'3 priedas_asignavimai'!AB138+'3 priedas_asignavimai'!AB145+'3 priedas_asignavimai'!AB152+'3 priedas_asignavimai'!AB159</f>
        <v>0</v>
      </c>
      <c r="AC25" s="126">
        <f>'3 priedas_asignavimai'!AC61+'3 priedas_asignavimai'!AC89+'3 priedas_asignavimai'!AC96+'3 priedas_asignavimai'!AC103+'3 priedas_asignavimai'!AC110+'3 priedas_asignavimai'!AC117+'3 priedas_asignavimai'!AC124+'3 priedas_asignavimai'!AC131+'3 priedas_asignavimai'!AC138+'3 priedas_asignavimai'!AC145+'3 priedas_asignavimai'!AC152+'3 priedas_asignavimai'!AC159</f>
        <v>0</v>
      </c>
      <c r="AD25" s="126">
        <f>'3 priedas_asignavimai'!AD61+'3 priedas_asignavimai'!AD89+'3 priedas_asignavimai'!AD96+'3 priedas_asignavimai'!AD103+'3 priedas_asignavimai'!AD110+'3 priedas_asignavimai'!AD117+'3 priedas_asignavimai'!AD124+'3 priedas_asignavimai'!AD131+'3 priedas_asignavimai'!AD138+'3 priedas_asignavimai'!AD145+'3 priedas_asignavimai'!AD152+'3 priedas_asignavimai'!AD159</f>
        <v>0</v>
      </c>
      <c r="AE25" s="126">
        <f>'3 priedas_asignavimai'!AE61+'3 priedas_asignavimai'!AE89+'3 priedas_asignavimai'!AE96+'3 priedas_asignavimai'!AE103+'3 priedas_asignavimai'!AE110+'3 priedas_asignavimai'!AE117+'3 priedas_asignavimai'!AE124+'3 priedas_asignavimai'!AE131+'3 priedas_asignavimai'!AE138+'3 priedas_asignavimai'!AE145+'3 priedas_asignavimai'!AE152+'3 priedas_asignavimai'!AE159</f>
        <v>0</v>
      </c>
      <c r="AF25" s="126">
        <f>'3 priedas_asignavimai'!AF61+'3 priedas_asignavimai'!AF89+'3 priedas_asignavimai'!AF96+'3 priedas_asignavimai'!AF103+'3 priedas_asignavimai'!AF110+'3 priedas_asignavimai'!AF117+'3 priedas_asignavimai'!AF124+'3 priedas_asignavimai'!AF131+'3 priedas_asignavimai'!AF138+'3 priedas_asignavimai'!AF145+'3 priedas_asignavimai'!AF152+'3 priedas_asignavimai'!AF159</f>
        <v>0</v>
      </c>
      <c r="AG25" s="126">
        <f>'3 priedas_asignavimai'!AG61+'3 priedas_asignavimai'!AG89+'3 priedas_asignavimai'!AG96+'3 priedas_asignavimai'!AG103+'3 priedas_asignavimai'!AG110+'3 priedas_asignavimai'!AG117+'3 priedas_asignavimai'!AG124+'3 priedas_asignavimai'!AG131+'3 priedas_asignavimai'!AG138+'3 priedas_asignavimai'!AG145+'3 priedas_asignavimai'!AG152+'3 priedas_asignavimai'!AG159</f>
        <v>0</v>
      </c>
      <c r="AH25" s="126">
        <f>'3 priedas_asignavimai'!AH61+'3 priedas_asignavimai'!AH89+'3 priedas_asignavimai'!AH96+'3 priedas_asignavimai'!AH103+'3 priedas_asignavimai'!AH110+'3 priedas_asignavimai'!AH117+'3 priedas_asignavimai'!AH124+'3 priedas_asignavimai'!AH131+'3 priedas_asignavimai'!AH138+'3 priedas_asignavimai'!AH145+'3 priedas_asignavimai'!AH152+'3 priedas_asignavimai'!AH159</f>
        <v>0</v>
      </c>
      <c r="AI25" s="18">
        <f t="shared" si="5"/>
        <v>1034.9000000000001</v>
      </c>
      <c r="AJ25" s="18">
        <f t="shared" si="6"/>
        <v>320</v>
      </c>
      <c r="AK25" s="5">
        <f t="shared" si="7"/>
        <v>493.7</v>
      </c>
      <c r="AL25" s="5">
        <f t="shared" si="8"/>
        <v>238.79999999999998</v>
      </c>
      <c r="AM25" s="5">
        <f t="shared" si="9"/>
        <v>326.3</v>
      </c>
      <c r="AN25" s="5">
        <f t="shared" si="10"/>
        <v>80.2</v>
      </c>
      <c r="AO25" s="5">
        <f t="shared" si="11"/>
        <v>0</v>
      </c>
      <c r="AP25" s="5">
        <f t="shared" si="12"/>
        <v>0</v>
      </c>
      <c r="AQ25" s="5">
        <f t="shared" si="13"/>
        <v>0</v>
      </c>
      <c r="AR25" s="5">
        <f t="shared" si="14"/>
        <v>0</v>
      </c>
      <c r="AS25" s="5">
        <f t="shared" si="15"/>
        <v>0</v>
      </c>
      <c r="AT25" s="5">
        <f t="shared" si="16"/>
        <v>0</v>
      </c>
      <c r="AU25" s="5">
        <f t="shared" si="17"/>
        <v>214.9</v>
      </c>
      <c r="AV25" s="5">
        <f t="shared" si="18"/>
        <v>1</v>
      </c>
      <c r="AW25" s="5">
        <f t="shared" si="19"/>
        <v>0</v>
      </c>
      <c r="AX25" s="5">
        <f t="shared" si="20"/>
        <v>0</v>
      </c>
      <c r="AZ25" s="1"/>
      <c r="BA25" s="1"/>
    </row>
    <row r="26" spans="1:53" s="55" customFormat="1" ht="15" customHeight="1" x14ac:dyDescent="0.25">
      <c r="A26" s="3" t="s">
        <v>13</v>
      </c>
      <c r="B26" s="14" t="s">
        <v>7</v>
      </c>
      <c r="C26" s="149">
        <f t="shared" si="1"/>
        <v>4945.5</v>
      </c>
      <c r="D26" s="149">
        <f t="shared" si="2"/>
        <v>2141.1999999999994</v>
      </c>
      <c r="E26" s="6">
        <f>'3 priedas_asignavimai'!E63+'3 priedas_asignavimai'!E290+'3 priedas_asignavimai'!E292+'3 priedas_asignavimai'!E294+'3 priedas_asignavimai'!E296+'3 priedas_asignavimai'!E298+'3 priedas_asignavimai'!E300+'3 priedas_asignavimai'!E302+'3 priedas_asignavimai'!E304+'3 priedas_asignavimai'!E307</f>
        <v>3833.0000000000005</v>
      </c>
      <c r="F26" s="6">
        <f>'3 priedas_asignavimai'!F63+'3 priedas_asignavimai'!F290+'3 priedas_asignavimai'!F292+'3 priedas_asignavimai'!F294+'3 priedas_asignavimai'!F296+'3 priedas_asignavimai'!F298+'3 priedas_asignavimai'!F300+'3 priedas_asignavimai'!F302+'3 priedas_asignavimai'!F304+'3 priedas_asignavimai'!F307</f>
        <v>2126.8999999999996</v>
      </c>
      <c r="G26" s="6">
        <f>'3 priedas_asignavimai'!G63+'3 priedas_asignavimai'!G290+'3 priedas_asignavimai'!G292+'3 priedas_asignavimai'!G294+'3 priedas_asignavimai'!G296+'3 priedas_asignavimai'!G298+'3 priedas_asignavimai'!G300+'3 priedas_asignavimai'!G302+'3 priedas_asignavimai'!G304+'3 priedas_asignavimai'!G307</f>
        <v>0</v>
      </c>
      <c r="H26" s="6">
        <f>'3 priedas_asignavimai'!H63+'3 priedas_asignavimai'!H290+'3 priedas_asignavimai'!H292+'3 priedas_asignavimai'!H294+'3 priedas_asignavimai'!H296+'3 priedas_asignavimai'!H298+'3 priedas_asignavimai'!H300+'3 priedas_asignavimai'!H302+'3 priedas_asignavimai'!H304+'3 priedas_asignavimai'!H307</f>
        <v>0</v>
      </c>
      <c r="I26" s="6">
        <f>'3 priedas_asignavimai'!I63+'3 priedas_asignavimai'!I290+'3 priedas_asignavimai'!I292+'3 priedas_asignavimai'!I294+'3 priedas_asignavimai'!I296+'3 priedas_asignavimai'!I298+'3 priedas_asignavimai'!I300+'3 priedas_asignavimai'!I302+'3 priedas_asignavimai'!I304+'3 priedas_asignavimai'!I307</f>
        <v>776.5</v>
      </c>
      <c r="J26" s="6">
        <f>'3 priedas_asignavimai'!J63+'3 priedas_asignavimai'!J290+'3 priedas_asignavimai'!J292+'3 priedas_asignavimai'!J294+'3 priedas_asignavimai'!J296+'3 priedas_asignavimai'!J298+'3 priedas_asignavimai'!J300+'3 priedas_asignavimai'!J302+'3 priedas_asignavimai'!J304+'3 priedas_asignavimai'!J307</f>
        <v>0.6</v>
      </c>
      <c r="K26" s="6">
        <f>'3 priedas_asignavimai'!K63+'3 priedas_asignavimai'!K290+'3 priedas_asignavimai'!K292+'3 priedas_asignavimai'!K294+'3 priedas_asignavimai'!K296+'3 priedas_asignavimai'!K298+'3 priedas_asignavimai'!K300+'3 priedas_asignavimai'!K302+'3 priedas_asignavimai'!K304+'3 priedas_asignavimai'!K307</f>
        <v>0</v>
      </c>
      <c r="L26" s="6">
        <f>'3 priedas_asignavimai'!L63+'3 priedas_asignavimai'!L290+'3 priedas_asignavimai'!L292+'3 priedas_asignavimai'!L294+'3 priedas_asignavimai'!L296+'3 priedas_asignavimai'!L298+'3 priedas_asignavimai'!L300+'3 priedas_asignavimai'!L302+'3 priedas_asignavimai'!L304+'3 priedas_asignavimai'!L307</f>
        <v>0</v>
      </c>
      <c r="M26" s="6">
        <f>'3 priedas_asignavimai'!M63+'3 priedas_asignavimai'!M290+'3 priedas_asignavimai'!M292+'3 priedas_asignavimai'!M294+'3 priedas_asignavimai'!M296+'3 priedas_asignavimai'!M298+'3 priedas_asignavimai'!M300+'3 priedas_asignavimai'!M302+'3 priedas_asignavimai'!M304+'3 priedas_asignavimai'!M307</f>
        <v>80.699999999999989</v>
      </c>
      <c r="N26" s="6">
        <f>'3 priedas_asignavimai'!N63+'3 priedas_asignavimai'!N290+'3 priedas_asignavimai'!N292+'3 priedas_asignavimai'!N294+'3 priedas_asignavimai'!N296+'3 priedas_asignavimai'!N298+'3 priedas_asignavimai'!N300+'3 priedas_asignavimai'!N302+'3 priedas_asignavimai'!N304+'3 priedas_asignavimai'!N307</f>
        <v>0</v>
      </c>
      <c r="O26" s="6">
        <f>'3 priedas_asignavimai'!O63+'3 priedas_asignavimai'!O290+'3 priedas_asignavimai'!O292+'3 priedas_asignavimai'!O294+'3 priedas_asignavimai'!O296+'3 priedas_asignavimai'!O298+'3 priedas_asignavimai'!O300+'3 priedas_asignavimai'!O302+'3 priedas_asignavimai'!O304+'3 priedas_asignavimai'!O307</f>
        <v>140.5</v>
      </c>
      <c r="P26" s="6">
        <f>'3 priedas_asignavimai'!P63+'3 priedas_asignavimai'!P290+'3 priedas_asignavimai'!P292+'3 priedas_asignavimai'!P294+'3 priedas_asignavimai'!P296+'3 priedas_asignavimai'!P298+'3 priedas_asignavimai'!P300+'3 priedas_asignavimai'!P302+'3 priedas_asignavimai'!P304+'3 priedas_asignavimai'!P307</f>
        <v>13.7</v>
      </c>
      <c r="Q26" s="6">
        <f>'3 priedas_asignavimai'!Q63+'3 priedas_asignavimai'!Q290+'3 priedas_asignavimai'!Q292+'3 priedas_asignavimai'!Q294+'3 priedas_asignavimai'!Q296+'3 priedas_asignavimai'!Q298+'3 priedas_asignavimai'!Q300+'3 priedas_asignavimai'!Q302+'3 priedas_asignavimai'!Q304+'3 priedas_asignavimai'!Q307</f>
        <v>114.8</v>
      </c>
      <c r="R26" s="6">
        <f>'3 priedas_asignavimai'!R63+'3 priedas_asignavimai'!R290+'3 priedas_asignavimai'!R292+'3 priedas_asignavimai'!R294+'3 priedas_asignavimai'!R296+'3 priedas_asignavimai'!R298+'3 priedas_asignavimai'!R300+'3 priedas_asignavimai'!R302+'3 priedas_asignavimai'!R304+'3 priedas_asignavimai'!R307</f>
        <v>0</v>
      </c>
      <c r="S26" s="149">
        <f t="shared" si="3"/>
        <v>615.69999999999993</v>
      </c>
      <c r="T26" s="149">
        <f t="shared" si="4"/>
        <v>25.9</v>
      </c>
      <c r="U26" s="126">
        <f>'3 priedas_asignavimai'!U63+'3 priedas_asignavimai'!U290+'3 priedas_asignavimai'!U292+'3 priedas_asignavimai'!U294+'3 priedas_asignavimai'!U296+'3 priedas_asignavimai'!U298+'3 priedas_asignavimai'!U300+'3 priedas_asignavimai'!U302+'3 priedas_asignavimai'!U304+'3 priedas_asignavimai'!U307</f>
        <v>44.800000000000004</v>
      </c>
      <c r="V26" s="126">
        <f>'3 priedas_asignavimai'!V63+'3 priedas_asignavimai'!V290+'3 priedas_asignavimai'!V292+'3 priedas_asignavimai'!V294+'3 priedas_asignavimai'!V296+'3 priedas_asignavimai'!V298+'3 priedas_asignavimai'!V300+'3 priedas_asignavimai'!V302+'3 priedas_asignavimai'!V304+'3 priedas_asignavimai'!V307</f>
        <v>25.9</v>
      </c>
      <c r="W26" s="126">
        <f>'3 priedas_asignavimai'!W63+'3 priedas_asignavimai'!W290+'3 priedas_asignavimai'!W292+'3 priedas_asignavimai'!W294+'3 priedas_asignavimai'!W296+'3 priedas_asignavimai'!W298+'3 priedas_asignavimai'!W300+'3 priedas_asignavimai'!W302+'3 priedas_asignavimai'!W304+'3 priedas_asignavimai'!W307</f>
        <v>0</v>
      </c>
      <c r="X26" s="126">
        <f>'3 priedas_asignavimai'!X63+'3 priedas_asignavimai'!X290+'3 priedas_asignavimai'!X292+'3 priedas_asignavimai'!X294+'3 priedas_asignavimai'!X296+'3 priedas_asignavimai'!X298+'3 priedas_asignavimai'!X300+'3 priedas_asignavimai'!X302+'3 priedas_asignavimai'!X304+'3 priedas_asignavimai'!X307</f>
        <v>0</v>
      </c>
      <c r="Y26" s="126">
        <f>'3 priedas_asignavimai'!Y63+'3 priedas_asignavimai'!Y290+'3 priedas_asignavimai'!Y292+'3 priedas_asignavimai'!Y294+'3 priedas_asignavimai'!Y296+'3 priedas_asignavimai'!Y298+'3 priedas_asignavimai'!Y300+'3 priedas_asignavimai'!Y302+'3 priedas_asignavimai'!Y304+'3 priedas_asignavimai'!Y307</f>
        <v>550.29999999999995</v>
      </c>
      <c r="Z26" s="126">
        <f>'3 priedas_asignavimai'!Z63+'3 priedas_asignavimai'!Z290+'3 priedas_asignavimai'!Z292+'3 priedas_asignavimai'!Z294+'3 priedas_asignavimai'!Z296+'3 priedas_asignavimai'!Z298+'3 priedas_asignavimai'!Z300+'3 priedas_asignavimai'!Z302+'3 priedas_asignavimai'!Z304+'3 priedas_asignavimai'!Z307</f>
        <v>0</v>
      </c>
      <c r="AA26" s="126">
        <f>'3 priedas_asignavimai'!AA63+'3 priedas_asignavimai'!AA290+'3 priedas_asignavimai'!AA292+'3 priedas_asignavimai'!AA294+'3 priedas_asignavimai'!AA296+'3 priedas_asignavimai'!AA298+'3 priedas_asignavimai'!AA300+'3 priedas_asignavimai'!AA302+'3 priedas_asignavimai'!AA304+'3 priedas_asignavimai'!AA307</f>
        <v>0</v>
      </c>
      <c r="AB26" s="126">
        <f>'3 priedas_asignavimai'!AB63+'3 priedas_asignavimai'!AB290+'3 priedas_asignavimai'!AB292+'3 priedas_asignavimai'!AB294+'3 priedas_asignavimai'!AB296+'3 priedas_asignavimai'!AB298+'3 priedas_asignavimai'!AB300+'3 priedas_asignavimai'!AB302+'3 priedas_asignavimai'!AB304+'3 priedas_asignavimai'!AB307</f>
        <v>0</v>
      </c>
      <c r="AC26" s="126">
        <f>'3 priedas_asignavimai'!AC63+'3 priedas_asignavimai'!AC290+'3 priedas_asignavimai'!AC292+'3 priedas_asignavimai'!AC294+'3 priedas_asignavimai'!AC296+'3 priedas_asignavimai'!AC298+'3 priedas_asignavimai'!AC300+'3 priedas_asignavimai'!AC302+'3 priedas_asignavimai'!AC304+'3 priedas_asignavimai'!AC307</f>
        <v>20.6</v>
      </c>
      <c r="AD26" s="126">
        <f>'3 priedas_asignavimai'!AD63+'3 priedas_asignavimai'!AD290+'3 priedas_asignavimai'!AD292+'3 priedas_asignavimai'!AD294+'3 priedas_asignavimai'!AD296+'3 priedas_asignavimai'!AD298+'3 priedas_asignavimai'!AD300+'3 priedas_asignavimai'!AD302+'3 priedas_asignavimai'!AD304+'3 priedas_asignavimai'!AD307</f>
        <v>0</v>
      </c>
      <c r="AE26" s="126">
        <f>'3 priedas_asignavimai'!AE63+'3 priedas_asignavimai'!AE290+'3 priedas_asignavimai'!AE292+'3 priedas_asignavimai'!AE294+'3 priedas_asignavimai'!AE296+'3 priedas_asignavimai'!AE298+'3 priedas_asignavimai'!AE300+'3 priedas_asignavimai'!AE302+'3 priedas_asignavimai'!AE304+'3 priedas_asignavimai'!AE307</f>
        <v>0</v>
      </c>
      <c r="AF26" s="126">
        <f>'3 priedas_asignavimai'!AF63+'3 priedas_asignavimai'!AF290+'3 priedas_asignavimai'!AF292+'3 priedas_asignavimai'!AF294+'3 priedas_asignavimai'!AF296+'3 priedas_asignavimai'!AF298+'3 priedas_asignavimai'!AF300+'3 priedas_asignavimai'!AF302+'3 priedas_asignavimai'!AF304+'3 priedas_asignavimai'!AF307</f>
        <v>0</v>
      </c>
      <c r="AG26" s="126">
        <f>'3 priedas_asignavimai'!AG63+'3 priedas_asignavimai'!AG290+'3 priedas_asignavimai'!AG292+'3 priedas_asignavimai'!AG294+'3 priedas_asignavimai'!AG296+'3 priedas_asignavimai'!AG298+'3 priedas_asignavimai'!AG300+'3 priedas_asignavimai'!AG302+'3 priedas_asignavimai'!AG304+'3 priedas_asignavimai'!AG307</f>
        <v>0</v>
      </c>
      <c r="AH26" s="126">
        <f>'3 priedas_asignavimai'!AH63+'3 priedas_asignavimai'!AH290+'3 priedas_asignavimai'!AH292+'3 priedas_asignavimai'!AH294+'3 priedas_asignavimai'!AH296+'3 priedas_asignavimai'!AH298+'3 priedas_asignavimai'!AH300+'3 priedas_asignavimai'!AH302+'3 priedas_asignavimai'!AH304+'3 priedas_asignavimai'!AH307</f>
        <v>0</v>
      </c>
      <c r="AI26" s="18">
        <f t="shared" si="5"/>
        <v>5561.2000000000007</v>
      </c>
      <c r="AJ26" s="18">
        <f t="shared" si="6"/>
        <v>2167.0999999999995</v>
      </c>
      <c r="AK26" s="5">
        <f t="shared" si="7"/>
        <v>3877.8000000000006</v>
      </c>
      <c r="AL26" s="5">
        <f t="shared" si="8"/>
        <v>2152.7999999999997</v>
      </c>
      <c r="AM26" s="5">
        <f t="shared" si="9"/>
        <v>0</v>
      </c>
      <c r="AN26" s="5">
        <f t="shared" si="10"/>
        <v>0</v>
      </c>
      <c r="AO26" s="5">
        <f t="shared" si="11"/>
        <v>1326.8</v>
      </c>
      <c r="AP26" s="5">
        <f t="shared" si="12"/>
        <v>0.6</v>
      </c>
      <c r="AQ26" s="5">
        <f t="shared" si="13"/>
        <v>0</v>
      </c>
      <c r="AR26" s="5">
        <f t="shared" si="14"/>
        <v>0</v>
      </c>
      <c r="AS26" s="5">
        <f t="shared" si="15"/>
        <v>101.29999999999998</v>
      </c>
      <c r="AT26" s="5">
        <f t="shared" si="16"/>
        <v>0</v>
      </c>
      <c r="AU26" s="5">
        <f t="shared" si="17"/>
        <v>140.5</v>
      </c>
      <c r="AV26" s="5">
        <f t="shared" si="18"/>
        <v>13.7</v>
      </c>
      <c r="AW26" s="5">
        <f t="shared" si="19"/>
        <v>114.8</v>
      </c>
      <c r="AX26" s="5">
        <f t="shared" si="20"/>
        <v>0</v>
      </c>
      <c r="AZ26" s="1"/>
      <c r="BA26" s="1"/>
    </row>
    <row r="27" spans="1:53" s="55" customFormat="1" x14ac:dyDescent="0.25">
      <c r="A27" s="229" t="s">
        <v>14</v>
      </c>
      <c r="B27" s="5" t="s">
        <v>8</v>
      </c>
      <c r="C27" s="149">
        <f t="shared" si="1"/>
        <v>12277</v>
      </c>
      <c r="D27" s="149">
        <f t="shared" si="2"/>
        <v>3350.9000000000005</v>
      </c>
      <c r="E27" s="6">
        <f>'3 priedas_asignavimai'!E66+'3 priedas_asignavimai'!E309+'3 priedas_asignavimai'!E313+'3 priedas_asignavimai'!E316+'3 priedas_asignavimai'!E323</f>
        <v>6506</v>
      </c>
      <c r="F27" s="6">
        <f>'3 priedas_asignavimai'!F66+'3 priedas_asignavimai'!F309+'3 priedas_asignavimai'!F313+'3 priedas_asignavimai'!F316+'3 priedas_asignavimai'!F323</f>
        <v>2254.7000000000003</v>
      </c>
      <c r="G27" s="6">
        <f>'3 priedas_asignavimai'!G66+'3 priedas_asignavimai'!G309+'3 priedas_asignavimai'!G313+'3 priedas_asignavimai'!G316+'3 priedas_asignavimai'!G323</f>
        <v>2550.3000000000002</v>
      </c>
      <c r="H27" s="6">
        <f>'3 priedas_asignavimai'!H66+'3 priedas_asignavimai'!H309+'3 priedas_asignavimai'!H313+'3 priedas_asignavimai'!H316+'3 priedas_asignavimai'!H323</f>
        <v>548</v>
      </c>
      <c r="I27" s="6">
        <f>'3 priedas_asignavimai'!I66+'3 priedas_asignavimai'!I309+'3 priedas_asignavimai'!I313+'3 priedas_asignavimai'!I316+'3 priedas_asignavimai'!I323</f>
        <v>1910.3999999999999</v>
      </c>
      <c r="J27" s="6">
        <f>'3 priedas_asignavimai'!J66+'3 priedas_asignavimai'!J309+'3 priedas_asignavimai'!J313+'3 priedas_asignavimai'!J316+'3 priedas_asignavimai'!J323</f>
        <v>362.9</v>
      </c>
      <c r="K27" s="6">
        <f>'3 priedas_asignavimai'!K66+'3 priedas_asignavimai'!K309+'3 priedas_asignavimai'!K313+'3 priedas_asignavimai'!K316+'3 priedas_asignavimai'!K323</f>
        <v>0</v>
      </c>
      <c r="L27" s="6">
        <f>'3 priedas_asignavimai'!L66+'3 priedas_asignavimai'!L309+'3 priedas_asignavimai'!L313+'3 priedas_asignavimai'!L316+'3 priedas_asignavimai'!L323</f>
        <v>0</v>
      </c>
      <c r="M27" s="6">
        <f>'3 priedas_asignavimai'!M66+'3 priedas_asignavimai'!M309+'3 priedas_asignavimai'!M313+'3 priedas_asignavimai'!M316+'3 priedas_asignavimai'!M323</f>
        <v>487.09999999999997</v>
      </c>
      <c r="N27" s="6">
        <f>'3 priedas_asignavimai'!N66+'3 priedas_asignavimai'!N309+'3 priedas_asignavimai'!N313+'3 priedas_asignavimai'!N316+'3 priedas_asignavimai'!N323</f>
        <v>176.3</v>
      </c>
      <c r="O27" s="6">
        <f>'3 priedas_asignavimai'!O66+'3 priedas_asignavimai'!O309+'3 priedas_asignavimai'!O313+'3 priedas_asignavimai'!O316+'3 priedas_asignavimai'!O323</f>
        <v>251.6</v>
      </c>
      <c r="P27" s="6">
        <f>'3 priedas_asignavimai'!P66+'3 priedas_asignavimai'!P309+'3 priedas_asignavimai'!P313+'3 priedas_asignavimai'!P316+'3 priedas_asignavimai'!P323</f>
        <v>9</v>
      </c>
      <c r="Q27" s="6">
        <f>'3 priedas_asignavimai'!Q66+'3 priedas_asignavimai'!Q309+'3 priedas_asignavimai'!Q313+'3 priedas_asignavimai'!Q316+'3 priedas_asignavimai'!Q323</f>
        <v>571.59999999999991</v>
      </c>
      <c r="R27" s="6">
        <f>'3 priedas_asignavimai'!R66+'3 priedas_asignavimai'!R309+'3 priedas_asignavimai'!R313+'3 priedas_asignavimai'!R316+'3 priedas_asignavimai'!R323</f>
        <v>0</v>
      </c>
      <c r="S27" s="149">
        <f t="shared" si="3"/>
        <v>687.9</v>
      </c>
      <c r="T27" s="149">
        <f t="shared" si="4"/>
        <v>34.700000000000003</v>
      </c>
      <c r="U27" s="126">
        <f>'3 priedas_asignavimai'!U66+'3 priedas_asignavimai'!U309+'3 priedas_asignavimai'!U313+'3 priedas_asignavimai'!U316+'3 priedas_asignavimai'!U323</f>
        <v>297.8</v>
      </c>
      <c r="V27" s="126">
        <f>'3 priedas_asignavimai'!V66+'3 priedas_asignavimai'!V309+'3 priedas_asignavimai'!V313+'3 priedas_asignavimai'!V316+'3 priedas_asignavimai'!V323</f>
        <v>23.9</v>
      </c>
      <c r="W27" s="126">
        <f>'3 priedas_asignavimai'!W66+'3 priedas_asignavimai'!W309+'3 priedas_asignavimai'!W313+'3 priedas_asignavimai'!W316+'3 priedas_asignavimai'!W323</f>
        <v>336.7</v>
      </c>
      <c r="X27" s="126">
        <f>'3 priedas_asignavimai'!X66+'3 priedas_asignavimai'!X309+'3 priedas_asignavimai'!X313+'3 priedas_asignavimai'!X316+'3 priedas_asignavimai'!X323</f>
        <v>-1.2000000000000002</v>
      </c>
      <c r="Y27" s="126">
        <f>'3 priedas_asignavimai'!Y66+'3 priedas_asignavimai'!Y309+'3 priedas_asignavimai'!Y313+'3 priedas_asignavimai'!Y316+'3 priedas_asignavimai'!Y323</f>
        <v>53.400000000000006</v>
      </c>
      <c r="Z27" s="126">
        <f>'3 priedas_asignavimai'!Z66+'3 priedas_asignavimai'!Z309+'3 priedas_asignavimai'!Z313+'3 priedas_asignavimai'!Z316+'3 priedas_asignavimai'!Z323</f>
        <v>12.000000000000007</v>
      </c>
      <c r="AA27" s="126">
        <f>'3 priedas_asignavimai'!AA66+'3 priedas_asignavimai'!AA309+'3 priedas_asignavimai'!AA313+'3 priedas_asignavimai'!AA316+'3 priedas_asignavimai'!AA323</f>
        <v>0</v>
      </c>
      <c r="AB27" s="126">
        <f>'3 priedas_asignavimai'!AB66+'3 priedas_asignavimai'!AB309+'3 priedas_asignavimai'!AB313+'3 priedas_asignavimai'!AB316+'3 priedas_asignavimai'!AB323</f>
        <v>0</v>
      </c>
      <c r="AC27" s="126">
        <f>'3 priedas_asignavimai'!AC66+'3 priedas_asignavimai'!AC309+'3 priedas_asignavimai'!AC313+'3 priedas_asignavimai'!AC316+'3 priedas_asignavimai'!AC323</f>
        <v>0</v>
      </c>
      <c r="AD27" s="126">
        <f>'3 priedas_asignavimai'!AD66+'3 priedas_asignavimai'!AD309+'3 priedas_asignavimai'!AD313+'3 priedas_asignavimai'!AD316+'3 priedas_asignavimai'!AD323</f>
        <v>0</v>
      </c>
      <c r="AE27" s="126">
        <f>'3 priedas_asignavimai'!AE66+'3 priedas_asignavimai'!AE309+'3 priedas_asignavimai'!AE313+'3 priedas_asignavimai'!AE316+'3 priedas_asignavimai'!AE323</f>
        <v>0</v>
      </c>
      <c r="AF27" s="126">
        <f>'3 priedas_asignavimai'!AF66+'3 priedas_asignavimai'!AF309+'3 priedas_asignavimai'!AF313+'3 priedas_asignavimai'!AF316+'3 priedas_asignavimai'!AF323</f>
        <v>0</v>
      </c>
      <c r="AG27" s="126">
        <f>'3 priedas_asignavimai'!AG66+'3 priedas_asignavimai'!AG309+'3 priedas_asignavimai'!AG313+'3 priedas_asignavimai'!AG316+'3 priedas_asignavimai'!AG323</f>
        <v>0</v>
      </c>
      <c r="AH27" s="126">
        <f>'3 priedas_asignavimai'!AH66+'3 priedas_asignavimai'!AH309+'3 priedas_asignavimai'!AH313+'3 priedas_asignavimai'!AH316+'3 priedas_asignavimai'!AH323</f>
        <v>0</v>
      </c>
      <c r="AI27" s="18">
        <f t="shared" si="5"/>
        <v>12964.9</v>
      </c>
      <c r="AJ27" s="18">
        <f t="shared" si="6"/>
        <v>3385.6000000000008</v>
      </c>
      <c r="AK27" s="5">
        <f t="shared" si="7"/>
        <v>6803.8</v>
      </c>
      <c r="AL27" s="5">
        <f t="shared" si="8"/>
        <v>2278.6000000000004</v>
      </c>
      <c r="AM27" s="5">
        <f t="shared" si="9"/>
        <v>2887</v>
      </c>
      <c r="AN27" s="5">
        <f t="shared" si="10"/>
        <v>546.79999999999995</v>
      </c>
      <c r="AO27" s="5">
        <f t="shared" si="11"/>
        <v>1963.8</v>
      </c>
      <c r="AP27" s="5">
        <f t="shared" si="12"/>
        <v>374.9</v>
      </c>
      <c r="AQ27" s="5">
        <f t="shared" si="13"/>
        <v>0</v>
      </c>
      <c r="AR27" s="5">
        <f t="shared" si="14"/>
        <v>0</v>
      </c>
      <c r="AS27" s="5">
        <f t="shared" si="15"/>
        <v>487.09999999999997</v>
      </c>
      <c r="AT27" s="5">
        <f t="shared" si="16"/>
        <v>176.3</v>
      </c>
      <c r="AU27" s="5">
        <f t="shared" si="17"/>
        <v>251.6</v>
      </c>
      <c r="AV27" s="5">
        <f t="shared" si="18"/>
        <v>9</v>
      </c>
      <c r="AW27" s="5">
        <f t="shared" si="19"/>
        <v>571.59999999999991</v>
      </c>
      <c r="AX27" s="5">
        <f t="shared" si="20"/>
        <v>0</v>
      </c>
      <c r="AZ27" s="1"/>
      <c r="BA27" s="1"/>
    </row>
    <row r="28" spans="1:53" ht="15.95" customHeight="1" x14ac:dyDescent="0.25">
      <c r="A28" s="10" t="s">
        <v>355</v>
      </c>
      <c r="B28" s="27" t="s">
        <v>60</v>
      </c>
      <c r="C28" s="149">
        <f>E28+G28+I28+K28+M28+O28+Q28</f>
        <v>68757.400000000009</v>
      </c>
      <c r="D28" s="149">
        <f>F28+H28+J28+L28+N28+P28+R28</f>
        <v>31850.1</v>
      </c>
      <c r="E28" s="122">
        <f t="shared" ref="E28" si="21">E21+E22+E23+E24+E25+E26+E27</f>
        <v>33130.400000000001</v>
      </c>
      <c r="F28" s="122">
        <f t="shared" ref="F28" si="22">F21+F22+F23+F24+F25+F26+F27</f>
        <v>15950.700000000003</v>
      </c>
      <c r="G28" s="122">
        <f t="shared" ref="G28" si="23">G21+G22+G23+G24+G25+G26+G27</f>
        <v>4438</v>
      </c>
      <c r="H28" s="122">
        <f t="shared" ref="H28" si="24">H21+H22+H23+H24+H25+H26+H27</f>
        <v>1956.8999999999999</v>
      </c>
      <c r="I28" s="122">
        <f t="shared" ref="I28" si="25">I21+I22+I23+I24+I25+I26+I27</f>
        <v>8996</v>
      </c>
      <c r="J28" s="122">
        <f t="shared" ref="J28" si="26">J21+J22+J23+J24+J25+J26+J27</f>
        <v>1149.0999999999999</v>
      </c>
      <c r="K28" s="122">
        <f t="shared" ref="K28" si="27">K21+K22+K23+K24+K25+K26+K27</f>
        <v>13312.7</v>
      </c>
      <c r="L28" s="122">
        <f t="shared" ref="L28" si="28">L21+L22+L23+L24+L25+L26+L27</f>
        <v>12528</v>
      </c>
      <c r="M28" s="122">
        <f t="shared" ref="M28" si="29">M21+M22+M23+M24+M25+M26+M27</f>
        <v>1908.8</v>
      </c>
      <c r="N28" s="122">
        <f t="shared" ref="N28" si="30">N21+N22+N23+N24+N25+N26+N27</f>
        <v>228.3</v>
      </c>
      <c r="O28" s="122">
        <f t="shared" ref="O28" si="31">O21+O22+O23+O24+O25+O26+O27</f>
        <v>2439.6999999999998</v>
      </c>
      <c r="P28" s="122">
        <f t="shared" ref="P28" si="32">P21+P22+P23+P24+P25+P26+P27</f>
        <v>30.6</v>
      </c>
      <c r="Q28" s="122">
        <f t="shared" ref="Q28" si="33">Q21+Q22+Q23+Q24+Q25+Q26+Q27</f>
        <v>4531.7999999999993</v>
      </c>
      <c r="R28" s="122">
        <f t="shared" ref="R28" si="34">R21+R22+R23+R24+R25+R26+R27</f>
        <v>6.5</v>
      </c>
      <c r="S28" s="149">
        <f>U28+W28+Y28+AA28+AC28+AE28+AG28</f>
        <v>2111.1</v>
      </c>
      <c r="T28" s="149">
        <f>V28+X28+Z28+AB28+AD28+AF28+AH28</f>
        <v>811.60000000000014</v>
      </c>
      <c r="U28" s="127">
        <f t="shared" ref="U28" si="35">U21+U22+U23+U24+U25+U26+U27</f>
        <v>634.90000000000009</v>
      </c>
      <c r="V28" s="127">
        <f t="shared" ref="V28" si="36">V21+V22+V23+V24+V25+V26+V27</f>
        <v>683.7</v>
      </c>
      <c r="W28" s="127">
        <f t="shared" ref="W28" si="37">W21+W22+W23+W24+W25+W26+W27</f>
        <v>347.3</v>
      </c>
      <c r="X28" s="127">
        <f t="shared" ref="X28" si="38">X21+X22+X23+X24+X25+X26+X27</f>
        <v>15.700000000000003</v>
      </c>
      <c r="Y28" s="127">
        <f t="shared" ref="Y28" si="39">Y21+Y22+Y23+Y24+Y25+Y26+Y27</f>
        <v>971.99999999999966</v>
      </c>
      <c r="Z28" s="127">
        <f t="shared" ref="Z28" si="40">Z21+Z22+Z23+Z24+Z25+Z26+Z27</f>
        <v>20.200000000000006</v>
      </c>
      <c r="AA28" s="127">
        <f t="shared" ref="AA28" si="41">AA21+AA22+AA23+AA24+AA25+AA26+AA27</f>
        <v>91.699999999999989</v>
      </c>
      <c r="AB28" s="127">
        <f t="shared" ref="AB28" si="42">AB21+AB22+AB23+AB24+AB25+AB26+AB27</f>
        <v>95.59999999999998</v>
      </c>
      <c r="AC28" s="127">
        <f t="shared" ref="AC28" si="43">AC21+AC22+AC23+AC24+AC25+AC26+AC27</f>
        <v>65.2</v>
      </c>
      <c r="AD28" s="127">
        <f t="shared" ref="AD28" si="44">AD21+AD22+AD23+AD24+AD25+AD26+AD27</f>
        <v>-3</v>
      </c>
      <c r="AE28" s="127">
        <f t="shared" ref="AE28" si="45">AE21+AE22+AE23+AE24+AE25+AE26+AE27</f>
        <v>0</v>
      </c>
      <c r="AF28" s="127">
        <f t="shared" ref="AF28" si="46">AF21+AF22+AF23+AF24+AF25+AF26+AF27</f>
        <v>0</v>
      </c>
      <c r="AG28" s="127">
        <f t="shared" ref="AG28" si="47">AG21+AG22+AG23+AG24+AG25+AG26+AG27</f>
        <v>0</v>
      </c>
      <c r="AH28" s="127">
        <f t="shared" ref="AH28" si="48">AH21+AH22+AH23+AH24+AH25+AH26+AH27</f>
        <v>-0.6</v>
      </c>
      <c r="AI28" s="18">
        <f>AK28+AM28+AO28+AQ28+AS28+AU28+AW28</f>
        <v>70868.500000000015</v>
      </c>
      <c r="AJ28" s="18">
        <f>AL28+AN28+AP28+AR28+AT28+AV28+AX28</f>
        <v>32661.7</v>
      </c>
      <c r="AK28" s="18">
        <f t="shared" ref="AK28:AX28" si="49">AK21+AK22+AK23+AK24+AK25+AK26+AK27</f>
        <v>33765.300000000003</v>
      </c>
      <c r="AL28" s="18">
        <f t="shared" si="49"/>
        <v>16634.400000000001</v>
      </c>
      <c r="AM28" s="18">
        <f t="shared" si="49"/>
        <v>4785.3</v>
      </c>
      <c r="AN28" s="18">
        <f t="shared" si="49"/>
        <v>1972.6</v>
      </c>
      <c r="AO28" s="18">
        <f t="shared" si="49"/>
        <v>9968</v>
      </c>
      <c r="AP28" s="18">
        <f t="shared" si="49"/>
        <v>1169.2999999999997</v>
      </c>
      <c r="AQ28" s="18">
        <f t="shared" si="49"/>
        <v>13404.400000000001</v>
      </c>
      <c r="AR28" s="18">
        <f t="shared" si="49"/>
        <v>12623.6</v>
      </c>
      <c r="AS28" s="18">
        <f t="shared" si="49"/>
        <v>1973.9999999999998</v>
      </c>
      <c r="AT28" s="18">
        <f t="shared" si="49"/>
        <v>225.3</v>
      </c>
      <c r="AU28" s="18">
        <f t="shared" si="49"/>
        <v>2439.6999999999998</v>
      </c>
      <c r="AV28" s="18">
        <f t="shared" si="49"/>
        <v>30.6</v>
      </c>
      <c r="AW28" s="18">
        <f t="shared" si="49"/>
        <v>4531.7999999999993</v>
      </c>
      <c r="AX28" s="18">
        <f t="shared" si="49"/>
        <v>5.8999999999999995</v>
      </c>
    </row>
    <row r="30" spans="1:53" hidden="1" x14ac:dyDescent="0.25"/>
    <row r="31" spans="1:53" s="153" customFormat="1" hidden="1" x14ac:dyDescent="0.25">
      <c r="B31" s="153" t="s">
        <v>364</v>
      </c>
      <c r="C31" s="154">
        <f>C28-'3 priedas_asignavimai'!C325</f>
        <v>0</v>
      </c>
      <c r="D31" s="154">
        <f>D28-'3 priedas_asignavimai'!D325</f>
        <v>0</v>
      </c>
      <c r="E31" s="154">
        <f>E28-'3 priedas_asignavimai'!E325</f>
        <v>0</v>
      </c>
      <c r="F31" s="154">
        <f>F28-'3 priedas_asignavimai'!F325</f>
        <v>0</v>
      </c>
      <c r="G31" s="154">
        <f>G28-'3 priedas_asignavimai'!G325</f>
        <v>0</v>
      </c>
      <c r="H31" s="154">
        <f>H28-'3 priedas_asignavimai'!H325</f>
        <v>0</v>
      </c>
      <c r="I31" s="154">
        <f>I28-'3 priedas_asignavimai'!I325</f>
        <v>0</v>
      </c>
      <c r="J31" s="154">
        <f>J28-'3 priedas_asignavimai'!J325</f>
        <v>0</v>
      </c>
      <c r="K31" s="154">
        <f>K28-'3 priedas_asignavimai'!K325</f>
        <v>0</v>
      </c>
      <c r="L31" s="154">
        <f>L28-'3 priedas_asignavimai'!L325</f>
        <v>0</v>
      </c>
      <c r="M31" s="154">
        <f>M28-'3 priedas_asignavimai'!M325</f>
        <v>0</v>
      </c>
      <c r="N31" s="154">
        <f>N28-'3 priedas_asignavimai'!N325</f>
        <v>0</v>
      </c>
      <c r="O31" s="154">
        <f>O28-'3 priedas_asignavimai'!O325</f>
        <v>0</v>
      </c>
      <c r="P31" s="154">
        <f>P28-'3 priedas_asignavimai'!P325</f>
        <v>0</v>
      </c>
      <c r="Q31" s="154">
        <f>Q28-'3 priedas_asignavimai'!Q325</f>
        <v>0</v>
      </c>
      <c r="R31" s="154">
        <f>R28-'3 priedas_asignavimai'!R325</f>
        <v>0</v>
      </c>
      <c r="S31" s="154">
        <f>S28-'3 priedas_asignavimai'!S325</f>
        <v>0</v>
      </c>
      <c r="T31" s="154">
        <f>T28-'3 priedas_asignavimai'!T325</f>
        <v>0</v>
      </c>
      <c r="U31" s="154">
        <f>U28-'3 priedas_asignavimai'!U325</f>
        <v>0</v>
      </c>
      <c r="V31" s="154">
        <f>V28-'3 priedas_asignavimai'!V325</f>
        <v>0</v>
      </c>
      <c r="W31" s="154">
        <f>W28-'3 priedas_asignavimai'!W325</f>
        <v>0</v>
      </c>
      <c r="X31" s="154">
        <f>X28-'3 priedas_asignavimai'!X325</f>
        <v>0</v>
      </c>
      <c r="Y31" s="154">
        <f>Y28-'3 priedas_asignavimai'!Y325</f>
        <v>0</v>
      </c>
      <c r="Z31" s="154">
        <f>Z28-'3 priedas_asignavimai'!Z325</f>
        <v>0</v>
      </c>
      <c r="AA31" s="154">
        <f>AA28-'3 priedas_asignavimai'!AA325</f>
        <v>0</v>
      </c>
      <c r="AB31" s="154">
        <f>AB28-'3 priedas_asignavimai'!AB325</f>
        <v>0</v>
      </c>
      <c r="AC31" s="154">
        <f>AC28-'3 priedas_asignavimai'!AC325</f>
        <v>0</v>
      </c>
      <c r="AD31" s="154">
        <f>AD28-'3 priedas_asignavimai'!AD325</f>
        <v>0</v>
      </c>
      <c r="AE31" s="154">
        <f>AE28-'3 priedas_asignavimai'!AE325</f>
        <v>0</v>
      </c>
      <c r="AF31" s="154">
        <f>AF28-'3 priedas_asignavimai'!AF325</f>
        <v>0</v>
      </c>
      <c r="AG31" s="154">
        <f>AG28-'3 priedas_asignavimai'!AG325</f>
        <v>0</v>
      </c>
      <c r="AH31" s="154">
        <f>AH28-'3 priedas_asignavimai'!AH325</f>
        <v>0</v>
      </c>
      <c r="AI31" s="154">
        <f>AI28-'3 priedas_asignavimai'!AI325</f>
        <v>0</v>
      </c>
      <c r="AJ31" s="154">
        <f>AJ28-'3 priedas_asignavimai'!AJ325</f>
        <v>0</v>
      </c>
      <c r="AK31" s="154">
        <f>AK28-'3 priedas_asignavimai'!AK325</f>
        <v>0</v>
      </c>
      <c r="AL31" s="154">
        <f>AL28-'3 priedas_asignavimai'!AL325</f>
        <v>0</v>
      </c>
      <c r="AM31" s="154">
        <f>AM28-'3 priedas_asignavimai'!AM325</f>
        <v>0</v>
      </c>
      <c r="AN31" s="154">
        <f>AN28-'3 priedas_asignavimai'!AN325</f>
        <v>0</v>
      </c>
      <c r="AO31" s="154">
        <f>AO28-'3 priedas_asignavimai'!AO325</f>
        <v>0</v>
      </c>
      <c r="AP31" s="154">
        <f>AP28-'3 priedas_asignavimai'!AP325</f>
        <v>0</v>
      </c>
      <c r="AQ31" s="154">
        <f>AQ28-'3 priedas_asignavimai'!AQ325</f>
        <v>0</v>
      </c>
      <c r="AR31" s="154">
        <f>AR28-'3 priedas_asignavimai'!AR325</f>
        <v>0</v>
      </c>
      <c r="AS31" s="154">
        <f>AS28-'3 priedas_asignavimai'!AS325</f>
        <v>0</v>
      </c>
      <c r="AT31" s="154">
        <f>AT28-'3 priedas_asignavimai'!AT325</f>
        <v>0</v>
      </c>
      <c r="AU31" s="154">
        <f>AU28-'3 priedas_asignavimai'!AU325</f>
        <v>0</v>
      </c>
      <c r="AV31" s="154">
        <f>AV28-'3 priedas_asignavimai'!AV325</f>
        <v>0</v>
      </c>
      <c r="AW31" s="154">
        <f>AW28-'3 priedas_asignavimai'!AW325</f>
        <v>0</v>
      </c>
      <c r="AX31" s="154">
        <f>AX28-'3 priedas_asignavimai'!AX325</f>
        <v>0</v>
      </c>
    </row>
    <row r="35" spans="1:51" s="23" customFormat="1" x14ac:dyDescent="0.25">
      <c r="A35" s="1"/>
      <c r="B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s="23" customFormat="1" x14ac:dyDescent="0.25">
      <c r="A36" s="1"/>
      <c r="B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s="23" customFormat="1" x14ac:dyDescent="0.25">
      <c r="A37" s="1"/>
      <c r="B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3" customFormat="1" x14ac:dyDescent="0.25">
      <c r="A38" s="1"/>
      <c r="B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3" customFormat="1" x14ac:dyDescent="0.25">
      <c r="A39" s="1"/>
      <c r="B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3" customFormat="1" x14ac:dyDescent="0.25">
      <c r="A40" s="1"/>
      <c r="B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3" customFormat="1" x14ac:dyDescent="0.25">
      <c r="A41" s="1"/>
      <c r="B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3" customFormat="1" x14ac:dyDescent="0.25">
      <c r="A42" s="1"/>
      <c r="B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3" customFormat="1" x14ac:dyDescent="0.25">
      <c r="A43" s="1"/>
      <c r="B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3" customFormat="1" x14ac:dyDescent="0.25">
      <c r="A44" s="1"/>
      <c r="B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3" customFormat="1" x14ac:dyDescent="0.25">
      <c r="A45" s="1"/>
      <c r="B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3" customFormat="1" x14ac:dyDescent="0.25">
      <c r="A46" s="1"/>
      <c r="B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3" customFormat="1" x14ac:dyDescent="0.25">
      <c r="A47" s="1"/>
      <c r="B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3" customFormat="1" x14ac:dyDescent="0.25">
      <c r="A48" s="1"/>
      <c r="B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3" customFormat="1" x14ac:dyDescent="0.25">
      <c r="A49" s="1"/>
      <c r="B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3" customFormat="1" x14ac:dyDescent="0.25">
      <c r="A50" s="1"/>
      <c r="B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3" customFormat="1" x14ac:dyDescent="0.25">
      <c r="A51" s="1"/>
      <c r="B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3" customFormat="1" x14ac:dyDescent="0.25">
      <c r="A52" s="1"/>
      <c r="B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3" customFormat="1" x14ac:dyDescent="0.25">
      <c r="A53" s="1"/>
      <c r="B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3" customFormat="1" x14ac:dyDescent="0.25">
      <c r="A54" s="1"/>
      <c r="B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3" customFormat="1" x14ac:dyDescent="0.25">
      <c r="A55" s="1"/>
      <c r="B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3" customFormat="1" x14ac:dyDescent="0.25">
      <c r="A56" s="1"/>
      <c r="B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3" customFormat="1" x14ac:dyDescent="0.25">
      <c r="A57" s="1"/>
      <c r="B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3" customFormat="1" x14ac:dyDescent="0.25">
      <c r="A58" s="1"/>
      <c r="B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3" customFormat="1" x14ac:dyDescent="0.25">
      <c r="A59" s="1"/>
      <c r="B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3" customFormat="1" x14ac:dyDescent="0.25">
      <c r="A60" s="1"/>
      <c r="B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3" customFormat="1" x14ac:dyDescent="0.25">
      <c r="A61" s="1"/>
      <c r="B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3" customFormat="1" x14ac:dyDescent="0.25">
      <c r="A62" s="1"/>
      <c r="B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3" customFormat="1" x14ac:dyDescent="0.25">
      <c r="A63" s="1"/>
      <c r="B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3" customFormat="1" x14ac:dyDescent="0.25">
      <c r="A64" s="1"/>
      <c r="B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3" customFormat="1" x14ac:dyDescent="0.25">
      <c r="A65" s="1"/>
      <c r="B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3" customFormat="1" x14ac:dyDescent="0.25">
      <c r="A66" s="1"/>
      <c r="B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3" customFormat="1" x14ac:dyDescent="0.25">
      <c r="A67" s="1"/>
      <c r="B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3" customFormat="1" x14ac:dyDescent="0.25">
      <c r="A68" s="1"/>
      <c r="B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3" customFormat="1" x14ac:dyDescent="0.25">
      <c r="A69" s="1"/>
      <c r="B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3" customFormat="1" x14ac:dyDescent="0.25">
      <c r="A70" s="1"/>
      <c r="B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3" customFormat="1" x14ac:dyDescent="0.25">
      <c r="A71" s="1"/>
      <c r="B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3" customFormat="1" x14ac:dyDescent="0.25">
      <c r="A72" s="1"/>
      <c r="B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3" customFormat="1" x14ac:dyDescent="0.25">
      <c r="A73" s="1"/>
      <c r="B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3" customFormat="1" x14ac:dyDescent="0.25">
      <c r="A74" s="1"/>
      <c r="B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3" customFormat="1" x14ac:dyDescent="0.25">
      <c r="A75" s="1"/>
      <c r="B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3" customFormat="1" x14ac:dyDescent="0.25">
      <c r="A76" s="1"/>
      <c r="B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3" customFormat="1" x14ac:dyDescent="0.25">
      <c r="A77" s="1"/>
      <c r="B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3" customFormat="1" x14ac:dyDescent="0.25">
      <c r="A78" s="1"/>
      <c r="B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3" customFormat="1" x14ac:dyDescent="0.25">
      <c r="A79" s="1"/>
      <c r="B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3" customFormat="1" x14ac:dyDescent="0.25">
      <c r="A80" s="1"/>
      <c r="B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3" customFormat="1" x14ac:dyDescent="0.25">
      <c r="A81" s="1"/>
      <c r="B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3" customFormat="1" x14ac:dyDescent="0.25">
      <c r="A82" s="1"/>
      <c r="B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3" customFormat="1" x14ac:dyDescent="0.25">
      <c r="A83" s="1"/>
      <c r="B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3" customFormat="1" x14ac:dyDescent="0.25">
      <c r="A84" s="1"/>
      <c r="B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3" customFormat="1" x14ac:dyDescent="0.25">
      <c r="A85" s="1"/>
      <c r="B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3" customFormat="1" x14ac:dyDescent="0.25">
      <c r="A86" s="1"/>
      <c r="B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3" customFormat="1" x14ac:dyDescent="0.25">
      <c r="A87" s="1"/>
      <c r="B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3" customFormat="1" x14ac:dyDescent="0.25">
      <c r="A88" s="1"/>
      <c r="B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3" customFormat="1" x14ac:dyDescent="0.25">
      <c r="A89" s="1"/>
      <c r="B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3" customFormat="1" x14ac:dyDescent="0.25">
      <c r="A90" s="1"/>
      <c r="B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3" customFormat="1" x14ac:dyDescent="0.25">
      <c r="A91" s="1"/>
      <c r="B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3" customFormat="1" x14ac:dyDescent="0.25">
      <c r="A92" s="1"/>
      <c r="B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3" customFormat="1" x14ac:dyDescent="0.25">
      <c r="A93" s="1"/>
      <c r="B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3" customFormat="1" x14ac:dyDescent="0.25">
      <c r="A94" s="1"/>
      <c r="B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3" customFormat="1" x14ac:dyDescent="0.25">
      <c r="A95" s="1"/>
      <c r="B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3" customFormat="1" x14ac:dyDescent="0.25">
      <c r="A96" s="1"/>
      <c r="B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3" customFormat="1" x14ac:dyDescent="0.25">
      <c r="A97" s="1"/>
      <c r="B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3" customFormat="1" x14ac:dyDescent="0.25">
      <c r="A98" s="1"/>
      <c r="B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3" customFormat="1" x14ac:dyDescent="0.25">
      <c r="A99" s="1"/>
      <c r="B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3" customFormat="1" x14ac:dyDescent="0.25">
      <c r="A100" s="1"/>
      <c r="B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3" customFormat="1" x14ac:dyDescent="0.25">
      <c r="A101" s="1"/>
      <c r="B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3" customFormat="1" x14ac:dyDescent="0.25">
      <c r="A102" s="1"/>
      <c r="B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3" customFormat="1" x14ac:dyDescent="0.25">
      <c r="A103" s="1"/>
      <c r="B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3" customFormat="1" x14ac:dyDescent="0.25">
      <c r="A104" s="1"/>
      <c r="B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3" customFormat="1" x14ac:dyDescent="0.25">
      <c r="A105" s="1"/>
      <c r="B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3" customFormat="1" x14ac:dyDescent="0.25">
      <c r="A106" s="1"/>
      <c r="B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3" customFormat="1" x14ac:dyDescent="0.25">
      <c r="A107" s="1"/>
      <c r="B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3" customFormat="1" x14ac:dyDescent="0.25">
      <c r="A108" s="1"/>
      <c r="B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3" customFormat="1" x14ac:dyDescent="0.25">
      <c r="A109" s="1"/>
      <c r="B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3" customFormat="1" x14ac:dyDescent="0.25">
      <c r="A110" s="1"/>
      <c r="B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3" customFormat="1" x14ac:dyDescent="0.25">
      <c r="A111" s="1"/>
      <c r="B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3" customFormat="1" x14ac:dyDescent="0.25">
      <c r="A112" s="1"/>
      <c r="B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3" customFormat="1" x14ac:dyDescent="0.25">
      <c r="A113" s="1"/>
      <c r="B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  <row r="114" spans="1:51" s="23" customFormat="1" x14ac:dyDescent="0.25">
      <c r="A114" s="1"/>
      <c r="B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</row>
    <row r="115" spans="1:51" s="23" customFormat="1" x14ac:dyDescent="0.25">
      <c r="A115" s="1"/>
      <c r="B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  <row r="116" spans="1:51" s="23" customFormat="1" x14ac:dyDescent="0.25">
      <c r="A116" s="1"/>
      <c r="B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</row>
    <row r="117" spans="1:51" s="23" customFormat="1" x14ac:dyDescent="0.25">
      <c r="A117" s="1"/>
      <c r="B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</row>
    <row r="118" spans="1:51" s="23" customFormat="1" x14ac:dyDescent="0.25">
      <c r="A118" s="1"/>
      <c r="B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</row>
    <row r="119" spans="1:51" s="23" customFormat="1" x14ac:dyDescent="0.25">
      <c r="A119" s="1"/>
      <c r="B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</row>
    <row r="120" spans="1:51" s="23" customFormat="1" x14ac:dyDescent="0.25">
      <c r="A120" s="1"/>
      <c r="B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</row>
    <row r="121" spans="1:51" s="23" customFormat="1" x14ac:dyDescent="0.25">
      <c r="A121" s="1"/>
      <c r="B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</row>
  </sheetData>
  <mergeCells count="56">
    <mergeCell ref="AT13:AX13"/>
    <mergeCell ref="AT14:AX14"/>
    <mergeCell ref="O9:R9"/>
    <mergeCell ref="AE9:AH9"/>
    <mergeCell ref="AT9:AX9"/>
    <mergeCell ref="O10:R10"/>
    <mergeCell ref="AE10:AH10"/>
    <mergeCell ref="AT10:AX10"/>
    <mergeCell ref="AT11:AX11"/>
    <mergeCell ref="AT12:AX12"/>
    <mergeCell ref="O8:R8"/>
    <mergeCell ref="AE8:AH8"/>
    <mergeCell ref="AT8:AX8"/>
    <mergeCell ref="O5:R5"/>
    <mergeCell ref="O6:R6"/>
    <mergeCell ref="O7:R7"/>
    <mergeCell ref="AE5:AH5"/>
    <mergeCell ref="AE6:AH6"/>
    <mergeCell ref="AE7:AH7"/>
    <mergeCell ref="AT6:AX6"/>
    <mergeCell ref="AT7:AX7"/>
    <mergeCell ref="C18:D19"/>
    <mergeCell ref="E18:R18"/>
    <mergeCell ref="E19:F19"/>
    <mergeCell ref="G19:H19"/>
    <mergeCell ref="I19:J19"/>
    <mergeCell ref="K19:L19"/>
    <mergeCell ref="M19:N19"/>
    <mergeCell ref="O19:P19"/>
    <mergeCell ref="Q19:R19"/>
    <mergeCell ref="Y19:Z19"/>
    <mergeCell ref="AA19:AB19"/>
    <mergeCell ref="AC19:AD19"/>
    <mergeCell ref="AE19:AF19"/>
    <mergeCell ref="AG19:AH19"/>
    <mergeCell ref="AQ19:AR19"/>
    <mergeCell ref="AS19:AT19"/>
    <mergeCell ref="AU19:AV19"/>
    <mergeCell ref="AW19:AX19"/>
    <mergeCell ref="A16:AX16"/>
    <mergeCell ref="A18:A20"/>
    <mergeCell ref="B18:B20"/>
    <mergeCell ref="AI18:AJ19"/>
    <mergeCell ref="AK18:AX18"/>
    <mergeCell ref="AK19:AL19"/>
    <mergeCell ref="AM19:AN19"/>
    <mergeCell ref="AO19:AP19"/>
    <mergeCell ref="S18:T19"/>
    <mergeCell ref="U18:AH18"/>
    <mergeCell ref="U19:V19"/>
    <mergeCell ref="W19:X19"/>
    <mergeCell ref="AT1:AX1"/>
    <mergeCell ref="AT2:AX2"/>
    <mergeCell ref="AT3:AX3"/>
    <mergeCell ref="AT4:AX4"/>
    <mergeCell ref="AT5:AX5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>
    <tabColor rgb="FFFFFF00"/>
  </sheetPr>
  <dimension ref="A2:S134"/>
  <sheetViews>
    <sheetView workbookViewId="0">
      <pane xSplit="1" ySplit="3" topLeftCell="B109" activePane="bottomRight" state="frozen"/>
      <selection pane="topRight" activeCell="B1" sqref="B1"/>
      <selection pane="bottomLeft" activeCell="A4" sqref="A4"/>
      <selection pane="bottomRight" activeCell="K118" sqref="K118"/>
    </sheetView>
  </sheetViews>
  <sheetFormatPr defaultRowHeight="12.75" x14ac:dyDescent="0.2"/>
  <cols>
    <col min="1" max="1" width="88.42578125" customWidth="1"/>
    <col min="6" max="6" width="10.140625" bestFit="1" customWidth="1"/>
    <col min="7" max="7" width="12.7109375" bestFit="1" customWidth="1"/>
    <col min="9" max="9" width="12.7109375" bestFit="1" customWidth="1"/>
    <col min="10" max="10" width="9.7109375" bestFit="1" customWidth="1"/>
    <col min="17" max="17" width="11.7109375" bestFit="1" customWidth="1"/>
    <col min="18" max="18" width="11.7109375" customWidth="1"/>
    <col min="19" max="19" width="11.5703125" bestFit="1" customWidth="1"/>
  </cols>
  <sheetData>
    <row r="2" spans="1:12" x14ac:dyDescent="0.2">
      <c r="B2" s="156" t="s">
        <v>366</v>
      </c>
      <c r="C2" s="282" t="s">
        <v>367</v>
      </c>
      <c r="D2" s="283"/>
      <c r="E2" s="156" t="s">
        <v>368</v>
      </c>
      <c r="G2" s="285" t="s">
        <v>410</v>
      </c>
      <c r="H2" s="285"/>
      <c r="I2" s="285"/>
      <c r="J2" s="285"/>
    </row>
    <row r="3" spans="1:12" x14ac:dyDescent="0.2">
      <c r="B3" s="156" t="s">
        <v>373</v>
      </c>
      <c r="C3" s="163" t="s">
        <v>373</v>
      </c>
      <c r="D3" s="164" t="s">
        <v>372</v>
      </c>
      <c r="E3" s="156"/>
      <c r="G3" s="187" t="s">
        <v>399</v>
      </c>
      <c r="H3" s="187" t="s">
        <v>400</v>
      </c>
      <c r="I3" s="187" t="s">
        <v>372</v>
      </c>
    </row>
    <row r="4" spans="1:12" ht="28.5" x14ac:dyDescent="0.2">
      <c r="A4" s="159" t="s">
        <v>195</v>
      </c>
      <c r="B4" s="158">
        <f>'1 priedas_pajamos'!E54</f>
        <v>4785.2999999999993</v>
      </c>
      <c r="C4" s="158">
        <f>SUM(C5:C27)</f>
        <v>4785.2999999999993</v>
      </c>
      <c r="D4" s="158">
        <f>SUM(D5:D27)</f>
        <v>1972.6</v>
      </c>
      <c r="E4" s="158">
        <f>B4-C4</f>
        <v>0</v>
      </c>
      <c r="G4">
        <f>'1 priedas_pajamos'!E54</f>
        <v>4785.2999999999993</v>
      </c>
      <c r="H4">
        <f>'3 priedas_asignavimai'!AM325</f>
        <v>4785.3</v>
      </c>
      <c r="I4">
        <f>'3 priedas_asignavimai'!AN325</f>
        <v>1972.6</v>
      </c>
      <c r="J4">
        <f>G4-B4</f>
        <v>0</v>
      </c>
      <c r="K4">
        <f t="shared" ref="K4" si="0">H4-C4</f>
        <v>0</v>
      </c>
      <c r="L4">
        <f t="shared" ref="L4" si="1">I4-D4</f>
        <v>0</v>
      </c>
    </row>
    <row r="5" spans="1:12" x14ac:dyDescent="0.2">
      <c r="A5" s="93" t="s">
        <v>268</v>
      </c>
      <c r="B5" s="155">
        <f>'1 priedas_pajamos'!E55</f>
        <v>0.7</v>
      </c>
      <c r="C5" s="155">
        <f>'3 priedas_asignavimai'!AM24</f>
        <v>0.7</v>
      </c>
      <c r="D5" s="155">
        <f>'3 priedas_asignavimai'!AN24</f>
        <v>0.7</v>
      </c>
      <c r="E5" s="155">
        <f t="shared" ref="E5:E27" si="2">B5-C5</f>
        <v>0</v>
      </c>
    </row>
    <row r="6" spans="1:12" x14ac:dyDescent="0.2">
      <c r="A6" s="93" t="s">
        <v>65</v>
      </c>
      <c r="B6" s="155">
        <f>'1 priedas_pajamos'!E56</f>
        <v>26.8</v>
      </c>
      <c r="C6" s="155">
        <f>'3 priedas_asignavimai'!AM25</f>
        <v>26.8</v>
      </c>
      <c r="D6" s="155">
        <f>'3 priedas_asignavimai'!AN25</f>
        <v>23.6</v>
      </c>
      <c r="E6" s="155">
        <f t="shared" si="2"/>
        <v>0</v>
      </c>
    </row>
    <row r="7" spans="1:12" x14ac:dyDescent="0.2">
      <c r="A7" s="93" t="s">
        <v>72</v>
      </c>
      <c r="B7" s="155">
        <f>'1 priedas_pajamos'!E57</f>
        <v>8.4</v>
      </c>
      <c r="C7" s="155">
        <f>'3 priedas_asignavimai'!AM26</f>
        <v>8.4</v>
      </c>
      <c r="D7" s="155">
        <f>'3 priedas_asignavimai'!AN26</f>
        <v>8.3000000000000007</v>
      </c>
      <c r="E7" s="155">
        <f t="shared" si="2"/>
        <v>0</v>
      </c>
    </row>
    <row r="8" spans="1:12" x14ac:dyDescent="0.2">
      <c r="A8" s="93" t="s">
        <v>66</v>
      </c>
      <c r="B8" s="155">
        <f>'1 priedas_pajamos'!E58</f>
        <v>274.89999999999998</v>
      </c>
      <c r="C8" s="155">
        <f>'3 priedas_asignavimai'!AM27+'3 priedas_asignavimai'!AM80</f>
        <v>274.90000000000003</v>
      </c>
      <c r="D8" s="155">
        <f>'3 priedas_asignavimai'!AN27+'3 priedas_asignavimai'!AN80</f>
        <v>0</v>
      </c>
      <c r="E8" s="155">
        <f t="shared" si="2"/>
        <v>0</v>
      </c>
    </row>
    <row r="9" spans="1:12" x14ac:dyDescent="0.2">
      <c r="A9" s="93" t="s">
        <v>234</v>
      </c>
      <c r="B9" s="155">
        <f>'1 priedas_pajamos'!E59</f>
        <v>551.5</v>
      </c>
      <c r="C9" s="155">
        <f>'3 priedas_asignavimai'!AM28+'3 priedas_asignavimai'!AM81</f>
        <v>551.5</v>
      </c>
      <c r="D9" s="155">
        <f>'3 priedas_asignavimai'!AN28+'3 priedas_asignavimai'!AN81</f>
        <v>19.8</v>
      </c>
      <c r="E9" s="155">
        <f t="shared" si="2"/>
        <v>0</v>
      </c>
    </row>
    <row r="10" spans="1:12" x14ac:dyDescent="0.2">
      <c r="A10" s="93" t="s">
        <v>82</v>
      </c>
      <c r="B10" s="155">
        <f>'1 priedas_pajamos'!E60</f>
        <v>2121.3000000000002</v>
      </c>
      <c r="C10" s="155">
        <f>'3 priedas_asignavimai'!AM82+'3 priedas_asignavimai'!AM29+'3 priedas_asignavimai'!AM83+'3 priedas_asignavimai'!AM317</f>
        <v>2121.3000000000002</v>
      </c>
      <c r="D10" s="230">
        <f>'3 priedas_asignavimai'!AN29+'3 priedas_asignavimai'!AN83+'3 priedas_asignavimai'!AN317</f>
        <v>579</v>
      </c>
      <c r="E10" s="155">
        <f t="shared" si="2"/>
        <v>0</v>
      </c>
    </row>
    <row r="11" spans="1:12" x14ac:dyDescent="0.2">
      <c r="A11" s="93" t="s">
        <v>73</v>
      </c>
      <c r="B11" s="155">
        <f>'1 priedas_pajamos'!E61</f>
        <v>19.799999999999997</v>
      </c>
      <c r="C11" s="155">
        <f>'3 priedas_asignavimai'!AM30</f>
        <v>19.799999999999997</v>
      </c>
      <c r="D11" s="155">
        <f>'3 priedas_asignavimai'!AN30</f>
        <v>18.7</v>
      </c>
      <c r="E11" s="155">
        <f t="shared" si="2"/>
        <v>0</v>
      </c>
    </row>
    <row r="12" spans="1:12" x14ac:dyDescent="0.2">
      <c r="A12" s="93" t="s">
        <v>171</v>
      </c>
      <c r="B12" s="155">
        <f>'1 priedas_pajamos'!E62</f>
        <v>111.6</v>
      </c>
      <c r="C12" s="155">
        <f>'3 priedas_asignavimai'!AM87+'3 priedas_asignavimai'!AM90+'3 priedas_asignavimai'!AM94+'3 priedas_asignavimai'!AM97+'3 priedas_asignavimai'!AM101+'3 priedas_asignavimai'!AM104+'3 priedas_asignavimai'!AM108+'3 priedas_asignavimai'!AM111+'3 priedas_asignavimai'!AM115+'3 priedas_asignavimai'!AM118+'3 priedas_asignavimai'!AM122+'3 priedas_asignavimai'!AM125+'3 priedas_asignavimai'!AM129+'3 priedas_asignavimai'!AM132+'3 priedas_asignavimai'!AM136+'3 priedas_asignavimai'!AM139+'3 priedas_asignavimai'!AM143+'3 priedas_asignavimai'!AM146+'3 priedas_asignavimai'!AM150+'3 priedas_asignavimai'!AM153+'3 priedas_asignavimai'!AM157+'3 priedas_asignavimai'!AM160</f>
        <v>111.6</v>
      </c>
      <c r="D12" s="155">
        <f>'3 priedas_asignavimai'!AN87+'3 priedas_asignavimai'!AN90+'3 priedas_asignavimai'!AN94+'3 priedas_asignavimai'!AN97+'3 priedas_asignavimai'!AN101+'3 priedas_asignavimai'!AN104+'3 priedas_asignavimai'!AN108+'3 priedas_asignavimai'!AN111+'3 priedas_asignavimai'!AN115+'3 priedas_asignavimai'!AN118+'3 priedas_asignavimai'!AN122+'3 priedas_asignavimai'!AN125+'3 priedas_asignavimai'!AN129+'3 priedas_asignavimai'!AN132+'3 priedas_asignavimai'!AN136+'3 priedas_asignavimai'!AN139+'3 priedas_asignavimai'!AN143+'3 priedas_asignavimai'!AN146+'3 priedas_asignavimai'!AN150+'3 priedas_asignavimai'!AN153+'3 priedas_asignavimai'!AN157+'3 priedas_asignavimai'!AN160</f>
        <v>80.199999999999989</v>
      </c>
      <c r="E12" s="155">
        <f t="shared" si="2"/>
        <v>0</v>
      </c>
    </row>
    <row r="13" spans="1:12" ht="25.5" x14ac:dyDescent="0.2">
      <c r="A13" s="93" t="s">
        <v>269</v>
      </c>
      <c r="B13" s="155">
        <f>'1 priedas_pajamos'!E63</f>
        <v>357.8</v>
      </c>
      <c r="C13" s="155">
        <f>'3 priedas_asignavimai'!AM168</f>
        <v>357.8</v>
      </c>
      <c r="D13" s="155">
        <f>'3 priedas_asignavimai'!AN168</f>
        <v>288</v>
      </c>
      <c r="E13" s="155">
        <f t="shared" si="2"/>
        <v>0</v>
      </c>
    </row>
    <row r="14" spans="1:12" ht="25.5" x14ac:dyDescent="0.2">
      <c r="A14" s="93" t="s">
        <v>232</v>
      </c>
      <c r="B14" s="155">
        <f>'1 priedas_pajamos'!E64</f>
        <v>78.8</v>
      </c>
      <c r="C14" s="155">
        <f>'3 priedas_asignavimai'!AM170</f>
        <v>78.8</v>
      </c>
      <c r="D14" s="155">
        <f>'3 priedas_asignavimai'!AN170</f>
        <v>23.3</v>
      </c>
      <c r="E14" s="155">
        <f t="shared" si="2"/>
        <v>0</v>
      </c>
    </row>
    <row r="15" spans="1:12" x14ac:dyDescent="0.2">
      <c r="A15" s="93" t="s">
        <v>67</v>
      </c>
      <c r="B15" s="155">
        <f>'1 priedas_pajamos'!E65</f>
        <v>30.6</v>
      </c>
      <c r="C15" s="155">
        <f>'3 priedas_asignavimai'!AM31</f>
        <v>30.6</v>
      </c>
      <c r="D15" s="155">
        <f>'3 priedas_asignavimai'!AN31</f>
        <v>30.1</v>
      </c>
      <c r="E15" s="155">
        <f t="shared" si="2"/>
        <v>0</v>
      </c>
    </row>
    <row r="16" spans="1:12" x14ac:dyDescent="0.2">
      <c r="A16" s="93" t="s">
        <v>68</v>
      </c>
      <c r="B16" s="155">
        <f>'1 priedas_pajamos'!E66</f>
        <v>6.5</v>
      </c>
      <c r="C16" s="155">
        <f>'3 priedas_asignavimai'!AM32</f>
        <v>6.5</v>
      </c>
      <c r="D16" s="155">
        <f>'3 priedas_asignavimai'!AN32</f>
        <v>6.4</v>
      </c>
      <c r="E16" s="155">
        <f t="shared" si="2"/>
        <v>0</v>
      </c>
    </row>
    <row r="17" spans="1:5" x14ac:dyDescent="0.2">
      <c r="A17" s="93" t="s">
        <v>70</v>
      </c>
      <c r="B17" s="155">
        <f>'1 priedas_pajamos'!E67</f>
        <v>0.7</v>
      </c>
      <c r="C17" s="155">
        <f>'3 priedas_asignavimai'!AM33</f>
        <v>0.7</v>
      </c>
      <c r="D17" s="155">
        <f>'3 priedas_asignavimai'!AN33</f>
        <v>0.7</v>
      </c>
      <c r="E17" s="155">
        <f t="shared" si="2"/>
        <v>0</v>
      </c>
    </row>
    <row r="18" spans="1:5" x14ac:dyDescent="0.2">
      <c r="A18" s="93" t="s">
        <v>71</v>
      </c>
      <c r="B18" s="155">
        <f>'1 priedas_pajamos'!E68</f>
        <v>20.9</v>
      </c>
      <c r="C18" s="155">
        <f>'3 priedas_asignavimai'!AM34</f>
        <v>20.9</v>
      </c>
      <c r="D18" s="155">
        <f>'3 priedas_asignavimai'!AN34</f>
        <v>18</v>
      </c>
      <c r="E18" s="155">
        <f t="shared" si="2"/>
        <v>0</v>
      </c>
    </row>
    <row r="19" spans="1:5" x14ac:dyDescent="0.2">
      <c r="A19" s="93" t="s">
        <v>78</v>
      </c>
      <c r="B19" s="155">
        <f>'1 priedas_pajamos'!E69</f>
        <v>672.4</v>
      </c>
      <c r="C19" s="155">
        <f>'3 priedas_asignavimai'!AM165</f>
        <v>672.4</v>
      </c>
      <c r="D19" s="155">
        <f>'3 priedas_asignavimai'!AN165</f>
        <v>629.29999999999995</v>
      </c>
      <c r="E19" s="155">
        <f t="shared" si="2"/>
        <v>0</v>
      </c>
    </row>
    <row r="20" spans="1:5" ht="25.5" x14ac:dyDescent="0.2">
      <c r="A20" s="93" t="s">
        <v>236</v>
      </c>
      <c r="B20" s="157">
        <f>'1 priedas_pajamos'!E70</f>
        <v>6</v>
      </c>
      <c r="C20" s="157">
        <f>'3 priedas_asignavimai'!AM35+'3 priedas_asignavimai'!AM156</f>
        <v>6</v>
      </c>
      <c r="D20" s="157">
        <f>'3 priedas_asignavimai'!AN35+'3 priedas_asignavimai'!AN156</f>
        <v>5.9</v>
      </c>
      <c r="E20" s="155">
        <f t="shared" si="2"/>
        <v>0</v>
      </c>
    </row>
    <row r="21" spans="1:5" x14ac:dyDescent="0.2">
      <c r="A21" s="93" t="s">
        <v>223</v>
      </c>
      <c r="B21" s="155">
        <f>'1 priedas_pajamos'!E71</f>
        <v>216.9</v>
      </c>
      <c r="C21" s="155">
        <f>'3 priedas_asignavimai'!AM36+'3 priedas_asignavimai'!AM86+'3 priedas_asignavimai'!AM93+'3 priedas_asignavimai'!AM100+'3 priedas_asignavimai'!AM107+'3 priedas_asignavimai'!AM114+'3 priedas_asignavimai'!AM121+'3 priedas_asignavimai'!AM128+'3 priedas_asignavimai'!AM135+'3 priedas_asignavimai'!AM142+'3 priedas_asignavimai'!AM149</f>
        <v>216.89999999999998</v>
      </c>
      <c r="D21" s="155">
        <f>'3 priedas_asignavimai'!AN36+'3 priedas_asignavimai'!AN86+'3 priedas_asignavimai'!AN93+'3 priedas_asignavimai'!AN100+'3 priedas_asignavimai'!AN107+'3 priedas_asignavimai'!AN114+'3 priedas_asignavimai'!AN121+'3 priedas_asignavimai'!AN128+'3 priedas_asignavimai'!AN135+'3 priedas_asignavimai'!AN142+'3 priedas_asignavimai'!AN149</f>
        <v>199.6</v>
      </c>
      <c r="E21" s="155">
        <f t="shared" si="2"/>
        <v>0</v>
      </c>
    </row>
    <row r="22" spans="1:5" ht="25.5" x14ac:dyDescent="0.2">
      <c r="A22" s="93" t="s">
        <v>270</v>
      </c>
      <c r="B22" s="155">
        <f>'1 priedas_pajamos'!E72</f>
        <v>0.2</v>
      </c>
      <c r="C22" s="155">
        <f>'3 priedas_asignavimai'!AM37</f>
        <v>0.2</v>
      </c>
      <c r="D22" s="155">
        <f>'3 priedas_asignavimai'!AN37</f>
        <v>0</v>
      </c>
      <c r="E22" s="155">
        <f t="shared" si="2"/>
        <v>0</v>
      </c>
    </row>
    <row r="23" spans="1:5" ht="25.5" x14ac:dyDescent="0.2">
      <c r="A23" s="84" t="s">
        <v>79</v>
      </c>
      <c r="B23" s="155">
        <f>'1 priedas_pajamos'!E73</f>
        <v>219</v>
      </c>
      <c r="C23" s="155">
        <f>'3 priedas_asignavimai'!AM62</f>
        <v>219</v>
      </c>
      <c r="D23" s="155">
        <f>'3 priedas_asignavimai'!AN62</f>
        <v>0</v>
      </c>
      <c r="E23" s="155">
        <f t="shared" si="2"/>
        <v>0</v>
      </c>
    </row>
    <row r="24" spans="1:5" x14ac:dyDescent="0.2">
      <c r="A24" s="93" t="s">
        <v>69</v>
      </c>
      <c r="B24" s="166">
        <f>'1 priedas_pajamos'!E74</f>
        <v>29.9</v>
      </c>
      <c r="C24" s="166">
        <f>'3 priedas_asignavimai'!AM38</f>
        <v>29.9</v>
      </c>
      <c r="D24" s="166">
        <f>'3 priedas_asignavimai'!AN38</f>
        <v>24.6</v>
      </c>
      <c r="E24" s="166">
        <f t="shared" si="2"/>
        <v>0</v>
      </c>
    </row>
    <row r="25" spans="1:5" x14ac:dyDescent="0.2">
      <c r="A25" s="93" t="s">
        <v>80</v>
      </c>
      <c r="B25" s="166">
        <f>'1 priedas_pajamos'!E75</f>
        <v>10.199999999999999</v>
      </c>
      <c r="C25" s="166">
        <f>'3 priedas_asignavimai'!AM79+'3 priedas_asignavimai'!AM39</f>
        <v>10.200000000000001</v>
      </c>
      <c r="D25" s="166">
        <f>'3 priedas_asignavimai'!AN79+'3 priedas_asignavimai'!AN39</f>
        <v>0.4</v>
      </c>
      <c r="E25" s="166">
        <f t="shared" si="2"/>
        <v>0</v>
      </c>
    </row>
    <row r="26" spans="1:5" x14ac:dyDescent="0.2">
      <c r="A26" s="93" t="s">
        <v>163</v>
      </c>
      <c r="B26" s="166">
        <f>'1 priedas_pajamos'!E76</f>
        <v>2.7</v>
      </c>
      <c r="C26" s="166">
        <f>'3 priedas_asignavimai'!AM78</f>
        <v>2.7</v>
      </c>
      <c r="D26" s="166">
        <f>'3 priedas_asignavimai'!AN78</f>
        <v>2.3999999999999995</v>
      </c>
      <c r="E26" s="166">
        <f t="shared" si="2"/>
        <v>0</v>
      </c>
    </row>
    <row r="27" spans="1:5" x14ac:dyDescent="0.2">
      <c r="A27" s="93" t="s">
        <v>180</v>
      </c>
      <c r="B27" s="166">
        <f>'1 priedas_pajamos'!E77</f>
        <v>17.7</v>
      </c>
      <c r="C27" s="166">
        <f>'3 priedas_asignavimai'!AM40</f>
        <v>17.7</v>
      </c>
      <c r="D27" s="166">
        <f>'3 priedas_asignavimai'!AN40</f>
        <v>13.6</v>
      </c>
      <c r="E27" s="166">
        <f t="shared" si="2"/>
        <v>0</v>
      </c>
    </row>
    <row r="28" spans="1:5" x14ac:dyDescent="0.2">
      <c r="B28" s="167"/>
      <c r="C28" s="167"/>
      <c r="D28" s="167"/>
      <c r="E28" s="167"/>
    </row>
    <row r="29" spans="1:5" ht="14.25" x14ac:dyDescent="0.2">
      <c r="A29" s="159" t="s">
        <v>183</v>
      </c>
      <c r="B29" s="168">
        <f>'1 priedas_pajamos'!E79</f>
        <v>9226.4</v>
      </c>
      <c r="C29" s="169">
        <f>SUM(C30:C60)</f>
        <v>9226.4</v>
      </c>
      <c r="D29" s="169">
        <f>SUM(D30:D60)</f>
        <v>1165.9000000000001</v>
      </c>
      <c r="E29" s="169">
        <f>SUM(E30:E60)</f>
        <v>0</v>
      </c>
    </row>
    <row r="30" spans="1:5" ht="15" x14ac:dyDescent="0.25">
      <c r="A30" s="160" t="s">
        <v>369</v>
      </c>
      <c r="B30" s="5">
        <f>'1 priedas_pajamos'!E80</f>
        <v>2684.3</v>
      </c>
      <c r="C30" s="5">
        <f>'3 priedas_asignavimai'!AO54+'3 priedas_asignavimai'!AO65</f>
        <v>2684.3</v>
      </c>
      <c r="D30" s="5">
        <f>'3 priedas_asignavimai'!AP54+'3 priedas_asignavimai'!AP65</f>
        <v>0</v>
      </c>
      <c r="E30" s="166">
        <f t="shared" ref="E30:E37" si="3">B30-C30</f>
        <v>0</v>
      </c>
    </row>
    <row r="31" spans="1:5" ht="15" x14ac:dyDescent="0.25">
      <c r="A31" s="81" t="s">
        <v>370</v>
      </c>
      <c r="B31" s="5">
        <f>'1 priedas_pajamos'!E88</f>
        <v>546.1</v>
      </c>
      <c r="C31" s="5">
        <f>'3 priedas_asignavimai'!AO188</f>
        <v>546.1</v>
      </c>
      <c r="D31" s="5">
        <f>'3 priedas_asignavimai'!AP188</f>
        <v>377.59999999999997</v>
      </c>
      <c r="E31" s="166">
        <f t="shared" si="3"/>
        <v>0</v>
      </c>
    </row>
    <row r="32" spans="1:5" ht="15" x14ac:dyDescent="0.25">
      <c r="A32" s="161" t="s">
        <v>150</v>
      </c>
      <c r="B32" s="5">
        <f>'1 priedas_pajamos'!E89</f>
        <v>16.899999999999999</v>
      </c>
      <c r="C32" s="5">
        <f>'3 priedas_asignavimai'!AO311</f>
        <v>16.899999999999999</v>
      </c>
      <c r="D32" s="5">
        <f>'3 priedas_asignavimai'!AP311</f>
        <v>14.2</v>
      </c>
      <c r="E32" s="166">
        <f t="shared" si="3"/>
        <v>0</v>
      </c>
    </row>
    <row r="33" spans="1:10" ht="15" x14ac:dyDescent="0.25">
      <c r="A33" s="160" t="s">
        <v>237</v>
      </c>
      <c r="B33" s="5">
        <f>'1 priedas_pajamos'!E90</f>
        <v>48</v>
      </c>
      <c r="C33" s="5">
        <f>'3 priedas_asignavimai'!AO305</f>
        <v>48</v>
      </c>
      <c r="D33" s="5">
        <f>'3 priedas_asignavimai'!AP305</f>
        <v>0</v>
      </c>
      <c r="E33" s="166">
        <f t="shared" si="3"/>
        <v>0</v>
      </c>
    </row>
    <row r="34" spans="1:10" ht="15" x14ac:dyDescent="0.25">
      <c r="A34" s="160" t="s">
        <v>238</v>
      </c>
      <c r="B34" s="5">
        <f>'1 priedas_pajamos'!E91</f>
        <v>266.10000000000002</v>
      </c>
      <c r="C34" s="5">
        <f>'3 priedas_asignavimai'!AO41+'3 priedas_asignavimai'!AO68</f>
        <v>266.10000000000002</v>
      </c>
      <c r="D34" s="5">
        <f>'3 priedas_asignavimai'!AP41+'3 priedas_asignavimai'!AP68</f>
        <v>36.200000000000003</v>
      </c>
      <c r="E34" s="166">
        <f t="shared" si="3"/>
        <v>0</v>
      </c>
      <c r="G34" s="284" t="s">
        <v>412</v>
      </c>
      <c r="H34" s="284"/>
      <c r="I34" s="284"/>
      <c r="J34" s="284"/>
    </row>
    <row r="35" spans="1:10" ht="30" x14ac:dyDescent="0.25">
      <c r="A35" s="160" t="s">
        <v>266</v>
      </c>
      <c r="B35" s="5">
        <f>'1 priedas_pajamos'!E92</f>
        <v>27</v>
      </c>
      <c r="C35" s="5">
        <f>'3 priedas_asignavimai'!AO44</f>
        <v>27</v>
      </c>
      <c r="D35" s="5">
        <f>'3 priedas_asignavimai'!AP44</f>
        <v>26.6</v>
      </c>
      <c r="E35" s="166">
        <f t="shared" si="3"/>
        <v>0</v>
      </c>
      <c r="G35">
        <f>B29+B61+B62+B63</f>
        <v>9968</v>
      </c>
      <c r="H35">
        <f>C29+C61+C62+C63</f>
        <v>9968</v>
      </c>
      <c r="I35" s="180">
        <f>D29+D61+D62+D63</f>
        <v>1169.3</v>
      </c>
      <c r="J35" s="180">
        <f>E29+E61+E62+E63</f>
        <v>0</v>
      </c>
    </row>
    <row r="36" spans="1:10" ht="15" x14ac:dyDescent="0.25">
      <c r="A36" s="160" t="s">
        <v>249</v>
      </c>
      <c r="B36" s="5">
        <f>'1 priedas_pajamos'!E93</f>
        <v>233.7</v>
      </c>
      <c r="C36" s="5">
        <f>'3 priedas_asignavimai'!AO60</f>
        <v>233.7</v>
      </c>
      <c r="D36" s="5">
        <f>'3 priedas_asignavimai'!AP60</f>
        <v>11</v>
      </c>
      <c r="E36" s="166">
        <f t="shared" si="3"/>
        <v>0</v>
      </c>
      <c r="G36" s="181" t="s">
        <v>399</v>
      </c>
      <c r="H36" s="181" t="s">
        <v>400</v>
      </c>
      <c r="I36" s="181" t="s">
        <v>372</v>
      </c>
      <c r="J36" s="181"/>
    </row>
    <row r="37" spans="1:10" ht="30" x14ac:dyDescent="0.25">
      <c r="A37" s="160" t="s">
        <v>271</v>
      </c>
      <c r="B37" s="5">
        <f>'1 priedas_pajamos'!E94</f>
        <v>50</v>
      </c>
      <c r="C37" s="170">
        <f>'3 priedas_asignavimai'!AO174+'3 priedas_asignavimai'!AO181+'3 priedas_asignavimai'!AO193+'3 priedas_asignavimai'!AO203+'3 priedas_asignavimai'!AO210+'3 priedas_asignavimai'!AO222+'3 priedas_asignavimai'!AO229+'3 priedas_asignavimai'!AO234+'3 priedas_asignavimai'!AO240+'3 priedas_asignavimai'!AO244+'3 priedas_asignavimai'!AO251+'3 priedas_asignavimai'!AO256+'3 priedas_asignavimai'!AO262+'3 priedas_asignavimai'!AO268+'3 priedas_asignavimai'!AO279</f>
        <v>50.000000000000007</v>
      </c>
      <c r="D37" s="170">
        <f>'3 priedas_asignavimai'!AP174+'3 priedas_asignavimai'!AP181+'3 priedas_asignavimai'!AP193+'3 priedas_asignavimai'!AP203+'3 priedas_asignavimai'!AP210+'3 priedas_asignavimai'!AP222+'3 priedas_asignavimai'!AP229+'3 priedas_asignavimai'!AP234+'3 priedas_asignavimai'!AP240+'3 priedas_asignavimai'!AP244+'3 priedas_asignavimai'!AP251+'3 priedas_asignavimai'!AP256+'3 priedas_asignavimai'!AP262+'3 priedas_asignavimai'!AP268+'3 priedas_asignavimai'!AP279</f>
        <v>49.3</v>
      </c>
      <c r="E37" s="166">
        <f t="shared" si="3"/>
        <v>0</v>
      </c>
    </row>
    <row r="38" spans="1:10" ht="30" x14ac:dyDescent="0.25">
      <c r="A38" s="162" t="s">
        <v>272</v>
      </c>
      <c r="B38" s="5">
        <f>'1 priedas_pajamos'!E95</f>
        <v>253.7</v>
      </c>
      <c r="C38" s="5">
        <f>'3 priedas_asignavimai'!AO69</f>
        <v>253.7</v>
      </c>
      <c r="D38" s="5"/>
      <c r="E38" s="166"/>
      <c r="G38" s="285" t="s">
        <v>410</v>
      </c>
      <c r="H38" s="285"/>
      <c r="I38" s="285"/>
      <c r="J38" s="285"/>
    </row>
    <row r="39" spans="1:10" ht="30" x14ac:dyDescent="0.25">
      <c r="A39" s="162" t="s">
        <v>262</v>
      </c>
      <c r="B39" s="5">
        <f>'1 priedas_pajamos'!E96</f>
        <v>80.5</v>
      </c>
      <c r="C39" s="171">
        <f>'3 priedas_asignavimai'!AO57+'3 priedas_asignavimai'!AO177+'3 priedas_asignavimai'!AO189+'3 priedas_asignavimai'!AO206+'3 priedas_asignavimai'!AO213+'3 priedas_asignavimai'!AO219+'3 priedas_asignavimai'!AO225+'3 priedas_asignavimai'!AO248+'3 priedas_asignavimai'!AO265+'3 priedas_asignavimai'!AO271+'3 priedas_asignavimai'!AO276+'3 priedas_asignavimai'!AO261</f>
        <v>80.5</v>
      </c>
      <c r="D39" s="171">
        <f>'3 priedas_asignavimai'!AP57+'3 priedas_asignavimai'!AP177+'3 priedas_asignavimai'!AP189+'3 priedas_asignavimai'!AP206+'3 priedas_asignavimai'!AP213+'3 priedas_asignavimai'!AP219+'3 priedas_asignavimai'!AP225+'3 priedas_asignavimai'!AP248+'3 priedas_asignavimai'!AP265+'3 priedas_asignavimai'!AP271+'3 priedas_asignavimai'!AP276+'3 priedas_asignavimai'!AP261</f>
        <v>40.5</v>
      </c>
      <c r="E39" s="171">
        <f>B39-C39</f>
        <v>0</v>
      </c>
      <c r="G39" s="187" t="s">
        <v>399</v>
      </c>
      <c r="H39" s="187" t="s">
        <v>400</v>
      </c>
      <c r="I39" s="187" t="s">
        <v>372</v>
      </c>
    </row>
    <row r="40" spans="1:10" ht="15" x14ac:dyDescent="0.25">
      <c r="A40" s="165" t="s">
        <v>273</v>
      </c>
      <c r="B40" s="5">
        <f>'1 priedas_pajamos'!E97</f>
        <v>226</v>
      </c>
      <c r="C40" s="5">
        <f>'3 priedas_asignavimai'!AO178+'3 priedas_asignavimai'!AO185+'3 priedas_asignavimai'!AO191+'3 priedas_asignavimai'!AO200+'3 priedas_asignavimai'!AO207+'3 priedas_asignavimai'!AO216+'3 priedas_asignavimai'!AO221+'3 priedas_asignavimai'!AO226+'3 priedas_asignavimai'!AO232+'3 priedas_asignavimai'!AO237+'3 priedas_asignavimai'!AO243+'3 priedas_asignavimai'!AO250+'3 priedas_asignavimai'!AO254+'3 priedas_asignavimai'!AO259+'3 priedas_asignavimai'!AO266+'3 priedas_asignavimai'!AO273+'3 priedas_asignavimai'!AO277+'3 priedas_asignavimai'!AO282+'3 priedas_asignavimai'!AO288</f>
        <v>226</v>
      </c>
      <c r="D40" s="5">
        <f>'3 priedas_asignavimai'!AP178+'3 priedas_asignavimai'!AP185+'3 priedas_asignavimai'!AP191+'3 priedas_asignavimai'!AP200+'3 priedas_asignavimai'!AP207+'3 priedas_asignavimai'!AP216+'3 priedas_asignavimai'!AP221+'3 priedas_asignavimai'!AP226+'3 priedas_asignavimai'!AP232+'3 priedas_asignavimai'!AP237+'3 priedas_asignavimai'!AP243+'3 priedas_asignavimai'!AP250+'3 priedas_asignavimai'!AP254+'3 priedas_asignavimai'!AP259+'3 priedas_asignavimai'!AP266+'3 priedas_asignavimai'!AP273+'3 priedas_asignavimai'!AP277+'3 priedas_asignavimai'!AP282+'3 priedas_asignavimai'!AP288</f>
        <v>222.7</v>
      </c>
      <c r="E40" s="171">
        <f>B40-C40</f>
        <v>0</v>
      </c>
      <c r="G40">
        <f>'1 priedas_pajamos'!E53-'1 priedas_pajamos'!E54-'1 priedas_pajamos'!E78-'1 priedas_pajamos'!E121</f>
        <v>9968</v>
      </c>
      <c r="H40">
        <f>'3 priedas_asignavimai'!AO325</f>
        <v>9968</v>
      </c>
      <c r="I40">
        <f>'3 priedas_asignavimai'!AP325</f>
        <v>1169.2999999999997</v>
      </c>
    </row>
    <row r="41" spans="1:10" ht="15" x14ac:dyDescent="0.25">
      <c r="A41" s="165" t="s">
        <v>386</v>
      </c>
      <c r="B41" s="5">
        <f>'1 priedas_pajamos'!E98</f>
        <v>116.8</v>
      </c>
      <c r="C41" s="5">
        <f>'3 priedas_asignavimai'!AO70</f>
        <v>116.8</v>
      </c>
      <c r="D41" s="5">
        <f>'3 priedas_asignavimai'!AP70</f>
        <v>3.5</v>
      </c>
      <c r="E41" s="171">
        <f t="shared" ref="E41:E60" si="4">B41-C41</f>
        <v>0</v>
      </c>
      <c r="G41">
        <f>G35-G40</f>
        <v>0</v>
      </c>
      <c r="H41">
        <f>H35-H40</f>
        <v>0</v>
      </c>
      <c r="I41" s="180">
        <f>I35-I40</f>
        <v>0</v>
      </c>
    </row>
    <row r="42" spans="1:10" ht="15" x14ac:dyDescent="0.25">
      <c r="A42" s="165" t="s">
        <v>387</v>
      </c>
      <c r="B42" s="5">
        <f>'1 priedas_pajamos'!E99</f>
        <v>73.400000000000006</v>
      </c>
      <c r="C42" s="5">
        <f>'3 priedas_asignavimai'!AO71</f>
        <v>73.400000000000006</v>
      </c>
      <c r="D42" s="5">
        <f>'3 priedas_asignavimai'!AP71</f>
        <v>3.1</v>
      </c>
      <c r="E42" s="171">
        <f t="shared" si="4"/>
        <v>0</v>
      </c>
    </row>
    <row r="43" spans="1:10" ht="30" x14ac:dyDescent="0.25">
      <c r="A43" s="165" t="s">
        <v>393</v>
      </c>
      <c r="B43" s="5">
        <f>'1 priedas_pajamos'!E101</f>
        <v>112.9</v>
      </c>
      <c r="C43" s="5">
        <f>'3 priedas_asignavimai'!AO310+'3 priedas_asignavimai'!AO314+'3 priedas_asignavimai'!AO319+'3 priedas_asignavimai'!AO324</f>
        <v>112.89999999999999</v>
      </c>
      <c r="D43" s="5">
        <f>'3 priedas_asignavimai'!AP310+'3 priedas_asignavimai'!AP314+'3 priedas_asignavimai'!AP319+'3 priedas_asignavimai'!AP324</f>
        <v>111.30000000000001</v>
      </c>
      <c r="E43" s="171">
        <f t="shared" si="4"/>
        <v>0</v>
      </c>
    </row>
    <row r="44" spans="1:10" ht="15" x14ac:dyDescent="0.25">
      <c r="A44" s="165" t="s">
        <v>401</v>
      </c>
      <c r="B44" s="5">
        <f>'1 priedas_pajamos'!E102</f>
        <v>141.69999999999999</v>
      </c>
      <c r="C44" s="5">
        <f>'3 priedas_asignavimai'!AO58+'3 priedas_asignavimai'!AO179+'3 priedas_asignavimai'!AO190+'3 priedas_asignavimai'!AO201+'3 priedas_asignavimai'!AO208+'3 priedas_asignavimai'!AO214+'3 priedas_asignavimai'!AO220+'3 priedas_asignavimai'!AO227+'3 priedas_asignavimai'!AO238</f>
        <v>141.70000000000002</v>
      </c>
      <c r="D44" s="5">
        <f>'3 priedas_asignavimai'!AP58</f>
        <v>0</v>
      </c>
      <c r="E44" s="5">
        <f>B44-C44</f>
        <v>0</v>
      </c>
    </row>
    <row r="45" spans="1:10" ht="32.25" customHeight="1" x14ac:dyDescent="0.25">
      <c r="A45" s="165" t="s">
        <v>459</v>
      </c>
      <c r="B45" s="5">
        <f>'1 priedas_pajamos'!E112</f>
        <v>61.1</v>
      </c>
      <c r="C45" s="5">
        <f>'3 priedas_asignavimai'!AO320+'3 priedas_asignavimai'!AO77</f>
        <v>61.1</v>
      </c>
      <c r="D45" s="5">
        <f>'3 priedas_asignavimai'!AP320+'3 priedas_asignavimai'!AP77</f>
        <v>30.099999999999998</v>
      </c>
      <c r="E45" s="171">
        <f t="shared" si="4"/>
        <v>0</v>
      </c>
    </row>
    <row r="46" spans="1:10" ht="32.25" customHeight="1" x14ac:dyDescent="0.25">
      <c r="A46" s="165" t="s">
        <v>486</v>
      </c>
      <c r="B46" s="5">
        <f>'1 priedas_pajamos'!E111</f>
        <v>3.1</v>
      </c>
      <c r="C46" s="5">
        <f>'3 priedas_asignavimai'!AO50</f>
        <v>3.1</v>
      </c>
      <c r="D46" s="5">
        <f>'3 priedas_asignavimai'!AP50</f>
        <v>0</v>
      </c>
      <c r="E46" s="171">
        <f t="shared" si="4"/>
        <v>0</v>
      </c>
    </row>
    <row r="47" spans="1:10" ht="30" x14ac:dyDescent="0.25">
      <c r="A47" s="165" t="s">
        <v>402</v>
      </c>
      <c r="B47" s="5">
        <f>'1 priedas_pajamos'!E103</f>
        <v>76.7</v>
      </c>
      <c r="C47" s="5">
        <f>'3 priedas_asignavimai'!AO173+'3 priedas_asignavimai'!AO180+'3 priedas_asignavimai'!AO184+'3 priedas_asignavimai'!AO192+'3 priedas_asignavimai'!AO197+'3 priedas_asignavimai'!AO202+'3 priedas_asignavimai'!AO209+'3 priedas_asignavimai'!AO215+'3 priedas_asignavimai'!AO228+'3 priedas_asignavimai'!AO233+'3 priedas_asignavimai'!AO239+'3 priedas_asignavimai'!AO249+'3 priedas_asignavimai'!AO255+'3 priedas_asignavimai'!AO260+'3 priedas_asignavimai'!AO267+'3 priedas_asignavimai'!AO272+'3 priedas_asignavimai'!AO278+'3 priedas_asignavimai'!AO59</f>
        <v>76.7</v>
      </c>
      <c r="D47" s="5">
        <f>'3 priedas_asignavimai'!AP173+'3 priedas_asignavimai'!AP180+'3 priedas_asignavimai'!AP184+'3 priedas_asignavimai'!AP192+'3 priedas_asignavimai'!AP197+'3 priedas_asignavimai'!AP202+'3 priedas_asignavimai'!AP209+'3 priedas_asignavimai'!AP215+'3 priedas_asignavimai'!AP228+'3 priedas_asignavimai'!AP233+'3 priedas_asignavimai'!AP239+'3 priedas_asignavimai'!AP249+'3 priedas_asignavimai'!AP255+'3 priedas_asignavimai'!AP260+'3 priedas_asignavimai'!AP267+'3 priedas_asignavimai'!AP272+'3 priedas_asignavimai'!AP278+'3 priedas_asignavimai'!AP59</f>
        <v>53.3</v>
      </c>
      <c r="E47" s="5">
        <f>B47-C47</f>
        <v>0</v>
      </c>
    </row>
    <row r="48" spans="1:10" ht="15" x14ac:dyDescent="0.25">
      <c r="A48" s="165" t="s">
        <v>405</v>
      </c>
      <c r="B48" s="5">
        <f>'1 priedas_pajamos'!E104</f>
        <v>28.5</v>
      </c>
      <c r="C48" s="5">
        <f>'3 priedas_asignavimai'!AO64</f>
        <v>28.5</v>
      </c>
      <c r="D48" s="5">
        <f>'3 priedas_asignavimai'!AP64</f>
        <v>0.6</v>
      </c>
      <c r="E48" s="171">
        <f t="shared" si="4"/>
        <v>0</v>
      </c>
    </row>
    <row r="49" spans="1:17" ht="30" x14ac:dyDescent="0.25">
      <c r="A49" s="160" t="s">
        <v>145</v>
      </c>
      <c r="B49" s="5">
        <f>'1 priedas_pajamos'!E116</f>
        <v>3141.2</v>
      </c>
      <c r="C49" s="5">
        <f>'3 priedas_asignavimai'!AO51</f>
        <v>3141.2</v>
      </c>
      <c r="D49" s="5">
        <f>'3 priedas_asignavimai'!AP51</f>
        <v>0</v>
      </c>
      <c r="E49" s="171">
        <f t="shared" si="4"/>
        <v>0</v>
      </c>
    </row>
    <row r="50" spans="1:17" ht="30" x14ac:dyDescent="0.25">
      <c r="A50" s="217" t="s">
        <v>434</v>
      </c>
      <c r="B50" s="5">
        <f>'1 priedas_pajamos'!E105</f>
        <v>3.7</v>
      </c>
      <c r="C50" s="5">
        <f>'3 priedas_asignavimai'!AI287</f>
        <v>3.7</v>
      </c>
      <c r="D50" s="5">
        <f>'3 priedas_asignavimai'!AP287</f>
        <v>0</v>
      </c>
      <c r="E50" s="171">
        <f t="shared" si="4"/>
        <v>0</v>
      </c>
      <c r="H50" s="226" t="s">
        <v>470</v>
      </c>
      <c r="I50" s="226"/>
    </row>
    <row r="51" spans="1:17" ht="45" x14ac:dyDescent="0.25">
      <c r="A51" s="217" t="s">
        <v>454</v>
      </c>
      <c r="B51" s="5">
        <f>'1 priedas_pajamos'!E106</f>
        <v>91.8</v>
      </c>
      <c r="C51" s="5">
        <f>'3 priedas_asignavimai'!AO73+'3 priedas_asignavimai'!AO43</f>
        <v>91.8</v>
      </c>
      <c r="D51" s="5">
        <f>'3 priedas_asignavimai'!AP73+'3 priedas_asignavimai'!AP43</f>
        <v>1.8</v>
      </c>
      <c r="E51" s="171">
        <f t="shared" si="4"/>
        <v>0</v>
      </c>
      <c r="H51" s="226">
        <v>561.66</v>
      </c>
      <c r="I51" s="226">
        <v>7492.97</v>
      </c>
      <c r="J51" s="226">
        <v>9612.01</v>
      </c>
      <c r="K51" s="226">
        <v>588</v>
      </c>
      <c r="L51" s="226">
        <v>9944.2199999999993</v>
      </c>
      <c r="M51" s="226">
        <v>11830.65</v>
      </c>
      <c r="N51" s="226">
        <v>12831.71</v>
      </c>
      <c r="O51" s="226">
        <v>11305.92</v>
      </c>
      <c r="P51" s="226">
        <v>984.04</v>
      </c>
      <c r="Q51" s="226">
        <f>SUM(H51:P51)</f>
        <v>65151.18</v>
      </c>
    </row>
    <row r="52" spans="1:17" ht="45" x14ac:dyDescent="0.25">
      <c r="A52" s="217" t="s">
        <v>436</v>
      </c>
      <c r="B52" s="5">
        <f>'1 priedas_pajamos'!E114</f>
        <v>11.2</v>
      </c>
      <c r="C52" s="5">
        <f>'3 priedas_asignavimai'!AO42</f>
        <v>11.2</v>
      </c>
      <c r="D52" s="5">
        <f>'3 priedas_asignavimai'!AP42</f>
        <v>0</v>
      </c>
      <c r="E52" s="171">
        <f t="shared" si="4"/>
        <v>0</v>
      </c>
      <c r="H52" s="226">
        <v>11.23</v>
      </c>
      <c r="I52" s="226">
        <v>149.86000000000001</v>
      </c>
      <c r="J52" s="226">
        <v>192.24</v>
      </c>
      <c r="K52" s="226">
        <v>11.76</v>
      </c>
      <c r="L52" s="226">
        <v>198.88</v>
      </c>
      <c r="M52" s="226">
        <v>236.61</v>
      </c>
      <c r="N52" s="226">
        <v>256.63</v>
      </c>
      <c r="O52" s="226">
        <v>226.12</v>
      </c>
      <c r="P52" s="226">
        <v>19.68</v>
      </c>
      <c r="Q52" s="226">
        <f>SUM(H52:P52)</f>
        <v>1303.01</v>
      </c>
    </row>
    <row r="53" spans="1:17" ht="30" x14ac:dyDescent="0.25">
      <c r="A53" s="217" t="s">
        <v>474</v>
      </c>
      <c r="B53" s="5">
        <f>'1 priedas_pajamos'!E108</f>
        <v>8.8000000000000007</v>
      </c>
      <c r="C53" s="5">
        <f>'3 priedas_asignavimai'!AO76</f>
        <v>8.8000000000000007</v>
      </c>
      <c r="D53" s="5">
        <f>'3 priedas_asignavimai'!AP76</f>
        <v>0</v>
      </c>
      <c r="E53" s="171">
        <f t="shared" si="4"/>
        <v>0</v>
      </c>
      <c r="H53" s="226"/>
      <c r="I53" s="226"/>
      <c r="J53" s="226"/>
      <c r="K53" s="226"/>
      <c r="L53" s="226"/>
      <c r="M53" s="226"/>
      <c r="N53" s="226"/>
      <c r="O53" s="226"/>
      <c r="P53" s="226"/>
      <c r="Q53" s="226"/>
    </row>
    <row r="54" spans="1:17" ht="15" x14ac:dyDescent="0.25">
      <c r="A54" s="217" t="s">
        <v>479</v>
      </c>
      <c r="B54" s="5">
        <f>'1 priedas_pajamos'!E109</f>
        <v>1.2</v>
      </c>
      <c r="C54" s="5">
        <f>'3 priedas_asignavimai'!AO49</f>
        <v>1.2</v>
      </c>
      <c r="D54" s="5">
        <f>'3 priedas_asignavimai'!AP49</f>
        <v>0</v>
      </c>
      <c r="E54" s="171">
        <f t="shared" si="4"/>
        <v>0</v>
      </c>
    </row>
    <row r="55" spans="1:17" ht="15" x14ac:dyDescent="0.25">
      <c r="A55" s="217" t="s">
        <v>481</v>
      </c>
      <c r="B55" s="5">
        <f>'1 priedas_pajamos'!E110</f>
        <v>80.900000000000006</v>
      </c>
      <c r="C55" s="5">
        <f>'3 priedas_asignavimai'!AO318</f>
        <v>80.900000000000006</v>
      </c>
      <c r="D55" s="5">
        <f>'3 priedas_asignavimai'!AP318</f>
        <v>79.7</v>
      </c>
      <c r="E55" s="171">
        <f t="shared" ref="E55" si="5">B55-C55</f>
        <v>0</v>
      </c>
    </row>
    <row r="56" spans="1:17" ht="30" x14ac:dyDescent="0.25">
      <c r="A56" s="217" t="s">
        <v>441</v>
      </c>
      <c r="B56" s="5">
        <f>'1 priedas_pajamos'!E115</f>
        <v>9</v>
      </c>
      <c r="C56" s="5">
        <f>'3 priedas_asignavimai'!AO169</f>
        <v>9</v>
      </c>
      <c r="D56" s="5">
        <f>'3 priedas_asignavimai'!AP169</f>
        <v>0</v>
      </c>
      <c r="E56" s="171">
        <f t="shared" si="4"/>
        <v>0</v>
      </c>
    </row>
    <row r="57" spans="1:17" ht="45" x14ac:dyDescent="0.25">
      <c r="A57" s="217" t="s">
        <v>427</v>
      </c>
      <c r="B57" s="5">
        <f>'1 priedas_pajamos'!E113</f>
        <v>38.200000000000003</v>
      </c>
      <c r="C57" s="5">
        <f>'3 priedas_asignavimai'!AO194+'3 priedas_asignavimai'!AO245</f>
        <v>38.200000000000003</v>
      </c>
      <c r="D57" s="5">
        <f>'3 priedas_asignavimai'!AP194+'3 priedas_asignavimai'!AP245</f>
        <v>0</v>
      </c>
      <c r="E57" s="171">
        <f t="shared" si="4"/>
        <v>0</v>
      </c>
    </row>
    <row r="58" spans="1:17" ht="15" x14ac:dyDescent="0.25">
      <c r="A58" s="165" t="s">
        <v>388</v>
      </c>
      <c r="B58" s="5">
        <f>'1 priedas_pajamos'!E100</f>
        <v>381.6</v>
      </c>
      <c r="C58" s="5">
        <f>'3 priedas_asignavimai'!AO72</f>
        <v>381.6</v>
      </c>
      <c r="D58" s="5">
        <f>'3 priedas_asignavimai'!AP72</f>
        <v>104.4</v>
      </c>
      <c r="E58" s="171">
        <f t="shared" si="4"/>
        <v>0</v>
      </c>
    </row>
    <row r="59" spans="1:17" ht="45" x14ac:dyDescent="0.25">
      <c r="A59" s="165" t="s">
        <v>458</v>
      </c>
      <c r="B59" s="5">
        <f>'1 priedas_pajamos'!E107</f>
        <v>50</v>
      </c>
      <c r="C59" s="5">
        <f>'3 priedas_asignavimai'!AO75</f>
        <v>50</v>
      </c>
      <c r="D59" s="5">
        <f>'3 priedas_asignavimai'!AP75</f>
        <v>0</v>
      </c>
      <c r="E59" s="171">
        <f t="shared" si="4"/>
        <v>0</v>
      </c>
    </row>
    <row r="60" spans="1:17" ht="15" x14ac:dyDescent="0.25">
      <c r="A60" s="165" t="s">
        <v>446</v>
      </c>
      <c r="B60" s="5">
        <f>'1 priedas_pajamos'!E117</f>
        <v>362.3</v>
      </c>
      <c r="C60" s="5">
        <f>'3 priedas_asignavimai'!AO74</f>
        <v>362.3</v>
      </c>
      <c r="D60" s="5">
        <f>'3 priedas_asignavimai'!AP74</f>
        <v>0</v>
      </c>
      <c r="E60" s="171">
        <f t="shared" si="4"/>
        <v>0</v>
      </c>
    </row>
    <row r="61" spans="1:17" ht="28.5" x14ac:dyDescent="0.2">
      <c r="A61" s="159" t="s">
        <v>374</v>
      </c>
      <c r="B61" s="168">
        <f>'1 priedas_pajamos'!E118</f>
        <v>0</v>
      </c>
      <c r="C61" s="169">
        <f>'3 priedas_asignavimai'!AO46</f>
        <v>0</v>
      </c>
      <c r="D61" s="169">
        <f>'3 priedas_asignavimai'!AP46</f>
        <v>0</v>
      </c>
      <c r="E61" s="169">
        <f>B61-C61</f>
        <v>0</v>
      </c>
    </row>
    <row r="62" spans="1:17" ht="14.25" x14ac:dyDescent="0.2">
      <c r="A62" s="159" t="s">
        <v>162</v>
      </c>
      <c r="B62" s="168">
        <f>'1 priedas_pajamos'!E122</f>
        <v>704.09999999999991</v>
      </c>
      <c r="C62" s="169">
        <f>'3 priedas_asignavimai'!AO47+'3 priedas_asignavimai'!AO55+'3 priedas_asignavimai'!AO67+'3 priedas_asignavimai'!AO321</f>
        <v>704.09999999999991</v>
      </c>
      <c r="D62" s="169">
        <f>'3 priedas_asignavimai'!AP47+'3 priedas_asignavimai'!AP55+'3 priedas_asignavimai'!AP67+'3 priedas_asignavimai'!AP321</f>
        <v>3.1</v>
      </c>
      <c r="E62" s="169">
        <f t="shared" ref="E62:E66" si="6">B62-C62</f>
        <v>0</v>
      </c>
      <c r="G62" s="285" t="s">
        <v>410</v>
      </c>
      <c r="H62" s="285"/>
      <c r="I62" s="285"/>
      <c r="J62" s="285"/>
    </row>
    <row r="63" spans="1:17" ht="28.5" x14ac:dyDescent="0.2">
      <c r="A63" s="159" t="s">
        <v>375</v>
      </c>
      <c r="B63" s="168">
        <f>'1 priedas_pajamos'!E131</f>
        <v>37.5</v>
      </c>
      <c r="C63" s="169">
        <f>'3 priedas_asignavimai'!AO48+'3 priedas_asignavimai'!AO56</f>
        <v>37.5</v>
      </c>
      <c r="D63" s="169">
        <f>'3 priedas_asignavimai'!AP48+'3 priedas_asignavimai'!AP56</f>
        <v>0.3</v>
      </c>
      <c r="E63" s="169">
        <f t="shared" si="6"/>
        <v>0</v>
      </c>
      <c r="G63" s="187" t="s">
        <v>399</v>
      </c>
      <c r="H63" s="187" t="s">
        <v>400</v>
      </c>
      <c r="I63" s="187" t="s">
        <v>372</v>
      </c>
    </row>
    <row r="64" spans="1:17" ht="14.25" x14ac:dyDescent="0.2">
      <c r="A64" s="159" t="s">
        <v>267</v>
      </c>
      <c r="B64" s="168">
        <f>'1 priedas_pajamos'!E78</f>
        <v>13404.400000000001</v>
      </c>
      <c r="C64" s="169">
        <f>'3 priedas_asignavimai'!AQ53+'3 priedas_asignavimai'!AQ176+'3 priedas_asignavimai'!AQ172+'3 priedas_asignavimai'!AQ183+'3 priedas_asignavimai'!AQ187+'3 priedas_asignavimai'!AQ196+'3 priedas_asignavimai'!AQ199+'3 priedas_asignavimai'!AQ205+'3 priedas_asignavimai'!AQ212+'3 priedas_asignavimai'!AQ218+'3 priedas_asignavimai'!AQ224+'3 priedas_asignavimai'!AQ231+'3 priedas_asignavimai'!AQ236+'3 priedas_asignavimai'!AQ242+'3 priedas_asignavimai'!AQ247+'3 priedas_asignavimai'!AQ253+'3 priedas_asignavimai'!AQ258+'3 priedas_asignavimai'!AQ264+'3 priedas_asignavimai'!AQ270+'3 priedas_asignavimai'!AQ275+'3 priedas_asignavimai'!AQ281+'3 priedas_asignavimai'!AQ284+'3 priedas_asignavimai'!AQ286</f>
        <v>13404.399999999998</v>
      </c>
      <c r="D64" s="169">
        <f>'3 priedas_asignavimai'!AR53+'3 priedas_asignavimai'!AR176+'3 priedas_asignavimai'!AR172+'3 priedas_asignavimai'!AR183+'3 priedas_asignavimai'!AR187+'3 priedas_asignavimai'!AR196+'3 priedas_asignavimai'!AR199+'3 priedas_asignavimai'!AR205+'3 priedas_asignavimai'!AR212+'3 priedas_asignavimai'!AR218+'3 priedas_asignavimai'!AR224+'3 priedas_asignavimai'!AR231+'3 priedas_asignavimai'!AR236+'3 priedas_asignavimai'!AR242+'3 priedas_asignavimai'!AR247+'3 priedas_asignavimai'!AR253+'3 priedas_asignavimai'!AR258+'3 priedas_asignavimai'!AR264+'3 priedas_asignavimai'!AR270+'3 priedas_asignavimai'!AR275+'3 priedas_asignavimai'!AR281+'3 priedas_asignavimai'!AR284+'3 priedas_asignavimai'!AR286</f>
        <v>12623.599999999999</v>
      </c>
      <c r="E64" s="169">
        <f t="shared" si="6"/>
        <v>0</v>
      </c>
      <c r="G64">
        <f>'1 priedas_pajamos'!E78</f>
        <v>13404.400000000001</v>
      </c>
      <c r="H64">
        <f>'3 priedas_asignavimai'!AQ325</f>
        <v>13404.399999999998</v>
      </c>
      <c r="I64">
        <f>'3 priedas_asignavimai'!AR325</f>
        <v>12623.599999999999</v>
      </c>
      <c r="J64">
        <f>G64-B64</f>
        <v>0</v>
      </c>
      <c r="K64">
        <f t="shared" ref="K64:L64" si="7">H64-C64</f>
        <v>0</v>
      </c>
      <c r="L64">
        <f t="shared" si="7"/>
        <v>0</v>
      </c>
    </row>
    <row r="65" spans="1:17" ht="14.25" x14ac:dyDescent="0.2">
      <c r="A65" s="159" t="s">
        <v>378</v>
      </c>
      <c r="B65" s="174">
        <f>'1 priedas_pajamos'!E21+'1 priedas_pajamos'!E23+'1 priedas_pajamos'!E31+'1 priedas_pajamos'!E40+'1 priedas_pajamos'!E41+'1 priedas_pajamos'!E42+'1 priedas_pajamos'!E44+'1 priedas_pajamos'!E46-'1 priedas_pajamos'!E45+'1 priedas_pajamos'!E121</f>
        <v>33765.30000000001</v>
      </c>
      <c r="C65" s="174">
        <f>'3 priedas_asignavimai'!AK20+'3 priedas_asignavimai'!AK22+'3 priedas_asignavimai'!AK84+'3 priedas_asignavimai'!AK91+'3 priedas_asignavimai'!AK98+'3 priedas_asignavimai'!AK105+'3 priedas_asignavimai'!AK112+'3 priedas_asignavimai'!AK119+'3 priedas_asignavimai'!AK126+'3 priedas_asignavimai'!AK133+'3 priedas_asignavimai'!AK140+'3 priedas_asignavimai'!AK147+'3 priedas_asignavimai'!AK154+'3 priedas_asignavimai'!AK161+'3 priedas_asignavimai'!AK163+'3 priedas_asignavimai'!AK166+'3 priedas_asignavimai'!AK171+'3 priedas_asignavimai'!AK175+'3 priedas_asignavimai'!AK182+'3 priedas_asignavimai'!AK186+'3 priedas_asignavimai'!AK195+'3 priedas_asignavimai'!AK198+'3 priedas_asignavimai'!AK204+'3 priedas_asignavimai'!AK211+'3 priedas_asignavimai'!AK217+'3 priedas_asignavimai'!AK223+'3 priedas_asignavimai'!AK230+'3 priedas_asignavimai'!AK235+'3 priedas_asignavimai'!AK241+'3 priedas_asignavimai'!AK246+'3 priedas_asignavimai'!AK252+'3 priedas_asignavimai'!AK257+'3 priedas_asignavimai'!AK263+'3 priedas_asignavimai'!AK269+'3 priedas_asignavimai'!AK274+'3 priedas_asignavimai'!AK280+'3 priedas_asignavimai'!AK283+'3 priedas_asignavimai'!AK285+'3 priedas_asignavimai'!AK289+'3 priedas_asignavimai'!AK291+'3 priedas_asignavimai'!AK293+'3 priedas_asignavimai'!AK295+'3 priedas_asignavimai'!AK297+'3 priedas_asignavimai'!AK299+'3 priedas_asignavimai'!AK301+'3 priedas_asignavimai'!AK303+'3 priedas_asignavimai'!AK306+'3 priedas_asignavimai'!AK308+'3 priedas_asignavimai'!AK312+'3 priedas_asignavimai'!AK315+'3 priedas_asignavimai'!AK322</f>
        <v>33765.30000000001</v>
      </c>
      <c r="D65" s="174">
        <f>'3 priedas_asignavimai'!AL20+'3 priedas_asignavimai'!AL22+'3 priedas_asignavimai'!AL84+'3 priedas_asignavimai'!AL91+'3 priedas_asignavimai'!AL98+'3 priedas_asignavimai'!AL105+'3 priedas_asignavimai'!AL112+'3 priedas_asignavimai'!AL119+'3 priedas_asignavimai'!AL126+'3 priedas_asignavimai'!AL133+'3 priedas_asignavimai'!AL140+'3 priedas_asignavimai'!AL147+'3 priedas_asignavimai'!AL154+'3 priedas_asignavimai'!AL161+'3 priedas_asignavimai'!AL163+'3 priedas_asignavimai'!AL166+'3 priedas_asignavimai'!AL171+'3 priedas_asignavimai'!AL175+'3 priedas_asignavimai'!AL182+'3 priedas_asignavimai'!AL186+'3 priedas_asignavimai'!AL195+'3 priedas_asignavimai'!AL198+'3 priedas_asignavimai'!AL204+'3 priedas_asignavimai'!AL211+'3 priedas_asignavimai'!AL217+'3 priedas_asignavimai'!AL223+'3 priedas_asignavimai'!AL230+'3 priedas_asignavimai'!AL235+'3 priedas_asignavimai'!AL241+'3 priedas_asignavimai'!AL246+'3 priedas_asignavimai'!AL252+'3 priedas_asignavimai'!AL257+'3 priedas_asignavimai'!AL263+'3 priedas_asignavimai'!AL269+'3 priedas_asignavimai'!AL274+'3 priedas_asignavimai'!AL280+'3 priedas_asignavimai'!AL283+'3 priedas_asignavimai'!AL285+'3 priedas_asignavimai'!AL289+'3 priedas_asignavimai'!AL291+'3 priedas_asignavimai'!AL293+'3 priedas_asignavimai'!AL295+'3 priedas_asignavimai'!AL297+'3 priedas_asignavimai'!AL299+'3 priedas_asignavimai'!AL301+'3 priedas_asignavimai'!AL303+'3 priedas_asignavimai'!AL306+'3 priedas_asignavimai'!AL308+'3 priedas_asignavimai'!AL312+'3 priedas_asignavimai'!AL315+'3 priedas_asignavimai'!AL322</f>
        <v>16634.399999999994</v>
      </c>
      <c r="E65" s="169">
        <f t="shared" si="6"/>
        <v>0</v>
      </c>
      <c r="G65">
        <f>'1 priedas_pajamos'!E136-'1 priedas_pajamos'!E53-'1 priedas_pajamos'!E45-'1 priedas_pajamos'!E38-'1 priedas_pajamos'!E37-'1 priedas_pajamos'!E36-'1 priedas_pajamos'!E33-'1 priedas_pajamos'!E32-'1 priedas_pajamos'!E28+'1 priedas_pajamos'!E121</f>
        <v>33765.300000000003</v>
      </c>
      <c r="H65">
        <f>'3 priedas_asignavimai'!AK325</f>
        <v>33765.30000000001</v>
      </c>
      <c r="I65">
        <f>'3 priedas_asignavimai'!AL325</f>
        <v>16634.399999999994</v>
      </c>
      <c r="J65" s="180">
        <f>G65-B65</f>
        <v>0</v>
      </c>
      <c r="K65">
        <f t="shared" ref="K65" si="8">H65-C65</f>
        <v>0</v>
      </c>
      <c r="L65">
        <f t="shared" ref="L65" si="9">I65-D65</f>
        <v>0</v>
      </c>
    </row>
    <row r="66" spans="1:17" ht="15" thickBot="1" x14ac:dyDescent="0.25">
      <c r="A66" s="183" t="s">
        <v>409</v>
      </c>
      <c r="B66" s="184">
        <f>'1 priedas_pajamos'!E28+'1 priedas_pajamos'!E32+'1 priedas_pajamos'!E33+'1 priedas_pajamos'!E36+'1 priedas_pajamos'!E37+'1 priedas_pajamos'!E38+'1 priedas_pajamos'!E45</f>
        <v>1974.0000000000002</v>
      </c>
      <c r="C66" s="184">
        <f>'3 priedas_asignavimai'!AS325</f>
        <v>1974</v>
      </c>
      <c r="D66" s="184">
        <f>'3 priedas_asignavimai'!AT325</f>
        <v>225.3</v>
      </c>
      <c r="E66" s="169">
        <f t="shared" si="6"/>
        <v>0</v>
      </c>
      <c r="G66">
        <f>'1 priedas_pajamos'!E28+'1 priedas_pajamos'!E32+'1 priedas_pajamos'!E33+'1 priedas_pajamos'!E36+'1 priedas_pajamos'!E37+'1 priedas_pajamos'!E38+'1 priedas_pajamos'!E45</f>
        <v>1974.0000000000002</v>
      </c>
      <c r="H66">
        <f>'3 priedas_asignavimai'!AS325</f>
        <v>1974</v>
      </c>
      <c r="I66">
        <f>'3 priedas_asignavimai'!AT325</f>
        <v>225.3</v>
      </c>
      <c r="J66">
        <f>G66-B66</f>
        <v>0</v>
      </c>
      <c r="K66">
        <f t="shared" ref="K66" si="10">H66-C66</f>
        <v>0</v>
      </c>
      <c r="L66">
        <f t="shared" ref="L66" si="11">I66-D66</f>
        <v>0</v>
      </c>
    </row>
    <row r="67" spans="1:17" ht="18" customHeight="1" thickBot="1" x14ac:dyDescent="0.3">
      <c r="A67" s="185" t="s">
        <v>415</v>
      </c>
      <c r="B67" s="186">
        <f>B4+B29+B61+B62+B63+B64+B65+B66</f>
        <v>63897.000000000015</v>
      </c>
      <c r="C67" s="186">
        <f>C4+C29+C61+C62+C63+C64+C65+C66</f>
        <v>63897.000000000007</v>
      </c>
      <c r="D67" s="186">
        <f>D4+D29+D61+D62+D63+D64+D65+D66</f>
        <v>32625.199999999993</v>
      </c>
      <c r="E67" s="189">
        <f>B67-C67</f>
        <v>0</v>
      </c>
    </row>
    <row r="68" spans="1:17" x14ac:dyDescent="0.2">
      <c r="A68" s="182" t="s">
        <v>411</v>
      </c>
      <c r="B68">
        <f>'1 priedas_pajamos'!E136</f>
        <v>63897</v>
      </c>
      <c r="C68">
        <f>'3 priedas_asignavimai'!AK325+'3 priedas_asignavimai'!AM325+'3 priedas_asignavimai'!AO325+'3 priedas_asignavimai'!AQ325+'3 priedas_asignavimai'!AS325</f>
        <v>63897.000000000015</v>
      </c>
      <c r="D68">
        <f>'3 priedas_asignavimai'!AL325+'3 priedas_asignavimai'!AN325+'3 priedas_asignavimai'!AP325+'3 priedas_asignavimai'!AR325+'3 priedas_asignavimai'!AT325</f>
        <v>32625.19999999999</v>
      </c>
      <c r="G68" s="187" t="s">
        <v>399</v>
      </c>
      <c r="H68" s="187" t="s">
        <v>400</v>
      </c>
      <c r="I68" s="187" t="s">
        <v>372</v>
      </c>
    </row>
    <row r="69" spans="1:17" x14ac:dyDescent="0.2">
      <c r="B69" s="180">
        <f>B67-B68</f>
        <v>0</v>
      </c>
      <c r="C69" s="180">
        <f>C67-C68</f>
        <v>0</v>
      </c>
      <c r="D69" s="180">
        <f>D67-D68</f>
        <v>0</v>
      </c>
    </row>
    <row r="70" spans="1:17" ht="14.25" x14ac:dyDescent="0.2">
      <c r="A70" s="159" t="s">
        <v>414</v>
      </c>
      <c r="B70" s="168">
        <v>2439.6999999999998</v>
      </c>
      <c r="C70" s="169">
        <f>'3 priedas_asignavimai'!AU45+'3 priedas_asignavimai'!AU53+'3 priedas_asignavimai'!AU61+'3 priedas_asignavimai'!AU63+'3 priedas_asignavimai'!AU66</f>
        <v>2439.6999999999998</v>
      </c>
      <c r="D70" s="169">
        <f>'3 priedas_asignavimai'!AV45+'3 priedas_asignavimai'!AV53+'3 priedas_asignavimai'!AV61+'3 priedas_asignavimai'!AV63+'3 priedas_asignavimai'!AV66</f>
        <v>30.6</v>
      </c>
      <c r="E70" s="169">
        <f>B70-C70</f>
        <v>0</v>
      </c>
      <c r="G70">
        <f>B70</f>
        <v>2439.6999999999998</v>
      </c>
      <c r="H70">
        <f>'3 priedas_asignavimai'!AU325</f>
        <v>2439.6999999999998</v>
      </c>
      <c r="I70">
        <f>'3 priedas_asignavimai'!AV325</f>
        <v>30.6</v>
      </c>
      <c r="J70">
        <f>G70-B70</f>
        <v>0</v>
      </c>
      <c r="K70">
        <f t="shared" ref="K70:K71" si="12">H70-C70</f>
        <v>0</v>
      </c>
      <c r="L70">
        <f t="shared" ref="L70:L71" si="13">I70-D70</f>
        <v>0</v>
      </c>
    </row>
    <row r="71" spans="1:17" ht="15" thickBot="1" x14ac:dyDescent="0.25">
      <c r="A71" s="159" t="s">
        <v>182</v>
      </c>
      <c r="B71" s="168">
        <f>'4 priedas_ nepanaudotos lėšos'!AA123</f>
        <v>4531.8000000000011</v>
      </c>
      <c r="C71" s="169">
        <f>'3 priedas_asignavimai'!AW20+'3 priedas_asignavimai'!AW22+'3 priedas_asignavimai'!AW84+'3 priedas_asignavimai'!AW91+'3 priedas_asignavimai'!AW98+'3 priedas_asignavimai'!AW105+'3 priedas_asignavimai'!AW112+'3 priedas_asignavimai'!AW119+'3 priedas_asignavimai'!AW126+'3 priedas_asignavimai'!AW133+'3 priedas_asignavimai'!AW147+'3 priedas_asignavimai'!AW154+'3 priedas_asignavimai'!AW166+'3 priedas_asignavimai'!AW171+'3 priedas_asignavimai'!AW175+'3 priedas_asignavimai'!AW182+'3 priedas_asignavimai'!AW186+'3 priedas_asignavimai'!AW195+'3 priedas_asignavimai'!AW198+'3 priedas_asignavimai'!AW204+'3 priedas_asignavimai'!AW211+'3 priedas_asignavimai'!AW217+'3 priedas_asignavimai'!AW223+'3 priedas_asignavimai'!AW230+'3 priedas_asignavimai'!AW235+'3 priedas_asignavimai'!AW241+'3 priedas_asignavimai'!AW246+'3 priedas_asignavimai'!AW257+'3 priedas_asignavimai'!AW252+'3 priedas_asignavimai'!AW263+'3 priedas_asignavimai'!AW269+'3 priedas_asignavimai'!AW274+'3 priedas_asignavimai'!AW280+'3 priedas_asignavimai'!AW283+'3 priedas_asignavimai'!AW285+'3 priedas_asignavimai'!AW289+'3 priedas_asignavimai'!AW293+'3 priedas_asignavimai'!AW295+'3 priedas_asignavimai'!AW301+'3 priedas_asignavimai'!AW303+'3 priedas_asignavimai'!AW306+'3 priedas_asignavimai'!AW308+'3 priedas_asignavimai'!AW312+'3 priedas_asignavimai'!AW315+'3 priedas_asignavimai'!AW322+'3 priedas_asignavimai'!AW164</f>
        <v>4531.8000000000011</v>
      </c>
      <c r="D71" s="169">
        <f>'3 priedas_asignavimai'!AX20+'3 priedas_asignavimai'!AX22+'3 priedas_asignavimai'!AX84+'3 priedas_asignavimai'!AX91+'3 priedas_asignavimai'!AX98+'3 priedas_asignavimai'!AX105+'3 priedas_asignavimai'!AX112+'3 priedas_asignavimai'!AX119+'3 priedas_asignavimai'!AX126+'3 priedas_asignavimai'!AX133+'3 priedas_asignavimai'!AX147+'3 priedas_asignavimai'!AX154+'3 priedas_asignavimai'!AX166+'3 priedas_asignavimai'!AX171+'3 priedas_asignavimai'!AX175+'3 priedas_asignavimai'!AX182+'3 priedas_asignavimai'!AX186+'3 priedas_asignavimai'!AX195+'3 priedas_asignavimai'!AX198+'3 priedas_asignavimai'!AX204+'3 priedas_asignavimai'!AX211+'3 priedas_asignavimai'!AX217+'3 priedas_asignavimai'!AX223+'3 priedas_asignavimai'!AX230+'3 priedas_asignavimai'!AX235+'3 priedas_asignavimai'!AX241+'3 priedas_asignavimai'!AX246+'3 priedas_asignavimai'!AX257+'3 priedas_asignavimai'!AX252+'3 priedas_asignavimai'!AX263+'3 priedas_asignavimai'!AX269+'3 priedas_asignavimai'!AX274+'3 priedas_asignavimai'!AX280+'3 priedas_asignavimai'!AX283+'3 priedas_asignavimai'!AX285+'3 priedas_asignavimai'!AX289+'3 priedas_asignavimai'!AX293+'3 priedas_asignavimai'!AX295+'3 priedas_asignavimai'!AX301+'3 priedas_asignavimai'!AX303+'3 priedas_asignavimai'!AX306+'3 priedas_asignavimai'!AX308+'3 priedas_asignavimai'!AX312+'3 priedas_asignavimai'!AX315+'3 priedas_asignavimai'!AX322</f>
        <v>5.8999999999999995</v>
      </c>
      <c r="E71" s="169">
        <f t="shared" ref="E71" si="14">B71-C71</f>
        <v>0</v>
      </c>
      <c r="G71">
        <f>B71</f>
        <v>4531.8000000000011</v>
      </c>
      <c r="H71">
        <f>'3 priedas_asignavimai'!AW325</f>
        <v>4531.8000000000011</v>
      </c>
      <c r="I71">
        <f>'3 priedas_asignavimai'!AX325</f>
        <v>5.8999999999999995</v>
      </c>
      <c r="J71">
        <f>G71-B71</f>
        <v>0</v>
      </c>
      <c r="K71">
        <f t="shared" si="12"/>
        <v>0</v>
      </c>
      <c r="L71">
        <f t="shared" si="13"/>
        <v>0</v>
      </c>
    </row>
    <row r="72" spans="1:17" ht="16.5" thickBot="1" x14ac:dyDescent="0.3">
      <c r="A72" s="185" t="s">
        <v>416</v>
      </c>
      <c r="B72" s="186">
        <f>B67+B70+B71</f>
        <v>70868.500000000015</v>
      </c>
      <c r="C72" s="186">
        <f>C67+C70+C71</f>
        <v>70868.500000000015</v>
      </c>
      <c r="D72" s="186">
        <f>D67+D70+D71</f>
        <v>32661.699999999993</v>
      </c>
      <c r="E72" s="189">
        <f>B72-C72</f>
        <v>0</v>
      </c>
    </row>
    <row r="76" spans="1:17" x14ac:dyDescent="0.2">
      <c r="F76" s="155"/>
      <c r="G76" s="277" t="s">
        <v>428</v>
      </c>
      <c r="H76" s="277"/>
      <c r="I76" s="277"/>
      <c r="J76" s="277"/>
      <c r="K76" s="278" t="s">
        <v>368</v>
      </c>
      <c r="L76" s="279"/>
    </row>
    <row r="77" spans="1:17" x14ac:dyDescent="0.2">
      <c r="F77" s="155"/>
      <c r="G77" s="277" t="s">
        <v>399</v>
      </c>
      <c r="H77" s="277"/>
      <c r="I77" s="277" t="s">
        <v>429</v>
      </c>
      <c r="J77" s="277"/>
      <c r="K77" s="280" t="s">
        <v>399</v>
      </c>
      <c r="L77" s="280" t="s">
        <v>429</v>
      </c>
    </row>
    <row r="78" spans="1:17" x14ac:dyDescent="0.2">
      <c r="F78" s="155"/>
      <c r="G78" s="211" t="s">
        <v>430</v>
      </c>
      <c r="H78" s="211" t="s">
        <v>431</v>
      </c>
      <c r="I78" s="211" t="s">
        <v>430</v>
      </c>
      <c r="J78" s="211" t="s">
        <v>431</v>
      </c>
      <c r="K78" s="281"/>
      <c r="L78" s="281"/>
    </row>
    <row r="79" spans="1:17" x14ac:dyDescent="0.2">
      <c r="F79" s="212">
        <v>44679</v>
      </c>
      <c r="G79" s="213">
        <v>59654329.270000003</v>
      </c>
      <c r="H79" s="213">
        <v>59654.400000000001</v>
      </c>
      <c r="I79" s="213">
        <v>66625796.340000004</v>
      </c>
      <c r="J79" s="213">
        <v>66625.899999999994</v>
      </c>
      <c r="K79" s="215">
        <f>(G79/1000)-H79</f>
        <v>-7.0729999999457505E-2</v>
      </c>
      <c r="L79" s="215">
        <f>(I79/1000)-J79</f>
        <v>-0.10365999999339692</v>
      </c>
      <c r="Q79" s="222">
        <f>I79-G79</f>
        <v>6971467.0700000003</v>
      </c>
    </row>
    <row r="80" spans="1:17" x14ac:dyDescent="0.2">
      <c r="F80" s="212">
        <v>44742</v>
      </c>
      <c r="G80" s="219">
        <v>38264</v>
      </c>
      <c r="H80" s="219">
        <v>38.200000000000003</v>
      </c>
      <c r="I80" s="219">
        <v>38264</v>
      </c>
      <c r="J80" s="219">
        <v>38.200000000000003</v>
      </c>
      <c r="K80" s="214"/>
      <c r="L80" s="214"/>
    </row>
    <row r="81" spans="6:19" x14ac:dyDescent="0.2">
      <c r="F81" s="212">
        <v>44742</v>
      </c>
      <c r="G81" s="218">
        <v>3670</v>
      </c>
      <c r="H81" s="218">
        <v>3.7</v>
      </c>
      <c r="I81" s="218">
        <v>3670</v>
      </c>
      <c r="J81" s="218">
        <v>3.7</v>
      </c>
      <c r="K81" s="214"/>
      <c r="L81" s="214"/>
    </row>
    <row r="82" spans="6:19" x14ac:dyDescent="0.2">
      <c r="F82" s="212">
        <v>44742</v>
      </c>
      <c r="G82" s="218">
        <v>51000</v>
      </c>
      <c r="H82" s="218">
        <v>51</v>
      </c>
      <c r="I82" s="218">
        <v>51000</v>
      </c>
      <c r="J82" s="218">
        <v>51</v>
      </c>
      <c r="K82" s="214"/>
      <c r="L82" s="214"/>
    </row>
    <row r="83" spans="6:19" x14ac:dyDescent="0.2">
      <c r="F83" s="212">
        <v>44742</v>
      </c>
      <c r="G83" s="218">
        <v>34128</v>
      </c>
      <c r="H83" s="218">
        <v>34.1</v>
      </c>
      <c r="I83" s="218">
        <v>34128</v>
      </c>
      <c r="J83" s="218">
        <v>34.1</v>
      </c>
      <c r="K83" s="214"/>
      <c r="L83" s="214"/>
    </row>
    <row r="84" spans="6:19" x14ac:dyDescent="0.2">
      <c r="F84" s="212">
        <v>44742</v>
      </c>
      <c r="G84" s="218">
        <v>11164</v>
      </c>
      <c r="H84" s="218">
        <v>11.2</v>
      </c>
      <c r="I84" s="218">
        <v>11164</v>
      </c>
      <c r="J84" s="218">
        <v>11.2</v>
      </c>
      <c r="K84" s="214"/>
      <c r="L84" s="214"/>
    </row>
    <row r="85" spans="6:19" x14ac:dyDescent="0.2">
      <c r="F85" s="212">
        <v>44742</v>
      </c>
      <c r="G85" s="218">
        <v>6800</v>
      </c>
      <c r="H85" s="218">
        <v>6.8</v>
      </c>
      <c r="I85" s="218">
        <v>6800</v>
      </c>
      <c r="J85" s="218">
        <v>6.8</v>
      </c>
      <c r="K85" s="214"/>
      <c r="L85" s="214"/>
    </row>
    <row r="86" spans="6:19" x14ac:dyDescent="0.2">
      <c r="F86" s="212">
        <v>44742</v>
      </c>
      <c r="G86" s="218">
        <v>2000</v>
      </c>
      <c r="H86" s="218">
        <v>2</v>
      </c>
      <c r="I86" s="218">
        <v>2000</v>
      </c>
      <c r="J86" s="218">
        <v>2</v>
      </c>
      <c r="K86" s="214"/>
      <c r="L86" s="214"/>
    </row>
    <row r="87" spans="6:19" x14ac:dyDescent="0.2">
      <c r="F87" s="212">
        <v>44742</v>
      </c>
      <c r="G87" s="218">
        <v>21300</v>
      </c>
      <c r="H87" s="218">
        <v>21.3</v>
      </c>
      <c r="I87" s="218">
        <v>21300</v>
      </c>
      <c r="J87" s="218">
        <v>21.3</v>
      </c>
      <c r="K87" s="214"/>
      <c r="L87" s="214"/>
    </row>
    <row r="88" spans="6:19" x14ac:dyDescent="0.2">
      <c r="F88" s="212">
        <v>44742</v>
      </c>
      <c r="G88" s="218">
        <v>729000</v>
      </c>
      <c r="H88" s="218">
        <v>729</v>
      </c>
      <c r="I88" s="218">
        <v>729000</v>
      </c>
      <c r="J88" s="218">
        <v>729</v>
      </c>
      <c r="K88" s="214"/>
      <c r="L88" s="214"/>
    </row>
    <row r="89" spans="6:19" x14ac:dyDescent="0.2">
      <c r="F89" s="212">
        <v>44742</v>
      </c>
      <c r="G89" s="218">
        <v>123420</v>
      </c>
      <c r="H89" s="218">
        <v>123.4</v>
      </c>
      <c r="I89" s="218">
        <v>123420</v>
      </c>
      <c r="J89" s="218">
        <v>123.4</v>
      </c>
      <c r="K89" s="214"/>
      <c r="L89" s="214"/>
    </row>
    <row r="90" spans="6:19" x14ac:dyDescent="0.2">
      <c r="F90" s="212">
        <v>44742</v>
      </c>
      <c r="G90" s="218">
        <v>9000</v>
      </c>
      <c r="H90" s="218">
        <v>9</v>
      </c>
      <c r="I90" s="218">
        <v>9000</v>
      </c>
      <c r="J90" s="218">
        <v>9</v>
      </c>
      <c r="K90" s="214"/>
      <c r="L90" s="214"/>
    </row>
    <row r="91" spans="6:19" x14ac:dyDescent="0.2">
      <c r="F91" s="212">
        <v>44742</v>
      </c>
      <c r="G91" s="218">
        <v>123400</v>
      </c>
      <c r="H91" s="218">
        <v>123.4</v>
      </c>
      <c r="I91" s="218">
        <v>123400</v>
      </c>
      <c r="J91" s="218">
        <v>123.4</v>
      </c>
      <c r="K91" s="214"/>
      <c r="L91" s="214"/>
    </row>
    <row r="92" spans="6:19" x14ac:dyDescent="0.2">
      <c r="F92" s="212">
        <v>44742</v>
      </c>
      <c r="G92" s="218">
        <v>362300</v>
      </c>
      <c r="H92" s="218">
        <v>362.3</v>
      </c>
      <c r="I92" s="218">
        <v>362300</v>
      </c>
      <c r="J92" s="218">
        <v>362.3</v>
      </c>
      <c r="K92" s="214"/>
      <c r="L92" s="214"/>
      <c r="R92" t="s">
        <v>449</v>
      </c>
      <c r="S92" s="223">
        <v>2439700</v>
      </c>
    </row>
    <row r="93" spans="6:19" x14ac:dyDescent="0.2">
      <c r="F93" s="212">
        <v>44742</v>
      </c>
      <c r="G93" s="213">
        <f>SUM(G79:G92)</f>
        <v>61169775.270000003</v>
      </c>
      <c r="H93" s="213">
        <f>SUM(H79:H92)</f>
        <v>61169.8</v>
      </c>
      <c r="I93" s="213">
        <f>SUM(I79:I92)</f>
        <v>68141242.340000004</v>
      </c>
      <c r="J93" s="213">
        <f>SUM(J79:J92)</f>
        <v>68141.299999999988</v>
      </c>
      <c r="K93" s="215">
        <f>(G93/1000)-H93</f>
        <v>-2.4729999997362029E-2</v>
      </c>
      <c r="L93" s="215">
        <f>(I93/1000)-J93</f>
        <v>-5.7659999991301447E-2</v>
      </c>
      <c r="P93" t="s">
        <v>448</v>
      </c>
      <c r="Q93" s="222">
        <f>I93-G93</f>
        <v>6971467.0700000003</v>
      </c>
      <c r="R93" t="s">
        <v>450</v>
      </c>
      <c r="S93" s="223">
        <v>4531767.07</v>
      </c>
    </row>
    <row r="94" spans="6:19" x14ac:dyDescent="0.2">
      <c r="F94" s="212">
        <v>44833</v>
      </c>
      <c r="G94" s="155">
        <v>17700</v>
      </c>
      <c r="H94" s="155">
        <v>17.7</v>
      </c>
      <c r="I94" s="155">
        <v>17700</v>
      </c>
      <c r="J94" s="155">
        <v>17.7</v>
      </c>
      <c r="K94" s="214"/>
      <c r="L94" s="214"/>
      <c r="R94" t="s">
        <v>373</v>
      </c>
      <c r="S94" s="223">
        <f>S92+S93</f>
        <v>6971467.0700000003</v>
      </c>
    </row>
    <row r="95" spans="6:19" x14ac:dyDescent="0.2">
      <c r="F95" s="212">
        <v>44833</v>
      </c>
      <c r="G95" s="155">
        <v>9485.65</v>
      </c>
      <c r="H95" s="155">
        <v>9.5</v>
      </c>
      <c r="I95" s="155">
        <v>9485.65</v>
      </c>
      <c r="J95" s="155">
        <v>9.5</v>
      </c>
      <c r="K95" s="214"/>
      <c r="L95" s="214"/>
      <c r="S95" s="223"/>
    </row>
    <row r="96" spans="6:19" x14ac:dyDescent="0.2">
      <c r="F96" s="212">
        <v>44833</v>
      </c>
      <c r="G96" s="155">
        <v>20828</v>
      </c>
      <c r="H96" s="155">
        <v>20.8</v>
      </c>
      <c r="I96" s="155">
        <v>20828</v>
      </c>
      <c r="J96" s="155">
        <v>20.8</v>
      </c>
      <c r="K96" s="214"/>
      <c r="L96" s="214"/>
      <c r="S96" s="223"/>
    </row>
    <row r="97" spans="6:19" x14ac:dyDescent="0.2">
      <c r="F97" s="212">
        <v>44833</v>
      </c>
      <c r="G97" s="155">
        <v>61100</v>
      </c>
      <c r="H97" s="155">
        <v>61.1</v>
      </c>
      <c r="I97" s="155">
        <v>61100</v>
      </c>
      <c r="J97" s="155">
        <v>61.1</v>
      </c>
      <c r="K97" s="214"/>
      <c r="L97" s="214"/>
    </row>
    <row r="98" spans="6:19" x14ac:dyDescent="0.2">
      <c r="F98" s="212">
        <v>44833</v>
      </c>
      <c r="G98" s="155">
        <v>71400</v>
      </c>
      <c r="H98" s="155">
        <v>71.400000000000006</v>
      </c>
      <c r="I98" s="155">
        <v>71400</v>
      </c>
      <c r="J98" s="155">
        <v>71.400000000000006</v>
      </c>
      <c r="K98" s="214"/>
      <c r="L98" s="214"/>
    </row>
    <row r="99" spans="6:19" x14ac:dyDescent="0.2">
      <c r="F99" s="212">
        <v>44833</v>
      </c>
      <c r="G99" s="213">
        <f>SUM(G93:G98)</f>
        <v>61350288.920000002</v>
      </c>
      <c r="H99" s="213">
        <f t="shared" ref="H99:J99" si="15">SUM(H93:H98)</f>
        <v>61350.3</v>
      </c>
      <c r="I99" s="213">
        <f t="shared" si="15"/>
        <v>68321755.99000001</v>
      </c>
      <c r="J99" s="213">
        <f t="shared" si="15"/>
        <v>68321.799999999988</v>
      </c>
      <c r="K99" s="215">
        <f>(G99/1000)-H99</f>
        <v>-1.1080000003858004E-2</v>
      </c>
      <c r="L99" s="215">
        <f>(I99/1000)-J99</f>
        <v>-4.4009999983245507E-2</v>
      </c>
      <c r="P99" t="s">
        <v>448</v>
      </c>
      <c r="Q99" s="222">
        <f>I99-G99</f>
        <v>6971467.0700000077</v>
      </c>
      <c r="S99" s="222">
        <f>Q99-S94</f>
        <v>7.4505805969238281E-9</v>
      </c>
    </row>
    <row r="100" spans="6:19" x14ac:dyDescent="0.2">
      <c r="F100" s="212">
        <v>44861</v>
      </c>
      <c r="G100" s="228">
        <v>270400</v>
      </c>
      <c r="H100" s="228">
        <v>270.39999999999998</v>
      </c>
      <c r="I100" s="228">
        <v>270400</v>
      </c>
      <c r="J100" s="228">
        <v>270.39999999999998</v>
      </c>
      <c r="K100" s="155"/>
      <c r="L100" s="155"/>
      <c r="Q100" s="222"/>
      <c r="S100" s="222"/>
    </row>
    <row r="101" spans="6:19" x14ac:dyDescent="0.2">
      <c r="F101" s="212">
        <v>44861</v>
      </c>
      <c r="G101" s="228">
        <v>8900</v>
      </c>
      <c r="H101" s="228">
        <v>8.9</v>
      </c>
      <c r="I101" s="228">
        <v>8900</v>
      </c>
      <c r="J101" s="228">
        <v>8.9</v>
      </c>
      <c r="K101" s="155"/>
      <c r="L101" s="155"/>
      <c r="Q101" s="222"/>
      <c r="S101" s="222"/>
    </row>
    <row r="102" spans="6:19" x14ac:dyDescent="0.2">
      <c r="F102" s="212">
        <v>44861</v>
      </c>
      <c r="G102" s="228">
        <v>40800</v>
      </c>
      <c r="H102" s="228">
        <v>40.799999999999997</v>
      </c>
      <c r="I102" s="228">
        <v>40800</v>
      </c>
      <c r="J102" s="228">
        <v>40.799999999999997</v>
      </c>
      <c r="K102" s="155"/>
      <c r="L102" s="155"/>
      <c r="Q102" s="222"/>
      <c r="S102" s="222"/>
    </row>
    <row r="103" spans="6:19" x14ac:dyDescent="0.2">
      <c r="F103" s="212">
        <v>44861</v>
      </c>
      <c r="G103" s="228">
        <v>16106</v>
      </c>
      <c r="H103" s="228">
        <v>16.100000000000001</v>
      </c>
      <c r="I103" s="228">
        <v>16106</v>
      </c>
      <c r="J103" s="228">
        <v>16.100000000000001</v>
      </c>
      <c r="K103" s="155"/>
      <c r="L103" s="155"/>
      <c r="Q103" s="222"/>
      <c r="S103" s="222"/>
    </row>
    <row r="104" spans="6:19" x14ac:dyDescent="0.2">
      <c r="F104" s="212">
        <v>44861</v>
      </c>
      <c r="G104" s="228">
        <v>5100</v>
      </c>
      <c r="H104" s="228">
        <v>5.0999999999999996</v>
      </c>
      <c r="I104" s="228">
        <v>5100</v>
      </c>
      <c r="J104" s="228">
        <v>5.0999999999999996</v>
      </c>
      <c r="K104" s="155"/>
      <c r="L104" s="155"/>
      <c r="Q104" s="222"/>
      <c r="S104" s="222"/>
    </row>
    <row r="105" spans="6:19" x14ac:dyDescent="0.2">
      <c r="F105" s="212">
        <v>44861</v>
      </c>
      <c r="G105" s="228">
        <v>140000</v>
      </c>
      <c r="H105" s="228">
        <v>140</v>
      </c>
      <c r="I105" s="228">
        <v>140000</v>
      </c>
      <c r="J105" s="228">
        <v>140</v>
      </c>
      <c r="K105" s="155"/>
      <c r="L105" s="155"/>
      <c r="Q105" s="222"/>
      <c r="S105" s="222"/>
    </row>
    <row r="106" spans="6:19" x14ac:dyDescent="0.2">
      <c r="F106" s="212">
        <v>44861</v>
      </c>
      <c r="G106" s="228">
        <v>97800</v>
      </c>
      <c r="H106" s="228">
        <v>97.8</v>
      </c>
      <c r="I106" s="228">
        <v>97800</v>
      </c>
      <c r="J106" s="228">
        <v>97.8</v>
      </c>
      <c r="K106" s="155"/>
      <c r="L106" s="155"/>
      <c r="Q106" s="222"/>
      <c r="S106" s="222"/>
    </row>
    <row r="107" spans="6:19" x14ac:dyDescent="0.2">
      <c r="F107" s="212">
        <v>44861</v>
      </c>
      <c r="G107" s="228">
        <v>-143500</v>
      </c>
      <c r="H107" s="228">
        <v>-143.5</v>
      </c>
      <c r="I107" s="228">
        <v>-143500</v>
      </c>
      <c r="J107" s="228">
        <v>-143.5</v>
      </c>
      <c r="K107" s="155"/>
      <c r="L107" s="155"/>
      <c r="Q107" s="222"/>
      <c r="S107" s="222"/>
    </row>
    <row r="108" spans="6:19" x14ac:dyDescent="0.2">
      <c r="F108" s="212">
        <v>44861</v>
      </c>
      <c r="G108" s="213">
        <f>G99+SUM(G100:G107)</f>
        <v>61785894.920000002</v>
      </c>
      <c r="H108" s="213">
        <f t="shared" ref="H108:J108" si="16">H99+SUM(H100:H107)</f>
        <v>61785.9</v>
      </c>
      <c r="I108" s="213">
        <f t="shared" si="16"/>
        <v>68757361.99000001</v>
      </c>
      <c r="J108" s="213">
        <f t="shared" si="16"/>
        <v>68757.399999999994</v>
      </c>
      <c r="K108" s="215">
        <f>(G108/1000)-H108</f>
        <v>-5.0800000026356429E-3</v>
      </c>
      <c r="L108" s="215">
        <f>(I108/1000)-J108</f>
        <v>-3.8009999989299104E-2</v>
      </c>
      <c r="Q108" s="222">
        <f>I108-G108</f>
        <v>6971467.0700000077</v>
      </c>
      <c r="S108" s="222">
        <f>S94-Q108</f>
        <v>-7.4505805969238281E-9</v>
      </c>
    </row>
    <row r="109" spans="6:19" x14ac:dyDescent="0.2">
      <c r="F109" s="212">
        <v>44910</v>
      </c>
      <c r="G109" s="228">
        <v>8814</v>
      </c>
      <c r="H109" s="228">
        <v>8.8000000000000007</v>
      </c>
      <c r="I109" s="228">
        <v>8814</v>
      </c>
      <c r="J109" s="228">
        <v>8.8000000000000007</v>
      </c>
      <c r="K109" s="155"/>
      <c r="L109" s="155"/>
    </row>
    <row r="110" spans="6:19" x14ac:dyDescent="0.2">
      <c r="F110" s="212">
        <v>44910</v>
      </c>
      <c r="G110" s="228">
        <v>633800</v>
      </c>
      <c r="H110" s="228">
        <v>633.79999999999995</v>
      </c>
      <c r="I110" s="228">
        <v>633800</v>
      </c>
      <c r="J110" s="228">
        <v>633.79999999999995</v>
      </c>
      <c r="K110" s="155"/>
      <c r="L110" s="155"/>
    </row>
    <row r="111" spans="6:19" x14ac:dyDescent="0.2">
      <c r="F111" s="212">
        <v>44910</v>
      </c>
      <c r="G111" s="228">
        <v>1121.6300000000001</v>
      </c>
      <c r="H111" s="228">
        <v>1.1000000000000001</v>
      </c>
      <c r="I111" s="228">
        <v>1121.6300000000001</v>
      </c>
      <c r="J111" s="228">
        <v>1.1000000000000001</v>
      </c>
      <c r="K111" s="155"/>
      <c r="L111" s="155"/>
    </row>
    <row r="112" spans="6:19" x14ac:dyDescent="0.2">
      <c r="F112" s="212">
        <v>44910</v>
      </c>
      <c r="G112" s="228">
        <v>110662</v>
      </c>
      <c r="H112" s="228">
        <v>110.6</v>
      </c>
      <c r="I112" s="228">
        <v>110662</v>
      </c>
      <c r="J112" s="228">
        <v>110.6</v>
      </c>
      <c r="K112" s="155"/>
      <c r="L112" s="155"/>
    </row>
    <row r="113" spans="6:12" x14ac:dyDescent="0.2">
      <c r="F113" s="212">
        <v>44910</v>
      </c>
      <c r="G113" s="228">
        <v>15279</v>
      </c>
      <c r="H113" s="228">
        <v>15.3</v>
      </c>
      <c r="I113" s="228">
        <v>15279</v>
      </c>
      <c r="J113" s="228">
        <v>15.3</v>
      </c>
      <c r="K113" s="155"/>
      <c r="L113" s="155"/>
    </row>
    <row r="114" spans="6:12" x14ac:dyDescent="0.2">
      <c r="F114" s="212">
        <v>44910</v>
      </c>
      <c r="G114" s="228">
        <v>1164.6300000000001</v>
      </c>
      <c r="H114" s="228">
        <v>1.2</v>
      </c>
      <c r="I114" s="228">
        <v>1164.6300000000001</v>
      </c>
      <c r="J114" s="228">
        <v>1.2</v>
      </c>
      <c r="K114" s="155"/>
      <c r="L114" s="155"/>
    </row>
    <row r="115" spans="6:12" x14ac:dyDescent="0.2">
      <c r="F115" s="212">
        <v>44910</v>
      </c>
      <c r="G115" s="228">
        <v>96900</v>
      </c>
      <c r="H115" s="228">
        <v>96.9</v>
      </c>
      <c r="I115" s="228">
        <v>96900</v>
      </c>
      <c r="J115" s="228">
        <v>96.9</v>
      </c>
      <c r="K115" s="155"/>
      <c r="L115" s="155"/>
    </row>
    <row r="116" spans="6:12" x14ac:dyDescent="0.2">
      <c r="F116" s="212">
        <v>44910</v>
      </c>
      <c r="G116" s="228">
        <v>80900</v>
      </c>
      <c r="H116" s="228">
        <v>80.900000000000006</v>
      </c>
      <c r="I116" s="228">
        <v>80900</v>
      </c>
      <c r="J116" s="228">
        <v>80.900000000000006</v>
      </c>
      <c r="K116" s="155"/>
      <c r="L116" s="155"/>
    </row>
    <row r="117" spans="6:12" x14ac:dyDescent="0.2">
      <c r="F117" s="212">
        <v>44910</v>
      </c>
      <c r="G117" s="228">
        <v>241900</v>
      </c>
      <c r="H117" s="228">
        <v>241.9</v>
      </c>
      <c r="I117" s="228">
        <v>241900</v>
      </c>
      <c r="J117" s="228">
        <v>241.9</v>
      </c>
      <c r="K117" s="155"/>
      <c r="L117" s="155"/>
    </row>
    <row r="118" spans="6:12" x14ac:dyDescent="0.2">
      <c r="F118" s="212">
        <v>44910</v>
      </c>
      <c r="G118" s="228">
        <v>1250300</v>
      </c>
      <c r="H118" s="228">
        <v>1250.3</v>
      </c>
      <c r="I118" s="228">
        <v>1250300</v>
      </c>
      <c r="J118" s="228">
        <v>1250.3</v>
      </c>
      <c r="K118" s="155"/>
      <c r="L118" s="155"/>
    </row>
    <row r="119" spans="6:12" x14ac:dyDescent="0.2">
      <c r="F119" s="212">
        <v>44910</v>
      </c>
      <c r="G119" s="228">
        <v>52700</v>
      </c>
      <c r="H119" s="228">
        <v>52.7</v>
      </c>
      <c r="I119" s="228">
        <v>52700</v>
      </c>
      <c r="J119" s="228">
        <v>52.7</v>
      </c>
      <c r="K119" s="155"/>
      <c r="L119" s="155"/>
    </row>
    <row r="120" spans="6:12" x14ac:dyDescent="0.2">
      <c r="F120" s="212">
        <v>44910</v>
      </c>
      <c r="G120" s="228">
        <v>91700</v>
      </c>
      <c r="H120" s="228">
        <v>91.7</v>
      </c>
      <c r="I120" s="228">
        <v>91700</v>
      </c>
      <c r="J120" s="228">
        <v>91.7</v>
      </c>
      <c r="K120" s="155"/>
      <c r="L120" s="155"/>
    </row>
    <row r="121" spans="6:12" x14ac:dyDescent="0.2">
      <c r="F121" s="212">
        <v>44910</v>
      </c>
      <c r="G121" s="228">
        <v>12500</v>
      </c>
      <c r="H121" s="228">
        <v>12.5</v>
      </c>
      <c r="I121" s="228">
        <v>12500</v>
      </c>
      <c r="J121" s="228">
        <v>12.5</v>
      </c>
      <c r="K121" s="155"/>
      <c r="L121" s="155"/>
    </row>
    <row r="122" spans="6:12" x14ac:dyDescent="0.2">
      <c r="F122" s="212">
        <v>44910</v>
      </c>
      <c r="G122" s="228">
        <v>-112600</v>
      </c>
      <c r="H122" s="228">
        <v>-112.6</v>
      </c>
      <c r="I122" s="228">
        <v>-112600</v>
      </c>
      <c r="J122" s="228">
        <v>-112.6</v>
      </c>
      <c r="K122" s="155"/>
      <c r="L122" s="155"/>
    </row>
    <row r="123" spans="6:12" x14ac:dyDescent="0.2">
      <c r="F123" s="212">
        <v>44910</v>
      </c>
      <c r="G123" s="228">
        <v>-591100</v>
      </c>
      <c r="H123" s="228">
        <v>-591.1</v>
      </c>
      <c r="I123" s="228">
        <v>-591100</v>
      </c>
      <c r="J123" s="228">
        <v>-591.1</v>
      </c>
      <c r="K123" s="155"/>
      <c r="L123" s="155"/>
    </row>
    <row r="124" spans="6:12" x14ac:dyDescent="0.2">
      <c r="F124" s="212">
        <v>44910</v>
      </c>
      <c r="G124" s="228">
        <v>-17700</v>
      </c>
      <c r="H124" s="228">
        <v>-17.7</v>
      </c>
      <c r="I124" s="228">
        <v>-17700</v>
      </c>
      <c r="J124" s="228">
        <v>-17.7</v>
      </c>
      <c r="K124" s="155"/>
      <c r="L124" s="155"/>
    </row>
    <row r="125" spans="6:12" x14ac:dyDescent="0.2">
      <c r="F125" s="212">
        <v>44910</v>
      </c>
      <c r="G125" s="228">
        <v>-15300</v>
      </c>
      <c r="H125" s="228">
        <v>-15.3</v>
      </c>
      <c r="I125" s="228">
        <v>-15300</v>
      </c>
      <c r="J125" s="228">
        <v>-15.3</v>
      </c>
      <c r="K125" s="155"/>
      <c r="L125" s="155"/>
    </row>
    <row r="126" spans="6:12" x14ac:dyDescent="0.2">
      <c r="F126" s="212">
        <v>44910</v>
      </c>
      <c r="G126" s="228">
        <v>229000</v>
      </c>
      <c r="H126" s="228">
        <v>229</v>
      </c>
      <c r="I126" s="228">
        <v>229000</v>
      </c>
      <c r="J126" s="228">
        <v>229</v>
      </c>
      <c r="K126" s="155"/>
      <c r="L126" s="155"/>
    </row>
    <row r="127" spans="6:12" x14ac:dyDescent="0.2">
      <c r="F127" s="212">
        <v>44910</v>
      </c>
      <c r="G127" s="228">
        <v>-11000</v>
      </c>
      <c r="H127" s="228">
        <v>-11</v>
      </c>
      <c r="I127" s="228">
        <v>-11000</v>
      </c>
      <c r="J127" s="228">
        <v>-11</v>
      </c>
      <c r="K127" s="155"/>
      <c r="L127" s="155"/>
    </row>
    <row r="128" spans="6:12" x14ac:dyDescent="0.2">
      <c r="F128" s="212">
        <v>44910</v>
      </c>
      <c r="G128" s="228">
        <v>3121.8</v>
      </c>
      <c r="H128" s="228">
        <v>3.1</v>
      </c>
      <c r="I128" s="228">
        <v>3121.8</v>
      </c>
      <c r="J128" s="228">
        <v>3.1</v>
      </c>
      <c r="K128" s="155"/>
      <c r="L128" s="155"/>
    </row>
    <row r="129" spans="6:19" x14ac:dyDescent="0.2">
      <c r="F129" s="212">
        <v>44910</v>
      </c>
      <c r="G129" s="228">
        <v>1800</v>
      </c>
      <c r="H129" s="228">
        <v>1.8</v>
      </c>
      <c r="I129" s="228">
        <v>1800</v>
      </c>
      <c r="J129" s="228">
        <v>1.8</v>
      </c>
      <c r="K129" s="155"/>
      <c r="L129" s="155"/>
    </row>
    <row r="130" spans="6:19" x14ac:dyDescent="0.2">
      <c r="F130" s="212">
        <v>44910</v>
      </c>
      <c r="G130" s="228">
        <v>27200</v>
      </c>
      <c r="H130" s="228">
        <v>27.2</v>
      </c>
      <c r="I130" s="228">
        <v>27200</v>
      </c>
      <c r="J130" s="228">
        <v>27.2</v>
      </c>
      <c r="K130" s="155"/>
      <c r="L130" s="155"/>
    </row>
    <row r="131" spans="6:19" x14ac:dyDescent="0.2">
      <c r="F131" s="212">
        <v>44910</v>
      </c>
      <c r="G131" s="213">
        <f>G108+G109+G110+G111+G112+G113+G114+G118+G125+G117+G119+G120+G121+G122+G123+G124+G115+G116+G127+G126+G130+G128+G129</f>
        <v>63897057.980000004</v>
      </c>
      <c r="H131" s="213">
        <f t="shared" ref="H131:J131" si="17">H108+H109+H110+H111+H112+H113+H114+H118+H125+H117+H119+H120+H121+H122+H123+H124+H115+H116+H127+H126+H130+H128+H129</f>
        <v>63897.000000000007</v>
      </c>
      <c r="I131" s="213">
        <f t="shared" si="17"/>
        <v>70868525.049999997</v>
      </c>
      <c r="J131" s="213">
        <f t="shared" si="17"/>
        <v>70868.499999999985</v>
      </c>
      <c r="K131" s="215">
        <f>(G131/1000)-H131</f>
        <v>5.7979999997769482E-2</v>
      </c>
      <c r="L131" s="215">
        <f>(I131/1000)-J131</f>
        <v>2.5050000011106022E-2</v>
      </c>
    </row>
    <row r="132" spans="6:19" ht="38.25" x14ac:dyDescent="0.2">
      <c r="P132" s="227" t="s">
        <v>455</v>
      </c>
      <c r="Q132" s="222">
        <f>I131-G131</f>
        <v>6971467.0699999928</v>
      </c>
      <c r="R132" s="223">
        <f>B72-J131</f>
        <v>0</v>
      </c>
      <c r="S132" s="223">
        <f>S94-Q132</f>
        <v>7.4505805969238281E-9</v>
      </c>
    </row>
    <row r="133" spans="6:19" x14ac:dyDescent="0.2">
      <c r="S133" s="223"/>
    </row>
    <row r="134" spans="6:19" x14ac:dyDescent="0.2">
      <c r="H134" s="222"/>
    </row>
  </sheetData>
  <mergeCells count="11">
    <mergeCell ref="C2:D2"/>
    <mergeCell ref="G34:J34"/>
    <mergeCell ref="G62:J62"/>
    <mergeCell ref="G38:J38"/>
    <mergeCell ref="G2:J2"/>
    <mergeCell ref="G77:H77"/>
    <mergeCell ref="I77:J77"/>
    <mergeCell ref="G76:J76"/>
    <mergeCell ref="K76:L76"/>
    <mergeCell ref="K77:K78"/>
    <mergeCell ref="L77:L78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Įvardytieji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2022-12-15T09:18:25Z</cp:lastPrinted>
  <dcterms:created xsi:type="dcterms:W3CDTF">2007-01-10T08:42:24Z</dcterms:created>
  <dcterms:modified xsi:type="dcterms:W3CDTF">2022-12-16T09:45:25Z</dcterms:modified>
</cp:coreProperties>
</file>