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778" firstSheet="4" activeTab="4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tikrinimui" sheetId="19" state="hidden" r:id="rId6"/>
  </sheets>
  <externalReferences>
    <externalReference r:id="rId7"/>
  </externalReferences>
  <definedNames>
    <definedName name="_xlnm.Print_Titles" localSheetId="0">'1 priedas_pajamos'!$14:$14</definedName>
    <definedName name="_xlnm.Print_Titles" localSheetId="1">'2 priedas_pajamų įmokos'!$12:$14</definedName>
    <definedName name="_xlnm.Print_Titles" localSheetId="2">'3 priedas_asignavimai'!$15:$16</definedName>
    <definedName name="_xlnm.Print_Titles" localSheetId="3">'4 priedas_ nepanaudotos lėšos'!$14:$16</definedName>
    <definedName name="_xlnm.Print_Titles" localSheetId="4">'5 piedas_suvestinė pagal progr'!$15:$16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25" i="17" l="1"/>
  <c r="AG25" i="17"/>
  <c r="AF25" i="17"/>
  <c r="AE25" i="17"/>
  <c r="AD25" i="17"/>
  <c r="AC25" i="17"/>
  <c r="AB25" i="17"/>
  <c r="AA25" i="17"/>
  <c r="Z25" i="17"/>
  <c r="Y25" i="17"/>
  <c r="X25" i="17"/>
  <c r="W25" i="17"/>
  <c r="V25" i="17"/>
  <c r="T25" i="17" s="1"/>
  <c r="U25" i="17"/>
  <c r="S25" i="17"/>
  <c r="R25" i="17"/>
  <c r="AX25" i="17" s="1"/>
  <c r="Q25" i="17"/>
  <c r="AW25" i="17" s="1"/>
  <c r="P25" i="17"/>
  <c r="AV25" i="17" s="1"/>
  <c r="O25" i="17"/>
  <c r="AU25" i="17" s="1"/>
  <c r="N25" i="17"/>
  <c r="AT25" i="17" s="1"/>
  <c r="M25" i="17"/>
  <c r="AS25" i="17" s="1"/>
  <c r="L25" i="17"/>
  <c r="AR25" i="17" s="1"/>
  <c r="K25" i="17"/>
  <c r="AQ25" i="17" s="1"/>
  <c r="J25" i="17"/>
  <c r="AP25" i="17" s="1"/>
  <c r="I25" i="17"/>
  <c r="AO25" i="17" s="1"/>
  <c r="H25" i="17"/>
  <c r="AN25" i="17" s="1"/>
  <c r="G25" i="17"/>
  <c r="AM25" i="17" s="1"/>
  <c r="F25" i="17"/>
  <c r="AL25" i="17" s="1"/>
  <c r="AJ25" i="17" s="1"/>
  <c r="E25" i="17"/>
  <c r="AK25" i="17" s="1"/>
  <c r="AH24" i="17"/>
  <c r="AG24" i="17"/>
  <c r="AF24" i="17"/>
  <c r="AE24" i="17"/>
  <c r="AD24" i="17"/>
  <c r="AC24" i="17"/>
  <c r="AB24" i="17"/>
  <c r="AA24" i="17"/>
  <c r="Z24" i="17"/>
  <c r="Y24" i="17"/>
  <c r="X24" i="17"/>
  <c r="W24" i="17"/>
  <c r="V24" i="17"/>
  <c r="T24" i="17" s="1"/>
  <c r="U24" i="17"/>
  <c r="S24" i="17"/>
  <c r="R24" i="17"/>
  <c r="AX24" i="17" s="1"/>
  <c r="Q24" i="17"/>
  <c r="AW24" i="17" s="1"/>
  <c r="P24" i="17"/>
  <c r="AV24" i="17" s="1"/>
  <c r="O24" i="17"/>
  <c r="AU24" i="17" s="1"/>
  <c r="N24" i="17"/>
  <c r="AT24" i="17" s="1"/>
  <c r="M24" i="17"/>
  <c r="AS24" i="17" s="1"/>
  <c r="L24" i="17"/>
  <c r="AR24" i="17" s="1"/>
  <c r="K24" i="17"/>
  <c r="AQ24" i="17" s="1"/>
  <c r="J24" i="17"/>
  <c r="AP24" i="17" s="1"/>
  <c r="I24" i="17"/>
  <c r="AO24" i="17" s="1"/>
  <c r="H24" i="17"/>
  <c r="AN24" i="17" s="1"/>
  <c r="G24" i="17"/>
  <c r="AM24" i="17" s="1"/>
  <c r="F24" i="17"/>
  <c r="AL24" i="17" s="1"/>
  <c r="E24" i="17"/>
  <c r="AK24" i="17" s="1"/>
  <c r="C24" i="17"/>
  <c r="AH23" i="17"/>
  <c r="AG23" i="17"/>
  <c r="AF23" i="17"/>
  <c r="AE23" i="17"/>
  <c r="AD23" i="17"/>
  <c r="AC23" i="17"/>
  <c r="AB23" i="17"/>
  <c r="AA23" i="17"/>
  <c r="Z23" i="17"/>
  <c r="Y23" i="17"/>
  <c r="X23" i="17"/>
  <c r="W23" i="17"/>
  <c r="S23" i="17" s="1"/>
  <c r="V23" i="17"/>
  <c r="T23" i="17" s="1"/>
  <c r="U23" i="17"/>
  <c r="R23" i="17"/>
  <c r="AX23" i="17" s="1"/>
  <c r="Q23" i="17"/>
  <c r="AW23" i="17" s="1"/>
  <c r="P23" i="17"/>
  <c r="AV23" i="17" s="1"/>
  <c r="O23" i="17"/>
  <c r="AU23" i="17" s="1"/>
  <c r="N23" i="17"/>
  <c r="AT23" i="17" s="1"/>
  <c r="M23" i="17"/>
  <c r="AS23" i="17" s="1"/>
  <c r="L23" i="17"/>
  <c r="AR23" i="17" s="1"/>
  <c r="K23" i="17"/>
  <c r="AQ23" i="17" s="1"/>
  <c r="J23" i="17"/>
  <c r="AP23" i="17" s="1"/>
  <c r="I23" i="17"/>
  <c r="AO23" i="17" s="1"/>
  <c r="H23" i="17"/>
  <c r="AN23" i="17" s="1"/>
  <c r="G23" i="17"/>
  <c r="C23" i="17" s="1"/>
  <c r="F23" i="17"/>
  <c r="AL23" i="17" s="1"/>
  <c r="E23" i="17"/>
  <c r="AK23" i="17" s="1"/>
  <c r="AH22" i="17"/>
  <c r="AG22" i="17"/>
  <c r="AF22" i="17"/>
  <c r="AE22" i="17"/>
  <c r="AD22" i="17"/>
  <c r="AC22" i="17"/>
  <c r="AB22" i="17"/>
  <c r="AA22" i="17"/>
  <c r="Z22" i="17"/>
  <c r="Y22" i="17"/>
  <c r="X22" i="17"/>
  <c r="W22" i="17"/>
  <c r="S22" i="17" s="1"/>
  <c r="V22" i="17"/>
  <c r="T22" i="17" s="1"/>
  <c r="U22" i="17"/>
  <c r="R22" i="17"/>
  <c r="AX22" i="17" s="1"/>
  <c r="Q22" i="17"/>
  <c r="AW22" i="17" s="1"/>
  <c r="P22" i="17"/>
  <c r="AV22" i="17" s="1"/>
  <c r="O22" i="17"/>
  <c r="AU22" i="17" s="1"/>
  <c r="N22" i="17"/>
  <c r="AT22" i="17" s="1"/>
  <c r="M22" i="17"/>
  <c r="AS22" i="17" s="1"/>
  <c r="L22" i="17"/>
  <c r="AR22" i="17" s="1"/>
  <c r="K22" i="17"/>
  <c r="AQ22" i="17" s="1"/>
  <c r="J22" i="17"/>
  <c r="AP22" i="17" s="1"/>
  <c r="I22" i="17"/>
  <c r="AO22" i="17" s="1"/>
  <c r="H22" i="17"/>
  <c r="AN22" i="17" s="1"/>
  <c r="G22" i="17"/>
  <c r="AM22" i="17" s="1"/>
  <c r="F22" i="17"/>
  <c r="AL22" i="17" s="1"/>
  <c r="E22" i="17"/>
  <c r="AK22" i="17" s="1"/>
  <c r="AI22" i="17" s="1"/>
  <c r="AH21" i="17"/>
  <c r="AG21" i="17"/>
  <c r="AF21" i="17"/>
  <c r="AE21" i="17"/>
  <c r="AD21" i="17"/>
  <c r="AC21" i="17"/>
  <c r="AB21" i="17"/>
  <c r="AA21" i="17"/>
  <c r="Z21" i="17"/>
  <c r="Y21" i="17"/>
  <c r="X21" i="17"/>
  <c r="W21" i="17"/>
  <c r="S21" i="17" s="1"/>
  <c r="V21" i="17"/>
  <c r="T21" i="17" s="1"/>
  <c r="U21" i="17"/>
  <c r="R21" i="17"/>
  <c r="AX21" i="17" s="1"/>
  <c r="Q21" i="17"/>
  <c r="AW21" i="17" s="1"/>
  <c r="P21" i="17"/>
  <c r="AV21" i="17" s="1"/>
  <c r="O21" i="17"/>
  <c r="AU21" i="17" s="1"/>
  <c r="N21" i="17"/>
  <c r="AT21" i="17" s="1"/>
  <c r="M21" i="17"/>
  <c r="AS21" i="17" s="1"/>
  <c r="L21" i="17"/>
  <c r="AR21" i="17" s="1"/>
  <c r="K21" i="17"/>
  <c r="AQ21" i="17" s="1"/>
  <c r="J21" i="17"/>
  <c r="AP21" i="17" s="1"/>
  <c r="I21" i="17"/>
  <c r="AO21" i="17" s="1"/>
  <c r="H21" i="17"/>
  <c r="AN21" i="17" s="1"/>
  <c r="G21" i="17"/>
  <c r="AM21" i="17" s="1"/>
  <c r="F21" i="17"/>
  <c r="AL21" i="17" s="1"/>
  <c r="E21" i="17"/>
  <c r="AK21" i="17" s="1"/>
  <c r="AI21" i="17" s="1"/>
  <c r="C21" i="17"/>
  <c r="AH20" i="17"/>
  <c r="AG20" i="17"/>
  <c r="AF20" i="17"/>
  <c r="AE20" i="17"/>
  <c r="AD20" i="17"/>
  <c r="AC20" i="17"/>
  <c r="AB20" i="17"/>
  <c r="AA20" i="17"/>
  <c r="Z20" i="17"/>
  <c r="Y20" i="17"/>
  <c r="X20" i="17"/>
  <c r="W20" i="17"/>
  <c r="S20" i="17" s="1"/>
  <c r="V20" i="17"/>
  <c r="T20" i="17" s="1"/>
  <c r="U20" i="17"/>
  <c r="R20" i="17"/>
  <c r="AX20" i="17" s="1"/>
  <c r="Q20" i="17"/>
  <c r="AW20" i="17" s="1"/>
  <c r="P20" i="17"/>
  <c r="AV20" i="17" s="1"/>
  <c r="O20" i="17"/>
  <c r="AU20" i="17" s="1"/>
  <c r="N20" i="17"/>
  <c r="AT20" i="17" s="1"/>
  <c r="M20" i="17"/>
  <c r="AS20" i="17" s="1"/>
  <c r="L20" i="17"/>
  <c r="AR20" i="17" s="1"/>
  <c r="K20" i="17"/>
  <c r="AQ20" i="17" s="1"/>
  <c r="J20" i="17"/>
  <c r="AP20" i="17" s="1"/>
  <c r="I20" i="17"/>
  <c r="AO20" i="17" s="1"/>
  <c r="H20" i="17"/>
  <c r="AN20" i="17" s="1"/>
  <c r="G20" i="17"/>
  <c r="AM20" i="17" s="1"/>
  <c r="F20" i="17"/>
  <c r="AL20" i="17" s="1"/>
  <c r="AJ20" i="17" s="1"/>
  <c r="E20" i="17"/>
  <c r="AK20" i="17" s="1"/>
  <c r="AI20" i="17" s="1"/>
  <c r="AH19" i="17"/>
  <c r="AH26" i="17" s="1"/>
  <c r="AH29" i="17" s="1"/>
  <c r="AG19" i="17"/>
  <c r="AG26" i="17" s="1"/>
  <c r="AG29" i="17" s="1"/>
  <c r="AF19" i="17"/>
  <c r="AF26" i="17" s="1"/>
  <c r="AF29" i="17" s="1"/>
  <c r="AE19" i="17"/>
  <c r="AE26" i="17" s="1"/>
  <c r="AE29" i="17" s="1"/>
  <c r="AD19" i="17"/>
  <c r="AD26" i="17" s="1"/>
  <c r="AD29" i="17" s="1"/>
  <c r="AC19" i="17"/>
  <c r="AC26" i="17" s="1"/>
  <c r="AC29" i="17" s="1"/>
  <c r="AB19" i="17"/>
  <c r="AB26" i="17" s="1"/>
  <c r="AB29" i="17" s="1"/>
  <c r="AA19" i="17"/>
  <c r="AA26" i="17" s="1"/>
  <c r="AA29" i="17" s="1"/>
  <c r="Z19" i="17"/>
  <c r="Z26" i="17" s="1"/>
  <c r="Z29" i="17" s="1"/>
  <c r="Y19" i="17"/>
  <c r="Y26" i="17" s="1"/>
  <c r="Y29" i="17" s="1"/>
  <c r="X19" i="17"/>
  <c r="X26" i="17" s="1"/>
  <c r="X29" i="17" s="1"/>
  <c r="W19" i="17"/>
  <c r="W26" i="17" s="1"/>
  <c r="W29" i="17" s="1"/>
  <c r="V19" i="17"/>
  <c r="V26" i="17" s="1"/>
  <c r="U19" i="17"/>
  <c r="U26" i="17" s="1"/>
  <c r="R19" i="17"/>
  <c r="R26" i="17" s="1"/>
  <c r="R29" i="17" s="1"/>
  <c r="Q19" i="17"/>
  <c r="Q26" i="17" s="1"/>
  <c r="Q29" i="17" s="1"/>
  <c r="P19" i="17"/>
  <c r="P26" i="17" s="1"/>
  <c r="P29" i="17" s="1"/>
  <c r="O19" i="17"/>
  <c r="AU19" i="17" s="1"/>
  <c r="N19" i="17"/>
  <c r="N26" i="17" s="1"/>
  <c r="N29" i="17" s="1"/>
  <c r="M19" i="17"/>
  <c r="M26" i="17" s="1"/>
  <c r="M29" i="17" s="1"/>
  <c r="L19" i="17"/>
  <c r="L26" i="17" s="1"/>
  <c r="L29" i="17" s="1"/>
  <c r="K19" i="17"/>
  <c r="K26" i="17" s="1"/>
  <c r="K29" i="17" s="1"/>
  <c r="J19" i="17"/>
  <c r="J26" i="17" s="1"/>
  <c r="J29" i="17" s="1"/>
  <c r="I19" i="17"/>
  <c r="I26" i="17" s="1"/>
  <c r="I29" i="17" s="1"/>
  <c r="H19" i="17"/>
  <c r="H26" i="17" s="1"/>
  <c r="H29" i="17" s="1"/>
  <c r="G19" i="17"/>
  <c r="C19" i="17" s="1"/>
  <c r="F19" i="17"/>
  <c r="F26" i="17" s="1"/>
  <c r="E19" i="17"/>
  <c r="E26" i="17" s="1"/>
  <c r="R127" i="16"/>
  <c r="Q127" i="16"/>
  <c r="P127" i="16"/>
  <c r="O127" i="16"/>
  <c r="AL120" i="16"/>
  <c r="AL119" i="16" s="1"/>
  <c r="AK120" i="16"/>
  <c r="AJ120" i="16"/>
  <c r="AI120" i="16"/>
  <c r="AI119" i="16" s="1"/>
  <c r="AH120" i="16"/>
  <c r="AH119" i="16" s="1"/>
  <c r="AG120" i="16"/>
  <c r="AF120" i="16"/>
  <c r="AE120" i="16"/>
  <c r="AD120" i="16"/>
  <c r="AC120" i="16"/>
  <c r="P120" i="16"/>
  <c r="O120" i="16"/>
  <c r="D120" i="16"/>
  <c r="C120" i="16"/>
  <c r="AK119" i="16"/>
  <c r="AJ119" i="16"/>
  <c r="AG119" i="16"/>
  <c r="AF119" i="16"/>
  <c r="AC119" i="16"/>
  <c r="Z119" i="16"/>
  <c r="Y119" i="16"/>
  <c r="X119" i="16"/>
  <c r="W119" i="16"/>
  <c r="V119" i="16"/>
  <c r="U119" i="16"/>
  <c r="T119" i="16"/>
  <c r="S119" i="16"/>
  <c r="R119" i="16"/>
  <c r="Q119" i="16"/>
  <c r="P119" i="16"/>
  <c r="O119" i="16"/>
  <c r="N119" i="16"/>
  <c r="M119" i="16"/>
  <c r="L119" i="16"/>
  <c r="K119" i="16"/>
  <c r="J119" i="16"/>
  <c r="I119" i="16"/>
  <c r="H119" i="16"/>
  <c r="G119" i="16"/>
  <c r="F119" i="16"/>
  <c r="E119" i="16"/>
  <c r="D119" i="16"/>
  <c r="C119" i="16"/>
  <c r="AL118" i="16"/>
  <c r="AK118" i="16"/>
  <c r="AK117" i="16" s="1"/>
  <c r="AJ118" i="16"/>
  <c r="AJ117" i="16" s="1"/>
  <c r="AI118" i="16"/>
  <c r="AH118" i="16"/>
  <c r="AG118" i="16"/>
  <c r="AF118" i="16"/>
  <c r="AF117" i="16" s="1"/>
  <c r="AE118" i="16"/>
  <c r="AD118" i="16"/>
  <c r="AC118" i="16"/>
  <c r="AA118" i="16" s="1"/>
  <c r="AN118" i="16" s="1"/>
  <c r="AB118" i="16"/>
  <c r="P118" i="16"/>
  <c r="O118" i="16"/>
  <c r="D118" i="16"/>
  <c r="C118" i="16"/>
  <c r="AL117" i="16"/>
  <c r="AI117" i="16"/>
  <c r="AH117" i="16"/>
  <c r="AG117" i="16"/>
  <c r="AE117" i="16"/>
  <c r="AD117" i="16"/>
  <c r="AC117" i="16"/>
  <c r="Z117" i="16"/>
  <c r="Y117" i="16"/>
  <c r="X117" i="16"/>
  <c r="W117" i="16"/>
  <c r="V117" i="16"/>
  <c r="U117" i="16"/>
  <c r="T117" i="16"/>
  <c r="S117" i="16"/>
  <c r="R117" i="16"/>
  <c r="P117" i="16" s="1"/>
  <c r="Q117" i="16"/>
  <c r="O117" i="16" s="1"/>
  <c r="N117" i="16"/>
  <c r="M117" i="16"/>
  <c r="L117" i="16"/>
  <c r="K117" i="16"/>
  <c r="J117" i="16"/>
  <c r="I117" i="16"/>
  <c r="H117" i="16"/>
  <c r="G117" i="16"/>
  <c r="F117" i="16"/>
  <c r="D117" i="16" s="1"/>
  <c r="E117" i="16"/>
  <c r="C117" i="16" s="1"/>
  <c r="AL116" i="16"/>
  <c r="AL115" i="16" s="1"/>
  <c r="AK116" i="16"/>
  <c r="AJ116" i="16"/>
  <c r="AI116" i="16"/>
  <c r="AI115" i="16" s="1"/>
  <c r="AH116" i="16"/>
  <c r="AH115" i="16" s="1"/>
  <c r="AG116" i="16"/>
  <c r="AF116" i="16"/>
  <c r="AE116" i="16"/>
  <c r="AE115" i="16" s="1"/>
  <c r="AD116" i="16"/>
  <c r="AC116" i="16"/>
  <c r="P116" i="16"/>
  <c r="O116" i="16"/>
  <c r="D116" i="16"/>
  <c r="C116" i="16"/>
  <c r="AK115" i="16"/>
  <c r="AJ115" i="16"/>
  <c r="AG115" i="16"/>
  <c r="AF115" i="16"/>
  <c r="AC115" i="16"/>
  <c r="Z115" i="16"/>
  <c r="Y115" i="16"/>
  <c r="X115" i="16"/>
  <c r="W115" i="16"/>
  <c r="V115" i="16"/>
  <c r="U115" i="16"/>
  <c r="T115" i="16"/>
  <c r="S115" i="16"/>
  <c r="R115" i="16"/>
  <c r="Q115" i="16"/>
  <c r="P115" i="16"/>
  <c r="O115" i="16"/>
  <c r="N115" i="16"/>
  <c r="M115" i="16"/>
  <c r="L115" i="16"/>
  <c r="K115" i="16"/>
  <c r="J115" i="16"/>
  <c r="I115" i="16"/>
  <c r="H115" i="16"/>
  <c r="G115" i="16"/>
  <c r="F115" i="16"/>
  <c r="E115" i="16"/>
  <c r="D115" i="16"/>
  <c r="C115" i="16"/>
  <c r="AL114" i="16"/>
  <c r="AK114" i="16"/>
  <c r="AK113" i="16" s="1"/>
  <c r="AJ114" i="16"/>
  <c r="AJ113" i="16" s="1"/>
  <c r="AI114" i="16"/>
  <c r="AH114" i="16"/>
  <c r="AG114" i="16"/>
  <c r="AG113" i="16" s="1"/>
  <c r="AF114" i="16"/>
  <c r="AF113" i="16" s="1"/>
  <c r="AE114" i="16"/>
  <c r="AD114" i="16"/>
  <c r="AC114" i="16"/>
  <c r="AB114" i="16"/>
  <c r="P114" i="16"/>
  <c r="O114" i="16"/>
  <c r="D114" i="16"/>
  <c r="C114" i="16"/>
  <c r="AL113" i="16"/>
  <c r="AI113" i="16"/>
  <c r="AH113" i="16"/>
  <c r="AE113" i="16"/>
  <c r="AD113" i="16"/>
  <c r="AB113" i="16" s="1"/>
  <c r="AC113" i="16"/>
  <c r="Z113" i="16"/>
  <c r="Y113" i="16"/>
  <c r="X113" i="16"/>
  <c r="W113" i="16"/>
  <c r="V113" i="16"/>
  <c r="U113" i="16"/>
  <c r="T113" i="16"/>
  <c r="S113" i="16"/>
  <c r="R113" i="16"/>
  <c r="P113" i="16" s="1"/>
  <c r="Q113" i="16"/>
  <c r="O113" i="16" s="1"/>
  <c r="N113" i="16"/>
  <c r="M113" i="16"/>
  <c r="L113" i="16"/>
  <c r="K113" i="16"/>
  <c r="J113" i="16"/>
  <c r="I113" i="16"/>
  <c r="H113" i="16"/>
  <c r="G113" i="16"/>
  <c r="F113" i="16"/>
  <c r="D113" i="16" s="1"/>
  <c r="E113" i="16"/>
  <c r="C113" i="16" s="1"/>
  <c r="AL112" i="16"/>
  <c r="AK112" i="16"/>
  <c r="AJ112" i="16"/>
  <c r="AI112" i="16"/>
  <c r="AH112" i="16"/>
  <c r="AG112" i="16"/>
  <c r="AF112" i="16"/>
  <c r="AD112" i="16"/>
  <c r="AC112" i="16"/>
  <c r="P112" i="16"/>
  <c r="O112" i="16"/>
  <c r="D112" i="16"/>
  <c r="C112" i="16"/>
  <c r="AL111" i="16"/>
  <c r="AK111" i="16"/>
  <c r="AJ111" i="16"/>
  <c r="AI111" i="16"/>
  <c r="AH111" i="16"/>
  <c r="AG111" i="16"/>
  <c r="AF111" i="16"/>
  <c r="AE111" i="16"/>
  <c r="AD111" i="16"/>
  <c r="AB111" i="16" s="1"/>
  <c r="Z111" i="16"/>
  <c r="Y111" i="16"/>
  <c r="X111" i="16"/>
  <c r="W111" i="16"/>
  <c r="V111" i="16"/>
  <c r="U111" i="16"/>
  <c r="T111" i="16"/>
  <c r="S111" i="16"/>
  <c r="R111" i="16"/>
  <c r="P111" i="16" s="1"/>
  <c r="Q111" i="16"/>
  <c r="O111" i="16"/>
  <c r="N111" i="16"/>
  <c r="M111" i="16"/>
  <c r="L111" i="16"/>
  <c r="K111" i="16"/>
  <c r="J111" i="16"/>
  <c r="I111" i="16"/>
  <c r="H111" i="16"/>
  <c r="G111" i="16"/>
  <c r="C111" i="16" s="1"/>
  <c r="F111" i="16"/>
  <c r="D111" i="16" s="1"/>
  <c r="E111" i="16"/>
  <c r="AL110" i="16"/>
  <c r="AK110" i="16"/>
  <c r="AJ110" i="16"/>
  <c r="AJ109" i="16" s="1"/>
  <c r="AI110" i="16"/>
  <c r="AA110" i="16" s="1"/>
  <c r="AN110" i="16" s="1"/>
  <c r="AH110" i="16"/>
  <c r="AG110" i="16"/>
  <c r="AF110" i="16"/>
  <c r="AF109" i="16" s="1"/>
  <c r="AD110" i="16"/>
  <c r="AC110" i="16"/>
  <c r="P110" i="16"/>
  <c r="O110" i="16"/>
  <c r="D110" i="16"/>
  <c r="C110" i="16"/>
  <c r="AL109" i="16"/>
  <c r="AK109" i="16"/>
  <c r="AI109" i="16"/>
  <c r="AH109" i="16"/>
  <c r="AG109" i="16"/>
  <c r="AE109" i="16"/>
  <c r="AC109" i="16"/>
  <c r="Z109" i="16"/>
  <c r="Y109" i="16"/>
  <c r="X109" i="16"/>
  <c r="W109" i="16"/>
  <c r="V109" i="16"/>
  <c r="U109" i="16"/>
  <c r="T109" i="16"/>
  <c r="S109" i="16"/>
  <c r="R109" i="16"/>
  <c r="Q109" i="16"/>
  <c r="P109" i="16"/>
  <c r="O109" i="16"/>
  <c r="N109" i="16"/>
  <c r="M109" i="16"/>
  <c r="L109" i="16"/>
  <c r="K109" i="16"/>
  <c r="J109" i="16"/>
  <c r="I109" i="16"/>
  <c r="H109" i="16"/>
  <c r="G109" i="16"/>
  <c r="F109" i="16"/>
  <c r="E109" i="16"/>
  <c r="D109" i="16"/>
  <c r="C109" i="16"/>
  <c r="AL108" i="16"/>
  <c r="AK108" i="16"/>
  <c r="AJ108" i="16"/>
  <c r="AJ107" i="16" s="1"/>
  <c r="AI108" i="16"/>
  <c r="AH108" i="16"/>
  <c r="AG108" i="16"/>
  <c r="AG107" i="16" s="1"/>
  <c r="AF108" i="16"/>
  <c r="AF107" i="16" s="1"/>
  <c r="AE108" i="16"/>
  <c r="AD108" i="16"/>
  <c r="AC108" i="16"/>
  <c r="AB108" i="16"/>
  <c r="P108" i="16"/>
  <c r="O108" i="16"/>
  <c r="D108" i="16"/>
  <c r="C108" i="16"/>
  <c r="AL107" i="16"/>
  <c r="AK107" i="16"/>
  <c r="AI107" i="16"/>
  <c r="AH107" i="16"/>
  <c r="AE107" i="16"/>
  <c r="AD107" i="16"/>
  <c r="AB107" i="16" s="1"/>
  <c r="Z107" i="16"/>
  <c r="Y107" i="16"/>
  <c r="X107" i="16"/>
  <c r="W107" i="16"/>
  <c r="V107" i="16"/>
  <c r="U107" i="16"/>
  <c r="T107" i="16"/>
  <c r="S107" i="16"/>
  <c r="R107" i="16"/>
  <c r="P107" i="16" s="1"/>
  <c r="Q107" i="16"/>
  <c r="O107" i="16" s="1"/>
  <c r="N107" i="16"/>
  <c r="M107" i="16"/>
  <c r="L107" i="16"/>
  <c r="K107" i="16"/>
  <c r="J107" i="16"/>
  <c r="I107" i="16"/>
  <c r="H107" i="16"/>
  <c r="G107" i="16"/>
  <c r="F107" i="16"/>
  <c r="D107" i="16" s="1"/>
  <c r="E107" i="16"/>
  <c r="C107" i="16" s="1"/>
  <c r="AL106" i="16"/>
  <c r="AL105" i="16" s="1"/>
  <c r="AK106" i="16"/>
  <c r="AJ106" i="16"/>
  <c r="AI106" i="16"/>
  <c r="AI105" i="16" s="1"/>
  <c r="AH106" i="16"/>
  <c r="AH105" i="16" s="1"/>
  <c r="AG106" i="16"/>
  <c r="AF106" i="16"/>
  <c r="AE106" i="16"/>
  <c r="AA106" i="16" s="1"/>
  <c r="AN106" i="16" s="1"/>
  <c r="AD106" i="16"/>
  <c r="AC106" i="16"/>
  <c r="P106" i="16"/>
  <c r="O106" i="16"/>
  <c r="D106" i="16"/>
  <c r="C106" i="16"/>
  <c r="AK105" i="16"/>
  <c r="AJ105" i="16"/>
  <c r="AG105" i="16"/>
  <c r="AF105" i="16"/>
  <c r="AE105" i="16"/>
  <c r="AC105" i="16"/>
  <c r="Z105" i="16"/>
  <c r="Y105" i="16"/>
  <c r="X105" i="16"/>
  <c r="W105" i="16"/>
  <c r="V105" i="16"/>
  <c r="U105" i="16"/>
  <c r="T105" i="16"/>
  <c r="S105" i="16"/>
  <c r="R105" i="16"/>
  <c r="Q105" i="16"/>
  <c r="P105" i="16"/>
  <c r="O105" i="16"/>
  <c r="N105" i="16"/>
  <c r="M105" i="16"/>
  <c r="L105" i="16"/>
  <c r="K105" i="16"/>
  <c r="J105" i="16"/>
  <c r="I105" i="16"/>
  <c r="H105" i="16"/>
  <c r="G105" i="16"/>
  <c r="F105" i="16"/>
  <c r="E105" i="16"/>
  <c r="D105" i="16"/>
  <c r="C105" i="16"/>
  <c r="AL104" i="16"/>
  <c r="AK104" i="16"/>
  <c r="AJ104" i="16"/>
  <c r="AJ103" i="16" s="1"/>
  <c r="AI104" i="16"/>
  <c r="AH104" i="16"/>
  <c r="AG104" i="16"/>
  <c r="AF104" i="16"/>
  <c r="AF103" i="16" s="1"/>
  <c r="AE104" i="16"/>
  <c r="AD104" i="16"/>
  <c r="AC104" i="16"/>
  <c r="AA104" i="16" s="1"/>
  <c r="AN104" i="16" s="1"/>
  <c r="AB104" i="16"/>
  <c r="P104" i="16"/>
  <c r="O104" i="16"/>
  <c r="D104" i="16"/>
  <c r="C104" i="16"/>
  <c r="AL103" i="16"/>
  <c r="AK103" i="16"/>
  <c r="AI103" i="16"/>
  <c r="AH103" i="16"/>
  <c r="AG103" i="16"/>
  <c r="AE103" i="16"/>
  <c r="AD103" i="16"/>
  <c r="AC103" i="16"/>
  <c r="Z103" i="16"/>
  <c r="Y103" i="16"/>
  <c r="X103" i="16"/>
  <c r="W103" i="16"/>
  <c r="V103" i="16"/>
  <c r="U103" i="16"/>
  <c r="T103" i="16"/>
  <c r="S103" i="16"/>
  <c r="R103" i="16"/>
  <c r="P103" i="16" s="1"/>
  <c r="Q103" i="16"/>
  <c r="O103" i="16" s="1"/>
  <c r="N103" i="16"/>
  <c r="M103" i="16"/>
  <c r="L103" i="16"/>
  <c r="K103" i="16"/>
  <c r="J103" i="16"/>
  <c r="I103" i="16"/>
  <c r="H103" i="16"/>
  <c r="G103" i="16"/>
  <c r="F103" i="16"/>
  <c r="D103" i="16" s="1"/>
  <c r="E103" i="16"/>
  <c r="C103" i="16" s="1"/>
  <c r="AL102" i="16"/>
  <c r="AL101" i="16" s="1"/>
  <c r="AK102" i="16"/>
  <c r="AJ102" i="16"/>
  <c r="AI102" i="16"/>
  <c r="AI101" i="16" s="1"/>
  <c r="AH102" i="16"/>
  <c r="AH101" i="16" s="1"/>
  <c r="AG102" i="16"/>
  <c r="AF102" i="16"/>
  <c r="AE102" i="16"/>
  <c r="AD102" i="16"/>
  <c r="AC102" i="16"/>
  <c r="P102" i="16"/>
  <c r="O102" i="16"/>
  <c r="D102" i="16"/>
  <c r="C102" i="16"/>
  <c r="AK101" i="16"/>
  <c r="AJ101" i="16"/>
  <c r="AG101" i="16"/>
  <c r="AF101" i="16"/>
  <c r="AC101" i="16"/>
  <c r="Z101" i="16"/>
  <c r="Y101" i="16"/>
  <c r="X101" i="16"/>
  <c r="W101" i="16"/>
  <c r="O101" i="16" s="1"/>
  <c r="V101" i="16"/>
  <c r="U101" i="16"/>
  <c r="T101" i="16"/>
  <c r="S101" i="16"/>
  <c r="R101" i="16"/>
  <c r="Q101" i="16"/>
  <c r="P101" i="16"/>
  <c r="N101" i="16"/>
  <c r="M101" i="16"/>
  <c r="L101" i="16"/>
  <c r="K101" i="16"/>
  <c r="J101" i="16"/>
  <c r="I101" i="16"/>
  <c r="H101" i="16"/>
  <c r="G101" i="16"/>
  <c r="F101" i="16"/>
  <c r="E101" i="16"/>
  <c r="D101" i="16"/>
  <c r="C101" i="16"/>
  <c r="AL100" i="16"/>
  <c r="AK100" i="16"/>
  <c r="AK99" i="16" s="1"/>
  <c r="AJ100" i="16"/>
  <c r="AJ99" i="16" s="1"/>
  <c r="AI100" i="16"/>
  <c r="AH100" i="16"/>
  <c r="AG100" i="16"/>
  <c r="AF100" i="16"/>
  <c r="AF99" i="16" s="1"/>
  <c r="AE100" i="16"/>
  <c r="AD100" i="16"/>
  <c r="AC100" i="16"/>
  <c r="AA100" i="16" s="1"/>
  <c r="AN100" i="16" s="1"/>
  <c r="AB100" i="16"/>
  <c r="P100" i="16"/>
  <c r="O100" i="16"/>
  <c r="D100" i="16"/>
  <c r="C100" i="16"/>
  <c r="AL99" i="16"/>
  <c r="AI99" i="16"/>
  <c r="AH99" i="16"/>
  <c r="AG99" i="16"/>
  <c r="AE99" i="16"/>
  <c r="AD99" i="16"/>
  <c r="AC99" i="16"/>
  <c r="Z99" i="16"/>
  <c r="Y99" i="16"/>
  <c r="X99" i="16"/>
  <c r="W99" i="16"/>
  <c r="V99" i="16"/>
  <c r="U99" i="16"/>
  <c r="T99" i="16"/>
  <c r="S99" i="16"/>
  <c r="R99" i="16"/>
  <c r="P99" i="16" s="1"/>
  <c r="Q99" i="16"/>
  <c r="O99" i="16" s="1"/>
  <c r="N99" i="16"/>
  <c r="M99" i="16"/>
  <c r="L99" i="16"/>
  <c r="K99" i="16"/>
  <c r="J99" i="16"/>
  <c r="I99" i="16"/>
  <c r="H99" i="16"/>
  <c r="G99" i="16"/>
  <c r="F99" i="16"/>
  <c r="D99" i="16" s="1"/>
  <c r="E99" i="16"/>
  <c r="C99" i="16" s="1"/>
  <c r="AL98" i="16"/>
  <c r="AL97" i="16" s="1"/>
  <c r="AK98" i="16"/>
  <c r="AJ98" i="16"/>
  <c r="AI98" i="16"/>
  <c r="AI97" i="16" s="1"/>
  <c r="AH98" i="16"/>
  <c r="AH97" i="16" s="1"/>
  <c r="AG98" i="16"/>
  <c r="AF98" i="16"/>
  <c r="AE98" i="16"/>
  <c r="AE97" i="16" s="1"/>
  <c r="AD98" i="16"/>
  <c r="AC98" i="16"/>
  <c r="P98" i="16"/>
  <c r="O98" i="16"/>
  <c r="D98" i="16"/>
  <c r="C98" i="16"/>
  <c r="AK97" i="16"/>
  <c r="AJ97" i="16"/>
  <c r="AG97" i="16"/>
  <c r="AF97" i="16"/>
  <c r="AC97" i="16"/>
  <c r="Z97" i="16"/>
  <c r="Y97" i="16"/>
  <c r="X97" i="16"/>
  <c r="W97" i="16"/>
  <c r="V97" i="16"/>
  <c r="U97" i="16"/>
  <c r="T97" i="16"/>
  <c r="S97" i="16"/>
  <c r="R97" i="16"/>
  <c r="Q97" i="16"/>
  <c r="P97" i="16"/>
  <c r="O97" i="16"/>
  <c r="N97" i="16"/>
  <c r="M97" i="16"/>
  <c r="L97" i="16"/>
  <c r="K97" i="16"/>
  <c r="J97" i="16"/>
  <c r="I97" i="16"/>
  <c r="H97" i="16"/>
  <c r="G97" i="16"/>
  <c r="F97" i="16"/>
  <c r="E97" i="16"/>
  <c r="D97" i="16"/>
  <c r="C97" i="16"/>
  <c r="AL96" i="16"/>
  <c r="AK96" i="16"/>
  <c r="AK95" i="16" s="1"/>
  <c r="AJ96" i="16"/>
  <c r="AJ95" i="16" s="1"/>
  <c r="AI96" i="16"/>
  <c r="AH96" i="16"/>
  <c r="AG96" i="16"/>
  <c r="AG95" i="16" s="1"/>
  <c r="AF96" i="16"/>
  <c r="AF95" i="16" s="1"/>
  <c r="AE96" i="16"/>
  <c r="AD96" i="16"/>
  <c r="AC96" i="16"/>
  <c r="P96" i="16"/>
  <c r="O96" i="16"/>
  <c r="D96" i="16"/>
  <c r="C96" i="16"/>
  <c r="AL95" i="16"/>
  <c r="AI95" i="16"/>
  <c r="AH95" i="16"/>
  <c r="AE95" i="16"/>
  <c r="AD95" i="16"/>
  <c r="Z95" i="16"/>
  <c r="Y95" i="16"/>
  <c r="X95" i="16"/>
  <c r="W95" i="16"/>
  <c r="V95" i="16"/>
  <c r="U95" i="16"/>
  <c r="T95" i="16"/>
  <c r="S95" i="16"/>
  <c r="R95" i="16"/>
  <c r="P95" i="16" s="1"/>
  <c r="Q95" i="16"/>
  <c r="O95" i="16" s="1"/>
  <c r="N95" i="16"/>
  <c r="M95" i="16"/>
  <c r="L95" i="16"/>
  <c r="K95" i="16"/>
  <c r="J95" i="16"/>
  <c r="I95" i="16"/>
  <c r="H95" i="16"/>
  <c r="G95" i="16"/>
  <c r="F95" i="16"/>
  <c r="D95" i="16" s="1"/>
  <c r="E95" i="16"/>
  <c r="C95" i="16" s="1"/>
  <c r="AL94" i="16"/>
  <c r="AL93" i="16" s="1"/>
  <c r="AK94" i="16"/>
  <c r="AJ94" i="16"/>
  <c r="AI94" i="16"/>
  <c r="AH94" i="16"/>
  <c r="AH93" i="16" s="1"/>
  <c r="AG94" i="16"/>
  <c r="AF94" i="16"/>
  <c r="AE94" i="16"/>
  <c r="AD94" i="16"/>
  <c r="AC94" i="16"/>
  <c r="AA94" i="16"/>
  <c r="AN94" i="16" s="1"/>
  <c r="P94" i="16"/>
  <c r="O94" i="16"/>
  <c r="D94" i="16"/>
  <c r="C94" i="16"/>
  <c r="AK93" i="16"/>
  <c r="AJ93" i="16"/>
  <c r="AI93" i="16"/>
  <c r="AG93" i="16"/>
  <c r="AF93" i="16"/>
  <c r="AE93" i="16"/>
  <c r="AC93" i="16"/>
  <c r="Z93" i="16"/>
  <c r="Y93" i="16"/>
  <c r="X93" i="16"/>
  <c r="W93" i="16"/>
  <c r="V93" i="16"/>
  <c r="U93" i="16"/>
  <c r="T93" i="16"/>
  <c r="S93" i="16"/>
  <c r="R93" i="16"/>
  <c r="Q93" i="16"/>
  <c r="P93" i="16"/>
  <c r="O93" i="16"/>
  <c r="N93" i="16"/>
  <c r="M93" i="16"/>
  <c r="L93" i="16"/>
  <c r="K93" i="16"/>
  <c r="J93" i="16"/>
  <c r="I93" i="16"/>
  <c r="H93" i="16"/>
  <c r="G93" i="16"/>
  <c r="F93" i="16"/>
  <c r="E93" i="16"/>
  <c r="D93" i="16"/>
  <c r="C93" i="16"/>
  <c r="AL92" i="16"/>
  <c r="AK92" i="16"/>
  <c r="AK91" i="16" s="1"/>
  <c r="AJ92" i="16"/>
  <c r="AJ91" i="16" s="1"/>
  <c r="AI92" i="16"/>
  <c r="AH92" i="16"/>
  <c r="AG92" i="16"/>
  <c r="AG91" i="16" s="1"/>
  <c r="AF92" i="16"/>
  <c r="AF91" i="16" s="1"/>
  <c r="AE92" i="16"/>
  <c r="AD92" i="16"/>
  <c r="AC92" i="16"/>
  <c r="AB92" i="16"/>
  <c r="P92" i="16"/>
  <c r="O92" i="16"/>
  <c r="D92" i="16"/>
  <c r="C92" i="16"/>
  <c r="AL91" i="16"/>
  <c r="AI91" i="16"/>
  <c r="AH91" i="16"/>
  <c r="AE91" i="16"/>
  <c r="AD91" i="16"/>
  <c r="AB91" i="16" s="1"/>
  <c r="Z91" i="16"/>
  <c r="Y91" i="16"/>
  <c r="X91" i="16"/>
  <c r="W91" i="16"/>
  <c r="V91" i="16"/>
  <c r="U91" i="16"/>
  <c r="T91" i="16"/>
  <c r="S91" i="16"/>
  <c r="R91" i="16"/>
  <c r="P91" i="16" s="1"/>
  <c r="Q91" i="16"/>
  <c r="O91" i="16" s="1"/>
  <c r="N91" i="16"/>
  <c r="M91" i="16"/>
  <c r="L91" i="16"/>
  <c r="K91" i="16"/>
  <c r="J91" i="16"/>
  <c r="I91" i="16"/>
  <c r="H91" i="16"/>
  <c r="G91" i="16"/>
  <c r="C91" i="16" s="1"/>
  <c r="F91" i="16"/>
  <c r="D91" i="16" s="1"/>
  <c r="E91" i="16"/>
  <c r="AL90" i="16"/>
  <c r="AK90" i="16"/>
  <c r="AJ90" i="16"/>
  <c r="AI90" i="16"/>
  <c r="AI89" i="16" s="1"/>
  <c r="AH90" i="16"/>
  <c r="AG90" i="16"/>
  <c r="AF90" i="16"/>
  <c r="AF89" i="16" s="1"/>
  <c r="AE90" i="16"/>
  <c r="AE89" i="16" s="1"/>
  <c r="AD90" i="16"/>
  <c r="AC90" i="16"/>
  <c r="AB90" i="16"/>
  <c r="AA90" i="16"/>
  <c r="AN90" i="16" s="1"/>
  <c r="P90" i="16"/>
  <c r="O90" i="16"/>
  <c r="D90" i="16"/>
  <c r="C90" i="16"/>
  <c r="AL89" i="16"/>
  <c r="AK89" i="16"/>
  <c r="AJ89" i="16"/>
  <c r="AH89" i="16"/>
  <c r="AG89" i="16"/>
  <c r="AD89" i="16"/>
  <c r="AC89" i="16"/>
  <c r="AB89" i="16"/>
  <c r="Z89" i="16"/>
  <c r="Y89" i="16"/>
  <c r="X89" i="16"/>
  <c r="W89" i="16"/>
  <c r="V89" i="16"/>
  <c r="U89" i="16"/>
  <c r="T89" i="16"/>
  <c r="S89" i="16"/>
  <c r="R89" i="16"/>
  <c r="Q89" i="16"/>
  <c r="O89" i="16" s="1"/>
  <c r="P89" i="16"/>
  <c r="N89" i="16"/>
  <c r="M89" i="16"/>
  <c r="L89" i="16"/>
  <c r="K89" i="16"/>
  <c r="J89" i="16"/>
  <c r="I89" i="16"/>
  <c r="H89" i="16"/>
  <c r="G89" i="16"/>
  <c r="F89" i="16"/>
  <c r="E89" i="16"/>
  <c r="C89" i="16" s="1"/>
  <c r="D89" i="16"/>
  <c r="AL88" i="16"/>
  <c r="AL87" i="16" s="1"/>
  <c r="AK88" i="16"/>
  <c r="AK87" i="16" s="1"/>
  <c r="AJ88" i="16"/>
  <c r="AI88" i="16"/>
  <c r="AH88" i="16"/>
  <c r="AH87" i="16" s="1"/>
  <c r="AG88" i="16"/>
  <c r="AG87" i="16" s="1"/>
  <c r="AF88" i="16"/>
  <c r="AE88" i="16"/>
  <c r="AD88" i="16"/>
  <c r="AB88" i="16" s="1"/>
  <c r="AC88" i="16"/>
  <c r="P88" i="16"/>
  <c r="O88" i="16"/>
  <c r="D88" i="16"/>
  <c r="C88" i="16"/>
  <c r="AJ87" i="16"/>
  <c r="AI87" i="16"/>
  <c r="AF87" i="16"/>
  <c r="AE87" i="16"/>
  <c r="AD87" i="16"/>
  <c r="AB87" i="16" s="1"/>
  <c r="Z87" i="16"/>
  <c r="Y87" i="16"/>
  <c r="X87" i="16"/>
  <c r="W87" i="16"/>
  <c r="V87" i="16"/>
  <c r="U87" i="16"/>
  <c r="T87" i="16"/>
  <c r="S87" i="16"/>
  <c r="R87" i="16"/>
  <c r="P87" i="16" s="1"/>
  <c r="Q87" i="16"/>
  <c r="O87" i="16"/>
  <c r="N87" i="16"/>
  <c r="M87" i="16"/>
  <c r="L87" i="16"/>
  <c r="K87" i="16"/>
  <c r="J87" i="16"/>
  <c r="I87" i="16"/>
  <c r="H87" i="16"/>
  <c r="G87" i="16"/>
  <c r="C87" i="16" s="1"/>
  <c r="F87" i="16"/>
  <c r="D87" i="16" s="1"/>
  <c r="E87" i="16"/>
  <c r="AN86" i="16"/>
  <c r="AL86" i="16"/>
  <c r="AK86" i="16"/>
  <c r="AJ86" i="16"/>
  <c r="AI86" i="16"/>
  <c r="AI85" i="16" s="1"/>
  <c r="AH86" i="16"/>
  <c r="AG86" i="16"/>
  <c r="AF86" i="16"/>
  <c r="AF85" i="16" s="1"/>
  <c r="AE86" i="16"/>
  <c r="AE85" i="16" s="1"/>
  <c r="AD86" i="16"/>
  <c r="AC86" i="16"/>
  <c r="AB86" i="16"/>
  <c r="AA86" i="16"/>
  <c r="P86" i="16"/>
  <c r="O86" i="16"/>
  <c r="D86" i="16"/>
  <c r="C86" i="16"/>
  <c r="AL85" i="16"/>
  <c r="AK85" i="16"/>
  <c r="AJ85" i="16"/>
  <c r="AH85" i="16"/>
  <c r="AG85" i="16"/>
  <c r="AD85" i="16"/>
  <c r="AC85" i="16"/>
  <c r="Z85" i="16"/>
  <c r="Y85" i="16"/>
  <c r="X85" i="16"/>
  <c r="W85" i="16"/>
  <c r="V85" i="16"/>
  <c r="U85" i="16"/>
  <c r="T85" i="16"/>
  <c r="S85" i="16"/>
  <c r="R85" i="16"/>
  <c r="Q85" i="16"/>
  <c r="O85" i="16" s="1"/>
  <c r="P85" i="16"/>
  <c r="N85" i="16"/>
  <c r="M85" i="16"/>
  <c r="L85" i="16"/>
  <c r="K85" i="16"/>
  <c r="J85" i="16"/>
  <c r="I85" i="16"/>
  <c r="H85" i="16"/>
  <c r="G85" i="16"/>
  <c r="F85" i="16"/>
  <c r="E85" i="16"/>
  <c r="C85" i="16" s="1"/>
  <c r="D85" i="16"/>
  <c r="AL84" i="16"/>
  <c r="AK84" i="16"/>
  <c r="AK83" i="16" s="1"/>
  <c r="AJ84" i="16"/>
  <c r="AI84" i="16"/>
  <c r="AH84" i="16"/>
  <c r="AH83" i="16" s="1"/>
  <c r="AG84" i="16"/>
  <c r="AG83" i="16" s="1"/>
  <c r="AF84" i="16"/>
  <c r="AE84" i="16"/>
  <c r="AD84" i="16"/>
  <c r="AC84" i="16"/>
  <c r="P84" i="16"/>
  <c r="O84" i="16"/>
  <c r="D84" i="16"/>
  <c r="C84" i="16"/>
  <c r="AL83" i="16"/>
  <c r="AJ83" i="16"/>
  <c r="AI83" i="16"/>
  <c r="AF83" i="16"/>
  <c r="AE83" i="16"/>
  <c r="Z83" i="16"/>
  <c r="Y83" i="16"/>
  <c r="X83" i="16"/>
  <c r="W83" i="16"/>
  <c r="V83" i="16"/>
  <c r="U83" i="16"/>
  <c r="T83" i="16"/>
  <c r="S83" i="16"/>
  <c r="O83" i="16" s="1"/>
  <c r="R83" i="16"/>
  <c r="P83" i="16" s="1"/>
  <c r="Q83" i="16"/>
  <c r="N83" i="16"/>
  <c r="M83" i="16"/>
  <c r="L83" i="16"/>
  <c r="K83" i="16"/>
  <c r="J83" i="16"/>
  <c r="I83" i="16"/>
  <c r="H83" i="16"/>
  <c r="G83" i="16"/>
  <c r="F83" i="16"/>
  <c r="D83" i="16" s="1"/>
  <c r="E83" i="16"/>
  <c r="C83" i="16"/>
  <c r="AL82" i="16"/>
  <c r="AK82" i="16"/>
  <c r="AJ82" i="16"/>
  <c r="AI82" i="16"/>
  <c r="AI81" i="16" s="1"/>
  <c r="AH82" i="16"/>
  <c r="AG82" i="16"/>
  <c r="AF82" i="16"/>
  <c r="AF81" i="16" s="1"/>
  <c r="AB81" i="16" s="1"/>
  <c r="AE82" i="16"/>
  <c r="AE81" i="16" s="1"/>
  <c r="AD82" i="16"/>
  <c r="AC82" i="16"/>
  <c r="AB82" i="16"/>
  <c r="AA82" i="16"/>
  <c r="AN82" i="16" s="1"/>
  <c r="P82" i="16"/>
  <c r="O82" i="16"/>
  <c r="D82" i="16"/>
  <c r="C82" i="16"/>
  <c r="AL81" i="16"/>
  <c r="AK81" i="16"/>
  <c r="AJ81" i="16"/>
  <c r="AH81" i="16"/>
  <c r="AG81" i="16"/>
  <c r="AD81" i="16"/>
  <c r="AC81" i="16"/>
  <c r="Z81" i="16"/>
  <c r="Y81" i="16"/>
  <c r="X81" i="16"/>
  <c r="W81" i="16"/>
  <c r="V81" i="16"/>
  <c r="U81" i="16"/>
  <c r="T81" i="16"/>
  <c r="S81" i="16"/>
  <c r="R81" i="16"/>
  <c r="Q81" i="16"/>
  <c r="O81" i="16" s="1"/>
  <c r="P81" i="16"/>
  <c r="N81" i="16"/>
  <c r="M81" i="16"/>
  <c r="L81" i="16"/>
  <c r="K81" i="16"/>
  <c r="J81" i="16"/>
  <c r="I81" i="16"/>
  <c r="H81" i="16"/>
  <c r="G81" i="16"/>
  <c r="F81" i="16"/>
  <c r="E81" i="16"/>
  <c r="C81" i="16" s="1"/>
  <c r="D81" i="16"/>
  <c r="AL80" i="16"/>
  <c r="AK80" i="16"/>
  <c r="AK79" i="16" s="1"/>
  <c r="AJ80" i="16"/>
  <c r="AI80" i="16"/>
  <c r="AH80" i="16"/>
  <c r="AG80" i="16"/>
  <c r="AG79" i="16" s="1"/>
  <c r="AF80" i="16"/>
  <c r="AE80" i="16"/>
  <c r="AD80" i="16"/>
  <c r="AB80" i="16" s="1"/>
  <c r="AC80" i="16"/>
  <c r="P80" i="16"/>
  <c r="O80" i="16"/>
  <c r="D80" i="16"/>
  <c r="C80" i="16"/>
  <c r="AL79" i="16"/>
  <c r="AJ79" i="16"/>
  <c r="AI79" i="16"/>
  <c r="AH79" i="16"/>
  <c r="AF79" i="16"/>
  <c r="AE79" i="16"/>
  <c r="AD79" i="16"/>
  <c r="Z79" i="16"/>
  <c r="Y79" i="16"/>
  <c r="X79" i="16"/>
  <c r="W79" i="16"/>
  <c r="V79" i="16"/>
  <c r="U79" i="16"/>
  <c r="T79" i="16"/>
  <c r="S79" i="16"/>
  <c r="O79" i="16" s="1"/>
  <c r="R79" i="16"/>
  <c r="P79" i="16" s="1"/>
  <c r="Q79" i="16"/>
  <c r="N79" i="16"/>
  <c r="M79" i="16"/>
  <c r="L79" i="16"/>
  <c r="K79" i="16"/>
  <c r="J79" i="16"/>
  <c r="I79" i="16"/>
  <c r="H79" i="16"/>
  <c r="G79" i="16"/>
  <c r="C79" i="16" s="1"/>
  <c r="F79" i="16"/>
  <c r="E79" i="16"/>
  <c r="AL78" i="16"/>
  <c r="AK78" i="16"/>
  <c r="AJ78" i="16"/>
  <c r="AI78" i="16"/>
  <c r="AI77" i="16" s="1"/>
  <c r="AH78" i="16"/>
  <c r="AG78" i="16"/>
  <c r="AF78" i="16"/>
  <c r="AE78" i="16"/>
  <c r="AE77" i="16" s="1"/>
  <c r="AD78" i="16"/>
  <c r="AC78" i="16"/>
  <c r="AB78" i="16"/>
  <c r="P78" i="16"/>
  <c r="O78" i="16"/>
  <c r="D78" i="16"/>
  <c r="C78" i="16"/>
  <c r="AL77" i="16"/>
  <c r="AK77" i="16"/>
  <c r="AJ77" i="16"/>
  <c r="AH77" i="16"/>
  <c r="AG77" i="16"/>
  <c r="AF77" i="16"/>
  <c r="AD77" i="16"/>
  <c r="AB77" i="16"/>
  <c r="Z77" i="16"/>
  <c r="Y77" i="16"/>
  <c r="X77" i="16"/>
  <c r="W77" i="16"/>
  <c r="V77" i="16"/>
  <c r="U77" i="16"/>
  <c r="T77" i="16"/>
  <c r="S77" i="16"/>
  <c r="R77" i="16"/>
  <c r="P77" i="16" s="1"/>
  <c r="Q77" i="16"/>
  <c r="O77" i="16" s="1"/>
  <c r="N77" i="16"/>
  <c r="M77" i="16"/>
  <c r="L77" i="16"/>
  <c r="K77" i="16"/>
  <c r="J77" i="16"/>
  <c r="I77" i="16"/>
  <c r="H77" i="16"/>
  <c r="G77" i="16"/>
  <c r="F77" i="16"/>
  <c r="D77" i="16" s="1"/>
  <c r="E77" i="16"/>
  <c r="C77" i="16" s="1"/>
  <c r="AL76" i="16"/>
  <c r="AK76" i="16"/>
  <c r="AK75" i="16" s="1"/>
  <c r="AJ76" i="16"/>
  <c r="AI76" i="16"/>
  <c r="AI75" i="16" s="1"/>
  <c r="AH76" i="16"/>
  <c r="AH75" i="16" s="1"/>
  <c r="AG76" i="16"/>
  <c r="AG75" i="16" s="1"/>
  <c r="AF76" i="16"/>
  <c r="AE76" i="16"/>
  <c r="AD76" i="16"/>
  <c r="AC76" i="16"/>
  <c r="P76" i="16"/>
  <c r="O76" i="16"/>
  <c r="D76" i="16"/>
  <c r="C76" i="16"/>
  <c r="AL75" i="16"/>
  <c r="AJ75" i="16"/>
  <c r="AF75" i="16"/>
  <c r="AE75" i="16"/>
  <c r="Z75" i="16"/>
  <c r="Y75" i="16"/>
  <c r="X75" i="16"/>
  <c r="W75" i="16"/>
  <c r="V75" i="16"/>
  <c r="U75" i="16"/>
  <c r="T75" i="16"/>
  <c r="S75" i="16"/>
  <c r="O75" i="16" s="1"/>
  <c r="R75" i="16"/>
  <c r="P75" i="16" s="1"/>
  <c r="Q75" i="16"/>
  <c r="N75" i="16"/>
  <c r="M75" i="16"/>
  <c r="L75" i="16"/>
  <c r="K75" i="16"/>
  <c r="J75" i="16"/>
  <c r="I75" i="16"/>
  <c r="H75" i="16"/>
  <c r="G75" i="16"/>
  <c r="C75" i="16" s="1"/>
  <c r="F75" i="16"/>
  <c r="D75" i="16" s="1"/>
  <c r="E75" i="16"/>
  <c r="AL74" i="16"/>
  <c r="AK74" i="16"/>
  <c r="AJ74" i="16"/>
  <c r="AI74" i="16"/>
  <c r="AI73" i="16" s="1"/>
  <c r="AH74" i="16"/>
  <c r="AG74" i="16"/>
  <c r="AG73" i="16" s="1"/>
  <c r="AF74" i="16"/>
  <c r="AF73" i="16" s="1"/>
  <c r="AE74" i="16"/>
  <c r="AE73" i="16" s="1"/>
  <c r="AD74" i="16"/>
  <c r="AC74" i="16"/>
  <c r="AB74" i="16"/>
  <c r="AA74" i="16"/>
  <c r="AN74" i="16" s="1"/>
  <c r="P74" i="16"/>
  <c r="O74" i="16"/>
  <c r="D74" i="16"/>
  <c r="C74" i="16"/>
  <c r="AL73" i="16"/>
  <c r="AK73" i="16"/>
  <c r="AJ73" i="16"/>
  <c r="AH73" i="16"/>
  <c r="AD73" i="16"/>
  <c r="AB73" i="16" s="1"/>
  <c r="AC73" i="16"/>
  <c r="AA73" i="16" s="1"/>
  <c r="AN73" i="16" s="1"/>
  <c r="Z73" i="16"/>
  <c r="Y73" i="16"/>
  <c r="X73" i="16"/>
  <c r="W73" i="16"/>
  <c r="V73" i="16"/>
  <c r="U73" i="16"/>
  <c r="T73" i="16"/>
  <c r="S73" i="16"/>
  <c r="R73" i="16"/>
  <c r="Q73" i="16"/>
  <c r="O73" i="16" s="1"/>
  <c r="P73" i="16"/>
  <c r="N73" i="16"/>
  <c r="M73" i="16"/>
  <c r="L73" i="16"/>
  <c r="K73" i="16"/>
  <c r="J73" i="16"/>
  <c r="I73" i="16"/>
  <c r="H73" i="16"/>
  <c r="G73" i="16"/>
  <c r="F73" i="16"/>
  <c r="E73" i="16"/>
  <c r="C73" i="16" s="1"/>
  <c r="D73" i="16"/>
  <c r="AL72" i="16"/>
  <c r="AK72" i="16"/>
  <c r="AK71" i="16" s="1"/>
  <c r="AJ72" i="16"/>
  <c r="AI72" i="16"/>
  <c r="AI71" i="16" s="1"/>
  <c r="AH72" i="16"/>
  <c r="AG72" i="16"/>
  <c r="AG71" i="16" s="1"/>
  <c r="AF72" i="16"/>
  <c r="AE72" i="16"/>
  <c r="AE71" i="16" s="1"/>
  <c r="AD72" i="16"/>
  <c r="AB72" i="16" s="1"/>
  <c r="AC72" i="16"/>
  <c r="AC71" i="16" s="1"/>
  <c r="P72" i="16"/>
  <c r="O72" i="16"/>
  <c r="D72" i="16"/>
  <c r="C72" i="16"/>
  <c r="AL71" i="16"/>
  <c r="AJ71" i="16"/>
  <c r="AH71" i="16"/>
  <c r="AB71" i="16" s="1"/>
  <c r="AF71" i="16"/>
  <c r="AD71" i="16"/>
  <c r="Z71" i="16"/>
  <c r="Y71" i="16"/>
  <c r="X71" i="16"/>
  <c r="W71" i="16"/>
  <c r="V71" i="16"/>
  <c r="U71" i="16"/>
  <c r="T71" i="16"/>
  <c r="S71" i="16"/>
  <c r="R71" i="16"/>
  <c r="Q71" i="16"/>
  <c r="P71" i="16"/>
  <c r="O71" i="16"/>
  <c r="N71" i="16"/>
  <c r="M71" i="16"/>
  <c r="L71" i="16"/>
  <c r="K71" i="16"/>
  <c r="J71" i="16"/>
  <c r="I71" i="16"/>
  <c r="H71" i="16"/>
  <c r="G71" i="16"/>
  <c r="F71" i="16"/>
  <c r="E71" i="16"/>
  <c r="D71" i="16"/>
  <c r="C71" i="16"/>
  <c r="AL70" i="16"/>
  <c r="AK70" i="16"/>
  <c r="AK69" i="16" s="1"/>
  <c r="AJ70" i="16"/>
  <c r="AI70" i="16"/>
  <c r="AI69" i="16" s="1"/>
  <c r="AH70" i="16"/>
  <c r="AG70" i="16"/>
  <c r="AG69" i="16" s="1"/>
  <c r="AF70" i="16"/>
  <c r="AE70" i="16"/>
  <c r="AE69" i="16" s="1"/>
  <c r="AD70" i="16"/>
  <c r="AC70" i="16"/>
  <c r="AB70" i="16"/>
  <c r="P70" i="16"/>
  <c r="O70" i="16"/>
  <c r="D70" i="16"/>
  <c r="C70" i="16"/>
  <c r="AL69" i="16"/>
  <c r="AJ69" i="16"/>
  <c r="AH69" i="16"/>
  <c r="AF69" i="16"/>
  <c r="AB69" i="16" s="1"/>
  <c r="AD69" i="16"/>
  <c r="Z69" i="16"/>
  <c r="Y69" i="16"/>
  <c r="X69" i="16"/>
  <c r="W69" i="16"/>
  <c r="V69" i="16"/>
  <c r="U69" i="16"/>
  <c r="T69" i="16"/>
  <c r="S69" i="16"/>
  <c r="R69" i="16"/>
  <c r="P69" i="16" s="1"/>
  <c r="Q69" i="16"/>
  <c r="O69" i="16" s="1"/>
  <c r="N69" i="16"/>
  <c r="M69" i="16"/>
  <c r="L69" i="16"/>
  <c r="K69" i="16"/>
  <c r="J69" i="16"/>
  <c r="I69" i="16"/>
  <c r="H69" i="16"/>
  <c r="G69" i="16"/>
  <c r="F69" i="16"/>
  <c r="D69" i="16" s="1"/>
  <c r="E69" i="16"/>
  <c r="C69" i="16" s="1"/>
  <c r="AL68" i="16"/>
  <c r="AK68" i="16"/>
  <c r="AK67" i="16" s="1"/>
  <c r="AJ68" i="16"/>
  <c r="AI68" i="16"/>
  <c r="AI67" i="16" s="1"/>
  <c r="AH68" i="16"/>
  <c r="AH67" i="16" s="1"/>
  <c r="AG68" i="16"/>
  <c r="AG67" i="16" s="1"/>
  <c r="AF68" i="16"/>
  <c r="AE68" i="16"/>
  <c r="AD68" i="16"/>
  <c r="AC68" i="16"/>
  <c r="P68" i="16"/>
  <c r="O68" i="16"/>
  <c r="D68" i="16"/>
  <c r="C68" i="16"/>
  <c r="AL67" i="16"/>
  <c r="AJ67" i="16"/>
  <c r="AF67" i="16"/>
  <c r="AE67" i="16"/>
  <c r="Z67" i="16"/>
  <c r="Y67" i="16"/>
  <c r="X67" i="16"/>
  <c r="W67" i="16"/>
  <c r="V67" i="16"/>
  <c r="U67" i="16"/>
  <c r="T67" i="16"/>
  <c r="S67" i="16"/>
  <c r="O67" i="16" s="1"/>
  <c r="R67" i="16"/>
  <c r="P67" i="16" s="1"/>
  <c r="Q67" i="16"/>
  <c r="N67" i="16"/>
  <c r="M67" i="16"/>
  <c r="L67" i="16"/>
  <c r="K67" i="16"/>
  <c r="J67" i="16"/>
  <c r="I67" i="16"/>
  <c r="H67" i="16"/>
  <c r="G67" i="16"/>
  <c r="C67" i="16" s="1"/>
  <c r="F67" i="16"/>
  <c r="D67" i="16" s="1"/>
  <c r="E67" i="16"/>
  <c r="AN66" i="16"/>
  <c r="AL66" i="16"/>
  <c r="AK66" i="16"/>
  <c r="AJ66" i="16"/>
  <c r="AI66" i="16"/>
  <c r="AI65" i="16" s="1"/>
  <c r="AH66" i="16"/>
  <c r="AG66" i="16"/>
  <c r="AG65" i="16" s="1"/>
  <c r="AF66" i="16"/>
  <c r="AF65" i="16" s="1"/>
  <c r="AE66" i="16"/>
  <c r="AE65" i="16" s="1"/>
  <c r="AD66" i="16"/>
  <c r="AC66" i="16"/>
  <c r="AB66" i="16"/>
  <c r="AA66" i="16"/>
  <c r="P66" i="16"/>
  <c r="O66" i="16"/>
  <c r="D66" i="16"/>
  <c r="C66" i="16"/>
  <c r="AL65" i="16"/>
  <c r="AK65" i="16"/>
  <c r="AJ65" i="16"/>
  <c r="AH65" i="16"/>
  <c r="AD65" i="16"/>
  <c r="AB65" i="16" s="1"/>
  <c r="AC65" i="16"/>
  <c r="Z65" i="16"/>
  <c r="Y65" i="16"/>
  <c r="X65" i="16"/>
  <c r="W65" i="16"/>
  <c r="V65" i="16"/>
  <c r="U65" i="16"/>
  <c r="T65" i="16"/>
  <c r="S65" i="16"/>
  <c r="R65" i="16"/>
  <c r="Q65" i="16"/>
  <c r="O65" i="16" s="1"/>
  <c r="P65" i="16"/>
  <c r="N65" i="16"/>
  <c r="M65" i="16"/>
  <c r="L65" i="16"/>
  <c r="D65" i="16" s="1"/>
  <c r="K65" i="16"/>
  <c r="J65" i="16"/>
  <c r="I65" i="16"/>
  <c r="H65" i="16"/>
  <c r="G65" i="16"/>
  <c r="F65" i="16"/>
  <c r="E65" i="16"/>
  <c r="C65" i="16" s="1"/>
  <c r="AL64" i="16"/>
  <c r="AK64" i="16"/>
  <c r="AK63" i="16" s="1"/>
  <c r="AJ64" i="16"/>
  <c r="AI64" i="16"/>
  <c r="AI63" i="16" s="1"/>
  <c r="AH64" i="16"/>
  <c r="AG64" i="16"/>
  <c r="AG63" i="16" s="1"/>
  <c r="AF64" i="16"/>
  <c r="AE64" i="16"/>
  <c r="AE63" i="16" s="1"/>
  <c r="AD64" i="16"/>
  <c r="AB64" i="16" s="1"/>
  <c r="AC64" i="16"/>
  <c r="AC63" i="16" s="1"/>
  <c r="P64" i="16"/>
  <c r="O64" i="16"/>
  <c r="D64" i="16"/>
  <c r="C64" i="16"/>
  <c r="AL63" i="16"/>
  <c r="AJ63" i="16"/>
  <c r="AH63" i="16"/>
  <c r="AB63" i="16" s="1"/>
  <c r="AF63" i="16"/>
  <c r="AD63" i="16"/>
  <c r="Z63" i="16"/>
  <c r="Y63" i="16"/>
  <c r="X63" i="16"/>
  <c r="W63" i="16"/>
  <c r="V63" i="16"/>
  <c r="U63" i="16"/>
  <c r="T63" i="16"/>
  <c r="S63" i="16"/>
  <c r="R63" i="16"/>
  <c r="Q63" i="16"/>
  <c r="P63" i="16"/>
  <c r="O63" i="16"/>
  <c r="N63" i="16"/>
  <c r="M63" i="16"/>
  <c r="L63" i="16"/>
  <c r="K63" i="16"/>
  <c r="J63" i="16"/>
  <c r="I63" i="16"/>
  <c r="H63" i="16"/>
  <c r="G63" i="16"/>
  <c r="F63" i="16"/>
  <c r="E63" i="16"/>
  <c r="D63" i="16"/>
  <c r="C63" i="16"/>
  <c r="AL62" i="16"/>
  <c r="AK62" i="16"/>
  <c r="AJ62" i="16"/>
  <c r="AI62" i="16"/>
  <c r="AI61" i="16" s="1"/>
  <c r="AH62" i="16"/>
  <c r="AG62" i="16"/>
  <c r="AF62" i="16"/>
  <c r="AE62" i="16"/>
  <c r="AE61" i="16" s="1"/>
  <c r="AD62" i="16"/>
  <c r="AC62" i="16"/>
  <c r="AB62" i="16"/>
  <c r="P62" i="16"/>
  <c r="O62" i="16"/>
  <c r="D62" i="16"/>
  <c r="C62" i="16"/>
  <c r="AL61" i="16"/>
  <c r="AK61" i="16"/>
  <c r="AJ61" i="16"/>
  <c r="AH61" i="16"/>
  <c r="AG61" i="16"/>
  <c r="AF61" i="16"/>
  <c r="AB61" i="16" s="1"/>
  <c r="AD61" i="16"/>
  <c r="Z61" i="16"/>
  <c r="Y61" i="16"/>
  <c r="X61" i="16"/>
  <c r="W61" i="16"/>
  <c r="V61" i="16"/>
  <c r="U61" i="16"/>
  <c r="T61" i="16"/>
  <c r="S61" i="16"/>
  <c r="R61" i="16"/>
  <c r="P61" i="16" s="1"/>
  <c r="Q61" i="16"/>
  <c r="O61" i="16" s="1"/>
  <c r="N61" i="16"/>
  <c r="M61" i="16"/>
  <c r="L61" i="16"/>
  <c r="K61" i="16"/>
  <c r="J61" i="16"/>
  <c r="I61" i="16"/>
  <c r="H61" i="16"/>
  <c r="G61" i="16"/>
  <c r="F61" i="16"/>
  <c r="D61" i="16" s="1"/>
  <c r="E61" i="16"/>
  <c r="C61" i="16" s="1"/>
  <c r="AL60" i="16"/>
  <c r="AL59" i="16" s="1"/>
  <c r="AK60" i="16"/>
  <c r="AK59" i="16" s="1"/>
  <c r="AJ60" i="16"/>
  <c r="AI60" i="16"/>
  <c r="AI59" i="16" s="1"/>
  <c r="AH60" i="16"/>
  <c r="AH59" i="16" s="1"/>
  <c r="AG60" i="16"/>
  <c r="AG59" i="16" s="1"/>
  <c r="AF60" i="16"/>
  <c r="AE60" i="16"/>
  <c r="AD60" i="16"/>
  <c r="AC60" i="16"/>
  <c r="P60" i="16"/>
  <c r="O60" i="16"/>
  <c r="D60" i="16"/>
  <c r="C60" i="16"/>
  <c r="AJ59" i="16"/>
  <c r="AF59" i="16"/>
  <c r="AE59" i="16"/>
  <c r="Z59" i="16"/>
  <c r="Y59" i="16"/>
  <c r="X59" i="16"/>
  <c r="W59" i="16"/>
  <c r="V59" i="16"/>
  <c r="U59" i="16"/>
  <c r="T59" i="16"/>
  <c r="S59" i="16"/>
  <c r="R59" i="16"/>
  <c r="P59" i="16" s="1"/>
  <c r="Q59" i="16"/>
  <c r="O59" i="16"/>
  <c r="N59" i="16"/>
  <c r="M59" i="16"/>
  <c r="L59" i="16"/>
  <c r="K59" i="16"/>
  <c r="J59" i="16"/>
  <c r="I59" i="16"/>
  <c r="H59" i="16"/>
  <c r="G59" i="16"/>
  <c r="C59" i="16" s="1"/>
  <c r="F59" i="16"/>
  <c r="D59" i="16" s="1"/>
  <c r="E59" i="16"/>
  <c r="AL58" i="16"/>
  <c r="AK58" i="16"/>
  <c r="AJ58" i="16"/>
  <c r="AI58" i="16"/>
  <c r="AI57" i="16" s="1"/>
  <c r="AH58" i="16"/>
  <c r="AG58" i="16"/>
  <c r="AG57" i="16" s="1"/>
  <c r="AF58" i="16"/>
  <c r="AF57" i="16" s="1"/>
  <c r="AE58" i="16"/>
  <c r="AE57" i="16" s="1"/>
  <c r="AD58" i="16"/>
  <c r="AC58" i="16"/>
  <c r="AB58" i="16"/>
  <c r="AA58" i="16"/>
  <c r="AN58" i="16" s="1"/>
  <c r="P58" i="16"/>
  <c r="O58" i="16"/>
  <c r="D58" i="16"/>
  <c r="C58" i="16"/>
  <c r="AL57" i="16"/>
  <c r="AK57" i="16"/>
  <c r="AJ57" i="16"/>
  <c r="AH57" i="16"/>
  <c r="AD57" i="16"/>
  <c r="AC57" i="16"/>
  <c r="Z57" i="16"/>
  <c r="Y57" i="16"/>
  <c r="X57" i="16"/>
  <c r="W57" i="16"/>
  <c r="V57" i="16"/>
  <c r="U57" i="16"/>
  <c r="T57" i="16"/>
  <c r="S57" i="16"/>
  <c r="R57" i="16"/>
  <c r="Q57" i="16"/>
  <c r="O57" i="16" s="1"/>
  <c r="P57" i="16"/>
  <c r="N57" i="16"/>
  <c r="M57" i="16"/>
  <c r="L57" i="16"/>
  <c r="K57" i="16"/>
  <c r="J57" i="16"/>
  <c r="I57" i="16"/>
  <c r="H57" i="16"/>
  <c r="G57" i="16"/>
  <c r="F57" i="16"/>
  <c r="E57" i="16"/>
  <c r="C57" i="16" s="1"/>
  <c r="D57" i="16"/>
  <c r="AL56" i="16"/>
  <c r="AK56" i="16"/>
  <c r="AK55" i="16" s="1"/>
  <c r="AJ56" i="16"/>
  <c r="AI56" i="16"/>
  <c r="AH56" i="16"/>
  <c r="AG56" i="16"/>
  <c r="AG55" i="16" s="1"/>
  <c r="AF56" i="16"/>
  <c r="AE56" i="16"/>
  <c r="AE55" i="16" s="1"/>
  <c r="AD56" i="16"/>
  <c r="AB56" i="16" s="1"/>
  <c r="AC56" i="16"/>
  <c r="AC55" i="16" s="1"/>
  <c r="AA56" i="16"/>
  <c r="AN56" i="16" s="1"/>
  <c r="P56" i="16"/>
  <c r="O56" i="16"/>
  <c r="D56" i="16"/>
  <c r="C56" i="16"/>
  <c r="AL55" i="16"/>
  <c r="AJ55" i="16"/>
  <c r="AI55" i="16"/>
  <c r="AH55" i="16"/>
  <c r="AF55" i="16"/>
  <c r="AD55" i="16"/>
  <c r="AB55" i="16"/>
  <c r="Z55" i="16"/>
  <c r="Y55" i="16"/>
  <c r="X55" i="16"/>
  <c r="W55" i="16"/>
  <c r="V55" i="16"/>
  <c r="U55" i="16"/>
  <c r="T55" i="16"/>
  <c r="P55" i="16" s="1"/>
  <c r="S55" i="16"/>
  <c r="R55" i="16"/>
  <c r="Q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AL54" i="16"/>
  <c r="AK54" i="16"/>
  <c r="AJ54" i="16"/>
  <c r="AI54" i="16"/>
  <c r="AI53" i="16" s="1"/>
  <c r="AH54" i="16"/>
  <c r="AG54" i="16"/>
  <c r="AF54" i="16"/>
  <c r="AE54" i="16"/>
  <c r="AE53" i="16" s="1"/>
  <c r="AD54" i="16"/>
  <c r="AC54" i="16"/>
  <c r="AB54" i="16"/>
  <c r="P54" i="16"/>
  <c r="O54" i="16"/>
  <c r="D54" i="16"/>
  <c r="C54" i="16"/>
  <c r="AL53" i="16"/>
  <c r="AB53" i="16" s="1"/>
  <c r="AK53" i="16"/>
  <c r="AJ53" i="16"/>
  <c r="AH53" i="16"/>
  <c r="AG53" i="16"/>
  <c r="AF53" i="16"/>
  <c r="AD53" i="16"/>
  <c r="Z53" i="16"/>
  <c r="Y53" i="16"/>
  <c r="X53" i="16"/>
  <c r="W53" i="16"/>
  <c r="V53" i="16"/>
  <c r="U53" i="16"/>
  <c r="T53" i="16"/>
  <c r="S53" i="16"/>
  <c r="R53" i="16"/>
  <c r="P53" i="16" s="1"/>
  <c r="Q53" i="16"/>
  <c r="O53" i="16" s="1"/>
  <c r="N53" i="16"/>
  <c r="M53" i="16"/>
  <c r="L53" i="16"/>
  <c r="K53" i="16"/>
  <c r="J53" i="16"/>
  <c r="I53" i="16"/>
  <c r="H53" i="16"/>
  <c r="G53" i="16"/>
  <c r="F53" i="16"/>
  <c r="D53" i="16" s="1"/>
  <c r="E53" i="16"/>
  <c r="C53" i="16" s="1"/>
  <c r="AL52" i="16"/>
  <c r="AL51" i="16" s="1"/>
  <c r="AK52" i="16"/>
  <c r="AK51" i="16" s="1"/>
  <c r="AJ52" i="16"/>
  <c r="AI52" i="16"/>
  <c r="AI51" i="16" s="1"/>
  <c r="AH52" i="16"/>
  <c r="AH51" i="16" s="1"/>
  <c r="AG52" i="16"/>
  <c r="AG51" i="16" s="1"/>
  <c r="AF52" i="16"/>
  <c r="AE52" i="16"/>
  <c r="AD52" i="16"/>
  <c r="AC52" i="16"/>
  <c r="P52" i="16"/>
  <c r="O52" i="16"/>
  <c r="D52" i="16"/>
  <c r="C52" i="16"/>
  <c r="AJ51" i="16"/>
  <c r="AF51" i="16"/>
  <c r="AE51" i="16"/>
  <c r="Z51" i="16"/>
  <c r="Y51" i="16"/>
  <c r="X51" i="16"/>
  <c r="W51" i="16"/>
  <c r="V51" i="16"/>
  <c r="U51" i="16"/>
  <c r="T51" i="16"/>
  <c r="S51" i="16"/>
  <c r="R51" i="16"/>
  <c r="P51" i="16" s="1"/>
  <c r="Q51" i="16"/>
  <c r="O51" i="16"/>
  <c r="N51" i="16"/>
  <c r="M51" i="16"/>
  <c r="L51" i="16"/>
  <c r="K51" i="16"/>
  <c r="J51" i="16"/>
  <c r="I51" i="16"/>
  <c r="H51" i="16"/>
  <c r="G51" i="16"/>
  <c r="F51" i="16"/>
  <c r="D51" i="16" s="1"/>
  <c r="E51" i="16"/>
  <c r="C51" i="16"/>
  <c r="AL50" i="16"/>
  <c r="AK50" i="16"/>
  <c r="AJ50" i="16"/>
  <c r="AI50" i="16"/>
  <c r="AI49" i="16" s="1"/>
  <c r="AH50" i="16"/>
  <c r="AG50" i="16"/>
  <c r="AG49" i="16" s="1"/>
  <c r="AF50" i="16"/>
  <c r="AF49" i="16" s="1"/>
  <c r="AE50" i="16"/>
  <c r="AE49" i="16" s="1"/>
  <c r="AD50" i="16"/>
  <c r="AC50" i="16"/>
  <c r="AB50" i="16"/>
  <c r="AA50" i="16"/>
  <c r="AN50" i="16" s="1"/>
  <c r="P50" i="16"/>
  <c r="O50" i="16"/>
  <c r="D50" i="16"/>
  <c r="C50" i="16"/>
  <c r="AL49" i="16"/>
  <c r="AK49" i="16"/>
  <c r="AJ49" i="16"/>
  <c r="AH49" i="16"/>
  <c r="AD49" i="16"/>
  <c r="AC49" i="16"/>
  <c r="AA49" i="16" s="1"/>
  <c r="AN49" i="16" s="1"/>
  <c r="Z49" i="16"/>
  <c r="Y49" i="16"/>
  <c r="X49" i="16"/>
  <c r="W49" i="16"/>
  <c r="V49" i="16"/>
  <c r="U49" i="16"/>
  <c r="T49" i="16"/>
  <c r="S49" i="16"/>
  <c r="R49" i="16"/>
  <c r="Q49" i="16"/>
  <c r="O49" i="16" s="1"/>
  <c r="P49" i="16"/>
  <c r="N49" i="16"/>
  <c r="M49" i="16"/>
  <c r="L49" i="16"/>
  <c r="K49" i="16"/>
  <c r="J49" i="16"/>
  <c r="I49" i="16"/>
  <c r="H49" i="16"/>
  <c r="G49" i="16"/>
  <c r="F49" i="16"/>
  <c r="E49" i="16"/>
  <c r="C49" i="16" s="1"/>
  <c r="D49" i="16"/>
  <c r="AL48" i="16"/>
  <c r="AK48" i="16"/>
  <c r="AJ48" i="16"/>
  <c r="AJ47" i="16" s="1"/>
  <c r="AI48" i="16"/>
  <c r="AH48" i="16"/>
  <c r="AG48" i="16"/>
  <c r="AF48" i="16"/>
  <c r="AF47" i="16" s="1"/>
  <c r="AE48" i="16"/>
  <c r="AD48" i="16"/>
  <c r="AB48" i="16" s="1"/>
  <c r="AC48" i="16"/>
  <c r="AA48" i="16" s="1"/>
  <c r="P48" i="16"/>
  <c r="O48" i="16"/>
  <c r="D48" i="16"/>
  <c r="C48" i="16"/>
  <c r="AL47" i="16"/>
  <c r="AK47" i="16"/>
  <c r="AI47" i="16"/>
  <c r="AH47" i="16"/>
  <c r="AG47" i="16"/>
  <c r="AE47" i="16"/>
  <c r="AD47" i="16"/>
  <c r="AC47" i="16"/>
  <c r="Z47" i="16"/>
  <c r="Y47" i="16"/>
  <c r="X47" i="16"/>
  <c r="W47" i="16"/>
  <c r="V47" i="16"/>
  <c r="U47" i="16"/>
  <c r="T47" i="16"/>
  <c r="S47" i="16"/>
  <c r="R47" i="16"/>
  <c r="Q47" i="16"/>
  <c r="O47" i="16" s="1"/>
  <c r="P47" i="16"/>
  <c r="N47" i="16"/>
  <c r="M47" i="16"/>
  <c r="L47" i="16"/>
  <c r="K47" i="16"/>
  <c r="J47" i="16"/>
  <c r="I47" i="16"/>
  <c r="H47" i="16"/>
  <c r="G47" i="16"/>
  <c r="F47" i="16"/>
  <c r="E47" i="16"/>
  <c r="C47" i="16" s="1"/>
  <c r="D47" i="16"/>
  <c r="AL46" i="16"/>
  <c r="AK46" i="16"/>
  <c r="AK45" i="16" s="1"/>
  <c r="AJ46" i="16"/>
  <c r="AI46" i="16"/>
  <c r="AI45" i="16" s="1"/>
  <c r="AH46" i="16"/>
  <c r="AG46" i="16"/>
  <c r="AG45" i="16" s="1"/>
  <c r="AF46" i="16"/>
  <c r="AE46" i="16"/>
  <c r="AE45" i="16" s="1"/>
  <c r="AD46" i="16"/>
  <c r="AB46" i="16" s="1"/>
  <c r="AC46" i="16"/>
  <c r="AC45" i="16" s="1"/>
  <c r="P46" i="16"/>
  <c r="O46" i="16"/>
  <c r="D46" i="16"/>
  <c r="C46" i="16"/>
  <c r="AL45" i="16"/>
  <c r="AJ45" i="16"/>
  <c r="AH45" i="16"/>
  <c r="AF45" i="16"/>
  <c r="AD45" i="16"/>
  <c r="AB45" i="16" s="1"/>
  <c r="Z45" i="16"/>
  <c r="Y45" i="16"/>
  <c r="X45" i="16"/>
  <c r="W45" i="16"/>
  <c r="V45" i="16"/>
  <c r="U45" i="16"/>
  <c r="T45" i="16"/>
  <c r="P45" i="16" s="1"/>
  <c r="S45" i="16"/>
  <c r="R45" i="16"/>
  <c r="Q45" i="16"/>
  <c r="O45" i="16"/>
  <c r="N45" i="16"/>
  <c r="M45" i="16"/>
  <c r="L45" i="16"/>
  <c r="K45" i="16"/>
  <c r="J45" i="16"/>
  <c r="I45" i="16"/>
  <c r="H45" i="16"/>
  <c r="D45" i="16" s="1"/>
  <c r="G45" i="16"/>
  <c r="F45" i="16"/>
  <c r="E45" i="16"/>
  <c r="C45" i="16"/>
  <c r="AL44" i="16"/>
  <c r="AK44" i="16"/>
  <c r="AJ44" i="16"/>
  <c r="AI44" i="16"/>
  <c r="AH44" i="16"/>
  <c r="AG44" i="16"/>
  <c r="AF44" i="16"/>
  <c r="AE44" i="16"/>
  <c r="AD44" i="16"/>
  <c r="AC44" i="16"/>
  <c r="AA44" i="16" s="1"/>
  <c r="AN44" i="16" s="1"/>
  <c r="AB44" i="16"/>
  <c r="P44" i="16"/>
  <c r="O44" i="16"/>
  <c r="D44" i="16"/>
  <c r="C44" i="16"/>
  <c r="AL43" i="16"/>
  <c r="AK43" i="16"/>
  <c r="AK42" i="16" s="1"/>
  <c r="AJ43" i="16"/>
  <c r="AI43" i="16"/>
  <c r="AI42" i="16" s="1"/>
  <c r="AH43" i="16"/>
  <c r="AG43" i="16"/>
  <c r="AF43" i="16"/>
  <c r="AE43" i="16"/>
  <c r="AE42" i="16" s="1"/>
  <c r="AD43" i="16"/>
  <c r="AC43" i="16"/>
  <c r="AB43" i="16"/>
  <c r="P43" i="16"/>
  <c r="O43" i="16"/>
  <c r="D43" i="16"/>
  <c r="C43" i="16"/>
  <c r="AL42" i="16"/>
  <c r="AB42" i="16" s="1"/>
  <c r="AJ42" i="16"/>
  <c r="AH42" i="16"/>
  <c r="AG42" i="16"/>
  <c r="AF42" i="16"/>
  <c r="AD42" i="16"/>
  <c r="Z42" i="16"/>
  <c r="Y42" i="16"/>
  <c r="X42" i="16"/>
  <c r="W42" i="16"/>
  <c r="V42" i="16"/>
  <c r="U42" i="16"/>
  <c r="T42" i="16"/>
  <c r="S42" i="16"/>
  <c r="R42" i="16"/>
  <c r="P42" i="16" s="1"/>
  <c r="Q42" i="16"/>
  <c r="O42" i="16" s="1"/>
  <c r="N42" i="16"/>
  <c r="M42" i="16"/>
  <c r="L42" i="16"/>
  <c r="K42" i="16"/>
  <c r="J42" i="16"/>
  <c r="I42" i="16"/>
  <c r="H42" i="16"/>
  <c r="G42" i="16"/>
  <c r="F42" i="16"/>
  <c r="D42" i="16" s="1"/>
  <c r="E42" i="16"/>
  <c r="C42" i="16" s="1"/>
  <c r="AL41" i="16"/>
  <c r="AL40" i="16" s="1"/>
  <c r="AK41" i="16"/>
  <c r="AK40" i="16" s="1"/>
  <c r="AJ41" i="16"/>
  <c r="AI41" i="16"/>
  <c r="AI40" i="16" s="1"/>
  <c r="AH41" i="16"/>
  <c r="AH40" i="16" s="1"/>
  <c r="AG41" i="16"/>
  <c r="AG40" i="16" s="1"/>
  <c r="AF41" i="16"/>
  <c r="AE41" i="16"/>
  <c r="AD41" i="16"/>
  <c r="AC41" i="16"/>
  <c r="P41" i="16"/>
  <c r="O41" i="16"/>
  <c r="D41" i="16"/>
  <c r="C41" i="16"/>
  <c r="AJ40" i="16"/>
  <c r="AF40" i="16"/>
  <c r="AE40" i="16"/>
  <c r="Z40" i="16"/>
  <c r="Y40" i="16"/>
  <c r="X40" i="16"/>
  <c r="W40" i="16"/>
  <c r="V40" i="16"/>
  <c r="U40" i="16"/>
  <c r="T40" i="16"/>
  <c r="S40" i="16"/>
  <c r="O40" i="16" s="1"/>
  <c r="R40" i="16"/>
  <c r="P40" i="16" s="1"/>
  <c r="Q40" i="16"/>
  <c r="N40" i="16"/>
  <c r="M40" i="16"/>
  <c r="L40" i="16"/>
  <c r="K40" i="16"/>
  <c r="J40" i="16"/>
  <c r="I40" i="16"/>
  <c r="H40" i="16"/>
  <c r="G40" i="16"/>
  <c r="F40" i="16"/>
  <c r="D40" i="16" s="1"/>
  <c r="E40" i="16"/>
  <c r="C40" i="16"/>
  <c r="AL39" i="16"/>
  <c r="AK39" i="16"/>
  <c r="AJ39" i="16"/>
  <c r="AI39" i="16"/>
  <c r="AH39" i="16"/>
  <c r="AG39" i="16"/>
  <c r="AF39" i="16"/>
  <c r="AE39" i="16"/>
  <c r="AE37" i="16" s="1"/>
  <c r="AD39" i="16"/>
  <c r="AC39" i="16"/>
  <c r="AB39" i="16"/>
  <c r="AA39" i="16"/>
  <c r="AN39" i="16" s="1"/>
  <c r="P39" i="16"/>
  <c r="O39" i="16"/>
  <c r="D39" i="16"/>
  <c r="C39" i="16"/>
  <c r="AL38" i="16"/>
  <c r="AK38" i="16"/>
  <c r="AJ38" i="16"/>
  <c r="AJ37" i="16" s="1"/>
  <c r="AI38" i="16"/>
  <c r="AH38" i="16"/>
  <c r="AG38" i="16"/>
  <c r="AG37" i="16" s="1"/>
  <c r="AF38" i="16"/>
  <c r="AF37" i="16" s="1"/>
  <c r="AE38" i="16"/>
  <c r="AD38" i="16"/>
  <c r="AC38" i="16"/>
  <c r="AA38" i="16" s="1"/>
  <c r="AN38" i="16" s="1"/>
  <c r="P38" i="16"/>
  <c r="O38" i="16"/>
  <c r="D38" i="16"/>
  <c r="C38" i="16"/>
  <c r="AL37" i="16"/>
  <c r="AK37" i="16"/>
  <c r="AI37" i="16"/>
  <c r="AH37" i="16"/>
  <c r="AD37" i="16"/>
  <c r="AC37" i="16"/>
  <c r="Z37" i="16"/>
  <c r="Y37" i="16"/>
  <c r="X37" i="16"/>
  <c r="W37" i="16"/>
  <c r="V37" i="16"/>
  <c r="U37" i="16"/>
  <c r="T37" i="16"/>
  <c r="S37" i="16"/>
  <c r="R37" i="16"/>
  <c r="P37" i="16" s="1"/>
  <c r="Q37" i="16"/>
  <c r="O37" i="16"/>
  <c r="N37" i="16"/>
  <c r="M37" i="16"/>
  <c r="L37" i="16"/>
  <c r="K37" i="16"/>
  <c r="J37" i="16"/>
  <c r="I37" i="16"/>
  <c r="H37" i="16"/>
  <c r="G37" i="16"/>
  <c r="C37" i="16" s="1"/>
  <c r="F37" i="16"/>
  <c r="D37" i="16" s="1"/>
  <c r="E37" i="16"/>
  <c r="AL36" i="16"/>
  <c r="AK36" i="16"/>
  <c r="AJ36" i="16"/>
  <c r="AI36" i="16"/>
  <c r="AH36" i="16"/>
  <c r="AG36" i="16"/>
  <c r="AF36" i="16"/>
  <c r="AE36" i="16"/>
  <c r="AD36" i="16"/>
  <c r="AC36" i="16"/>
  <c r="AB36" i="16"/>
  <c r="AA36" i="16"/>
  <c r="AN36" i="16" s="1"/>
  <c r="P36" i="16"/>
  <c r="O36" i="16"/>
  <c r="D36" i="16"/>
  <c r="C36" i="16"/>
  <c r="AL35" i="16"/>
  <c r="AK35" i="16"/>
  <c r="AK34" i="16" s="1"/>
  <c r="AJ35" i="16"/>
  <c r="AI35" i="16"/>
  <c r="AH35" i="16"/>
  <c r="AG35" i="16"/>
  <c r="AG34" i="16" s="1"/>
  <c r="AF35" i="16"/>
  <c r="AE35" i="16"/>
  <c r="AD35" i="16"/>
  <c r="AC35" i="16"/>
  <c r="AB35" i="16"/>
  <c r="P35" i="16"/>
  <c r="O35" i="16"/>
  <c r="D35" i="16"/>
  <c r="C35" i="16"/>
  <c r="AL34" i="16"/>
  <c r="AJ34" i="16"/>
  <c r="AH34" i="16"/>
  <c r="AF34" i="16"/>
  <c r="AD34" i="16"/>
  <c r="AB34" i="16"/>
  <c r="Z34" i="16"/>
  <c r="Y34" i="16"/>
  <c r="X34" i="16"/>
  <c r="W34" i="16"/>
  <c r="V34" i="16"/>
  <c r="U34" i="16"/>
  <c r="T34" i="16"/>
  <c r="S34" i="16"/>
  <c r="R34" i="16"/>
  <c r="P34" i="16" s="1"/>
  <c r="Q34" i="16"/>
  <c r="O34" i="16" s="1"/>
  <c r="N34" i="16"/>
  <c r="M34" i="16"/>
  <c r="L34" i="16"/>
  <c r="K34" i="16"/>
  <c r="J34" i="16"/>
  <c r="I34" i="16"/>
  <c r="H34" i="16"/>
  <c r="G34" i="16"/>
  <c r="F34" i="16"/>
  <c r="D34" i="16" s="1"/>
  <c r="E34" i="16"/>
  <c r="C34" i="16" s="1"/>
  <c r="AL33" i="16"/>
  <c r="AK33" i="16"/>
  <c r="AK31" i="16" s="1"/>
  <c r="AJ33" i="16"/>
  <c r="AI33" i="16"/>
  <c r="AH33" i="16"/>
  <c r="AG33" i="16"/>
  <c r="AG31" i="16" s="1"/>
  <c r="AF33" i="16"/>
  <c r="AE33" i="16"/>
  <c r="AD33" i="16"/>
  <c r="AB33" i="16" s="1"/>
  <c r="AC33" i="16"/>
  <c r="AC31" i="16" s="1"/>
  <c r="AA31" i="16" s="1"/>
  <c r="AN31" i="16" s="1"/>
  <c r="AA33" i="16"/>
  <c r="AN33" i="16" s="1"/>
  <c r="P33" i="16"/>
  <c r="O33" i="16"/>
  <c r="D33" i="16"/>
  <c r="C33" i="16"/>
  <c r="AL32" i="16"/>
  <c r="AK32" i="16"/>
  <c r="AJ32" i="16"/>
  <c r="AI32" i="16"/>
  <c r="AH32" i="16"/>
  <c r="AG32" i="16"/>
  <c r="AF32" i="16"/>
  <c r="AF31" i="16" s="1"/>
  <c r="AE32" i="16"/>
  <c r="AD32" i="16"/>
  <c r="AC32" i="16"/>
  <c r="AB32" i="16"/>
  <c r="AA32" i="16"/>
  <c r="AN32" i="16" s="1"/>
  <c r="P32" i="16"/>
  <c r="O32" i="16"/>
  <c r="D32" i="16"/>
  <c r="C32" i="16"/>
  <c r="AJ31" i="16"/>
  <c r="AI31" i="16"/>
  <c r="AE31" i="16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AL30" i="16"/>
  <c r="AL29" i="16" s="1"/>
  <c r="AK30" i="16"/>
  <c r="AJ30" i="16"/>
  <c r="AI30" i="16"/>
  <c r="AH30" i="16"/>
  <c r="AH29" i="16" s="1"/>
  <c r="AG30" i="16"/>
  <c r="AF30" i="16"/>
  <c r="AF29" i="16" s="1"/>
  <c r="AB29" i="16" s="1"/>
  <c r="AE30" i="16"/>
  <c r="AD30" i="16"/>
  <c r="AD29" i="16" s="1"/>
  <c r="AC30" i="16"/>
  <c r="AB30" i="16"/>
  <c r="AA30" i="16"/>
  <c r="AN30" i="16" s="1"/>
  <c r="P30" i="16"/>
  <c r="O30" i="16"/>
  <c r="D30" i="16"/>
  <c r="C30" i="16"/>
  <c r="AK29" i="16"/>
  <c r="AJ29" i="16"/>
  <c r="AI29" i="16"/>
  <c r="AG29" i="16"/>
  <c r="AE29" i="16"/>
  <c r="AA29" i="16" s="1"/>
  <c r="AN29" i="16" s="1"/>
  <c r="AC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AL28" i="16"/>
  <c r="AK28" i="16"/>
  <c r="AJ28" i="16"/>
  <c r="AJ26" i="16" s="1"/>
  <c r="AI28" i="16"/>
  <c r="AH28" i="16"/>
  <c r="AG28" i="16"/>
  <c r="AF28" i="16"/>
  <c r="AE28" i="16"/>
  <c r="AD28" i="16"/>
  <c r="AB28" i="16" s="1"/>
  <c r="AC28" i="16"/>
  <c r="AA28" i="16" s="1"/>
  <c r="AN28" i="16" s="1"/>
  <c r="P28" i="16"/>
  <c r="O28" i="16"/>
  <c r="D28" i="16"/>
  <c r="C28" i="16"/>
  <c r="AL27" i="16"/>
  <c r="AK27" i="16"/>
  <c r="AK26" i="16" s="1"/>
  <c r="AJ27" i="16"/>
  <c r="AI27" i="16"/>
  <c r="AI26" i="16" s="1"/>
  <c r="AH27" i="16"/>
  <c r="AH26" i="16" s="1"/>
  <c r="AG27" i="16"/>
  <c r="AG26" i="16" s="1"/>
  <c r="AF27" i="16"/>
  <c r="AE27" i="16"/>
  <c r="AE26" i="16" s="1"/>
  <c r="AA26" i="16" s="1"/>
  <c r="AN26" i="16" s="1"/>
  <c r="AD27" i="16"/>
  <c r="AB27" i="16" s="1"/>
  <c r="AC27" i="16"/>
  <c r="AC26" i="16" s="1"/>
  <c r="P27" i="16"/>
  <c r="O27" i="16"/>
  <c r="D27" i="16"/>
  <c r="C27" i="16"/>
  <c r="AL26" i="16"/>
  <c r="AF26" i="16"/>
  <c r="Z26" i="16"/>
  <c r="Y26" i="16"/>
  <c r="X26" i="16"/>
  <c r="W26" i="16"/>
  <c r="V26" i="16"/>
  <c r="U26" i="16"/>
  <c r="T26" i="16"/>
  <c r="S26" i="16"/>
  <c r="R26" i="16"/>
  <c r="Q26" i="16"/>
  <c r="P26" i="16"/>
  <c r="O26" i="16"/>
  <c r="N26" i="16"/>
  <c r="M26" i="16"/>
  <c r="L26" i="16"/>
  <c r="K26" i="16"/>
  <c r="J26" i="16"/>
  <c r="I26" i="16"/>
  <c r="H26" i="16"/>
  <c r="G26" i="16"/>
  <c r="C26" i="16" s="1"/>
  <c r="F26" i="16"/>
  <c r="E26" i="16"/>
  <c r="D26" i="16"/>
  <c r="AL25" i="16"/>
  <c r="AK25" i="16"/>
  <c r="AJ25" i="16"/>
  <c r="AI25" i="16"/>
  <c r="AH25" i="16"/>
  <c r="AG25" i="16"/>
  <c r="AF25" i="16"/>
  <c r="AE25" i="16"/>
  <c r="AD25" i="16"/>
  <c r="AC25" i="16"/>
  <c r="AA25" i="16" s="1"/>
  <c r="AN25" i="16" s="1"/>
  <c r="AB25" i="16"/>
  <c r="P25" i="16"/>
  <c r="O25" i="16"/>
  <c r="D25" i="16"/>
  <c r="C25" i="16"/>
  <c r="AL24" i="16"/>
  <c r="AK24" i="16"/>
  <c r="AJ24" i="16"/>
  <c r="AI24" i="16"/>
  <c r="AH24" i="16"/>
  <c r="AG24" i="16"/>
  <c r="AF24" i="16"/>
  <c r="AE24" i="16"/>
  <c r="AD24" i="16"/>
  <c r="AC24" i="16"/>
  <c r="AA24" i="16" s="1"/>
  <c r="AN24" i="16" s="1"/>
  <c r="AB24" i="16"/>
  <c r="P24" i="16"/>
  <c r="O24" i="16"/>
  <c r="D24" i="16"/>
  <c r="C24" i="16"/>
  <c r="AL23" i="16"/>
  <c r="AK23" i="16"/>
  <c r="AJ23" i="16"/>
  <c r="AI23" i="16"/>
  <c r="AH23" i="16"/>
  <c r="AG23" i="16"/>
  <c r="AF23" i="16"/>
  <c r="AE23" i="16"/>
  <c r="AD23" i="16"/>
  <c r="AB23" i="16" s="1"/>
  <c r="AC23" i="16"/>
  <c r="AA23" i="16"/>
  <c r="AN23" i="16" s="1"/>
  <c r="P23" i="16"/>
  <c r="O23" i="16"/>
  <c r="D23" i="16"/>
  <c r="C23" i="16"/>
  <c r="AL22" i="16"/>
  <c r="AK22" i="16"/>
  <c r="AJ22" i="16"/>
  <c r="AI22" i="16"/>
  <c r="AH22" i="16"/>
  <c r="AG22" i="16"/>
  <c r="AF22" i="16"/>
  <c r="AE22" i="16"/>
  <c r="AD22" i="16"/>
  <c r="AC22" i="16"/>
  <c r="AB22" i="16"/>
  <c r="AA22" i="16"/>
  <c r="AN22" i="16" s="1"/>
  <c r="P22" i="16"/>
  <c r="O22" i="16"/>
  <c r="D22" i="16"/>
  <c r="C22" i="16"/>
  <c r="AL21" i="16"/>
  <c r="AK21" i="16"/>
  <c r="AJ21" i="16"/>
  <c r="AI21" i="16"/>
  <c r="AH21" i="16"/>
  <c r="AG21" i="16"/>
  <c r="AF21" i="16"/>
  <c r="AE21" i="16"/>
  <c r="AD21" i="16"/>
  <c r="AC21" i="16"/>
  <c r="AA21" i="16" s="1"/>
  <c r="AN21" i="16" s="1"/>
  <c r="AB21" i="16"/>
  <c r="P21" i="16"/>
  <c r="O21" i="16"/>
  <c r="D21" i="16"/>
  <c r="C21" i="16"/>
  <c r="AL20" i="16"/>
  <c r="AK20" i="16"/>
  <c r="AJ20" i="16"/>
  <c r="AI20" i="16"/>
  <c r="AH20" i="16"/>
  <c r="AH19" i="16" s="1"/>
  <c r="AG20" i="16"/>
  <c r="AG19" i="16" s="1"/>
  <c r="AF20" i="16"/>
  <c r="AE20" i="16"/>
  <c r="AD20" i="16"/>
  <c r="AB20" i="16" s="1"/>
  <c r="AC20" i="16"/>
  <c r="AA20" i="16" s="1"/>
  <c r="AN20" i="16" s="1"/>
  <c r="P20" i="16"/>
  <c r="O20" i="16"/>
  <c r="D20" i="16"/>
  <c r="C20" i="16"/>
  <c r="AL19" i="16"/>
  <c r="AK19" i="16"/>
  <c r="AI19" i="16"/>
  <c r="AE19" i="16"/>
  <c r="Z19" i="16"/>
  <c r="Z121" i="16" s="1"/>
  <c r="N127" i="16" s="1"/>
  <c r="Y19" i="16"/>
  <c r="X19" i="16"/>
  <c r="W19" i="16"/>
  <c r="V19" i="16"/>
  <c r="V121" i="16" s="1"/>
  <c r="J127" i="16" s="1"/>
  <c r="U19" i="16"/>
  <c r="T19" i="16"/>
  <c r="S19" i="16"/>
  <c r="R19" i="16"/>
  <c r="P19" i="16" s="1"/>
  <c r="Q19" i="16"/>
  <c r="Q121" i="16" s="1"/>
  <c r="N19" i="16"/>
  <c r="M19" i="16"/>
  <c r="M121" i="16" s="1"/>
  <c r="M126" i="16" s="1"/>
  <c r="L19" i="16"/>
  <c r="K19" i="16"/>
  <c r="J19" i="16"/>
  <c r="I19" i="16"/>
  <c r="I121" i="16" s="1"/>
  <c r="I126" i="16" s="1"/>
  <c r="H19" i="16"/>
  <c r="G19" i="16"/>
  <c r="F19" i="16"/>
  <c r="E19" i="16"/>
  <c r="E121" i="16" s="1"/>
  <c r="BN307" i="14"/>
  <c r="BM307" i="14"/>
  <c r="BL307" i="14"/>
  <c r="BK307" i="14"/>
  <c r="BJ307" i="14"/>
  <c r="BI307" i="14"/>
  <c r="BH307" i="14"/>
  <c r="BG307" i="14"/>
  <c r="BD307" i="14"/>
  <c r="BC307" i="14"/>
  <c r="BB307" i="14"/>
  <c r="BA307" i="14"/>
  <c r="AP307" i="14"/>
  <c r="AJ307" i="14" s="1"/>
  <c r="AO307" i="14"/>
  <c r="AI307" i="14" s="1"/>
  <c r="D307" i="14"/>
  <c r="AZ307" i="14" s="1"/>
  <c r="C307" i="14"/>
  <c r="BH306" i="14"/>
  <c r="BD306" i="14"/>
  <c r="AV306" i="14"/>
  <c r="AV305" i="14" s="1"/>
  <c r="AU306" i="14"/>
  <c r="BK306" i="14" s="1"/>
  <c r="AT306" i="14"/>
  <c r="BJ306" i="14" s="1"/>
  <c r="AS306" i="14"/>
  <c r="BI306" i="14" s="1"/>
  <c r="AR306" i="14"/>
  <c r="AR305" i="14" s="1"/>
  <c r="AQ306" i="14"/>
  <c r="BG306" i="14" s="1"/>
  <c r="AO306" i="14"/>
  <c r="AN306" i="14"/>
  <c r="AN305" i="14" s="1"/>
  <c r="AM306" i="14"/>
  <c r="BC306" i="14" s="1"/>
  <c r="AL306" i="14"/>
  <c r="BB306" i="14" s="1"/>
  <c r="AK306" i="14"/>
  <c r="AH306" i="14"/>
  <c r="AH305" i="14" s="1"/>
  <c r="AG306" i="14"/>
  <c r="S306" i="14" s="1"/>
  <c r="T306" i="14"/>
  <c r="T305" i="14" s="1"/>
  <c r="R306" i="14"/>
  <c r="R305" i="14" s="1"/>
  <c r="Q306" i="14"/>
  <c r="J306" i="14"/>
  <c r="I306" i="14"/>
  <c r="BE306" i="14" s="1"/>
  <c r="C306" i="14"/>
  <c r="AU305" i="14"/>
  <c r="AT305" i="14"/>
  <c r="AS305" i="14"/>
  <c r="AQ305" i="14"/>
  <c r="AO305" i="14"/>
  <c r="AM305" i="14"/>
  <c r="AL305" i="14"/>
  <c r="AK305" i="14"/>
  <c r="AG305" i="14"/>
  <c r="AF305" i="14"/>
  <c r="AE305" i="14"/>
  <c r="AD305" i="14"/>
  <c r="AC305" i="14"/>
  <c r="AB305" i="14"/>
  <c r="AA305" i="14"/>
  <c r="Z305" i="14"/>
  <c r="Y305" i="14"/>
  <c r="X305" i="14"/>
  <c r="W305" i="14"/>
  <c r="V305" i="14"/>
  <c r="U305" i="14"/>
  <c r="Q305" i="14"/>
  <c r="P305" i="14"/>
  <c r="BL305" i="14" s="1"/>
  <c r="O305" i="14"/>
  <c r="BK305" i="14" s="1"/>
  <c r="N305" i="14"/>
  <c r="BJ305" i="14" s="1"/>
  <c r="M305" i="14"/>
  <c r="BI305" i="14" s="1"/>
  <c r="L305" i="14"/>
  <c r="BH305" i="14" s="1"/>
  <c r="K305" i="14"/>
  <c r="BG305" i="14" s="1"/>
  <c r="I305" i="14"/>
  <c r="BE305" i="14" s="1"/>
  <c r="H305" i="14"/>
  <c r="BD305" i="14" s="1"/>
  <c r="G305" i="14"/>
  <c r="F305" i="14"/>
  <c r="BB305" i="14" s="1"/>
  <c r="E305" i="14"/>
  <c r="BA305" i="14" s="1"/>
  <c r="C305" i="14"/>
  <c r="BL304" i="14"/>
  <c r="BH304" i="14"/>
  <c r="AX304" i="14"/>
  <c r="BN304" i="14" s="1"/>
  <c r="AW304" i="14"/>
  <c r="BM304" i="14" s="1"/>
  <c r="AV304" i="14"/>
  <c r="AU304" i="14"/>
  <c r="BK304" i="14" s="1"/>
  <c r="AT304" i="14"/>
  <c r="BJ304" i="14" s="1"/>
  <c r="AS304" i="14"/>
  <c r="BI304" i="14" s="1"/>
  <c r="AR304" i="14"/>
  <c r="AQ304" i="14"/>
  <c r="BG304" i="14" s="1"/>
  <c r="AP304" i="14"/>
  <c r="BF304" i="14" s="1"/>
  <c r="AO304" i="14"/>
  <c r="BE304" i="14" s="1"/>
  <c r="AN304" i="14"/>
  <c r="BD304" i="14" s="1"/>
  <c r="AM304" i="14"/>
  <c r="BC304" i="14" s="1"/>
  <c r="AL304" i="14"/>
  <c r="BB304" i="14" s="1"/>
  <c r="AK304" i="14"/>
  <c r="AI304" i="14" s="1"/>
  <c r="AJ304" i="14"/>
  <c r="T304" i="14"/>
  <c r="S304" i="14"/>
  <c r="D304" i="14"/>
  <c r="AZ304" i="14" s="1"/>
  <c r="C304" i="14"/>
  <c r="AP303" i="14"/>
  <c r="AO303" i="14"/>
  <c r="AI303" i="14" s="1"/>
  <c r="AJ303" i="14"/>
  <c r="T303" i="14"/>
  <c r="S303" i="14"/>
  <c r="D303" i="14"/>
  <c r="C303" i="14"/>
  <c r="BN302" i="14"/>
  <c r="BM302" i="14"/>
  <c r="BL302" i="14"/>
  <c r="BK302" i="14"/>
  <c r="BJ302" i="14"/>
  <c r="BI302" i="14"/>
  <c r="BH302" i="14"/>
  <c r="BG302" i="14"/>
  <c r="BB302" i="14"/>
  <c r="BA302" i="14"/>
  <c r="AP302" i="14"/>
  <c r="BF302" i="14" s="1"/>
  <c r="AO302" i="14"/>
  <c r="BE302" i="14" s="1"/>
  <c r="AN302" i="14"/>
  <c r="BD302" i="14" s="1"/>
  <c r="AM302" i="14"/>
  <c r="BC302" i="14" s="1"/>
  <c r="AJ302" i="14"/>
  <c r="AI302" i="14"/>
  <c r="T302" i="14"/>
  <c r="S302" i="14"/>
  <c r="BO302" i="14" s="1"/>
  <c r="D302" i="14"/>
  <c r="AZ302" i="14" s="1"/>
  <c r="C302" i="14"/>
  <c r="AY302" i="14" s="1"/>
  <c r="AX301" i="14"/>
  <c r="BN301" i="14" s="1"/>
  <c r="AW301" i="14"/>
  <c r="BM301" i="14" s="1"/>
  <c r="AV301" i="14"/>
  <c r="BL301" i="14" s="1"/>
  <c r="AU301" i="14"/>
  <c r="BK301" i="14" s="1"/>
  <c r="AT301" i="14"/>
  <c r="BJ301" i="14" s="1"/>
  <c r="AS301" i="14"/>
  <c r="BI301" i="14" s="1"/>
  <c r="AR301" i="14"/>
  <c r="BH301" i="14" s="1"/>
  <c r="AQ301" i="14"/>
  <c r="BG301" i="14" s="1"/>
  <c r="AP301" i="14"/>
  <c r="BF301" i="14" s="1"/>
  <c r="AO301" i="14"/>
  <c r="BE301" i="14" s="1"/>
  <c r="AN301" i="14"/>
  <c r="BD301" i="14" s="1"/>
  <c r="AM301" i="14"/>
  <c r="BC301" i="14" s="1"/>
  <c r="AL301" i="14"/>
  <c r="BB301" i="14" s="1"/>
  <c r="AK301" i="14"/>
  <c r="AI301" i="14" s="1"/>
  <c r="AJ301" i="14"/>
  <c r="T301" i="14"/>
  <c r="S301" i="14"/>
  <c r="D301" i="14"/>
  <c r="C301" i="14"/>
  <c r="AY301" i="14" s="1"/>
  <c r="BE300" i="14"/>
  <c r="BA300" i="14"/>
  <c r="AV300" i="14"/>
  <c r="BL300" i="14" s="1"/>
  <c r="AU300" i="14"/>
  <c r="BK300" i="14" s="1"/>
  <c r="AT300" i="14"/>
  <c r="BJ300" i="14" s="1"/>
  <c r="AS300" i="14"/>
  <c r="AS299" i="14" s="1"/>
  <c r="AR300" i="14"/>
  <c r="BH300" i="14" s="1"/>
  <c r="AQ300" i="14"/>
  <c r="BG300" i="14" s="1"/>
  <c r="AP300" i="14"/>
  <c r="BF300" i="14" s="1"/>
  <c r="AO300" i="14"/>
  <c r="AO299" i="14" s="1"/>
  <c r="AL300" i="14"/>
  <c r="AK300" i="14"/>
  <c r="AH300" i="14"/>
  <c r="AG300" i="14"/>
  <c r="AG299" i="14" s="1"/>
  <c r="Z300" i="14"/>
  <c r="Y300" i="14"/>
  <c r="Y299" i="14" s="1"/>
  <c r="X300" i="14"/>
  <c r="T300" i="14" s="1"/>
  <c r="T299" i="14" s="1"/>
  <c r="W300" i="14"/>
  <c r="R300" i="14"/>
  <c r="Q300" i="14"/>
  <c r="Q299" i="14" s="1"/>
  <c r="J300" i="14"/>
  <c r="I300" i="14"/>
  <c r="I299" i="14" s="1"/>
  <c r="BE299" i="14" s="1"/>
  <c r="H300" i="14"/>
  <c r="G300" i="14"/>
  <c r="AV299" i="14"/>
  <c r="AU299" i="14"/>
  <c r="AT299" i="14"/>
  <c r="BJ299" i="14" s="1"/>
  <c r="AR299" i="14"/>
  <c r="AQ299" i="14"/>
  <c r="AP299" i="14"/>
  <c r="AL299" i="14"/>
  <c r="AH299" i="14"/>
  <c r="AF299" i="14"/>
  <c r="AE299" i="14"/>
  <c r="AD299" i="14"/>
  <c r="AC299" i="14"/>
  <c r="AB299" i="14"/>
  <c r="AA299" i="14"/>
  <c r="Z299" i="14"/>
  <c r="X299" i="14"/>
  <c r="V299" i="14"/>
  <c r="U299" i="14"/>
  <c r="R299" i="14"/>
  <c r="P299" i="14"/>
  <c r="BL299" i="14" s="1"/>
  <c r="O299" i="14"/>
  <c r="BK299" i="14" s="1"/>
  <c r="N299" i="14"/>
  <c r="M299" i="14"/>
  <c r="BI299" i="14" s="1"/>
  <c r="L299" i="14"/>
  <c r="BH299" i="14" s="1"/>
  <c r="K299" i="14"/>
  <c r="BG299" i="14" s="1"/>
  <c r="J299" i="14"/>
  <c r="BF299" i="14" s="1"/>
  <c r="H299" i="14"/>
  <c r="F299" i="14"/>
  <c r="BB299" i="14" s="1"/>
  <c r="E299" i="14"/>
  <c r="BN298" i="14"/>
  <c r="BM298" i="14"/>
  <c r="BL298" i="14"/>
  <c r="BK298" i="14"/>
  <c r="BJ298" i="14"/>
  <c r="BI298" i="14"/>
  <c r="BH298" i="14"/>
  <c r="BG298" i="14"/>
  <c r="BD298" i="14"/>
  <c r="BC298" i="14"/>
  <c r="BB298" i="14"/>
  <c r="BA298" i="14"/>
  <c r="AP298" i="14"/>
  <c r="BF298" i="14" s="1"/>
  <c r="AO298" i="14"/>
  <c r="BE298" i="14" s="1"/>
  <c r="AJ298" i="14"/>
  <c r="AI298" i="14"/>
  <c r="AY298" i="14" s="1"/>
  <c r="BO298" i="14" s="1"/>
  <c r="D298" i="14"/>
  <c r="AZ298" i="14" s="1"/>
  <c r="C298" i="14"/>
  <c r="AX297" i="14"/>
  <c r="AX296" i="14" s="1"/>
  <c r="AV297" i="14"/>
  <c r="BL297" i="14" s="1"/>
  <c r="AU297" i="14"/>
  <c r="BK297" i="14" s="1"/>
  <c r="AT297" i="14"/>
  <c r="BJ297" i="14" s="1"/>
  <c r="AS297" i="14"/>
  <c r="BI297" i="14" s="1"/>
  <c r="AR297" i="14"/>
  <c r="BH297" i="14" s="1"/>
  <c r="AQ297" i="14"/>
  <c r="BG297" i="14" s="1"/>
  <c r="AN297" i="14"/>
  <c r="AM297" i="14"/>
  <c r="BC297" i="14" s="1"/>
  <c r="AL297" i="14"/>
  <c r="BB297" i="14" s="1"/>
  <c r="AK297" i="14"/>
  <c r="BA297" i="14" s="1"/>
  <c r="AH297" i="14"/>
  <c r="AG297" i="14"/>
  <c r="S297" i="14" s="1"/>
  <c r="T297" i="14"/>
  <c r="T296" i="14" s="1"/>
  <c r="R297" i="14"/>
  <c r="BN297" i="14" s="1"/>
  <c r="Q297" i="14"/>
  <c r="J297" i="14"/>
  <c r="I297" i="14"/>
  <c r="C297" i="14"/>
  <c r="BK296" i="14"/>
  <c r="BC296" i="14"/>
  <c r="AV296" i="14"/>
  <c r="AU296" i="14"/>
  <c r="AT296" i="14"/>
  <c r="AS296" i="14"/>
  <c r="AR296" i="14"/>
  <c r="AQ296" i="14"/>
  <c r="AM296" i="14"/>
  <c r="AL296" i="14"/>
  <c r="AH296" i="14"/>
  <c r="AF296" i="14"/>
  <c r="AE296" i="14"/>
  <c r="AD296" i="14"/>
  <c r="AC296" i="14"/>
  <c r="AB296" i="14"/>
  <c r="AA296" i="14"/>
  <c r="Z296" i="14"/>
  <c r="Y296" i="14"/>
  <c r="X296" i="14"/>
  <c r="W296" i="14"/>
  <c r="V296" i="14"/>
  <c r="U296" i="14"/>
  <c r="S296" i="14"/>
  <c r="R296" i="14"/>
  <c r="BN296" i="14" s="1"/>
  <c r="P296" i="14"/>
  <c r="BL296" i="14" s="1"/>
  <c r="O296" i="14"/>
  <c r="N296" i="14"/>
  <c r="BJ296" i="14" s="1"/>
  <c r="M296" i="14"/>
  <c r="BI296" i="14" s="1"/>
  <c r="L296" i="14"/>
  <c r="BH296" i="14" s="1"/>
  <c r="K296" i="14"/>
  <c r="BG296" i="14" s="1"/>
  <c r="I296" i="14"/>
  <c r="H296" i="14"/>
  <c r="G296" i="14"/>
  <c r="F296" i="14"/>
  <c r="BB296" i="14" s="1"/>
  <c r="E296" i="14"/>
  <c r="C296" i="14"/>
  <c r="BD295" i="14"/>
  <c r="AX295" i="14"/>
  <c r="BN295" i="14" s="1"/>
  <c r="AW295" i="14"/>
  <c r="BM295" i="14" s="1"/>
  <c r="AV295" i="14"/>
  <c r="BL295" i="14" s="1"/>
  <c r="AU295" i="14"/>
  <c r="BK295" i="14" s="1"/>
  <c r="AT295" i="14"/>
  <c r="BJ295" i="14" s="1"/>
  <c r="AS295" i="14"/>
  <c r="BI295" i="14" s="1"/>
  <c r="AR295" i="14"/>
  <c r="BH295" i="14" s="1"/>
  <c r="AQ295" i="14"/>
  <c r="BG295" i="14" s="1"/>
  <c r="AP295" i="14"/>
  <c r="BF295" i="14" s="1"/>
  <c r="AO295" i="14"/>
  <c r="BE295" i="14" s="1"/>
  <c r="AN295" i="14"/>
  <c r="AM295" i="14"/>
  <c r="BC295" i="14" s="1"/>
  <c r="AL295" i="14"/>
  <c r="BB295" i="14" s="1"/>
  <c r="AK295" i="14"/>
  <c r="AI295" i="14" s="1"/>
  <c r="AJ295" i="14"/>
  <c r="T295" i="14"/>
  <c r="S295" i="14"/>
  <c r="D295" i="14"/>
  <c r="AZ295" i="14" s="1"/>
  <c r="C295" i="14"/>
  <c r="AY295" i="14" s="1"/>
  <c r="BN294" i="14"/>
  <c r="BM294" i="14"/>
  <c r="BL294" i="14"/>
  <c r="BK294" i="14"/>
  <c r="BJ294" i="14"/>
  <c r="BI294" i="14"/>
  <c r="BH294" i="14"/>
  <c r="BG294" i="14"/>
  <c r="BD294" i="14"/>
  <c r="BC294" i="14"/>
  <c r="BB294" i="14"/>
  <c r="BA294" i="14"/>
  <c r="AP294" i="14"/>
  <c r="AJ294" i="14" s="1"/>
  <c r="AO294" i="14"/>
  <c r="AI294" i="14" s="1"/>
  <c r="D294" i="14"/>
  <c r="AZ294" i="14" s="1"/>
  <c r="C294" i="14"/>
  <c r="AV293" i="14"/>
  <c r="AV292" i="14" s="1"/>
  <c r="AU293" i="14"/>
  <c r="BK293" i="14" s="1"/>
  <c r="AT293" i="14"/>
  <c r="BJ293" i="14" s="1"/>
  <c r="AS293" i="14"/>
  <c r="BI293" i="14" s="1"/>
  <c r="AR293" i="14"/>
  <c r="AR292" i="14" s="1"/>
  <c r="AQ293" i="14"/>
  <c r="BG293" i="14" s="1"/>
  <c r="AN293" i="14"/>
  <c r="AN292" i="14" s="1"/>
  <c r="AM293" i="14"/>
  <c r="BC293" i="14" s="1"/>
  <c r="AL293" i="14"/>
  <c r="BB293" i="14" s="1"/>
  <c r="AK293" i="14"/>
  <c r="AH293" i="14"/>
  <c r="AG293" i="14"/>
  <c r="AW293" i="14" s="1"/>
  <c r="BM293" i="14" s="1"/>
  <c r="Z293" i="14"/>
  <c r="Y293" i="14"/>
  <c r="S293" i="14"/>
  <c r="R293" i="14"/>
  <c r="Q293" i="14"/>
  <c r="J293" i="14"/>
  <c r="I293" i="14"/>
  <c r="C293" i="14" s="1"/>
  <c r="D293" i="14"/>
  <c r="D292" i="14" s="1"/>
  <c r="BI292" i="14"/>
  <c r="AU292" i="14"/>
  <c r="AT292" i="14"/>
  <c r="AS292" i="14"/>
  <c r="AQ292" i="14"/>
  <c r="AM292" i="14"/>
  <c r="AL292" i="14"/>
  <c r="AK292" i="14"/>
  <c r="AH292" i="14"/>
  <c r="AG292" i="14"/>
  <c r="AF292" i="14"/>
  <c r="AE292" i="14"/>
  <c r="AD292" i="14"/>
  <c r="AC292" i="14"/>
  <c r="AB292" i="14"/>
  <c r="AA292" i="14"/>
  <c r="Y292" i="14"/>
  <c r="X292" i="14"/>
  <c r="W292" i="14"/>
  <c r="V292" i="14"/>
  <c r="U292" i="14"/>
  <c r="S292" i="14"/>
  <c r="Q292" i="14"/>
  <c r="P292" i="14"/>
  <c r="O292" i="14"/>
  <c r="BK292" i="14" s="1"/>
  <c r="N292" i="14"/>
  <c r="BJ292" i="14" s="1"/>
  <c r="M292" i="14"/>
  <c r="L292" i="14"/>
  <c r="K292" i="14"/>
  <c r="BG292" i="14" s="1"/>
  <c r="J292" i="14"/>
  <c r="I292" i="14"/>
  <c r="H292" i="14"/>
  <c r="G292" i="14"/>
  <c r="BC292" i="14" s="1"/>
  <c r="F292" i="14"/>
  <c r="BB292" i="14" s="1"/>
  <c r="E292" i="14"/>
  <c r="BA292" i="14" s="1"/>
  <c r="C292" i="14"/>
  <c r="BN291" i="14"/>
  <c r="BJ291" i="14"/>
  <c r="BH291" i="14"/>
  <c r="BF291" i="14"/>
  <c r="BB291" i="14"/>
  <c r="AX291" i="14"/>
  <c r="AX290" i="14" s="1"/>
  <c r="AV291" i="14"/>
  <c r="AV290" i="14" s="1"/>
  <c r="AU291" i="14"/>
  <c r="BK291" i="14" s="1"/>
  <c r="AT291" i="14"/>
  <c r="AT290" i="14" s="1"/>
  <c r="AS291" i="14"/>
  <c r="BI291" i="14" s="1"/>
  <c r="AR291" i="14"/>
  <c r="AR290" i="14" s="1"/>
  <c r="AQ291" i="14"/>
  <c r="BG291" i="14" s="1"/>
  <c r="AP291" i="14"/>
  <c r="AP290" i="14" s="1"/>
  <c r="AO291" i="14"/>
  <c r="BE291" i="14" s="1"/>
  <c r="AN291" i="14"/>
  <c r="AN290" i="14" s="1"/>
  <c r="AM291" i="14"/>
  <c r="BC291" i="14" s="1"/>
  <c r="AL291" i="14"/>
  <c r="AL290" i="14" s="1"/>
  <c r="AK291" i="14"/>
  <c r="BA291" i="14" s="1"/>
  <c r="AH291" i="14"/>
  <c r="AH290" i="14" s="1"/>
  <c r="AG291" i="14"/>
  <c r="T291" i="14"/>
  <c r="T290" i="14" s="1"/>
  <c r="S291" i="14"/>
  <c r="R291" i="14"/>
  <c r="R290" i="14" s="1"/>
  <c r="Q291" i="14"/>
  <c r="D291" i="14"/>
  <c r="C291" i="14"/>
  <c r="BK290" i="14"/>
  <c r="AU290" i="14"/>
  <c r="AS290" i="14"/>
  <c r="AQ290" i="14"/>
  <c r="BG290" i="14" s="1"/>
  <c r="AO290" i="14"/>
  <c r="BE290" i="14" s="1"/>
  <c r="AM290" i="14"/>
  <c r="BC290" i="14" s="1"/>
  <c r="AK290" i="14"/>
  <c r="AG290" i="14"/>
  <c r="AF290" i="14"/>
  <c r="AE290" i="14"/>
  <c r="AD290" i="14"/>
  <c r="AC290" i="14"/>
  <c r="AB290" i="14"/>
  <c r="AA290" i="14"/>
  <c r="Z290" i="14"/>
  <c r="Y290" i="14"/>
  <c r="X290" i="14"/>
  <c r="W290" i="14"/>
  <c r="V290" i="14"/>
  <c r="U290" i="14"/>
  <c r="S290" i="14"/>
  <c r="Q290" i="14"/>
  <c r="P290" i="14"/>
  <c r="BL290" i="14" s="1"/>
  <c r="O290" i="14"/>
  <c r="N290" i="14"/>
  <c r="BJ290" i="14" s="1"/>
  <c r="M290" i="14"/>
  <c r="BI290" i="14" s="1"/>
  <c r="L290" i="14"/>
  <c r="BH290" i="14" s="1"/>
  <c r="K290" i="14"/>
  <c r="J290" i="14"/>
  <c r="BF290" i="14" s="1"/>
  <c r="I290" i="14"/>
  <c r="H290" i="14"/>
  <c r="BD290" i="14" s="1"/>
  <c r="G290" i="14"/>
  <c r="F290" i="14"/>
  <c r="BB290" i="14" s="1"/>
  <c r="E290" i="14"/>
  <c r="BA290" i="14" s="1"/>
  <c r="C290" i="14"/>
  <c r="BL289" i="14"/>
  <c r="BH289" i="14"/>
  <c r="BD289" i="14"/>
  <c r="AX289" i="14"/>
  <c r="BN289" i="14" s="1"/>
  <c r="AW289" i="14"/>
  <c r="BM289" i="14" s="1"/>
  <c r="AV289" i="14"/>
  <c r="AU289" i="14"/>
  <c r="BK289" i="14" s="1"/>
  <c r="AT289" i="14"/>
  <c r="BJ289" i="14" s="1"/>
  <c r="AS289" i="14"/>
  <c r="BI289" i="14" s="1"/>
  <c r="AR289" i="14"/>
  <c r="AQ289" i="14"/>
  <c r="BG289" i="14" s="1"/>
  <c r="AP289" i="14"/>
  <c r="BF289" i="14" s="1"/>
  <c r="AO289" i="14"/>
  <c r="BE289" i="14" s="1"/>
  <c r="AN289" i="14"/>
  <c r="AM289" i="14"/>
  <c r="BC289" i="14" s="1"/>
  <c r="AL289" i="14"/>
  <c r="BB289" i="14" s="1"/>
  <c r="AK289" i="14"/>
  <c r="AI289" i="14" s="1"/>
  <c r="T289" i="14"/>
  <c r="S289" i="14"/>
  <c r="D289" i="14"/>
  <c r="C289" i="14"/>
  <c r="BK288" i="14"/>
  <c r="BG288" i="14"/>
  <c r="AV288" i="14"/>
  <c r="BL288" i="14" s="1"/>
  <c r="AU288" i="14"/>
  <c r="AU287" i="14" s="1"/>
  <c r="AT288" i="14"/>
  <c r="BJ288" i="14" s="1"/>
  <c r="AS288" i="14"/>
  <c r="AS287" i="14" s="1"/>
  <c r="AR288" i="14"/>
  <c r="BH288" i="14" s="1"/>
  <c r="AQ288" i="14"/>
  <c r="AQ287" i="14" s="1"/>
  <c r="AO288" i="14"/>
  <c r="AO287" i="14" s="1"/>
  <c r="AN288" i="14"/>
  <c r="BD288" i="14" s="1"/>
  <c r="AM288" i="14"/>
  <c r="AL288" i="14"/>
  <c r="AK288" i="14"/>
  <c r="AK287" i="14" s="1"/>
  <c r="AH288" i="14"/>
  <c r="AG288" i="14"/>
  <c r="AG287" i="14" s="1"/>
  <c r="Z288" i="14"/>
  <c r="Y288" i="14"/>
  <c r="Y287" i="14" s="1"/>
  <c r="T288" i="14"/>
  <c r="R288" i="14"/>
  <c r="Q288" i="14"/>
  <c r="Q287" i="14" s="1"/>
  <c r="J288" i="14"/>
  <c r="D288" i="14" s="1"/>
  <c r="I288" i="14"/>
  <c r="I287" i="14" s="1"/>
  <c r="C288" i="14"/>
  <c r="C287" i="14" s="1"/>
  <c r="AV287" i="14"/>
  <c r="BL287" i="14" s="1"/>
  <c r="AT287" i="14"/>
  <c r="AR287" i="14"/>
  <c r="BH287" i="14" s="1"/>
  <c r="AN287" i="14"/>
  <c r="BD287" i="14" s="1"/>
  <c r="AL287" i="14"/>
  <c r="AH287" i="14"/>
  <c r="AF287" i="14"/>
  <c r="AE287" i="14"/>
  <c r="AD287" i="14"/>
  <c r="AC287" i="14"/>
  <c r="AB287" i="14"/>
  <c r="AA287" i="14"/>
  <c r="Z287" i="14"/>
  <c r="X287" i="14"/>
  <c r="W287" i="14"/>
  <c r="V287" i="14"/>
  <c r="U287" i="14"/>
  <c r="T287" i="14"/>
  <c r="R287" i="14"/>
  <c r="P287" i="14"/>
  <c r="O287" i="14"/>
  <c r="BK287" i="14" s="1"/>
  <c r="N287" i="14"/>
  <c r="BJ287" i="14" s="1"/>
  <c r="M287" i="14"/>
  <c r="BI287" i="14" s="1"/>
  <c r="L287" i="14"/>
  <c r="K287" i="14"/>
  <c r="BG287" i="14" s="1"/>
  <c r="J287" i="14"/>
  <c r="H287" i="14"/>
  <c r="G287" i="14"/>
  <c r="F287" i="14"/>
  <c r="BB287" i="14" s="1"/>
  <c r="E287" i="14"/>
  <c r="BI286" i="14"/>
  <c r="BG286" i="14"/>
  <c r="BE286" i="14"/>
  <c r="BD286" i="14"/>
  <c r="BA286" i="14"/>
  <c r="AV286" i="14"/>
  <c r="BL286" i="14" s="1"/>
  <c r="AU286" i="14"/>
  <c r="BK286" i="14" s="1"/>
  <c r="AT286" i="14"/>
  <c r="AS286" i="14"/>
  <c r="AR286" i="14"/>
  <c r="BH286" i="14" s="1"/>
  <c r="AQ286" i="14"/>
  <c r="AP286" i="14"/>
  <c r="AO286" i="14"/>
  <c r="AN286" i="14"/>
  <c r="AN285" i="14" s="1"/>
  <c r="AM286" i="14"/>
  <c r="BC286" i="14" s="1"/>
  <c r="AL286" i="14"/>
  <c r="AK286" i="14"/>
  <c r="AH286" i="14"/>
  <c r="AG286" i="14"/>
  <c r="S286" i="14"/>
  <c r="R286" i="14"/>
  <c r="Q286" i="14"/>
  <c r="AW286" i="14" s="1"/>
  <c r="C286" i="14"/>
  <c r="BG285" i="14"/>
  <c r="AU285" i="14"/>
  <c r="AS285" i="14"/>
  <c r="AQ285" i="14"/>
  <c r="AO285" i="14"/>
  <c r="AM285" i="14"/>
  <c r="AK285" i="14"/>
  <c r="AG285" i="14"/>
  <c r="AF285" i="14"/>
  <c r="AE285" i="14"/>
  <c r="AD285" i="14"/>
  <c r="AC285" i="14"/>
  <c r="AB285" i="14"/>
  <c r="AA285" i="14"/>
  <c r="Z285" i="14"/>
  <c r="Y285" i="14"/>
  <c r="X285" i="14"/>
  <c r="W285" i="14"/>
  <c r="V285" i="14"/>
  <c r="U285" i="14"/>
  <c r="S285" i="14"/>
  <c r="Q285" i="14"/>
  <c r="P285" i="14"/>
  <c r="O285" i="14"/>
  <c r="BK285" i="14" s="1"/>
  <c r="N285" i="14"/>
  <c r="M285" i="14"/>
  <c r="BI285" i="14" s="1"/>
  <c r="L285" i="14"/>
  <c r="K285" i="14"/>
  <c r="J285" i="14"/>
  <c r="I285" i="14"/>
  <c r="BE285" i="14" s="1"/>
  <c r="H285" i="14"/>
  <c r="G285" i="14"/>
  <c r="BC285" i="14" s="1"/>
  <c r="F285" i="14"/>
  <c r="E285" i="14"/>
  <c r="BA285" i="14" s="1"/>
  <c r="C285" i="14"/>
  <c r="BD284" i="14"/>
  <c r="AX284" i="14"/>
  <c r="BN284" i="14" s="1"/>
  <c r="AW284" i="14"/>
  <c r="BM284" i="14" s="1"/>
  <c r="AV284" i="14"/>
  <c r="AU284" i="14"/>
  <c r="BK284" i="14" s="1"/>
  <c r="AT284" i="14"/>
  <c r="BJ284" i="14" s="1"/>
  <c r="AS284" i="14"/>
  <c r="BI284" i="14" s="1"/>
  <c r="AR284" i="14"/>
  <c r="AQ284" i="14"/>
  <c r="BG284" i="14" s="1"/>
  <c r="AP284" i="14"/>
  <c r="BF284" i="14" s="1"/>
  <c r="AO284" i="14"/>
  <c r="BE284" i="14" s="1"/>
  <c r="AN284" i="14"/>
  <c r="AN283" i="14" s="1"/>
  <c r="AM284" i="14"/>
  <c r="BC284" i="14" s="1"/>
  <c r="AL284" i="14"/>
  <c r="BB284" i="14" s="1"/>
  <c r="AK284" i="14"/>
  <c r="AI284" i="14" s="1"/>
  <c r="AI283" i="14" s="1"/>
  <c r="AJ284" i="14"/>
  <c r="AJ283" i="14" s="1"/>
  <c r="T284" i="14"/>
  <c r="T283" i="14" s="1"/>
  <c r="S284" i="14"/>
  <c r="D284" i="14"/>
  <c r="D283" i="14" s="1"/>
  <c r="C284" i="14"/>
  <c r="AY284" i="14" s="1"/>
  <c r="AW283" i="14"/>
  <c r="AU283" i="14"/>
  <c r="AS283" i="14"/>
  <c r="AQ283" i="14"/>
  <c r="AO283" i="14"/>
  <c r="AM283" i="14"/>
  <c r="AK283" i="14"/>
  <c r="AH283" i="14"/>
  <c r="AG283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S283" i="14"/>
  <c r="BO283" i="14" s="1"/>
  <c r="R283" i="14"/>
  <c r="Q283" i="14"/>
  <c r="BM283" i="14" s="1"/>
  <c r="P283" i="14"/>
  <c r="O283" i="14"/>
  <c r="BK283" i="14" s="1"/>
  <c r="N283" i="14"/>
  <c r="M283" i="14"/>
  <c r="BI283" i="14" s="1"/>
  <c r="L283" i="14"/>
  <c r="K283" i="14"/>
  <c r="BG283" i="14" s="1"/>
  <c r="J283" i="14"/>
  <c r="I283" i="14"/>
  <c r="BE283" i="14" s="1"/>
  <c r="H283" i="14"/>
  <c r="G283" i="14"/>
  <c r="BC283" i="14" s="1"/>
  <c r="F283" i="14"/>
  <c r="E283" i="14"/>
  <c r="BA283" i="14" s="1"/>
  <c r="C283" i="14"/>
  <c r="AY283" i="14" s="1"/>
  <c r="BF282" i="14"/>
  <c r="AX282" i="14"/>
  <c r="AX281" i="14" s="1"/>
  <c r="AW282" i="14"/>
  <c r="BM282" i="14" s="1"/>
  <c r="AV282" i="14"/>
  <c r="BL282" i="14" s="1"/>
  <c r="AU282" i="14"/>
  <c r="BK282" i="14" s="1"/>
  <c r="AT282" i="14"/>
  <c r="AT281" i="14" s="1"/>
  <c r="AS282" i="14"/>
  <c r="BI282" i="14" s="1"/>
  <c r="AR282" i="14"/>
  <c r="BH282" i="14" s="1"/>
  <c r="AQ282" i="14"/>
  <c r="BG282" i="14" s="1"/>
  <c r="AP282" i="14"/>
  <c r="AP281" i="14" s="1"/>
  <c r="AO282" i="14"/>
  <c r="BE282" i="14" s="1"/>
  <c r="AN282" i="14"/>
  <c r="BD282" i="14" s="1"/>
  <c r="AM282" i="14"/>
  <c r="BC282" i="14" s="1"/>
  <c r="AL282" i="14"/>
  <c r="AK282" i="14"/>
  <c r="BA282" i="14" s="1"/>
  <c r="T282" i="14"/>
  <c r="T281" i="14" s="1"/>
  <c r="S282" i="14"/>
  <c r="D282" i="14"/>
  <c r="C282" i="14"/>
  <c r="AW281" i="14"/>
  <c r="AU281" i="14"/>
  <c r="AS281" i="14"/>
  <c r="AQ281" i="14"/>
  <c r="BG281" i="14" s="1"/>
  <c r="AO281" i="14"/>
  <c r="AM281" i="14"/>
  <c r="AK281" i="14"/>
  <c r="AH281" i="14"/>
  <c r="AG281" i="14"/>
  <c r="AF281" i="14"/>
  <c r="AE281" i="14"/>
  <c r="AD281" i="14"/>
  <c r="AC281" i="14"/>
  <c r="AB281" i="14"/>
  <c r="AA281" i="14"/>
  <c r="Z281" i="14"/>
  <c r="Y281" i="14"/>
  <c r="X281" i="14"/>
  <c r="W281" i="14"/>
  <c r="V281" i="14"/>
  <c r="U281" i="14"/>
  <c r="S281" i="14"/>
  <c r="R281" i="14"/>
  <c r="BN281" i="14" s="1"/>
  <c r="Q281" i="14"/>
  <c r="BM281" i="14" s="1"/>
  <c r="P281" i="14"/>
  <c r="O281" i="14"/>
  <c r="BK281" i="14" s="1"/>
  <c r="N281" i="14"/>
  <c r="BJ281" i="14" s="1"/>
  <c r="M281" i="14"/>
  <c r="BI281" i="14" s="1"/>
  <c r="L281" i="14"/>
  <c r="K281" i="14"/>
  <c r="J281" i="14"/>
  <c r="BF281" i="14" s="1"/>
  <c r="I281" i="14"/>
  <c r="BE281" i="14" s="1"/>
  <c r="H281" i="14"/>
  <c r="G281" i="14"/>
  <c r="BC281" i="14" s="1"/>
  <c r="F281" i="14"/>
  <c r="E281" i="14"/>
  <c r="BA281" i="14" s="1"/>
  <c r="C281" i="14"/>
  <c r="BH280" i="14"/>
  <c r="AV280" i="14"/>
  <c r="AV279" i="14" s="1"/>
  <c r="AU280" i="14"/>
  <c r="BK280" i="14" s="1"/>
  <c r="AT280" i="14"/>
  <c r="BJ280" i="14" s="1"/>
  <c r="AS280" i="14"/>
  <c r="BI280" i="14" s="1"/>
  <c r="AR280" i="14"/>
  <c r="AR279" i="14" s="1"/>
  <c r="AQ280" i="14"/>
  <c r="BG280" i="14" s="1"/>
  <c r="AP280" i="14"/>
  <c r="BF280" i="14" s="1"/>
  <c r="AO280" i="14"/>
  <c r="BE280" i="14" s="1"/>
  <c r="AN280" i="14"/>
  <c r="AN279" i="14" s="1"/>
  <c r="AM280" i="14"/>
  <c r="BC280" i="14" s="1"/>
  <c r="AL280" i="14"/>
  <c r="BB280" i="14" s="1"/>
  <c r="AK280" i="14"/>
  <c r="BA280" i="14" s="1"/>
  <c r="AH280" i="14"/>
  <c r="AH279" i="14" s="1"/>
  <c r="AG280" i="14"/>
  <c r="T280" i="14"/>
  <c r="T279" i="14" s="1"/>
  <c r="S280" i="14"/>
  <c r="R280" i="14"/>
  <c r="Q280" i="14"/>
  <c r="C280" i="14"/>
  <c r="AU279" i="14"/>
  <c r="BK279" i="14" s="1"/>
  <c r="AS279" i="14"/>
  <c r="AQ279" i="14"/>
  <c r="BG279" i="14" s="1"/>
  <c r="AO279" i="14"/>
  <c r="AM279" i="14"/>
  <c r="BC279" i="14" s="1"/>
  <c r="AK279" i="14"/>
  <c r="AG279" i="14"/>
  <c r="AF279" i="14"/>
  <c r="AE279" i="14"/>
  <c r="AD279" i="14"/>
  <c r="AC279" i="14"/>
  <c r="AB279" i="14"/>
  <c r="AA279" i="14"/>
  <c r="Z279" i="14"/>
  <c r="Y279" i="14"/>
  <c r="X279" i="14"/>
  <c r="W279" i="14"/>
  <c r="V279" i="14"/>
  <c r="U279" i="14"/>
  <c r="S279" i="14"/>
  <c r="Q279" i="14"/>
  <c r="P279" i="14"/>
  <c r="BL279" i="14" s="1"/>
  <c r="O279" i="14"/>
  <c r="N279" i="14"/>
  <c r="M279" i="14"/>
  <c r="BI279" i="14" s="1"/>
  <c r="L279" i="14"/>
  <c r="BH279" i="14" s="1"/>
  <c r="K279" i="14"/>
  <c r="J279" i="14"/>
  <c r="I279" i="14"/>
  <c r="BE279" i="14" s="1"/>
  <c r="H279" i="14"/>
  <c r="BD279" i="14" s="1"/>
  <c r="G279" i="14"/>
  <c r="F279" i="14"/>
  <c r="E279" i="14"/>
  <c r="BA279" i="14" s="1"/>
  <c r="C279" i="14"/>
  <c r="BH278" i="14"/>
  <c r="AV278" i="14"/>
  <c r="AV277" i="14" s="1"/>
  <c r="AU278" i="14"/>
  <c r="BK278" i="14" s="1"/>
  <c r="AT278" i="14"/>
  <c r="AS278" i="14"/>
  <c r="BI278" i="14" s="1"/>
  <c r="AR278" i="14"/>
  <c r="AR277" i="14" s="1"/>
  <c r="AQ278" i="14"/>
  <c r="BG278" i="14" s="1"/>
  <c r="AP278" i="14"/>
  <c r="AO278" i="14"/>
  <c r="BE278" i="14" s="1"/>
  <c r="AN278" i="14"/>
  <c r="AN277" i="14" s="1"/>
  <c r="AM278" i="14"/>
  <c r="BC278" i="14" s="1"/>
  <c r="AL278" i="14"/>
  <c r="AK278" i="14"/>
  <c r="BA278" i="14" s="1"/>
  <c r="AH278" i="14"/>
  <c r="AH277" i="14" s="1"/>
  <c r="AG278" i="14"/>
  <c r="S278" i="14" s="1"/>
  <c r="R278" i="14"/>
  <c r="R277" i="14" s="1"/>
  <c r="Q278" i="14"/>
  <c r="D278" i="14"/>
  <c r="AU277" i="14"/>
  <c r="AS277" i="14"/>
  <c r="BI277" i="14" s="1"/>
  <c r="AQ277" i="14"/>
  <c r="AO277" i="14"/>
  <c r="AM277" i="14"/>
  <c r="AK277" i="14"/>
  <c r="AG277" i="14"/>
  <c r="AF277" i="14"/>
  <c r="AE277" i="14"/>
  <c r="AD277" i="14"/>
  <c r="AC277" i="14"/>
  <c r="AB277" i="14"/>
  <c r="AA277" i="14"/>
  <c r="Z277" i="14"/>
  <c r="Y277" i="14"/>
  <c r="X277" i="14"/>
  <c r="W277" i="14"/>
  <c r="V277" i="14"/>
  <c r="U277" i="14"/>
  <c r="Q277" i="14"/>
  <c r="P277" i="14"/>
  <c r="O277" i="14"/>
  <c r="BK277" i="14" s="1"/>
  <c r="N277" i="14"/>
  <c r="M277" i="14"/>
  <c r="L277" i="14"/>
  <c r="K277" i="14"/>
  <c r="BG277" i="14" s="1"/>
  <c r="J277" i="14"/>
  <c r="I277" i="14"/>
  <c r="BE277" i="14" s="1"/>
  <c r="H277" i="14"/>
  <c r="G277" i="14"/>
  <c r="BC277" i="14" s="1"/>
  <c r="F277" i="14"/>
  <c r="E277" i="14"/>
  <c r="BJ276" i="14"/>
  <c r="BB276" i="14"/>
  <c r="AX276" i="14"/>
  <c r="AX275" i="14" s="1"/>
  <c r="AW276" i="14"/>
  <c r="BM276" i="14" s="1"/>
  <c r="AV276" i="14"/>
  <c r="AU276" i="14"/>
  <c r="BK276" i="14" s="1"/>
  <c r="AT276" i="14"/>
  <c r="AT275" i="14" s="1"/>
  <c r="AS276" i="14"/>
  <c r="BI276" i="14" s="1"/>
  <c r="AR276" i="14"/>
  <c r="AQ276" i="14"/>
  <c r="BG276" i="14" s="1"/>
  <c r="AP276" i="14"/>
  <c r="AP275" i="14" s="1"/>
  <c r="AO276" i="14"/>
  <c r="BE276" i="14" s="1"/>
  <c r="AN276" i="14"/>
  <c r="AM276" i="14"/>
  <c r="BC276" i="14" s="1"/>
  <c r="AL276" i="14"/>
  <c r="AL275" i="14" s="1"/>
  <c r="AK276" i="14"/>
  <c r="BA276" i="14" s="1"/>
  <c r="AJ276" i="14"/>
  <c r="AJ275" i="14" s="1"/>
  <c r="AI276" i="14"/>
  <c r="T276" i="14"/>
  <c r="T275" i="14" s="1"/>
  <c r="S276" i="14"/>
  <c r="BO276" i="14" s="1"/>
  <c r="D276" i="14"/>
  <c r="C276" i="14"/>
  <c r="AY276" i="14" s="1"/>
  <c r="AW275" i="14"/>
  <c r="AU275" i="14"/>
  <c r="BK275" i="14" s="1"/>
  <c r="AS275" i="14"/>
  <c r="AQ275" i="14"/>
  <c r="BG275" i="14" s="1"/>
  <c r="AO275" i="14"/>
  <c r="AM275" i="14"/>
  <c r="BC275" i="14" s="1"/>
  <c r="AK275" i="14"/>
  <c r="AI275" i="14"/>
  <c r="AH275" i="14"/>
  <c r="AG275" i="14"/>
  <c r="AF275" i="14"/>
  <c r="AE275" i="14"/>
  <c r="AD275" i="14"/>
  <c r="AC275" i="14"/>
  <c r="AB275" i="14"/>
  <c r="AA275" i="14"/>
  <c r="Z275" i="14"/>
  <c r="Y275" i="14"/>
  <c r="X275" i="14"/>
  <c r="W275" i="14"/>
  <c r="V275" i="14"/>
  <c r="U275" i="14"/>
  <c r="S275" i="14"/>
  <c r="R275" i="14"/>
  <c r="BN275" i="14" s="1"/>
  <c r="Q275" i="14"/>
  <c r="BM275" i="14" s="1"/>
  <c r="P275" i="14"/>
  <c r="O275" i="14"/>
  <c r="N275" i="14"/>
  <c r="BJ275" i="14" s="1"/>
  <c r="M275" i="14"/>
  <c r="BI275" i="14" s="1"/>
  <c r="L275" i="14"/>
  <c r="K275" i="14"/>
  <c r="J275" i="14"/>
  <c r="BF275" i="14" s="1"/>
  <c r="I275" i="14"/>
  <c r="BE275" i="14" s="1"/>
  <c r="H275" i="14"/>
  <c r="G275" i="14"/>
  <c r="F275" i="14"/>
  <c r="BB275" i="14" s="1"/>
  <c r="E275" i="14"/>
  <c r="BA275" i="14" s="1"/>
  <c r="C275" i="14"/>
  <c r="AY275" i="14" s="1"/>
  <c r="BO275" i="14" s="1"/>
  <c r="BH274" i="14"/>
  <c r="AV274" i="14"/>
  <c r="AV273" i="14" s="1"/>
  <c r="AU274" i="14"/>
  <c r="BK274" i="14" s="1"/>
  <c r="AT274" i="14"/>
  <c r="AS274" i="14"/>
  <c r="BI274" i="14" s="1"/>
  <c r="AR274" i="14"/>
  <c r="AR273" i="14" s="1"/>
  <c r="AQ274" i="14"/>
  <c r="BG274" i="14" s="1"/>
  <c r="AP274" i="14"/>
  <c r="AO274" i="14"/>
  <c r="BE274" i="14" s="1"/>
  <c r="AN274" i="14"/>
  <c r="AN273" i="14" s="1"/>
  <c r="AM274" i="14"/>
  <c r="BC274" i="14" s="1"/>
  <c r="AL274" i="14"/>
  <c r="AK274" i="14"/>
  <c r="BA274" i="14" s="1"/>
  <c r="AH274" i="14"/>
  <c r="AH273" i="14" s="1"/>
  <c r="AG274" i="14"/>
  <c r="S274" i="14" s="1"/>
  <c r="R274" i="14"/>
  <c r="R273" i="14" s="1"/>
  <c r="Q274" i="14"/>
  <c r="D274" i="14"/>
  <c r="D273" i="14" s="1"/>
  <c r="BI273" i="14"/>
  <c r="AU273" i="14"/>
  <c r="AS273" i="14"/>
  <c r="AQ273" i="14"/>
  <c r="AO273" i="14"/>
  <c r="AM273" i="14"/>
  <c r="AK273" i="14"/>
  <c r="AG273" i="14"/>
  <c r="AF273" i="14"/>
  <c r="AE273" i="14"/>
  <c r="AD273" i="14"/>
  <c r="AC273" i="14"/>
  <c r="AB273" i="14"/>
  <c r="AA273" i="14"/>
  <c r="Z273" i="14"/>
  <c r="Y273" i="14"/>
  <c r="X273" i="14"/>
  <c r="W273" i="14"/>
  <c r="V273" i="14"/>
  <c r="U273" i="14"/>
  <c r="Q273" i="14"/>
  <c r="P273" i="14"/>
  <c r="O273" i="14"/>
  <c r="BK273" i="14" s="1"/>
  <c r="N273" i="14"/>
  <c r="M273" i="14"/>
  <c r="L273" i="14"/>
  <c r="K273" i="14"/>
  <c r="BG273" i="14" s="1"/>
  <c r="J273" i="14"/>
  <c r="I273" i="14"/>
  <c r="BE273" i="14" s="1"/>
  <c r="H273" i="14"/>
  <c r="G273" i="14"/>
  <c r="BC273" i="14" s="1"/>
  <c r="F273" i="14"/>
  <c r="E273" i="14"/>
  <c r="BA273" i="14" s="1"/>
  <c r="BJ272" i="14"/>
  <c r="BB272" i="14"/>
  <c r="AX272" i="14"/>
  <c r="BN272" i="14" s="1"/>
  <c r="AW272" i="14"/>
  <c r="BM272" i="14" s="1"/>
  <c r="AV272" i="14"/>
  <c r="BL272" i="14" s="1"/>
  <c r="AU272" i="14"/>
  <c r="BK272" i="14" s="1"/>
  <c r="AT272" i="14"/>
  <c r="AS272" i="14"/>
  <c r="BI272" i="14" s="1"/>
  <c r="AR272" i="14"/>
  <c r="BH272" i="14" s="1"/>
  <c r="AQ272" i="14"/>
  <c r="BG272" i="14" s="1"/>
  <c r="AP272" i="14"/>
  <c r="BF272" i="14" s="1"/>
  <c r="AO272" i="14"/>
  <c r="BE272" i="14" s="1"/>
  <c r="AN272" i="14"/>
  <c r="BD272" i="14" s="1"/>
  <c r="AM272" i="14"/>
  <c r="BC272" i="14" s="1"/>
  <c r="AL272" i="14"/>
  <c r="AK272" i="14"/>
  <c r="AI272" i="14" s="1"/>
  <c r="AJ272" i="14"/>
  <c r="T272" i="14"/>
  <c r="S272" i="14"/>
  <c r="D272" i="14"/>
  <c r="C272" i="14"/>
  <c r="AY272" i="14" s="1"/>
  <c r="AP271" i="14"/>
  <c r="AO271" i="14"/>
  <c r="AI271" i="14" s="1"/>
  <c r="AJ271" i="14"/>
  <c r="T271" i="14"/>
  <c r="S271" i="14"/>
  <c r="D271" i="14"/>
  <c r="C271" i="14"/>
  <c r="BK270" i="14"/>
  <c r="BI270" i="14"/>
  <c r="BG270" i="14"/>
  <c r="AV270" i="14"/>
  <c r="BL270" i="14" s="1"/>
  <c r="AU270" i="14"/>
  <c r="AU269" i="14" s="1"/>
  <c r="AT270" i="14"/>
  <c r="BJ270" i="14" s="1"/>
  <c r="AS270" i="14"/>
  <c r="AS269" i="14" s="1"/>
  <c r="AR270" i="14"/>
  <c r="BH270" i="14" s="1"/>
  <c r="AQ270" i="14"/>
  <c r="AQ269" i="14" s="1"/>
  <c r="AO270" i="14"/>
  <c r="AO269" i="14" s="1"/>
  <c r="AN270" i="14"/>
  <c r="BD270" i="14" s="1"/>
  <c r="AM270" i="14"/>
  <c r="AM269" i="14" s="1"/>
  <c r="AL270" i="14"/>
  <c r="BB270" i="14" s="1"/>
  <c r="AK270" i="14"/>
  <c r="AH270" i="14"/>
  <c r="AG270" i="14"/>
  <c r="AG269" i="14" s="1"/>
  <c r="Z270" i="14"/>
  <c r="T270" i="14" s="1"/>
  <c r="T269" i="14" s="1"/>
  <c r="Y270" i="14"/>
  <c r="Y269" i="14" s="1"/>
  <c r="S270" i="14"/>
  <c r="S269" i="14" s="1"/>
  <c r="R270" i="14"/>
  <c r="Q270" i="14"/>
  <c r="J270" i="14"/>
  <c r="I270" i="14"/>
  <c r="I269" i="14" s="1"/>
  <c r="D270" i="14"/>
  <c r="C270" i="14"/>
  <c r="AV269" i="14"/>
  <c r="BL269" i="14" s="1"/>
  <c r="AT269" i="14"/>
  <c r="BJ269" i="14" s="1"/>
  <c r="AR269" i="14"/>
  <c r="BH269" i="14" s="1"/>
  <c r="AN269" i="14"/>
  <c r="AL269" i="14"/>
  <c r="AH269" i="14"/>
  <c r="AF269" i="14"/>
  <c r="AE269" i="14"/>
  <c r="AD269" i="14"/>
  <c r="AC269" i="14"/>
  <c r="AB269" i="14"/>
  <c r="AA269" i="14"/>
  <c r="Z269" i="14"/>
  <c r="X269" i="14"/>
  <c r="W269" i="14"/>
  <c r="V269" i="14"/>
  <c r="U269" i="14"/>
  <c r="R269" i="14"/>
  <c r="P269" i="14"/>
  <c r="O269" i="14"/>
  <c r="BK269" i="14" s="1"/>
  <c r="N269" i="14"/>
  <c r="M269" i="14"/>
  <c r="BI269" i="14" s="1"/>
  <c r="L269" i="14"/>
  <c r="K269" i="14"/>
  <c r="BG269" i="14" s="1"/>
  <c r="J269" i="14"/>
  <c r="H269" i="14"/>
  <c r="BD269" i="14" s="1"/>
  <c r="G269" i="14"/>
  <c r="F269" i="14"/>
  <c r="BB269" i="14" s="1"/>
  <c r="E269" i="14"/>
  <c r="D269" i="14"/>
  <c r="AW268" i="14"/>
  <c r="AV268" i="14"/>
  <c r="BL268" i="14" s="1"/>
  <c r="AU268" i="14"/>
  <c r="BK268" i="14" s="1"/>
  <c r="AT268" i="14"/>
  <c r="BJ268" i="14" s="1"/>
  <c r="AS268" i="14"/>
  <c r="AR268" i="14"/>
  <c r="BH268" i="14" s="1"/>
  <c r="AQ268" i="14"/>
  <c r="BG268" i="14" s="1"/>
  <c r="AP268" i="14"/>
  <c r="BF268" i="14" s="1"/>
  <c r="AO268" i="14"/>
  <c r="AN268" i="14"/>
  <c r="BD268" i="14" s="1"/>
  <c r="AM268" i="14"/>
  <c r="BC268" i="14" s="1"/>
  <c r="AL268" i="14"/>
  <c r="BB268" i="14" s="1"/>
  <c r="AK268" i="14"/>
  <c r="AH268" i="14"/>
  <c r="AG268" i="14"/>
  <c r="S268" i="14" s="1"/>
  <c r="T268" i="14"/>
  <c r="R268" i="14"/>
  <c r="Q268" i="14"/>
  <c r="C268" i="14" s="1"/>
  <c r="D268" i="14"/>
  <c r="BJ267" i="14"/>
  <c r="BF267" i="14"/>
  <c r="BD267" i="14"/>
  <c r="AV267" i="14"/>
  <c r="AU267" i="14"/>
  <c r="AT267" i="14"/>
  <c r="AR267" i="14"/>
  <c r="AQ267" i="14"/>
  <c r="AP267" i="14"/>
  <c r="AN267" i="14"/>
  <c r="AM267" i="14"/>
  <c r="AL267" i="14"/>
  <c r="AH267" i="14"/>
  <c r="AG267" i="14"/>
  <c r="AF267" i="14"/>
  <c r="AE267" i="14"/>
  <c r="AD267" i="14"/>
  <c r="AC267" i="14"/>
  <c r="AB267" i="14"/>
  <c r="AA267" i="14"/>
  <c r="Z267" i="14"/>
  <c r="Y267" i="14"/>
  <c r="X267" i="14"/>
  <c r="W267" i="14"/>
  <c r="V267" i="14"/>
  <c r="U267" i="14"/>
  <c r="T267" i="14"/>
  <c r="S267" i="14"/>
  <c r="R267" i="14"/>
  <c r="Q267" i="14"/>
  <c r="P267" i="14"/>
  <c r="BL267" i="14" s="1"/>
  <c r="O267" i="14"/>
  <c r="BK267" i="14" s="1"/>
  <c r="N267" i="14"/>
  <c r="M267" i="14"/>
  <c r="L267" i="14"/>
  <c r="BH267" i="14" s="1"/>
  <c r="K267" i="14"/>
  <c r="BG267" i="14" s="1"/>
  <c r="J267" i="14"/>
  <c r="I267" i="14"/>
  <c r="H267" i="14"/>
  <c r="G267" i="14"/>
  <c r="BC267" i="14" s="1"/>
  <c r="F267" i="14"/>
  <c r="BB267" i="14" s="1"/>
  <c r="E267" i="14"/>
  <c r="D267" i="14"/>
  <c r="C267" i="14"/>
  <c r="AZ266" i="14"/>
  <c r="AX266" i="14"/>
  <c r="BN266" i="14" s="1"/>
  <c r="AW266" i="14"/>
  <c r="BM266" i="14" s="1"/>
  <c r="AV266" i="14"/>
  <c r="BL266" i="14" s="1"/>
  <c r="AU266" i="14"/>
  <c r="BK266" i="14" s="1"/>
  <c r="AT266" i="14"/>
  <c r="BJ266" i="14" s="1"/>
  <c r="AS266" i="14"/>
  <c r="BI266" i="14" s="1"/>
  <c r="AR266" i="14"/>
  <c r="BH266" i="14" s="1"/>
  <c r="AQ266" i="14"/>
  <c r="BG266" i="14" s="1"/>
  <c r="AP266" i="14"/>
  <c r="BF266" i="14" s="1"/>
  <c r="AO266" i="14"/>
  <c r="BE266" i="14" s="1"/>
  <c r="AN266" i="14"/>
  <c r="BD266" i="14" s="1"/>
  <c r="AM266" i="14"/>
  <c r="BC266" i="14" s="1"/>
  <c r="AL266" i="14"/>
  <c r="BB266" i="14" s="1"/>
  <c r="AK266" i="14"/>
  <c r="AI266" i="14" s="1"/>
  <c r="AJ266" i="14"/>
  <c r="T266" i="14"/>
  <c r="S266" i="14"/>
  <c r="D266" i="14"/>
  <c r="C266" i="14"/>
  <c r="AY266" i="14" s="1"/>
  <c r="BM265" i="14"/>
  <c r="AW265" i="14"/>
  <c r="AW264" i="14" s="1"/>
  <c r="AV265" i="14"/>
  <c r="BL265" i="14" s="1"/>
  <c r="AU265" i="14"/>
  <c r="BK265" i="14" s="1"/>
  <c r="AT265" i="14"/>
  <c r="BJ265" i="14" s="1"/>
  <c r="AS265" i="14"/>
  <c r="AR265" i="14"/>
  <c r="BH265" i="14" s="1"/>
  <c r="AQ265" i="14"/>
  <c r="BG265" i="14" s="1"/>
  <c r="AO265" i="14"/>
  <c r="AO264" i="14" s="1"/>
  <c r="AN265" i="14"/>
  <c r="BD265" i="14" s="1"/>
  <c r="AM265" i="14"/>
  <c r="BC265" i="14" s="1"/>
  <c r="AL265" i="14"/>
  <c r="AK265" i="14"/>
  <c r="AH265" i="14"/>
  <c r="AG265" i="14"/>
  <c r="AG264" i="14" s="1"/>
  <c r="Z265" i="14"/>
  <c r="Y265" i="14"/>
  <c r="Y264" i="14" s="1"/>
  <c r="T265" i="14"/>
  <c r="S265" i="14"/>
  <c r="R265" i="14"/>
  <c r="Q265" i="14"/>
  <c r="Q264" i="14" s="1"/>
  <c r="J265" i="14"/>
  <c r="D265" i="14" s="1"/>
  <c r="I265" i="14"/>
  <c r="BE265" i="14" s="1"/>
  <c r="AV264" i="14"/>
  <c r="AT264" i="14"/>
  <c r="BJ264" i="14" s="1"/>
  <c r="AR264" i="14"/>
  <c r="AN264" i="14"/>
  <c r="AL264" i="14"/>
  <c r="AH264" i="14"/>
  <c r="AF264" i="14"/>
  <c r="AE264" i="14"/>
  <c r="AD264" i="14"/>
  <c r="AC264" i="14"/>
  <c r="AB264" i="14"/>
  <c r="AA264" i="14"/>
  <c r="Z264" i="14"/>
  <c r="X264" i="14"/>
  <c r="W264" i="14"/>
  <c r="V264" i="14"/>
  <c r="U264" i="14"/>
  <c r="T264" i="14"/>
  <c r="R264" i="14"/>
  <c r="P264" i="14"/>
  <c r="BL264" i="14" s="1"/>
  <c r="O264" i="14"/>
  <c r="N264" i="14"/>
  <c r="M264" i="14"/>
  <c r="L264" i="14"/>
  <c r="BH264" i="14" s="1"/>
  <c r="K264" i="14"/>
  <c r="J264" i="14"/>
  <c r="H264" i="14"/>
  <c r="BD264" i="14" s="1"/>
  <c r="G264" i="14"/>
  <c r="F264" i="14"/>
  <c r="BB264" i="14" s="1"/>
  <c r="E264" i="14"/>
  <c r="BG263" i="14"/>
  <c r="AX263" i="14"/>
  <c r="BN263" i="14" s="1"/>
  <c r="AW263" i="14"/>
  <c r="BM263" i="14" s="1"/>
  <c r="AV263" i="14"/>
  <c r="BL263" i="14" s="1"/>
  <c r="AU263" i="14"/>
  <c r="BK263" i="14" s="1"/>
  <c r="AT263" i="14"/>
  <c r="BJ263" i="14" s="1"/>
  <c r="AS263" i="14"/>
  <c r="BI263" i="14" s="1"/>
  <c r="AR263" i="14"/>
  <c r="BH263" i="14" s="1"/>
  <c r="AQ263" i="14"/>
  <c r="AP263" i="14"/>
  <c r="BF263" i="14" s="1"/>
  <c r="AO263" i="14"/>
  <c r="BE263" i="14" s="1"/>
  <c r="AN263" i="14"/>
  <c r="BD263" i="14" s="1"/>
  <c r="AM263" i="14"/>
  <c r="BC263" i="14" s="1"/>
  <c r="AL263" i="14"/>
  <c r="BB263" i="14" s="1"/>
  <c r="AK263" i="14"/>
  <c r="BA263" i="14" s="1"/>
  <c r="AJ263" i="14"/>
  <c r="AI263" i="14"/>
  <c r="T263" i="14"/>
  <c r="S263" i="14"/>
  <c r="D263" i="14"/>
  <c r="AZ263" i="14" s="1"/>
  <c r="C263" i="14"/>
  <c r="AY263" i="14" s="1"/>
  <c r="BN262" i="14"/>
  <c r="BL262" i="14"/>
  <c r="BH262" i="14"/>
  <c r="BF262" i="14"/>
  <c r="BD262" i="14"/>
  <c r="AX262" i="14"/>
  <c r="AW262" i="14"/>
  <c r="BM262" i="14" s="1"/>
  <c r="AV262" i="14"/>
  <c r="AU262" i="14"/>
  <c r="BK262" i="14" s="1"/>
  <c r="AT262" i="14"/>
  <c r="BJ262" i="14" s="1"/>
  <c r="AS262" i="14"/>
  <c r="BI262" i="14" s="1"/>
  <c r="AR262" i="14"/>
  <c r="AQ262" i="14"/>
  <c r="BG262" i="14" s="1"/>
  <c r="AP262" i="14"/>
  <c r="AO262" i="14"/>
  <c r="BE262" i="14" s="1"/>
  <c r="AN262" i="14"/>
  <c r="AM262" i="14"/>
  <c r="BC262" i="14" s="1"/>
  <c r="AL262" i="14"/>
  <c r="AK262" i="14"/>
  <c r="AI262" i="14" s="1"/>
  <c r="T262" i="14"/>
  <c r="S262" i="14"/>
  <c r="D262" i="14"/>
  <c r="C262" i="14"/>
  <c r="BM261" i="14"/>
  <c r="BE261" i="14"/>
  <c r="AX261" i="14"/>
  <c r="BN261" i="14" s="1"/>
  <c r="AW261" i="14"/>
  <c r="AV261" i="14"/>
  <c r="BL261" i="14" s="1"/>
  <c r="AU261" i="14"/>
  <c r="BK261" i="14" s="1"/>
  <c r="AT261" i="14"/>
  <c r="BJ261" i="14" s="1"/>
  <c r="AS261" i="14"/>
  <c r="BI261" i="14" s="1"/>
  <c r="AR261" i="14"/>
  <c r="BH261" i="14" s="1"/>
  <c r="AQ261" i="14"/>
  <c r="BG261" i="14" s="1"/>
  <c r="AP261" i="14"/>
  <c r="BF261" i="14" s="1"/>
  <c r="AO261" i="14"/>
  <c r="AN261" i="14"/>
  <c r="BD261" i="14" s="1"/>
  <c r="AM261" i="14"/>
  <c r="BC261" i="14" s="1"/>
  <c r="AL261" i="14"/>
  <c r="AJ261" i="14" s="1"/>
  <c r="AK261" i="14"/>
  <c r="BA261" i="14" s="1"/>
  <c r="T261" i="14"/>
  <c r="S261" i="14"/>
  <c r="D261" i="14"/>
  <c r="C261" i="14"/>
  <c r="BL260" i="14"/>
  <c r="BD260" i="14"/>
  <c r="AX260" i="14"/>
  <c r="BN260" i="14" s="1"/>
  <c r="AW260" i="14"/>
  <c r="BM260" i="14" s="1"/>
  <c r="AV260" i="14"/>
  <c r="AU260" i="14"/>
  <c r="BK260" i="14" s="1"/>
  <c r="AT260" i="14"/>
  <c r="BJ260" i="14" s="1"/>
  <c r="AS260" i="14"/>
  <c r="BI260" i="14" s="1"/>
  <c r="AR260" i="14"/>
  <c r="BH260" i="14" s="1"/>
  <c r="AQ260" i="14"/>
  <c r="BG260" i="14" s="1"/>
  <c r="AP260" i="14"/>
  <c r="BF260" i="14" s="1"/>
  <c r="AO260" i="14"/>
  <c r="BE260" i="14" s="1"/>
  <c r="AN260" i="14"/>
  <c r="AM260" i="14"/>
  <c r="BC260" i="14" s="1"/>
  <c r="AL260" i="14"/>
  <c r="BB260" i="14" s="1"/>
  <c r="AK260" i="14"/>
  <c r="BA260" i="14" s="1"/>
  <c r="AI260" i="14"/>
  <c r="T260" i="14"/>
  <c r="S260" i="14"/>
  <c r="BO260" i="14" s="1"/>
  <c r="D260" i="14"/>
  <c r="C260" i="14"/>
  <c r="AY260" i="14" s="1"/>
  <c r="BM259" i="14"/>
  <c r="BG259" i="14"/>
  <c r="AW259" i="14"/>
  <c r="AW258" i="14" s="1"/>
  <c r="AV259" i="14"/>
  <c r="BL259" i="14" s="1"/>
  <c r="AU259" i="14"/>
  <c r="AU258" i="14" s="1"/>
  <c r="AT259" i="14"/>
  <c r="BJ259" i="14" s="1"/>
  <c r="AS259" i="14"/>
  <c r="AR259" i="14"/>
  <c r="BH259" i="14" s="1"/>
  <c r="AQ259" i="14"/>
  <c r="AQ258" i="14" s="1"/>
  <c r="AN259" i="14"/>
  <c r="BD259" i="14" s="1"/>
  <c r="AM259" i="14"/>
  <c r="AM258" i="14" s="1"/>
  <c r="AL259" i="14"/>
  <c r="BB259" i="14" s="1"/>
  <c r="AK259" i="14"/>
  <c r="AH259" i="14"/>
  <c r="AG259" i="14"/>
  <c r="AG258" i="14" s="1"/>
  <c r="Z259" i="14"/>
  <c r="T259" i="14" s="1"/>
  <c r="Y259" i="14"/>
  <c r="R259" i="14"/>
  <c r="Q259" i="14"/>
  <c r="Q258" i="14" s="1"/>
  <c r="J259" i="14"/>
  <c r="I259" i="14"/>
  <c r="I258" i="14" s="1"/>
  <c r="D259" i="14"/>
  <c r="C259" i="14"/>
  <c r="BH258" i="14"/>
  <c r="AV258" i="14"/>
  <c r="AT258" i="14"/>
  <c r="AR258" i="14"/>
  <c r="AN258" i="14"/>
  <c r="AL258" i="14"/>
  <c r="AH258" i="14"/>
  <c r="AF258" i="14"/>
  <c r="AE258" i="14"/>
  <c r="AD258" i="14"/>
  <c r="AC258" i="14"/>
  <c r="AB258" i="14"/>
  <c r="AA258" i="14"/>
  <c r="Z258" i="14"/>
  <c r="X258" i="14"/>
  <c r="W258" i="14"/>
  <c r="V258" i="14"/>
  <c r="U258" i="14"/>
  <c r="T258" i="14"/>
  <c r="R258" i="14"/>
  <c r="P258" i="14"/>
  <c r="BL258" i="14" s="1"/>
  <c r="O258" i="14"/>
  <c r="BK258" i="14" s="1"/>
  <c r="N258" i="14"/>
  <c r="BJ258" i="14" s="1"/>
  <c r="M258" i="14"/>
  <c r="L258" i="14"/>
  <c r="K258" i="14"/>
  <c r="BG258" i="14" s="1"/>
  <c r="J258" i="14"/>
  <c r="H258" i="14"/>
  <c r="BD258" i="14" s="1"/>
  <c r="G258" i="14"/>
  <c r="BC258" i="14" s="1"/>
  <c r="F258" i="14"/>
  <c r="BB258" i="14" s="1"/>
  <c r="E258" i="14"/>
  <c r="D258" i="14"/>
  <c r="BM257" i="14"/>
  <c r="BK257" i="14"/>
  <c r="BC257" i="14"/>
  <c r="AX257" i="14"/>
  <c r="BN257" i="14" s="1"/>
  <c r="AW257" i="14"/>
  <c r="AV257" i="14"/>
  <c r="BL257" i="14" s="1"/>
  <c r="AU257" i="14"/>
  <c r="AT257" i="14"/>
  <c r="BJ257" i="14" s="1"/>
  <c r="AS257" i="14"/>
  <c r="BI257" i="14" s="1"/>
  <c r="AR257" i="14"/>
  <c r="BH257" i="14" s="1"/>
  <c r="AQ257" i="14"/>
  <c r="BG257" i="14" s="1"/>
  <c r="AP257" i="14"/>
  <c r="BF257" i="14" s="1"/>
  <c r="AO257" i="14"/>
  <c r="BE257" i="14" s="1"/>
  <c r="AN257" i="14"/>
  <c r="BD257" i="14" s="1"/>
  <c r="AM257" i="14"/>
  <c r="AL257" i="14"/>
  <c r="AJ257" i="14" s="1"/>
  <c r="AK257" i="14"/>
  <c r="T257" i="14"/>
  <c r="S257" i="14"/>
  <c r="D257" i="14"/>
  <c r="AZ257" i="14" s="1"/>
  <c r="C257" i="14"/>
  <c r="BJ256" i="14"/>
  <c r="BB256" i="14"/>
  <c r="AX256" i="14"/>
  <c r="BN256" i="14" s="1"/>
  <c r="AW256" i="14"/>
  <c r="BM256" i="14" s="1"/>
  <c r="AV256" i="14"/>
  <c r="BL256" i="14" s="1"/>
  <c r="AU256" i="14"/>
  <c r="BK256" i="14" s="1"/>
  <c r="AT256" i="14"/>
  <c r="AS256" i="14"/>
  <c r="BI256" i="14" s="1"/>
  <c r="AR256" i="14"/>
  <c r="BH256" i="14" s="1"/>
  <c r="AQ256" i="14"/>
  <c r="BG256" i="14" s="1"/>
  <c r="AP256" i="14"/>
  <c r="BF256" i="14" s="1"/>
  <c r="AO256" i="14"/>
  <c r="BE256" i="14" s="1"/>
  <c r="AN256" i="14"/>
  <c r="BD256" i="14" s="1"/>
  <c r="AM256" i="14"/>
  <c r="BC256" i="14" s="1"/>
  <c r="AL256" i="14"/>
  <c r="AK256" i="14"/>
  <c r="BA256" i="14" s="1"/>
  <c r="AJ256" i="14"/>
  <c r="T256" i="14"/>
  <c r="S256" i="14"/>
  <c r="D256" i="14"/>
  <c r="C256" i="14"/>
  <c r="BK255" i="14"/>
  <c r="BC255" i="14"/>
  <c r="BA255" i="14"/>
  <c r="AX255" i="14"/>
  <c r="BN255" i="14" s="1"/>
  <c r="AW255" i="14"/>
  <c r="BM255" i="14" s="1"/>
  <c r="AV255" i="14"/>
  <c r="BL255" i="14" s="1"/>
  <c r="AU255" i="14"/>
  <c r="AT255" i="14"/>
  <c r="BJ255" i="14" s="1"/>
  <c r="AS255" i="14"/>
  <c r="BI255" i="14" s="1"/>
  <c r="AR255" i="14"/>
  <c r="BH255" i="14" s="1"/>
  <c r="AQ255" i="14"/>
  <c r="BG255" i="14" s="1"/>
  <c r="AP255" i="14"/>
  <c r="BF255" i="14" s="1"/>
  <c r="AO255" i="14"/>
  <c r="BE255" i="14" s="1"/>
  <c r="AN255" i="14"/>
  <c r="BD255" i="14" s="1"/>
  <c r="AM255" i="14"/>
  <c r="AL255" i="14"/>
  <c r="BB255" i="14" s="1"/>
  <c r="AK255" i="14"/>
  <c r="AI255" i="14"/>
  <c r="T255" i="14"/>
  <c r="S255" i="14"/>
  <c r="D255" i="14"/>
  <c r="C255" i="14"/>
  <c r="AY255" i="14" s="1"/>
  <c r="BJ254" i="14"/>
  <c r="BH254" i="14"/>
  <c r="BD254" i="14"/>
  <c r="BB254" i="14"/>
  <c r="AV254" i="14"/>
  <c r="AV253" i="14" s="1"/>
  <c r="AU254" i="14"/>
  <c r="BK254" i="14" s="1"/>
  <c r="AT254" i="14"/>
  <c r="AT253" i="14" s="1"/>
  <c r="AS254" i="14"/>
  <c r="BI254" i="14" s="1"/>
  <c r="AR254" i="14"/>
  <c r="AR253" i="14" s="1"/>
  <c r="AQ254" i="14"/>
  <c r="BG254" i="14" s="1"/>
  <c r="AP254" i="14"/>
  <c r="AP253" i="14" s="1"/>
  <c r="AN254" i="14"/>
  <c r="AN253" i="14" s="1"/>
  <c r="AM254" i="14"/>
  <c r="BC254" i="14" s="1"/>
  <c r="AL254" i="14"/>
  <c r="AK254" i="14"/>
  <c r="BA254" i="14" s="1"/>
  <c r="AH254" i="14"/>
  <c r="AH253" i="14" s="1"/>
  <c r="AG254" i="14"/>
  <c r="Z254" i="14"/>
  <c r="Y254" i="14"/>
  <c r="S254" i="14"/>
  <c r="R254" i="14"/>
  <c r="Q254" i="14"/>
  <c r="J254" i="14"/>
  <c r="J253" i="14" s="1"/>
  <c r="I254" i="14"/>
  <c r="C254" i="14" s="1"/>
  <c r="D254" i="14"/>
  <c r="D253" i="14" s="1"/>
  <c r="BC253" i="14"/>
  <c r="BA253" i="14"/>
  <c r="AU253" i="14"/>
  <c r="BK253" i="14" s="1"/>
  <c r="AS253" i="14"/>
  <c r="AQ253" i="14"/>
  <c r="AM253" i="14"/>
  <c r="AK253" i="14"/>
  <c r="AG253" i="14"/>
  <c r="AF253" i="14"/>
  <c r="AE253" i="14"/>
  <c r="AD253" i="14"/>
  <c r="AC253" i="14"/>
  <c r="AB253" i="14"/>
  <c r="AA253" i="14"/>
  <c r="Y253" i="14"/>
  <c r="X253" i="14"/>
  <c r="W253" i="14"/>
  <c r="V253" i="14"/>
  <c r="U253" i="14"/>
  <c r="S253" i="14"/>
  <c r="Q253" i="14"/>
  <c r="P253" i="14"/>
  <c r="BL253" i="14" s="1"/>
  <c r="O253" i="14"/>
  <c r="N253" i="14"/>
  <c r="M253" i="14"/>
  <c r="BI253" i="14" s="1"/>
  <c r="L253" i="14"/>
  <c r="BH253" i="14" s="1"/>
  <c r="K253" i="14"/>
  <c r="BG253" i="14" s="1"/>
  <c r="I253" i="14"/>
  <c r="H253" i="14"/>
  <c r="BD253" i="14" s="1"/>
  <c r="G253" i="14"/>
  <c r="F253" i="14"/>
  <c r="E253" i="14"/>
  <c r="C253" i="14"/>
  <c r="BH252" i="14"/>
  <c r="BF252" i="14"/>
  <c r="AX252" i="14"/>
  <c r="BN252" i="14" s="1"/>
  <c r="AW252" i="14"/>
  <c r="BM252" i="14" s="1"/>
  <c r="AV252" i="14"/>
  <c r="BL252" i="14" s="1"/>
  <c r="AU252" i="14"/>
  <c r="BK252" i="14" s="1"/>
  <c r="AT252" i="14"/>
  <c r="BJ252" i="14" s="1"/>
  <c r="AS252" i="14"/>
  <c r="BI252" i="14" s="1"/>
  <c r="AR252" i="14"/>
  <c r="AQ252" i="14"/>
  <c r="BG252" i="14" s="1"/>
  <c r="AP252" i="14"/>
  <c r="AO252" i="14"/>
  <c r="BE252" i="14" s="1"/>
  <c r="AN252" i="14"/>
  <c r="BD252" i="14" s="1"/>
  <c r="AM252" i="14"/>
  <c r="BC252" i="14" s="1"/>
  <c r="AL252" i="14"/>
  <c r="AK252" i="14"/>
  <c r="BA252" i="14" s="1"/>
  <c r="T252" i="14"/>
  <c r="S252" i="14"/>
  <c r="D252" i="14"/>
  <c r="C252" i="14"/>
  <c r="AX251" i="14"/>
  <c r="BN251" i="14" s="1"/>
  <c r="AW251" i="14"/>
  <c r="BM251" i="14" s="1"/>
  <c r="AV251" i="14"/>
  <c r="BL251" i="14" s="1"/>
  <c r="AU251" i="14"/>
  <c r="BK251" i="14" s="1"/>
  <c r="AT251" i="14"/>
  <c r="BJ251" i="14" s="1"/>
  <c r="AS251" i="14"/>
  <c r="BI251" i="14" s="1"/>
  <c r="AR251" i="14"/>
  <c r="BH251" i="14" s="1"/>
  <c r="AQ251" i="14"/>
  <c r="BG251" i="14" s="1"/>
  <c r="AP251" i="14"/>
  <c r="BF251" i="14" s="1"/>
  <c r="AO251" i="14"/>
  <c r="BE251" i="14" s="1"/>
  <c r="AN251" i="14"/>
  <c r="BD251" i="14" s="1"/>
  <c r="AM251" i="14"/>
  <c r="BC251" i="14" s="1"/>
  <c r="AL251" i="14"/>
  <c r="AJ251" i="14" s="1"/>
  <c r="AK251" i="14"/>
  <c r="BA251" i="14" s="1"/>
  <c r="T251" i="14"/>
  <c r="S251" i="14"/>
  <c r="D251" i="14"/>
  <c r="C251" i="14"/>
  <c r="BL250" i="14"/>
  <c r="BD250" i="14"/>
  <c r="AX250" i="14"/>
  <c r="BN250" i="14" s="1"/>
  <c r="AW250" i="14"/>
  <c r="BM250" i="14" s="1"/>
  <c r="AV250" i="14"/>
  <c r="AU250" i="14"/>
  <c r="BK250" i="14" s="1"/>
  <c r="AT250" i="14"/>
  <c r="BJ250" i="14" s="1"/>
  <c r="AS250" i="14"/>
  <c r="BI250" i="14" s="1"/>
  <c r="AR250" i="14"/>
  <c r="BH250" i="14" s="1"/>
  <c r="AQ250" i="14"/>
  <c r="BG250" i="14" s="1"/>
  <c r="AP250" i="14"/>
  <c r="BF250" i="14" s="1"/>
  <c r="AO250" i="14"/>
  <c r="BE250" i="14" s="1"/>
  <c r="AN250" i="14"/>
  <c r="AM250" i="14"/>
  <c r="BC250" i="14" s="1"/>
  <c r="AL250" i="14"/>
  <c r="BB250" i="14" s="1"/>
  <c r="AK250" i="14"/>
  <c r="BA250" i="14" s="1"/>
  <c r="AJ250" i="14"/>
  <c r="AI250" i="14"/>
  <c r="T250" i="14"/>
  <c r="S250" i="14"/>
  <c r="D250" i="14"/>
  <c r="AZ250" i="14" s="1"/>
  <c r="C250" i="14"/>
  <c r="AY250" i="14" s="1"/>
  <c r="BO250" i="14" s="1"/>
  <c r="BM249" i="14"/>
  <c r="BL249" i="14"/>
  <c r="BH249" i="14"/>
  <c r="BE249" i="14"/>
  <c r="BD249" i="14"/>
  <c r="AZ249" i="14"/>
  <c r="AX249" i="14"/>
  <c r="BN249" i="14" s="1"/>
  <c r="AW249" i="14"/>
  <c r="AV249" i="14"/>
  <c r="AU249" i="14"/>
  <c r="BK249" i="14" s="1"/>
  <c r="AT249" i="14"/>
  <c r="BJ249" i="14" s="1"/>
  <c r="AS249" i="14"/>
  <c r="BI249" i="14" s="1"/>
  <c r="AR249" i="14"/>
  <c r="AQ249" i="14"/>
  <c r="BG249" i="14" s="1"/>
  <c r="AP249" i="14"/>
  <c r="BF249" i="14" s="1"/>
  <c r="AO249" i="14"/>
  <c r="AN249" i="14"/>
  <c r="AM249" i="14"/>
  <c r="BC249" i="14" s="1"/>
  <c r="AL249" i="14"/>
  <c r="BB249" i="14" s="1"/>
  <c r="AK249" i="14"/>
  <c r="AI249" i="14" s="1"/>
  <c r="AJ249" i="14"/>
  <c r="T249" i="14"/>
  <c r="S249" i="14"/>
  <c r="D249" i="14"/>
  <c r="C249" i="14"/>
  <c r="AX248" i="14"/>
  <c r="BN248" i="14" s="1"/>
  <c r="AW248" i="14"/>
  <c r="AW247" i="14" s="1"/>
  <c r="AV248" i="14"/>
  <c r="BL248" i="14" s="1"/>
  <c r="AU248" i="14"/>
  <c r="BK248" i="14" s="1"/>
  <c r="AT248" i="14"/>
  <c r="BJ248" i="14" s="1"/>
  <c r="AS248" i="14"/>
  <c r="AS247" i="14" s="1"/>
  <c r="AR248" i="14"/>
  <c r="BH248" i="14" s="1"/>
  <c r="AQ248" i="14"/>
  <c r="BG248" i="14" s="1"/>
  <c r="AP248" i="14"/>
  <c r="AP247" i="14" s="1"/>
  <c r="BF247" i="14" s="1"/>
  <c r="AO248" i="14"/>
  <c r="AO247" i="14" s="1"/>
  <c r="AN248" i="14"/>
  <c r="BD248" i="14" s="1"/>
  <c r="AM248" i="14"/>
  <c r="BC248" i="14" s="1"/>
  <c r="AL248" i="14"/>
  <c r="AJ248" i="14" s="1"/>
  <c r="AJ247" i="14" s="1"/>
  <c r="AK248" i="14"/>
  <c r="AH248" i="14"/>
  <c r="AG248" i="14"/>
  <c r="AG247" i="14" s="1"/>
  <c r="Z248" i="14"/>
  <c r="Y248" i="14"/>
  <c r="Y247" i="14" s="1"/>
  <c r="T248" i="14"/>
  <c r="T247" i="14" s="1"/>
  <c r="S248" i="14"/>
  <c r="R248" i="14"/>
  <c r="Q248" i="14"/>
  <c r="Q247" i="14" s="1"/>
  <c r="BM247" i="14" s="1"/>
  <c r="J248" i="14"/>
  <c r="D248" i="14" s="1"/>
  <c r="I248" i="14"/>
  <c r="BK247" i="14"/>
  <c r="BG247" i="14"/>
  <c r="AX247" i="14"/>
  <c r="AV247" i="14"/>
  <c r="AU247" i="14"/>
  <c r="AT247" i="14"/>
  <c r="AR247" i="14"/>
  <c r="AQ247" i="14"/>
  <c r="AN247" i="14"/>
  <c r="AM247" i="14"/>
  <c r="AH247" i="14"/>
  <c r="AF247" i="14"/>
  <c r="AE247" i="14"/>
  <c r="AD247" i="14"/>
  <c r="AC247" i="14"/>
  <c r="AB247" i="14"/>
  <c r="AA247" i="14"/>
  <c r="Z247" i="14"/>
  <c r="X247" i="14"/>
  <c r="W247" i="14"/>
  <c r="V247" i="14"/>
  <c r="U247" i="14"/>
  <c r="S247" i="14"/>
  <c r="R247" i="14"/>
  <c r="BN247" i="14" s="1"/>
  <c r="P247" i="14"/>
  <c r="BL247" i="14" s="1"/>
  <c r="O247" i="14"/>
  <c r="N247" i="14"/>
  <c r="BJ247" i="14" s="1"/>
  <c r="M247" i="14"/>
  <c r="BI247" i="14" s="1"/>
  <c r="L247" i="14"/>
  <c r="BH247" i="14" s="1"/>
  <c r="K247" i="14"/>
  <c r="J247" i="14"/>
  <c r="H247" i="14"/>
  <c r="BD247" i="14" s="1"/>
  <c r="G247" i="14"/>
  <c r="BC247" i="14" s="1"/>
  <c r="F247" i="14"/>
  <c r="E247" i="14"/>
  <c r="BK246" i="14"/>
  <c r="BC246" i="14"/>
  <c r="AX246" i="14"/>
  <c r="BN246" i="14" s="1"/>
  <c r="AW246" i="14"/>
  <c r="BM246" i="14" s="1"/>
  <c r="AV246" i="14"/>
  <c r="BL246" i="14" s="1"/>
  <c r="AU246" i="14"/>
  <c r="AT246" i="14"/>
  <c r="BJ246" i="14" s="1"/>
  <c r="AS246" i="14"/>
  <c r="BI246" i="14" s="1"/>
  <c r="AR246" i="14"/>
  <c r="BH246" i="14" s="1"/>
  <c r="AQ246" i="14"/>
  <c r="BG246" i="14" s="1"/>
  <c r="AP246" i="14"/>
  <c r="BF246" i="14" s="1"/>
  <c r="AO246" i="14"/>
  <c r="BE246" i="14" s="1"/>
  <c r="AN246" i="14"/>
  <c r="BD246" i="14" s="1"/>
  <c r="AM246" i="14"/>
  <c r="AL246" i="14"/>
  <c r="BB246" i="14" s="1"/>
  <c r="AK246" i="14"/>
  <c r="BA246" i="14" s="1"/>
  <c r="AJ246" i="14"/>
  <c r="AI246" i="14"/>
  <c r="T246" i="14"/>
  <c r="S246" i="14"/>
  <c r="D246" i="14"/>
  <c r="AZ246" i="14" s="1"/>
  <c r="C246" i="14"/>
  <c r="AY246" i="14" s="1"/>
  <c r="BO246" i="14" s="1"/>
  <c r="AP245" i="14"/>
  <c r="AO245" i="14"/>
  <c r="AJ245" i="14"/>
  <c r="AI245" i="14"/>
  <c r="T245" i="14"/>
  <c r="S245" i="14"/>
  <c r="D245" i="14"/>
  <c r="C245" i="14"/>
  <c r="BI244" i="14"/>
  <c r="BA244" i="14"/>
  <c r="AX244" i="14"/>
  <c r="BN244" i="14" s="1"/>
  <c r="AW244" i="14"/>
  <c r="BM244" i="14" s="1"/>
  <c r="AV244" i="14"/>
  <c r="BL244" i="14" s="1"/>
  <c r="AU244" i="14"/>
  <c r="BK244" i="14" s="1"/>
  <c r="AT244" i="14"/>
  <c r="BJ244" i="14" s="1"/>
  <c r="AS244" i="14"/>
  <c r="AR244" i="14"/>
  <c r="BH244" i="14" s="1"/>
  <c r="AQ244" i="14"/>
  <c r="BG244" i="14" s="1"/>
  <c r="AP244" i="14"/>
  <c r="BF244" i="14" s="1"/>
  <c r="AO244" i="14"/>
  <c r="BE244" i="14" s="1"/>
  <c r="AN244" i="14"/>
  <c r="BD244" i="14" s="1"/>
  <c r="AM244" i="14"/>
  <c r="BC244" i="14" s="1"/>
  <c r="AL244" i="14"/>
  <c r="BB244" i="14" s="1"/>
  <c r="AK244" i="14"/>
  <c r="AI244" i="14" s="1"/>
  <c r="AJ244" i="14"/>
  <c r="T244" i="14"/>
  <c r="S244" i="14"/>
  <c r="D244" i="14"/>
  <c r="AZ244" i="14" s="1"/>
  <c r="C244" i="14"/>
  <c r="AY244" i="14" s="1"/>
  <c r="BJ243" i="14"/>
  <c r="BI243" i="14"/>
  <c r="BB243" i="14"/>
  <c r="BA243" i="14"/>
  <c r="AV243" i="14"/>
  <c r="BL243" i="14" s="1"/>
  <c r="AU243" i="14"/>
  <c r="BK243" i="14" s="1"/>
  <c r="AT243" i="14"/>
  <c r="AS243" i="14"/>
  <c r="AS242" i="14" s="1"/>
  <c r="AR243" i="14"/>
  <c r="BH243" i="14" s="1"/>
  <c r="AQ243" i="14"/>
  <c r="BG243" i="14" s="1"/>
  <c r="AN243" i="14"/>
  <c r="BD243" i="14" s="1"/>
  <c r="AM243" i="14"/>
  <c r="BC243" i="14" s="1"/>
  <c r="AL243" i="14"/>
  <c r="AK243" i="14"/>
  <c r="AH243" i="14"/>
  <c r="AX243" i="14" s="1"/>
  <c r="AG243" i="14"/>
  <c r="AG242" i="14" s="1"/>
  <c r="Z243" i="14"/>
  <c r="Y243" i="14"/>
  <c r="Y242" i="14" s="1"/>
  <c r="T243" i="14"/>
  <c r="T242" i="14" s="1"/>
  <c r="S243" i="14"/>
  <c r="R243" i="14"/>
  <c r="Q243" i="14"/>
  <c r="Q242" i="14" s="1"/>
  <c r="J243" i="14"/>
  <c r="D243" i="14" s="1"/>
  <c r="I243" i="14"/>
  <c r="BJ242" i="14"/>
  <c r="AV242" i="14"/>
  <c r="AU242" i="14"/>
  <c r="AT242" i="14"/>
  <c r="AR242" i="14"/>
  <c r="AQ242" i="14"/>
  <c r="AN242" i="14"/>
  <c r="AM242" i="14"/>
  <c r="AL242" i="14"/>
  <c r="AF242" i="14"/>
  <c r="AE242" i="14"/>
  <c r="AD242" i="14"/>
  <c r="AC242" i="14"/>
  <c r="AB242" i="14"/>
  <c r="AA242" i="14"/>
  <c r="Z242" i="14"/>
  <c r="X242" i="14"/>
  <c r="W242" i="14"/>
  <c r="V242" i="14"/>
  <c r="U242" i="14"/>
  <c r="R242" i="14"/>
  <c r="P242" i="14"/>
  <c r="BL242" i="14" s="1"/>
  <c r="O242" i="14"/>
  <c r="BK242" i="14" s="1"/>
  <c r="N242" i="14"/>
  <c r="M242" i="14"/>
  <c r="BI242" i="14" s="1"/>
  <c r="L242" i="14"/>
  <c r="BH242" i="14" s="1"/>
  <c r="K242" i="14"/>
  <c r="BG242" i="14" s="1"/>
  <c r="H242" i="14"/>
  <c r="BD242" i="14" s="1"/>
  <c r="G242" i="14"/>
  <c r="BC242" i="14" s="1"/>
  <c r="F242" i="14"/>
  <c r="BB242" i="14" s="1"/>
  <c r="E242" i="14"/>
  <c r="BL241" i="14"/>
  <c r="BD241" i="14"/>
  <c r="AX241" i="14"/>
  <c r="BN241" i="14" s="1"/>
  <c r="AW241" i="14"/>
  <c r="BM241" i="14" s="1"/>
  <c r="AV241" i="14"/>
  <c r="AU241" i="14"/>
  <c r="BK241" i="14" s="1"/>
  <c r="AT241" i="14"/>
  <c r="BJ241" i="14" s="1"/>
  <c r="AS241" i="14"/>
  <c r="BI241" i="14" s="1"/>
  <c r="AR241" i="14"/>
  <c r="BH241" i="14" s="1"/>
  <c r="AQ241" i="14"/>
  <c r="BG241" i="14" s="1"/>
  <c r="AP241" i="14"/>
  <c r="BF241" i="14" s="1"/>
  <c r="AO241" i="14"/>
  <c r="BE241" i="14" s="1"/>
  <c r="AN241" i="14"/>
  <c r="AM241" i="14"/>
  <c r="BC241" i="14" s="1"/>
  <c r="AL241" i="14"/>
  <c r="BB241" i="14" s="1"/>
  <c r="AK241" i="14"/>
  <c r="BA241" i="14" s="1"/>
  <c r="AJ241" i="14"/>
  <c r="AI241" i="14"/>
  <c r="T241" i="14"/>
  <c r="S241" i="14"/>
  <c r="D241" i="14"/>
  <c r="AZ241" i="14" s="1"/>
  <c r="C241" i="14"/>
  <c r="AY241" i="14" s="1"/>
  <c r="BO241" i="14" s="1"/>
  <c r="BM240" i="14"/>
  <c r="BL240" i="14"/>
  <c r="BH240" i="14"/>
  <c r="BE240" i="14"/>
  <c r="BD240" i="14"/>
  <c r="AZ240" i="14"/>
  <c r="AX240" i="14"/>
  <c r="BN240" i="14" s="1"/>
  <c r="AW240" i="14"/>
  <c r="AV240" i="14"/>
  <c r="AU240" i="14"/>
  <c r="BK240" i="14" s="1"/>
  <c r="AT240" i="14"/>
  <c r="BJ240" i="14" s="1"/>
  <c r="AS240" i="14"/>
  <c r="BI240" i="14" s="1"/>
  <c r="AR240" i="14"/>
  <c r="AQ240" i="14"/>
  <c r="BG240" i="14" s="1"/>
  <c r="AP240" i="14"/>
  <c r="BF240" i="14" s="1"/>
  <c r="AO240" i="14"/>
  <c r="AN240" i="14"/>
  <c r="AM240" i="14"/>
  <c r="BC240" i="14" s="1"/>
  <c r="AL240" i="14"/>
  <c r="BB240" i="14" s="1"/>
  <c r="AK240" i="14"/>
  <c r="AI240" i="14" s="1"/>
  <c r="AJ240" i="14"/>
  <c r="T240" i="14"/>
  <c r="S240" i="14"/>
  <c r="D240" i="14"/>
  <c r="C240" i="14"/>
  <c r="AX239" i="14"/>
  <c r="BN239" i="14" s="1"/>
  <c r="AW239" i="14"/>
  <c r="AW238" i="14" s="1"/>
  <c r="AV239" i="14"/>
  <c r="BL239" i="14" s="1"/>
  <c r="AU239" i="14"/>
  <c r="BK239" i="14" s="1"/>
  <c r="AT239" i="14"/>
  <c r="BJ239" i="14" s="1"/>
  <c r="AS239" i="14"/>
  <c r="AS238" i="14" s="1"/>
  <c r="AR239" i="14"/>
  <c r="BH239" i="14" s="1"/>
  <c r="AQ239" i="14"/>
  <c r="BG239" i="14" s="1"/>
  <c r="AP239" i="14"/>
  <c r="AP238" i="14" s="1"/>
  <c r="BF238" i="14" s="1"/>
  <c r="AO239" i="14"/>
  <c r="AO238" i="14" s="1"/>
  <c r="AN239" i="14"/>
  <c r="BD239" i="14" s="1"/>
  <c r="AM239" i="14"/>
  <c r="BC239" i="14" s="1"/>
  <c r="AL239" i="14"/>
  <c r="AJ239" i="14" s="1"/>
  <c r="AJ238" i="14" s="1"/>
  <c r="AK239" i="14"/>
  <c r="AH239" i="14"/>
  <c r="AG239" i="14"/>
  <c r="AG238" i="14" s="1"/>
  <c r="Z239" i="14"/>
  <c r="Y239" i="14"/>
  <c r="Y238" i="14" s="1"/>
  <c r="T239" i="14"/>
  <c r="T238" i="14" s="1"/>
  <c r="S239" i="14"/>
  <c r="R239" i="14"/>
  <c r="Q239" i="14"/>
  <c r="Q238" i="14" s="1"/>
  <c r="BM238" i="14" s="1"/>
  <c r="J239" i="14"/>
  <c r="D239" i="14" s="1"/>
  <c r="I239" i="14"/>
  <c r="BK238" i="14"/>
  <c r="BG238" i="14"/>
  <c r="AX238" i="14"/>
  <c r="AV238" i="14"/>
  <c r="AU238" i="14"/>
  <c r="AT238" i="14"/>
  <c r="AR238" i="14"/>
  <c r="AQ238" i="14"/>
  <c r="AN238" i="14"/>
  <c r="AM238" i="14"/>
  <c r="AH238" i="14"/>
  <c r="AF238" i="14"/>
  <c r="AE238" i="14"/>
  <c r="AD238" i="14"/>
  <c r="AC238" i="14"/>
  <c r="AB238" i="14"/>
  <c r="AA238" i="14"/>
  <c r="Z238" i="14"/>
  <c r="X238" i="14"/>
  <c r="W238" i="14"/>
  <c r="V238" i="14"/>
  <c r="U238" i="14"/>
  <c r="S238" i="14"/>
  <c r="R238" i="14"/>
  <c r="BN238" i="14" s="1"/>
  <c r="P238" i="14"/>
  <c r="BL238" i="14" s="1"/>
  <c r="O238" i="14"/>
  <c r="N238" i="14"/>
  <c r="BJ238" i="14" s="1"/>
  <c r="M238" i="14"/>
  <c r="BI238" i="14" s="1"/>
  <c r="L238" i="14"/>
  <c r="BH238" i="14" s="1"/>
  <c r="K238" i="14"/>
  <c r="J238" i="14"/>
  <c r="H238" i="14"/>
  <c r="BD238" i="14" s="1"/>
  <c r="G238" i="14"/>
  <c r="BC238" i="14" s="1"/>
  <c r="F238" i="14"/>
  <c r="E238" i="14"/>
  <c r="BK237" i="14"/>
  <c r="BC237" i="14"/>
  <c r="AX237" i="14"/>
  <c r="BN237" i="14" s="1"/>
  <c r="AW237" i="14"/>
  <c r="BM237" i="14" s="1"/>
  <c r="AV237" i="14"/>
  <c r="BL237" i="14" s="1"/>
  <c r="AU237" i="14"/>
  <c r="AT237" i="14"/>
  <c r="BJ237" i="14" s="1"/>
  <c r="AS237" i="14"/>
  <c r="BI237" i="14" s="1"/>
  <c r="AR237" i="14"/>
  <c r="BH237" i="14" s="1"/>
  <c r="AQ237" i="14"/>
  <c r="BG237" i="14" s="1"/>
  <c r="AP237" i="14"/>
  <c r="BF237" i="14" s="1"/>
  <c r="AO237" i="14"/>
  <c r="BE237" i="14" s="1"/>
  <c r="AN237" i="14"/>
  <c r="BD237" i="14" s="1"/>
  <c r="AM237" i="14"/>
  <c r="AL237" i="14"/>
  <c r="BB237" i="14" s="1"/>
  <c r="AK237" i="14"/>
  <c r="BA237" i="14" s="1"/>
  <c r="AJ237" i="14"/>
  <c r="AI237" i="14"/>
  <c r="T237" i="14"/>
  <c r="S237" i="14"/>
  <c r="D237" i="14"/>
  <c r="AZ237" i="14" s="1"/>
  <c r="C237" i="14"/>
  <c r="AY237" i="14" s="1"/>
  <c r="BO237" i="14" s="1"/>
  <c r="BI236" i="14"/>
  <c r="BA236" i="14"/>
  <c r="AX236" i="14"/>
  <c r="BN236" i="14" s="1"/>
  <c r="AW236" i="14"/>
  <c r="BM236" i="14" s="1"/>
  <c r="AV236" i="14"/>
  <c r="BL236" i="14" s="1"/>
  <c r="AU236" i="14"/>
  <c r="BK236" i="14" s="1"/>
  <c r="AT236" i="14"/>
  <c r="BJ236" i="14" s="1"/>
  <c r="AS236" i="14"/>
  <c r="AR236" i="14"/>
  <c r="BH236" i="14" s="1"/>
  <c r="AQ236" i="14"/>
  <c r="BG236" i="14" s="1"/>
  <c r="AP236" i="14"/>
  <c r="BF236" i="14" s="1"/>
  <c r="AO236" i="14"/>
  <c r="BE236" i="14" s="1"/>
  <c r="AN236" i="14"/>
  <c r="BD236" i="14" s="1"/>
  <c r="AM236" i="14"/>
  <c r="BC236" i="14" s="1"/>
  <c r="AL236" i="14"/>
  <c r="BB236" i="14" s="1"/>
  <c r="AK236" i="14"/>
  <c r="AI236" i="14" s="1"/>
  <c r="AJ236" i="14"/>
  <c r="T236" i="14"/>
  <c r="S236" i="14"/>
  <c r="D236" i="14"/>
  <c r="C236" i="14"/>
  <c r="AY236" i="14" s="1"/>
  <c r="BJ235" i="14"/>
  <c r="BI235" i="14"/>
  <c r="BB235" i="14"/>
  <c r="BA235" i="14"/>
  <c r="AX235" i="14"/>
  <c r="BN235" i="14" s="1"/>
  <c r="AW235" i="14"/>
  <c r="BM235" i="14" s="1"/>
  <c r="AV235" i="14"/>
  <c r="BL235" i="14" s="1"/>
  <c r="AU235" i="14"/>
  <c r="BK235" i="14" s="1"/>
  <c r="AT235" i="14"/>
  <c r="AS235" i="14"/>
  <c r="AR235" i="14"/>
  <c r="BH235" i="14" s="1"/>
  <c r="AQ235" i="14"/>
  <c r="BG235" i="14" s="1"/>
  <c r="AP235" i="14"/>
  <c r="BF235" i="14" s="1"/>
  <c r="AO235" i="14"/>
  <c r="BE235" i="14" s="1"/>
  <c r="AN235" i="14"/>
  <c r="BD235" i="14" s="1"/>
  <c r="AM235" i="14"/>
  <c r="BC235" i="14" s="1"/>
  <c r="AL235" i="14"/>
  <c r="AJ235" i="14" s="1"/>
  <c r="AK235" i="14"/>
  <c r="AI235" i="14" s="1"/>
  <c r="T235" i="14"/>
  <c r="S235" i="14"/>
  <c r="BO235" i="14" s="1"/>
  <c r="D235" i="14"/>
  <c r="AZ235" i="14" s="1"/>
  <c r="C235" i="14"/>
  <c r="AY235" i="14" s="1"/>
  <c r="BK234" i="14"/>
  <c r="BG234" i="14"/>
  <c r="AX234" i="14"/>
  <c r="AX233" i="14" s="1"/>
  <c r="AV234" i="14"/>
  <c r="BL234" i="14" s="1"/>
  <c r="AU234" i="14"/>
  <c r="AT234" i="14"/>
  <c r="AT233" i="14" s="1"/>
  <c r="AS234" i="14"/>
  <c r="BI234" i="14" s="1"/>
  <c r="AR234" i="14"/>
  <c r="BH234" i="14" s="1"/>
  <c r="AQ234" i="14"/>
  <c r="AN234" i="14"/>
  <c r="BD234" i="14" s="1"/>
  <c r="AM234" i="14"/>
  <c r="BC234" i="14" s="1"/>
  <c r="AL234" i="14"/>
  <c r="AK234" i="14"/>
  <c r="BA234" i="14" s="1"/>
  <c r="AH234" i="14"/>
  <c r="AH233" i="14" s="1"/>
  <c r="AG234" i="14"/>
  <c r="Z234" i="14"/>
  <c r="Z233" i="14" s="1"/>
  <c r="Y234" i="14"/>
  <c r="T234" i="14"/>
  <c r="R234" i="14"/>
  <c r="R233" i="14" s="1"/>
  <c r="Q234" i="14"/>
  <c r="J234" i="14"/>
  <c r="I234" i="14"/>
  <c r="BL233" i="14"/>
  <c r="BD233" i="14"/>
  <c r="AV233" i="14"/>
  <c r="AU233" i="14"/>
  <c r="AS233" i="14"/>
  <c r="AR233" i="14"/>
  <c r="AQ233" i="14"/>
  <c r="AN233" i="14"/>
  <c r="AK233" i="14"/>
  <c r="AG233" i="14"/>
  <c r="AF233" i="14"/>
  <c r="AE233" i="14"/>
  <c r="AD233" i="14"/>
  <c r="AC233" i="14"/>
  <c r="AB233" i="14"/>
  <c r="AA233" i="14"/>
  <c r="X233" i="14"/>
  <c r="W233" i="14"/>
  <c r="V233" i="14"/>
  <c r="U233" i="14"/>
  <c r="T233" i="14"/>
  <c r="P233" i="14"/>
  <c r="O233" i="14"/>
  <c r="BK233" i="14" s="1"/>
  <c r="N233" i="14"/>
  <c r="M233" i="14"/>
  <c r="BI233" i="14" s="1"/>
  <c r="L233" i="14"/>
  <c r="BH233" i="14" s="1"/>
  <c r="K233" i="14"/>
  <c r="I233" i="14"/>
  <c r="H233" i="14"/>
  <c r="G233" i="14"/>
  <c r="F233" i="14"/>
  <c r="E233" i="14"/>
  <c r="BA233" i="14" s="1"/>
  <c r="BM232" i="14"/>
  <c r="BL232" i="14"/>
  <c r="BH232" i="14"/>
  <c r="BE232" i="14"/>
  <c r="BD232" i="14"/>
  <c r="AZ232" i="14"/>
  <c r="AX232" i="14"/>
  <c r="BN232" i="14" s="1"/>
  <c r="AW232" i="14"/>
  <c r="AV232" i="14"/>
  <c r="AU232" i="14"/>
  <c r="BK232" i="14" s="1"/>
  <c r="AT232" i="14"/>
  <c r="BJ232" i="14" s="1"/>
  <c r="AS232" i="14"/>
  <c r="BI232" i="14" s="1"/>
  <c r="AR232" i="14"/>
  <c r="AQ232" i="14"/>
  <c r="BG232" i="14" s="1"/>
  <c r="AP232" i="14"/>
  <c r="BF232" i="14" s="1"/>
  <c r="AO232" i="14"/>
  <c r="AN232" i="14"/>
  <c r="AM232" i="14"/>
  <c r="BC232" i="14" s="1"/>
  <c r="AL232" i="14"/>
  <c r="BB232" i="14" s="1"/>
  <c r="AK232" i="14"/>
  <c r="AI232" i="14" s="1"/>
  <c r="AJ232" i="14"/>
  <c r="T232" i="14"/>
  <c r="S232" i="14"/>
  <c r="D232" i="14"/>
  <c r="C232" i="14"/>
  <c r="AX231" i="14"/>
  <c r="BN231" i="14" s="1"/>
  <c r="AW231" i="14"/>
  <c r="BM231" i="14" s="1"/>
  <c r="AV231" i="14"/>
  <c r="BL231" i="14" s="1"/>
  <c r="AU231" i="14"/>
  <c r="BK231" i="14" s="1"/>
  <c r="AT231" i="14"/>
  <c r="BJ231" i="14" s="1"/>
  <c r="AS231" i="14"/>
  <c r="BI231" i="14" s="1"/>
  <c r="AR231" i="14"/>
  <c r="BH231" i="14" s="1"/>
  <c r="AQ231" i="14"/>
  <c r="BG231" i="14" s="1"/>
  <c r="AP231" i="14"/>
  <c r="BF231" i="14" s="1"/>
  <c r="AO231" i="14"/>
  <c r="BE231" i="14" s="1"/>
  <c r="AN231" i="14"/>
  <c r="BD231" i="14" s="1"/>
  <c r="AM231" i="14"/>
  <c r="BC231" i="14" s="1"/>
  <c r="AL231" i="14"/>
  <c r="AJ231" i="14" s="1"/>
  <c r="AK231" i="14"/>
  <c r="T231" i="14"/>
  <c r="S231" i="14"/>
  <c r="D231" i="14"/>
  <c r="AZ231" i="14" s="1"/>
  <c r="C231" i="14"/>
  <c r="BK230" i="14"/>
  <c r="BJ230" i="14"/>
  <c r="BG230" i="14"/>
  <c r="BF230" i="14"/>
  <c r="BB230" i="14"/>
  <c r="AX230" i="14"/>
  <c r="BN230" i="14" s="1"/>
  <c r="AW230" i="14"/>
  <c r="BM230" i="14" s="1"/>
  <c r="AV230" i="14"/>
  <c r="BL230" i="14" s="1"/>
  <c r="AU230" i="14"/>
  <c r="AT230" i="14"/>
  <c r="AS230" i="14"/>
  <c r="BI230" i="14" s="1"/>
  <c r="AR230" i="14"/>
  <c r="BH230" i="14" s="1"/>
  <c r="AQ230" i="14"/>
  <c r="AP230" i="14"/>
  <c r="AO230" i="14"/>
  <c r="BE230" i="14" s="1"/>
  <c r="AN230" i="14"/>
  <c r="BD230" i="14" s="1"/>
  <c r="AM230" i="14"/>
  <c r="BC230" i="14" s="1"/>
  <c r="AL230" i="14"/>
  <c r="AK230" i="14"/>
  <c r="BA230" i="14" s="1"/>
  <c r="AJ230" i="14"/>
  <c r="AI230" i="14"/>
  <c r="T230" i="14"/>
  <c r="S230" i="14"/>
  <c r="D230" i="14"/>
  <c r="AZ230" i="14" s="1"/>
  <c r="C230" i="14"/>
  <c r="AY230" i="14" s="1"/>
  <c r="BO230" i="14" s="1"/>
  <c r="BL229" i="14"/>
  <c r="BG229" i="14"/>
  <c r="BA229" i="14"/>
  <c r="AV229" i="14"/>
  <c r="AV228" i="14" s="1"/>
  <c r="AU229" i="14"/>
  <c r="AU228" i="14" s="1"/>
  <c r="AT229" i="14"/>
  <c r="BJ229" i="14" s="1"/>
  <c r="AS229" i="14"/>
  <c r="BI229" i="14" s="1"/>
  <c r="AR229" i="14"/>
  <c r="AQ229" i="14"/>
  <c r="AQ228" i="14" s="1"/>
  <c r="AN229" i="14"/>
  <c r="BD229" i="14" s="1"/>
  <c r="AM229" i="14"/>
  <c r="AL229" i="14"/>
  <c r="BB229" i="14" s="1"/>
  <c r="AK229" i="14"/>
  <c r="AH229" i="14"/>
  <c r="AG229" i="14"/>
  <c r="Z229" i="14"/>
  <c r="T229" i="14" s="1"/>
  <c r="T228" i="14" s="1"/>
  <c r="Y229" i="14"/>
  <c r="R229" i="14"/>
  <c r="Q229" i="14"/>
  <c r="J229" i="14"/>
  <c r="I229" i="14"/>
  <c r="D229" i="14"/>
  <c r="C229" i="14"/>
  <c r="C228" i="14" s="1"/>
  <c r="AT228" i="14"/>
  <c r="AS228" i="14"/>
  <c r="BI228" i="14" s="1"/>
  <c r="AN228" i="14"/>
  <c r="BD228" i="14" s="1"/>
  <c r="AL228" i="14"/>
  <c r="AK228" i="14"/>
  <c r="AH228" i="14"/>
  <c r="AG228" i="14"/>
  <c r="AF228" i="14"/>
  <c r="AE228" i="14"/>
  <c r="AD228" i="14"/>
  <c r="AC228" i="14"/>
  <c r="AB228" i="14"/>
  <c r="AA228" i="14"/>
  <c r="Z228" i="14"/>
  <c r="X228" i="14"/>
  <c r="W228" i="14"/>
  <c r="V228" i="14"/>
  <c r="U228" i="14"/>
  <c r="R228" i="14"/>
  <c r="Q228" i="14"/>
  <c r="P228" i="14"/>
  <c r="BL228" i="14" s="1"/>
  <c r="O228" i="14"/>
  <c r="N228" i="14"/>
  <c r="BJ228" i="14" s="1"/>
  <c r="M228" i="14"/>
  <c r="L228" i="14"/>
  <c r="K228" i="14"/>
  <c r="J228" i="14"/>
  <c r="I228" i="14"/>
  <c r="H228" i="14"/>
  <c r="G228" i="14"/>
  <c r="F228" i="14"/>
  <c r="BB228" i="14" s="1"/>
  <c r="E228" i="14"/>
  <c r="BA228" i="14" s="1"/>
  <c r="D228" i="14"/>
  <c r="BM227" i="14"/>
  <c r="BK227" i="14"/>
  <c r="BG227" i="14"/>
  <c r="BC227" i="14"/>
  <c r="BB227" i="14"/>
  <c r="AX227" i="14"/>
  <c r="BN227" i="14" s="1"/>
  <c r="AW227" i="14"/>
  <c r="AV227" i="14"/>
  <c r="BL227" i="14" s="1"/>
  <c r="AU227" i="14"/>
  <c r="AT227" i="14"/>
  <c r="BJ227" i="14" s="1"/>
  <c r="AS227" i="14"/>
  <c r="BI227" i="14" s="1"/>
  <c r="AR227" i="14"/>
  <c r="BH227" i="14" s="1"/>
  <c r="AQ227" i="14"/>
  <c r="AP227" i="14"/>
  <c r="BF227" i="14" s="1"/>
  <c r="AO227" i="14"/>
  <c r="BE227" i="14" s="1"/>
  <c r="AN227" i="14"/>
  <c r="BD227" i="14" s="1"/>
  <c r="AM227" i="14"/>
  <c r="AL227" i="14"/>
  <c r="AJ227" i="14" s="1"/>
  <c r="AK227" i="14"/>
  <c r="T227" i="14"/>
  <c r="S227" i="14"/>
  <c r="D227" i="14"/>
  <c r="AZ227" i="14" s="1"/>
  <c r="C227" i="14"/>
  <c r="BE226" i="14"/>
  <c r="AY226" i="14"/>
  <c r="AP226" i="14"/>
  <c r="AJ226" i="14" s="1"/>
  <c r="AO226" i="14"/>
  <c r="AI226" i="14"/>
  <c r="T226" i="14"/>
  <c r="S226" i="14"/>
  <c r="D226" i="14"/>
  <c r="C226" i="14"/>
  <c r="BJ225" i="14"/>
  <c r="BF225" i="14"/>
  <c r="BD225" i="14"/>
  <c r="AX225" i="14"/>
  <c r="BN225" i="14" s="1"/>
  <c r="AW225" i="14"/>
  <c r="BM225" i="14" s="1"/>
  <c r="AV225" i="14"/>
  <c r="BL225" i="14" s="1"/>
  <c r="AU225" i="14"/>
  <c r="BK225" i="14" s="1"/>
  <c r="AT225" i="14"/>
  <c r="AS225" i="14"/>
  <c r="BI225" i="14" s="1"/>
  <c r="AR225" i="14"/>
  <c r="BH225" i="14" s="1"/>
  <c r="AQ225" i="14"/>
  <c r="BG225" i="14" s="1"/>
  <c r="AP225" i="14"/>
  <c r="AO225" i="14"/>
  <c r="BE225" i="14" s="1"/>
  <c r="AN225" i="14"/>
  <c r="AM225" i="14"/>
  <c r="BC225" i="14" s="1"/>
  <c r="AL225" i="14"/>
  <c r="BB225" i="14" s="1"/>
  <c r="AK225" i="14"/>
  <c r="BA225" i="14" s="1"/>
  <c r="AJ225" i="14"/>
  <c r="AI225" i="14"/>
  <c r="T225" i="14"/>
  <c r="S225" i="14"/>
  <c r="D225" i="14"/>
  <c r="AZ225" i="14" s="1"/>
  <c r="C225" i="14"/>
  <c r="AY225" i="14" s="1"/>
  <c r="BO225" i="14" s="1"/>
  <c r="BI224" i="14"/>
  <c r="BD224" i="14"/>
  <c r="BA224" i="14"/>
  <c r="AV224" i="14"/>
  <c r="AV223" i="14" s="1"/>
  <c r="AU224" i="14"/>
  <c r="AU223" i="14" s="1"/>
  <c r="AT224" i="14"/>
  <c r="BJ224" i="14" s="1"/>
  <c r="AS224" i="14"/>
  <c r="AR224" i="14"/>
  <c r="BH224" i="14" s="1"/>
  <c r="AQ224" i="14"/>
  <c r="AN224" i="14"/>
  <c r="AM224" i="14"/>
  <c r="AM223" i="14" s="1"/>
  <c r="AL224" i="14"/>
  <c r="BB224" i="14" s="1"/>
  <c r="AK224" i="14"/>
  <c r="AH224" i="14"/>
  <c r="AG224" i="14"/>
  <c r="Z224" i="14"/>
  <c r="T224" i="14" s="1"/>
  <c r="Y224" i="14"/>
  <c r="S224" i="14"/>
  <c r="R224" i="14"/>
  <c r="R223" i="14" s="1"/>
  <c r="Q224" i="14"/>
  <c r="J224" i="14"/>
  <c r="I224" i="14"/>
  <c r="D224" i="14"/>
  <c r="BH223" i="14"/>
  <c r="AT223" i="14"/>
  <c r="AS223" i="14"/>
  <c r="AR223" i="14"/>
  <c r="AN223" i="14"/>
  <c r="AL223" i="14"/>
  <c r="BB223" i="14" s="1"/>
  <c r="AK223" i="14"/>
  <c r="AH223" i="14"/>
  <c r="AG223" i="14"/>
  <c r="AF223" i="14"/>
  <c r="AE223" i="14"/>
  <c r="AD223" i="14"/>
  <c r="AC223" i="14"/>
  <c r="AB223" i="14"/>
  <c r="AA223" i="14"/>
  <c r="Z223" i="14"/>
  <c r="Y223" i="14"/>
  <c r="X223" i="14"/>
  <c r="W223" i="14"/>
  <c r="V223" i="14"/>
  <c r="U223" i="14"/>
  <c r="T223" i="14"/>
  <c r="Q223" i="14"/>
  <c r="P223" i="14"/>
  <c r="BL223" i="14" s="1"/>
  <c r="O223" i="14"/>
  <c r="N223" i="14"/>
  <c r="BJ223" i="14" s="1"/>
  <c r="M223" i="14"/>
  <c r="BI223" i="14" s="1"/>
  <c r="L223" i="14"/>
  <c r="K223" i="14"/>
  <c r="J223" i="14"/>
  <c r="H223" i="14"/>
  <c r="BD223" i="14" s="1"/>
  <c r="G223" i="14"/>
  <c r="F223" i="14"/>
  <c r="E223" i="14"/>
  <c r="BA223" i="14" s="1"/>
  <c r="D223" i="14"/>
  <c r="BK222" i="14"/>
  <c r="BJ222" i="14"/>
  <c r="BG222" i="14"/>
  <c r="BF222" i="14"/>
  <c r="BB222" i="14"/>
  <c r="BA222" i="14"/>
  <c r="AX222" i="14"/>
  <c r="BN222" i="14" s="1"/>
  <c r="AW222" i="14"/>
  <c r="BM222" i="14" s="1"/>
  <c r="AV222" i="14"/>
  <c r="BL222" i="14" s="1"/>
  <c r="AU222" i="14"/>
  <c r="AT222" i="14"/>
  <c r="AS222" i="14"/>
  <c r="BI222" i="14" s="1"/>
  <c r="AR222" i="14"/>
  <c r="BH222" i="14" s="1"/>
  <c r="AQ222" i="14"/>
  <c r="AP222" i="14"/>
  <c r="AO222" i="14"/>
  <c r="BE222" i="14" s="1"/>
  <c r="AN222" i="14"/>
  <c r="BD222" i="14" s="1"/>
  <c r="AM222" i="14"/>
  <c r="BC222" i="14" s="1"/>
  <c r="AL222" i="14"/>
  <c r="AJ222" i="14" s="1"/>
  <c r="AK222" i="14"/>
  <c r="AI222" i="14"/>
  <c r="T222" i="14"/>
  <c r="S222" i="14"/>
  <c r="D222" i="14"/>
  <c r="AZ222" i="14" s="1"/>
  <c r="C222" i="14"/>
  <c r="AY222" i="14" s="1"/>
  <c r="BO222" i="14" s="1"/>
  <c r="BK221" i="14"/>
  <c r="BJ221" i="14"/>
  <c r="BG221" i="14"/>
  <c r="BF221" i="14"/>
  <c r="BB221" i="14"/>
  <c r="AX221" i="14"/>
  <c r="BN221" i="14" s="1"/>
  <c r="AW221" i="14"/>
  <c r="BM221" i="14" s="1"/>
  <c r="AV221" i="14"/>
  <c r="BL221" i="14" s="1"/>
  <c r="AU221" i="14"/>
  <c r="AT221" i="14"/>
  <c r="AS221" i="14"/>
  <c r="BI221" i="14" s="1"/>
  <c r="AR221" i="14"/>
  <c r="BH221" i="14" s="1"/>
  <c r="AQ221" i="14"/>
  <c r="AP221" i="14"/>
  <c r="AO221" i="14"/>
  <c r="BE221" i="14" s="1"/>
  <c r="AN221" i="14"/>
  <c r="BD221" i="14" s="1"/>
  <c r="AM221" i="14"/>
  <c r="BC221" i="14" s="1"/>
  <c r="AL221" i="14"/>
  <c r="AK221" i="14"/>
  <c r="BA221" i="14" s="1"/>
  <c r="AJ221" i="14"/>
  <c r="AI221" i="14"/>
  <c r="T221" i="14"/>
  <c r="S221" i="14"/>
  <c r="D221" i="14"/>
  <c r="AZ221" i="14" s="1"/>
  <c r="C221" i="14"/>
  <c r="AY221" i="14" s="1"/>
  <c r="BO221" i="14" s="1"/>
  <c r="BL220" i="14"/>
  <c r="BG220" i="14"/>
  <c r="BA220" i="14"/>
  <c r="AV220" i="14"/>
  <c r="AV219" i="14" s="1"/>
  <c r="AU220" i="14"/>
  <c r="AU219" i="14" s="1"/>
  <c r="AT220" i="14"/>
  <c r="BJ220" i="14" s="1"/>
  <c r="AS220" i="14"/>
  <c r="BI220" i="14" s="1"/>
  <c r="AR220" i="14"/>
  <c r="AQ220" i="14"/>
  <c r="AQ219" i="14" s="1"/>
  <c r="AN220" i="14"/>
  <c r="BD220" i="14" s="1"/>
  <c r="AM220" i="14"/>
  <c r="AL220" i="14"/>
  <c r="BB220" i="14" s="1"/>
  <c r="AK220" i="14"/>
  <c r="AH220" i="14"/>
  <c r="AG220" i="14"/>
  <c r="Z220" i="14"/>
  <c r="T220" i="14" s="1"/>
  <c r="T219" i="14" s="1"/>
  <c r="Y220" i="14"/>
  <c r="R220" i="14"/>
  <c r="Q220" i="14"/>
  <c r="J220" i="14"/>
  <c r="I220" i="14"/>
  <c r="D220" i="14"/>
  <c r="C220" i="14"/>
  <c r="C219" i="14" s="1"/>
  <c r="AT219" i="14"/>
  <c r="AS219" i="14"/>
  <c r="AN219" i="14"/>
  <c r="BD219" i="14" s="1"/>
  <c r="AL219" i="14"/>
  <c r="AK219" i="14"/>
  <c r="AH219" i="14"/>
  <c r="AG219" i="14"/>
  <c r="AF219" i="14"/>
  <c r="AE219" i="14"/>
  <c r="AD219" i="14"/>
  <c r="AC219" i="14"/>
  <c r="AB219" i="14"/>
  <c r="AA219" i="14"/>
  <c r="Z219" i="14"/>
  <c r="X219" i="14"/>
  <c r="W219" i="14"/>
  <c r="V219" i="14"/>
  <c r="U219" i="14"/>
  <c r="R219" i="14"/>
  <c r="Q219" i="14"/>
  <c r="P219" i="14"/>
  <c r="BL219" i="14" s="1"/>
  <c r="O219" i="14"/>
  <c r="N219" i="14"/>
  <c r="BJ219" i="14" s="1"/>
  <c r="M219" i="14"/>
  <c r="BI219" i="14" s="1"/>
  <c r="L219" i="14"/>
  <c r="K219" i="14"/>
  <c r="J219" i="14"/>
  <c r="I219" i="14"/>
  <c r="H219" i="14"/>
  <c r="G219" i="14"/>
  <c r="F219" i="14"/>
  <c r="BB219" i="14" s="1"/>
  <c r="E219" i="14"/>
  <c r="BA219" i="14" s="1"/>
  <c r="D219" i="14"/>
  <c r="BK218" i="14"/>
  <c r="BG218" i="14"/>
  <c r="BC218" i="14"/>
  <c r="BB218" i="14"/>
  <c r="AX218" i="14"/>
  <c r="BN218" i="14" s="1"/>
  <c r="AW218" i="14"/>
  <c r="BM218" i="14" s="1"/>
  <c r="AV218" i="14"/>
  <c r="BL218" i="14" s="1"/>
  <c r="AU218" i="14"/>
  <c r="AT218" i="14"/>
  <c r="BJ218" i="14" s="1"/>
  <c r="AS218" i="14"/>
  <c r="BI218" i="14" s="1"/>
  <c r="AR218" i="14"/>
  <c r="BH218" i="14" s="1"/>
  <c r="AQ218" i="14"/>
  <c r="AP218" i="14"/>
  <c r="BF218" i="14" s="1"/>
  <c r="AO218" i="14"/>
  <c r="BE218" i="14" s="1"/>
  <c r="AN218" i="14"/>
  <c r="BD218" i="14" s="1"/>
  <c r="AM218" i="14"/>
  <c r="AL218" i="14"/>
  <c r="AJ218" i="14" s="1"/>
  <c r="AK218" i="14"/>
  <c r="T218" i="14"/>
  <c r="S218" i="14"/>
  <c r="D218" i="14"/>
  <c r="AZ218" i="14" s="1"/>
  <c r="C218" i="14"/>
  <c r="BL217" i="14"/>
  <c r="BK217" i="14"/>
  <c r="BH217" i="14"/>
  <c r="BG217" i="14"/>
  <c r="BC217" i="14"/>
  <c r="BB217" i="14"/>
  <c r="AX217" i="14"/>
  <c r="BN217" i="14" s="1"/>
  <c r="AW217" i="14"/>
  <c r="BM217" i="14" s="1"/>
  <c r="AV217" i="14"/>
  <c r="AU217" i="14"/>
  <c r="AT217" i="14"/>
  <c r="BJ217" i="14" s="1"/>
  <c r="AS217" i="14"/>
  <c r="BI217" i="14" s="1"/>
  <c r="AR217" i="14"/>
  <c r="AQ217" i="14"/>
  <c r="AP217" i="14"/>
  <c r="BF217" i="14" s="1"/>
  <c r="AO217" i="14"/>
  <c r="BE217" i="14" s="1"/>
  <c r="AN217" i="14"/>
  <c r="BD217" i="14" s="1"/>
  <c r="AM217" i="14"/>
  <c r="AL217" i="14"/>
  <c r="AJ217" i="14" s="1"/>
  <c r="AK217" i="14"/>
  <c r="BA217" i="14" s="1"/>
  <c r="AI217" i="14"/>
  <c r="T217" i="14"/>
  <c r="S217" i="14"/>
  <c r="D217" i="14"/>
  <c r="AZ217" i="14" s="1"/>
  <c r="C217" i="14"/>
  <c r="AY217" i="14" s="1"/>
  <c r="BO217" i="14" s="1"/>
  <c r="BM216" i="14"/>
  <c r="BL216" i="14"/>
  <c r="BI216" i="14"/>
  <c r="BH216" i="14"/>
  <c r="BD216" i="14"/>
  <c r="BC216" i="14"/>
  <c r="AX216" i="14"/>
  <c r="BN216" i="14" s="1"/>
  <c r="AW216" i="14"/>
  <c r="AV216" i="14"/>
  <c r="AU216" i="14"/>
  <c r="BK216" i="14" s="1"/>
  <c r="AT216" i="14"/>
  <c r="BJ216" i="14" s="1"/>
  <c r="AS216" i="14"/>
  <c r="AR216" i="14"/>
  <c r="AQ216" i="14"/>
  <c r="BG216" i="14" s="1"/>
  <c r="AP216" i="14"/>
  <c r="BF216" i="14" s="1"/>
  <c r="AO216" i="14"/>
  <c r="BE216" i="14" s="1"/>
  <c r="AN216" i="14"/>
  <c r="AM216" i="14"/>
  <c r="AL216" i="14"/>
  <c r="BB216" i="14" s="1"/>
  <c r="AK216" i="14"/>
  <c r="BA216" i="14" s="1"/>
  <c r="AJ216" i="14"/>
  <c r="AI216" i="14"/>
  <c r="T216" i="14"/>
  <c r="S216" i="14"/>
  <c r="D216" i="14"/>
  <c r="AZ216" i="14" s="1"/>
  <c r="C216" i="14"/>
  <c r="AY216" i="14" s="1"/>
  <c r="BO216" i="14" s="1"/>
  <c r="BI215" i="14"/>
  <c r="BH215" i="14"/>
  <c r="BE215" i="14"/>
  <c r="BD215" i="14"/>
  <c r="AX215" i="14"/>
  <c r="BN215" i="14" s="1"/>
  <c r="AW215" i="14"/>
  <c r="BM215" i="14" s="1"/>
  <c r="AV215" i="14"/>
  <c r="BL215" i="14" s="1"/>
  <c r="AU215" i="14"/>
  <c r="BK215" i="14" s="1"/>
  <c r="AT215" i="14"/>
  <c r="BJ215" i="14" s="1"/>
  <c r="AS215" i="14"/>
  <c r="AR215" i="14"/>
  <c r="AQ215" i="14"/>
  <c r="BG215" i="14" s="1"/>
  <c r="AP215" i="14"/>
  <c r="BF215" i="14" s="1"/>
  <c r="AO215" i="14"/>
  <c r="AN215" i="14"/>
  <c r="AM215" i="14"/>
  <c r="BC215" i="14" s="1"/>
  <c r="AL215" i="14"/>
  <c r="AK215" i="14"/>
  <c r="AI215" i="14" s="1"/>
  <c r="T215" i="14"/>
  <c r="S215" i="14"/>
  <c r="D215" i="14"/>
  <c r="C215" i="14"/>
  <c r="BI214" i="14"/>
  <c r="BC214" i="14"/>
  <c r="AV214" i="14"/>
  <c r="BL214" i="14" s="1"/>
  <c r="AU214" i="14"/>
  <c r="BK214" i="14" s="1"/>
  <c r="AT214" i="14"/>
  <c r="AS214" i="14"/>
  <c r="AS213" i="14" s="1"/>
  <c r="AR214" i="14"/>
  <c r="BH214" i="14" s="1"/>
  <c r="AQ214" i="14"/>
  <c r="BG214" i="14" s="1"/>
  <c r="AN214" i="14"/>
  <c r="BD214" i="14" s="1"/>
  <c r="AM214" i="14"/>
  <c r="AL214" i="14"/>
  <c r="AK214" i="14"/>
  <c r="BA214" i="14" s="1"/>
  <c r="AH214" i="14"/>
  <c r="AH213" i="14" s="1"/>
  <c r="AG214" i="14"/>
  <c r="AG213" i="14" s="1"/>
  <c r="Z214" i="14"/>
  <c r="Y214" i="14"/>
  <c r="S214" i="14" s="1"/>
  <c r="T214" i="14"/>
  <c r="T213" i="14" s="1"/>
  <c r="R214" i="14"/>
  <c r="Q214" i="14"/>
  <c r="J214" i="14"/>
  <c r="I214" i="14"/>
  <c r="AO214" i="14" s="1"/>
  <c r="C214" i="14"/>
  <c r="BK213" i="14"/>
  <c r="AV213" i="14"/>
  <c r="AU213" i="14"/>
  <c r="AR213" i="14"/>
  <c r="AQ213" i="14"/>
  <c r="AN213" i="14"/>
  <c r="AM213" i="14"/>
  <c r="AF213" i="14"/>
  <c r="AE213" i="14"/>
  <c r="AD213" i="14"/>
  <c r="AC213" i="14"/>
  <c r="AB213" i="14"/>
  <c r="AA213" i="14"/>
  <c r="Z213" i="14"/>
  <c r="X213" i="14"/>
  <c r="W213" i="14"/>
  <c r="V213" i="14"/>
  <c r="U213" i="14"/>
  <c r="R213" i="14"/>
  <c r="P213" i="14"/>
  <c r="BL213" i="14" s="1"/>
  <c r="O213" i="14"/>
  <c r="N213" i="14"/>
  <c r="M213" i="14"/>
  <c r="BI213" i="14" s="1"/>
  <c r="L213" i="14"/>
  <c r="BH213" i="14" s="1"/>
  <c r="K213" i="14"/>
  <c r="BG213" i="14" s="1"/>
  <c r="H213" i="14"/>
  <c r="BD213" i="14" s="1"/>
  <c r="G213" i="14"/>
  <c r="BC213" i="14" s="1"/>
  <c r="F213" i="14"/>
  <c r="E213" i="14"/>
  <c r="C213" i="14"/>
  <c r="BL212" i="14"/>
  <c r="BH212" i="14"/>
  <c r="AX212" i="14"/>
  <c r="BN212" i="14" s="1"/>
  <c r="AW212" i="14"/>
  <c r="BM212" i="14" s="1"/>
  <c r="AV212" i="14"/>
  <c r="AU212" i="14"/>
  <c r="BK212" i="14" s="1"/>
  <c r="AT212" i="14"/>
  <c r="BJ212" i="14" s="1"/>
  <c r="AS212" i="14"/>
  <c r="BI212" i="14" s="1"/>
  <c r="AR212" i="14"/>
  <c r="AQ212" i="14"/>
  <c r="BG212" i="14" s="1"/>
  <c r="AP212" i="14"/>
  <c r="BF212" i="14" s="1"/>
  <c r="AO212" i="14"/>
  <c r="BE212" i="14" s="1"/>
  <c r="AN212" i="14"/>
  <c r="BD212" i="14" s="1"/>
  <c r="AM212" i="14"/>
  <c r="BC212" i="14" s="1"/>
  <c r="AL212" i="14"/>
  <c r="BB212" i="14" s="1"/>
  <c r="AK212" i="14"/>
  <c r="AI212" i="14" s="1"/>
  <c r="AJ212" i="14"/>
  <c r="T212" i="14"/>
  <c r="S212" i="14"/>
  <c r="D212" i="14"/>
  <c r="AZ212" i="14" s="1"/>
  <c r="C212" i="14"/>
  <c r="BE211" i="14"/>
  <c r="AX211" i="14"/>
  <c r="BN211" i="14" s="1"/>
  <c r="AW211" i="14"/>
  <c r="BM211" i="14" s="1"/>
  <c r="AV211" i="14"/>
  <c r="BL211" i="14" s="1"/>
  <c r="AU211" i="14"/>
  <c r="BK211" i="14" s="1"/>
  <c r="AT211" i="14"/>
  <c r="BJ211" i="14" s="1"/>
  <c r="AS211" i="14"/>
  <c r="BI211" i="14" s="1"/>
  <c r="AR211" i="14"/>
  <c r="BH211" i="14" s="1"/>
  <c r="AQ211" i="14"/>
  <c r="BG211" i="14" s="1"/>
  <c r="AP211" i="14"/>
  <c r="BF211" i="14" s="1"/>
  <c r="AO211" i="14"/>
  <c r="AN211" i="14"/>
  <c r="BD211" i="14" s="1"/>
  <c r="AM211" i="14"/>
  <c r="BC211" i="14" s="1"/>
  <c r="AL211" i="14"/>
  <c r="AJ211" i="14" s="1"/>
  <c r="AK211" i="14"/>
  <c r="AI211" i="14" s="1"/>
  <c r="T211" i="14"/>
  <c r="S211" i="14"/>
  <c r="D211" i="14"/>
  <c r="AZ211" i="14" s="1"/>
  <c r="C211" i="14"/>
  <c r="AY211" i="14" s="1"/>
  <c r="AX210" i="14"/>
  <c r="BN210" i="14" s="1"/>
  <c r="AW210" i="14"/>
  <c r="BM210" i="14" s="1"/>
  <c r="AV210" i="14"/>
  <c r="BL210" i="14" s="1"/>
  <c r="AU210" i="14"/>
  <c r="BK210" i="14" s="1"/>
  <c r="AT210" i="14"/>
  <c r="BJ210" i="14" s="1"/>
  <c r="AS210" i="14"/>
  <c r="BI210" i="14" s="1"/>
  <c r="AR210" i="14"/>
  <c r="BH210" i="14" s="1"/>
  <c r="AQ210" i="14"/>
  <c r="BG210" i="14" s="1"/>
  <c r="AP210" i="14"/>
  <c r="BF210" i="14" s="1"/>
  <c r="AO210" i="14"/>
  <c r="BE210" i="14" s="1"/>
  <c r="AN210" i="14"/>
  <c r="BD210" i="14" s="1"/>
  <c r="AM210" i="14"/>
  <c r="BC210" i="14" s="1"/>
  <c r="AL210" i="14"/>
  <c r="AJ210" i="14" s="1"/>
  <c r="AK210" i="14"/>
  <c r="BA210" i="14" s="1"/>
  <c r="AI210" i="14"/>
  <c r="T210" i="14"/>
  <c r="S210" i="14"/>
  <c r="D210" i="14"/>
  <c r="C210" i="14"/>
  <c r="AY210" i="14" s="1"/>
  <c r="BO210" i="14" s="1"/>
  <c r="BK209" i="14"/>
  <c r="AV209" i="14"/>
  <c r="BL209" i="14" s="1"/>
  <c r="AU209" i="14"/>
  <c r="AU208" i="14" s="1"/>
  <c r="AT209" i="14"/>
  <c r="BJ209" i="14" s="1"/>
  <c r="AS209" i="14"/>
  <c r="BI209" i="14" s="1"/>
  <c r="AR209" i="14"/>
  <c r="BH209" i="14" s="1"/>
  <c r="AQ209" i="14"/>
  <c r="AQ208" i="14" s="1"/>
  <c r="AN209" i="14"/>
  <c r="BD209" i="14" s="1"/>
  <c r="AM209" i="14"/>
  <c r="AM208" i="14" s="1"/>
  <c r="AL209" i="14"/>
  <c r="BB209" i="14" s="1"/>
  <c r="AK209" i="14"/>
  <c r="BA209" i="14" s="1"/>
  <c r="AH209" i="14"/>
  <c r="AH208" i="14" s="1"/>
  <c r="AG209" i="14"/>
  <c r="Z209" i="14"/>
  <c r="T209" i="14" s="1"/>
  <c r="Y209" i="14"/>
  <c r="S209" i="14" s="1"/>
  <c r="S208" i="14" s="1"/>
  <c r="R209" i="14"/>
  <c r="Q209" i="14"/>
  <c r="J209" i="14"/>
  <c r="I209" i="14"/>
  <c r="D209" i="14"/>
  <c r="C209" i="14"/>
  <c r="C208" i="14" s="1"/>
  <c r="AV208" i="14"/>
  <c r="AS208" i="14"/>
  <c r="BI208" i="14" s="1"/>
  <c r="AR208" i="14"/>
  <c r="BH208" i="14" s="1"/>
  <c r="AN208" i="14"/>
  <c r="AK208" i="14"/>
  <c r="BA208" i="14" s="1"/>
  <c r="AG208" i="14"/>
  <c r="AF208" i="14"/>
  <c r="AE208" i="14"/>
  <c r="AD208" i="14"/>
  <c r="AC208" i="14"/>
  <c r="AB208" i="14"/>
  <c r="AA208" i="14"/>
  <c r="Y208" i="14"/>
  <c r="X208" i="14"/>
  <c r="W208" i="14"/>
  <c r="V208" i="14"/>
  <c r="U208" i="14"/>
  <c r="T208" i="14"/>
  <c r="P208" i="14"/>
  <c r="BL208" i="14" s="1"/>
  <c r="O208" i="14"/>
  <c r="BK208" i="14" s="1"/>
  <c r="N208" i="14"/>
  <c r="M208" i="14"/>
  <c r="L208" i="14"/>
  <c r="K208" i="14"/>
  <c r="BG208" i="14" s="1"/>
  <c r="I208" i="14"/>
  <c r="H208" i="14"/>
  <c r="BD208" i="14" s="1"/>
  <c r="G208" i="14"/>
  <c r="BC208" i="14" s="1"/>
  <c r="F208" i="14"/>
  <c r="E208" i="14"/>
  <c r="AX207" i="14"/>
  <c r="BN207" i="14" s="1"/>
  <c r="AW207" i="14"/>
  <c r="BM207" i="14" s="1"/>
  <c r="AV207" i="14"/>
  <c r="BL207" i="14" s="1"/>
  <c r="AU207" i="14"/>
  <c r="BK207" i="14" s="1"/>
  <c r="AT207" i="14"/>
  <c r="BJ207" i="14" s="1"/>
  <c r="AS207" i="14"/>
  <c r="BI207" i="14" s="1"/>
  <c r="AR207" i="14"/>
  <c r="BH207" i="14" s="1"/>
  <c r="AQ207" i="14"/>
  <c r="BG207" i="14" s="1"/>
  <c r="AP207" i="14"/>
  <c r="BF207" i="14" s="1"/>
  <c r="AO207" i="14"/>
  <c r="BE207" i="14" s="1"/>
  <c r="AN207" i="14"/>
  <c r="BD207" i="14" s="1"/>
  <c r="AM207" i="14"/>
  <c r="BC207" i="14" s="1"/>
  <c r="AL207" i="14"/>
  <c r="AJ207" i="14" s="1"/>
  <c r="AK207" i="14"/>
  <c r="AI207" i="14" s="1"/>
  <c r="T207" i="14"/>
  <c r="S207" i="14"/>
  <c r="D207" i="14"/>
  <c r="AZ207" i="14" s="1"/>
  <c r="C207" i="14"/>
  <c r="AY207" i="14" s="1"/>
  <c r="BF206" i="14"/>
  <c r="BE206" i="14"/>
  <c r="AP206" i="14"/>
  <c r="AO206" i="14"/>
  <c r="AJ206" i="14"/>
  <c r="AI206" i="14"/>
  <c r="T206" i="14"/>
  <c r="S206" i="14"/>
  <c r="D206" i="14"/>
  <c r="C206" i="14"/>
  <c r="BL205" i="14"/>
  <c r="BD205" i="14"/>
  <c r="AX205" i="14"/>
  <c r="BN205" i="14" s="1"/>
  <c r="AW205" i="14"/>
  <c r="BM205" i="14" s="1"/>
  <c r="AV205" i="14"/>
  <c r="AU205" i="14"/>
  <c r="BK205" i="14" s="1"/>
  <c r="AT205" i="14"/>
  <c r="BJ205" i="14" s="1"/>
  <c r="AS205" i="14"/>
  <c r="BI205" i="14" s="1"/>
  <c r="AR205" i="14"/>
  <c r="BH205" i="14" s="1"/>
  <c r="AQ205" i="14"/>
  <c r="BG205" i="14" s="1"/>
  <c r="AP205" i="14"/>
  <c r="BF205" i="14" s="1"/>
  <c r="AO205" i="14"/>
  <c r="BE205" i="14" s="1"/>
  <c r="AN205" i="14"/>
  <c r="AM205" i="14"/>
  <c r="BC205" i="14" s="1"/>
  <c r="AL205" i="14"/>
  <c r="BB205" i="14" s="1"/>
  <c r="AK205" i="14"/>
  <c r="AI205" i="14" s="1"/>
  <c r="AJ205" i="14"/>
  <c r="T205" i="14"/>
  <c r="S205" i="14"/>
  <c r="D205" i="14"/>
  <c r="AZ205" i="14" s="1"/>
  <c r="C205" i="14"/>
  <c r="BJ204" i="14"/>
  <c r="BB204" i="14"/>
  <c r="AW204" i="14"/>
  <c r="AW203" i="14" s="1"/>
  <c r="AV204" i="14"/>
  <c r="BL204" i="14" s="1"/>
  <c r="AU204" i="14"/>
  <c r="BK204" i="14" s="1"/>
  <c r="AT204" i="14"/>
  <c r="AS204" i="14"/>
  <c r="AS203" i="14" s="1"/>
  <c r="AR204" i="14"/>
  <c r="BH204" i="14" s="1"/>
  <c r="AQ204" i="14"/>
  <c r="BG204" i="14" s="1"/>
  <c r="AO204" i="14"/>
  <c r="AO203" i="14" s="1"/>
  <c r="AN204" i="14"/>
  <c r="BD204" i="14" s="1"/>
  <c r="AM204" i="14"/>
  <c r="BC204" i="14" s="1"/>
  <c r="AL204" i="14"/>
  <c r="AK204" i="14"/>
  <c r="BA204" i="14" s="1"/>
  <c r="AH204" i="14"/>
  <c r="AX204" i="14" s="1"/>
  <c r="AG204" i="14"/>
  <c r="AG203" i="14" s="1"/>
  <c r="Z204" i="14"/>
  <c r="Y204" i="14"/>
  <c r="T204" i="14"/>
  <c r="T203" i="14" s="1"/>
  <c r="S204" i="14"/>
  <c r="R204" i="14"/>
  <c r="Q204" i="14"/>
  <c r="J204" i="14"/>
  <c r="D204" i="14" s="1"/>
  <c r="I204" i="14"/>
  <c r="BK203" i="14"/>
  <c r="BC203" i="14"/>
  <c r="AV203" i="14"/>
  <c r="AU203" i="14"/>
  <c r="AT203" i="14"/>
  <c r="AR203" i="14"/>
  <c r="AQ203" i="14"/>
  <c r="AN203" i="14"/>
  <c r="AM203" i="14"/>
  <c r="AL203" i="14"/>
  <c r="AF203" i="14"/>
  <c r="AE203" i="14"/>
  <c r="AD203" i="14"/>
  <c r="AC203" i="14"/>
  <c r="AB203" i="14"/>
  <c r="AA203" i="14"/>
  <c r="Z203" i="14"/>
  <c r="Y203" i="14"/>
  <c r="X203" i="14"/>
  <c r="W203" i="14"/>
  <c r="V203" i="14"/>
  <c r="U203" i="14"/>
  <c r="S203" i="14"/>
  <c r="R203" i="14"/>
  <c r="Q203" i="14"/>
  <c r="BM203" i="14" s="1"/>
  <c r="P203" i="14"/>
  <c r="BL203" i="14" s="1"/>
  <c r="O203" i="14"/>
  <c r="N203" i="14"/>
  <c r="BJ203" i="14" s="1"/>
  <c r="M203" i="14"/>
  <c r="BI203" i="14" s="1"/>
  <c r="L203" i="14"/>
  <c r="BH203" i="14" s="1"/>
  <c r="K203" i="14"/>
  <c r="BG203" i="14" s="1"/>
  <c r="J203" i="14"/>
  <c r="H203" i="14"/>
  <c r="BD203" i="14" s="1"/>
  <c r="G203" i="14"/>
  <c r="F203" i="14"/>
  <c r="BB203" i="14" s="1"/>
  <c r="E203" i="14"/>
  <c r="BL202" i="14"/>
  <c r="BK202" i="14"/>
  <c r="BD202" i="14"/>
  <c r="BC202" i="14"/>
  <c r="AX202" i="14"/>
  <c r="BN202" i="14" s="1"/>
  <c r="AW202" i="14"/>
  <c r="BM202" i="14" s="1"/>
  <c r="AV202" i="14"/>
  <c r="AU202" i="14"/>
  <c r="AT202" i="14"/>
  <c r="BJ202" i="14" s="1"/>
  <c r="AS202" i="14"/>
  <c r="BI202" i="14" s="1"/>
  <c r="AR202" i="14"/>
  <c r="BH202" i="14" s="1"/>
  <c r="AQ202" i="14"/>
  <c r="BG202" i="14" s="1"/>
  <c r="AP202" i="14"/>
  <c r="BF202" i="14" s="1"/>
  <c r="AO202" i="14"/>
  <c r="BE202" i="14" s="1"/>
  <c r="AN202" i="14"/>
  <c r="AM202" i="14"/>
  <c r="AL202" i="14"/>
  <c r="BB202" i="14" s="1"/>
  <c r="AK202" i="14"/>
  <c r="BA202" i="14" s="1"/>
  <c r="AJ202" i="14"/>
  <c r="AI202" i="14"/>
  <c r="T202" i="14"/>
  <c r="S202" i="14"/>
  <c r="D202" i="14"/>
  <c r="AZ202" i="14" s="1"/>
  <c r="C202" i="14"/>
  <c r="AY202" i="14" s="1"/>
  <c r="BO202" i="14" s="1"/>
  <c r="BL201" i="14"/>
  <c r="BD201" i="14"/>
  <c r="AX201" i="14"/>
  <c r="BN201" i="14" s="1"/>
  <c r="AW201" i="14"/>
  <c r="BM201" i="14" s="1"/>
  <c r="AV201" i="14"/>
  <c r="AU201" i="14"/>
  <c r="BK201" i="14" s="1"/>
  <c r="AT201" i="14"/>
  <c r="BJ201" i="14" s="1"/>
  <c r="AS201" i="14"/>
  <c r="BI201" i="14" s="1"/>
  <c r="AR201" i="14"/>
  <c r="BH201" i="14" s="1"/>
  <c r="AQ201" i="14"/>
  <c r="BG201" i="14" s="1"/>
  <c r="AP201" i="14"/>
  <c r="BF201" i="14" s="1"/>
  <c r="AO201" i="14"/>
  <c r="BE201" i="14" s="1"/>
  <c r="AN201" i="14"/>
  <c r="AM201" i="14"/>
  <c r="BC201" i="14" s="1"/>
  <c r="AL201" i="14"/>
  <c r="BB201" i="14" s="1"/>
  <c r="AK201" i="14"/>
  <c r="AI201" i="14" s="1"/>
  <c r="AJ201" i="14"/>
  <c r="T201" i="14"/>
  <c r="S201" i="14"/>
  <c r="D201" i="14"/>
  <c r="AZ201" i="14" s="1"/>
  <c r="C201" i="14"/>
  <c r="BJ200" i="14"/>
  <c r="BB200" i="14"/>
  <c r="AX200" i="14"/>
  <c r="BN200" i="14" s="1"/>
  <c r="AW200" i="14"/>
  <c r="BM200" i="14" s="1"/>
  <c r="AV200" i="14"/>
  <c r="BL200" i="14" s="1"/>
  <c r="AU200" i="14"/>
  <c r="BK200" i="14" s="1"/>
  <c r="AT200" i="14"/>
  <c r="AS200" i="14"/>
  <c r="BI200" i="14" s="1"/>
  <c r="AR200" i="14"/>
  <c r="BH200" i="14" s="1"/>
  <c r="AQ200" i="14"/>
  <c r="BG200" i="14" s="1"/>
  <c r="AP200" i="14"/>
  <c r="BF200" i="14" s="1"/>
  <c r="AO200" i="14"/>
  <c r="BE200" i="14" s="1"/>
  <c r="AN200" i="14"/>
  <c r="BD200" i="14" s="1"/>
  <c r="AM200" i="14"/>
  <c r="BC200" i="14" s="1"/>
  <c r="AL200" i="14"/>
  <c r="AJ200" i="14" s="1"/>
  <c r="AK200" i="14"/>
  <c r="AI200" i="14" s="1"/>
  <c r="T200" i="14"/>
  <c r="S200" i="14"/>
  <c r="D200" i="14"/>
  <c r="AZ200" i="14" s="1"/>
  <c r="C200" i="14"/>
  <c r="AY200" i="14" s="1"/>
  <c r="BJ199" i="14"/>
  <c r="BB199" i="14"/>
  <c r="AX199" i="14"/>
  <c r="BN199" i="14" s="1"/>
  <c r="AW199" i="14"/>
  <c r="BM199" i="14" s="1"/>
  <c r="AV199" i="14"/>
  <c r="BL199" i="14" s="1"/>
  <c r="AU199" i="14"/>
  <c r="BK199" i="14" s="1"/>
  <c r="AT199" i="14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BC199" i="14" s="1"/>
  <c r="AL199" i="14"/>
  <c r="AJ199" i="14" s="1"/>
  <c r="AK199" i="14"/>
  <c r="BA199" i="14" s="1"/>
  <c r="T199" i="14"/>
  <c r="S199" i="14"/>
  <c r="D199" i="14"/>
  <c r="C199" i="14"/>
  <c r="BH198" i="14"/>
  <c r="BG198" i="14"/>
  <c r="AV198" i="14"/>
  <c r="BL198" i="14" s="1"/>
  <c r="AU198" i="14"/>
  <c r="AU197" i="14" s="1"/>
  <c r="AT198" i="14"/>
  <c r="BJ198" i="14" s="1"/>
  <c r="AS198" i="14"/>
  <c r="BI198" i="14" s="1"/>
  <c r="AR198" i="14"/>
  <c r="AQ198" i="14"/>
  <c r="AQ197" i="14" s="1"/>
  <c r="AN198" i="14"/>
  <c r="BD198" i="14" s="1"/>
  <c r="AM198" i="14"/>
  <c r="AM197" i="14" s="1"/>
  <c r="AL198" i="14"/>
  <c r="BB198" i="14" s="1"/>
  <c r="AK198" i="14"/>
  <c r="BA198" i="14" s="1"/>
  <c r="AH198" i="14"/>
  <c r="AG198" i="14"/>
  <c r="Z198" i="14"/>
  <c r="Y198" i="14"/>
  <c r="S198" i="14" s="1"/>
  <c r="S197" i="14" s="1"/>
  <c r="R198" i="14"/>
  <c r="Q198" i="14"/>
  <c r="J198" i="14"/>
  <c r="I198" i="14"/>
  <c r="D198" i="14"/>
  <c r="C198" i="14"/>
  <c r="C197" i="14" s="1"/>
  <c r="AV197" i="14"/>
  <c r="AT197" i="14"/>
  <c r="AS197" i="14"/>
  <c r="AR197" i="14"/>
  <c r="AL197" i="14"/>
  <c r="AK197" i="14"/>
  <c r="AH197" i="14"/>
  <c r="AG197" i="14"/>
  <c r="AF197" i="14"/>
  <c r="AE197" i="14"/>
  <c r="AD197" i="14"/>
  <c r="AC197" i="14"/>
  <c r="AB197" i="14"/>
  <c r="AA197" i="14"/>
  <c r="X197" i="14"/>
  <c r="W197" i="14"/>
  <c r="V197" i="14"/>
  <c r="U197" i="14"/>
  <c r="Q197" i="14"/>
  <c r="P197" i="14"/>
  <c r="BL197" i="14" s="1"/>
  <c r="O197" i="14"/>
  <c r="BK197" i="14" s="1"/>
  <c r="N197" i="14"/>
  <c r="BJ197" i="14" s="1"/>
  <c r="M197" i="14"/>
  <c r="BI197" i="14" s="1"/>
  <c r="L197" i="14"/>
  <c r="BH197" i="14" s="1"/>
  <c r="K197" i="14"/>
  <c r="BG197" i="14" s="1"/>
  <c r="J197" i="14"/>
  <c r="I197" i="14"/>
  <c r="H197" i="14"/>
  <c r="G197" i="14"/>
  <c r="F197" i="14"/>
  <c r="BB197" i="14" s="1"/>
  <c r="E197" i="14"/>
  <c r="BA197" i="14" s="1"/>
  <c r="D197" i="14"/>
  <c r="BJ196" i="14"/>
  <c r="BI196" i="14"/>
  <c r="BB196" i="14"/>
  <c r="BA196" i="14"/>
  <c r="AX196" i="14"/>
  <c r="BN196" i="14" s="1"/>
  <c r="AW196" i="14"/>
  <c r="BM196" i="14" s="1"/>
  <c r="AV196" i="14"/>
  <c r="BL196" i="14" s="1"/>
  <c r="AU196" i="14"/>
  <c r="BK196" i="14" s="1"/>
  <c r="AT196" i="14"/>
  <c r="AS196" i="14"/>
  <c r="AR196" i="14"/>
  <c r="BH196" i="14" s="1"/>
  <c r="AQ196" i="14"/>
  <c r="BG196" i="14" s="1"/>
  <c r="AP196" i="14"/>
  <c r="BF196" i="14" s="1"/>
  <c r="AO196" i="14"/>
  <c r="BE196" i="14" s="1"/>
  <c r="AN196" i="14"/>
  <c r="BD196" i="14" s="1"/>
  <c r="AM196" i="14"/>
  <c r="BC196" i="14" s="1"/>
  <c r="AL196" i="14"/>
  <c r="AJ196" i="14" s="1"/>
  <c r="AK196" i="14"/>
  <c r="AI196" i="14" s="1"/>
  <c r="T196" i="14"/>
  <c r="S196" i="14"/>
  <c r="BO196" i="14" s="1"/>
  <c r="D196" i="14"/>
  <c r="AZ196" i="14" s="1"/>
  <c r="C196" i="14"/>
  <c r="AY196" i="14" s="1"/>
  <c r="AX195" i="14"/>
  <c r="BN195" i="14" s="1"/>
  <c r="AW195" i="14"/>
  <c r="BM195" i="14" s="1"/>
  <c r="AV195" i="14"/>
  <c r="BL195" i="14" s="1"/>
  <c r="AU195" i="14"/>
  <c r="BK195" i="14" s="1"/>
  <c r="AT195" i="14"/>
  <c r="BJ195" i="14" s="1"/>
  <c r="AS195" i="14"/>
  <c r="BI195" i="14" s="1"/>
  <c r="AR195" i="14"/>
  <c r="BH195" i="14" s="1"/>
  <c r="AQ195" i="14"/>
  <c r="BG195" i="14" s="1"/>
  <c r="AP195" i="14"/>
  <c r="BF195" i="14" s="1"/>
  <c r="AO195" i="14"/>
  <c r="BE195" i="14" s="1"/>
  <c r="AN195" i="14"/>
  <c r="BD195" i="14" s="1"/>
  <c r="AM195" i="14"/>
  <c r="AI195" i="14" s="1"/>
  <c r="AY195" i="14" s="1"/>
  <c r="BO195" i="14" s="1"/>
  <c r="AL195" i="14"/>
  <c r="AJ195" i="14" s="1"/>
  <c r="AK195" i="14"/>
  <c r="BA195" i="14" s="1"/>
  <c r="T195" i="14"/>
  <c r="S195" i="14"/>
  <c r="D195" i="14"/>
  <c r="C195" i="14"/>
  <c r="BL194" i="14"/>
  <c r="BD194" i="14"/>
  <c r="AX194" i="14"/>
  <c r="BN194" i="14" s="1"/>
  <c r="AW194" i="14"/>
  <c r="BM194" i="14" s="1"/>
  <c r="AV194" i="14"/>
  <c r="AU194" i="14"/>
  <c r="BK194" i="14" s="1"/>
  <c r="AT194" i="14"/>
  <c r="BJ194" i="14" s="1"/>
  <c r="AS194" i="14"/>
  <c r="BI194" i="14" s="1"/>
  <c r="AR194" i="14"/>
  <c r="BH194" i="14" s="1"/>
  <c r="AQ194" i="14"/>
  <c r="BG194" i="14" s="1"/>
  <c r="AP194" i="14"/>
  <c r="BF194" i="14" s="1"/>
  <c r="AO194" i="14"/>
  <c r="BE194" i="14" s="1"/>
  <c r="AN194" i="14"/>
  <c r="AM194" i="14"/>
  <c r="BC194" i="14" s="1"/>
  <c r="AL194" i="14"/>
  <c r="BB194" i="14" s="1"/>
  <c r="AK194" i="14"/>
  <c r="BA194" i="14" s="1"/>
  <c r="AJ194" i="14"/>
  <c r="AI194" i="14"/>
  <c r="T194" i="14"/>
  <c r="S194" i="14"/>
  <c r="D194" i="14"/>
  <c r="AZ194" i="14" s="1"/>
  <c r="C194" i="14"/>
  <c r="AY194" i="14" s="1"/>
  <c r="BO194" i="14" s="1"/>
  <c r="BM193" i="14"/>
  <c r="BH193" i="14"/>
  <c r="BE193" i="14"/>
  <c r="AW193" i="14"/>
  <c r="AV193" i="14"/>
  <c r="AV192" i="14" s="1"/>
  <c r="AU193" i="14"/>
  <c r="BK193" i="14" s="1"/>
  <c r="AT193" i="14"/>
  <c r="BJ193" i="14" s="1"/>
  <c r="AS193" i="14"/>
  <c r="AR193" i="14"/>
  <c r="AR192" i="14" s="1"/>
  <c r="AQ193" i="14"/>
  <c r="BG193" i="14" s="1"/>
  <c r="AO193" i="14"/>
  <c r="AO192" i="14" s="1"/>
  <c r="AN193" i="14"/>
  <c r="AM193" i="14"/>
  <c r="BC193" i="14" s="1"/>
  <c r="AL193" i="14"/>
  <c r="BB193" i="14" s="1"/>
  <c r="AK193" i="14"/>
  <c r="AK192" i="14" s="1"/>
  <c r="AH193" i="14"/>
  <c r="AG193" i="14"/>
  <c r="S193" i="14" s="1"/>
  <c r="Z193" i="14"/>
  <c r="T193" i="14" s="1"/>
  <c r="T192" i="14" s="1"/>
  <c r="Y193" i="14"/>
  <c r="R193" i="14"/>
  <c r="Q193" i="14"/>
  <c r="J193" i="14"/>
  <c r="I193" i="14"/>
  <c r="C193" i="14" s="1"/>
  <c r="D193" i="14"/>
  <c r="D192" i="14" s="1"/>
  <c r="BE192" i="14"/>
  <c r="AW192" i="14"/>
  <c r="BM192" i="14" s="1"/>
  <c r="AU192" i="14"/>
  <c r="AT192" i="14"/>
  <c r="AQ192" i="14"/>
  <c r="AM192" i="14"/>
  <c r="AL192" i="14"/>
  <c r="AH192" i="14"/>
  <c r="AG192" i="14"/>
  <c r="AF192" i="14"/>
  <c r="AE192" i="14"/>
  <c r="AD192" i="14"/>
  <c r="AC192" i="14"/>
  <c r="AB192" i="14"/>
  <c r="AA192" i="14"/>
  <c r="Y192" i="14"/>
  <c r="X192" i="14"/>
  <c r="W192" i="14"/>
  <c r="V192" i="14"/>
  <c r="U192" i="14"/>
  <c r="R192" i="14"/>
  <c r="Q192" i="14"/>
  <c r="P192" i="14"/>
  <c r="BL192" i="14" s="1"/>
  <c r="O192" i="14"/>
  <c r="BK192" i="14" s="1"/>
  <c r="N192" i="14"/>
  <c r="BJ192" i="14" s="1"/>
  <c r="M192" i="14"/>
  <c r="L192" i="14"/>
  <c r="BH192" i="14" s="1"/>
  <c r="K192" i="14"/>
  <c r="BG192" i="14" s="1"/>
  <c r="J192" i="14"/>
  <c r="I192" i="14"/>
  <c r="H192" i="14"/>
  <c r="G192" i="14"/>
  <c r="BC192" i="14" s="1"/>
  <c r="F192" i="14"/>
  <c r="E192" i="14"/>
  <c r="BK191" i="14"/>
  <c r="BC191" i="14"/>
  <c r="AX191" i="14"/>
  <c r="BN191" i="14" s="1"/>
  <c r="AW191" i="14"/>
  <c r="BM191" i="14" s="1"/>
  <c r="AV191" i="14"/>
  <c r="BL191" i="14" s="1"/>
  <c r="AU191" i="14"/>
  <c r="AT191" i="14"/>
  <c r="BJ191" i="14" s="1"/>
  <c r="AS191" i="14"/>
  <c r="BI191" i="14" s="1"/>
  <c r="AR191" i="14"/>
  <c r="BH191" i="14" s="1"/>
  <c r="AQ191" i="14"/>
  <c r="BG191" i="14" s="1"/>
  <c r="AP191" i="14"/>
  <c r="BF191" i="14" s="1"/>
  <c r="AO191" i="14"/>
  <c r="BE191" i="14" s="1"/>
  <c r="AN191" i="14"/>
  <c r="BD191" i="14" s="1"/>
  <c r="AM191" i="14"/>
  <c r="AI191" i="14" s="1"/>
  <c r="AL191" i="14"/>
  <c r="AK191" i="14"/>
  <c r="BA191" i="14" s="1"/>
  <c r="T191" i="14"/>
  <c r="S191" i="14"/>
  <c r="D191" i="14"/>
  <c r="C191" i="14"/>
  <c r="AY191" i="14" s="1"/>
  <c r="BO191" i="14" s="1"/>
  <c r="BD190" i="14"/>
  <c r="BC190" i="14"/>
  <c r="AV190" i="14"/>
  <c r="BL190" i="14" s="1"/>
  <c r="AU190" i="14"/>
  <c r="AU189" i="14" s="1"/>
  <c r="AT190" i="14"/>
  <c r="BJ190" i="14" s="1"/>
  <c r="AS190" i="14"/>
  <c r="BI190" i="14" s="1"/>
  <c r="AR190" i="14"/>
  <c r="BH190" i="14" s="1"/>
  <c r="AQ190" i="14"/>
  <c r="AN190" i="14"/>
  <c r="AM190" i="14"/>
  <c r="AM189" i="14" s="1"/>
  <c r="AL190" i="14"/>
  <c r="BB190" i="14" s="1"/>
  <c r="AK190" i="14"/>
  <c r="BA190" i="14" s="1"/>
  <c r="AH190" i="14"/>
  <c r="AG190" i="14"/>
  <c r="Z190" i="14"/>
  <c r="Y190" i="14"/>
  <c r="S190" i="14" s="1"/>
  <c r="R190" i="14"/>
  <c r="Q190" i="14"/>
  <c r="J190" i="14"/>
  <c r="I190" i="14"/>
  <c r="D190" i="14"/>
  <c r="C190" i="14"/>
  <c r="AV189" i="14"/>
  <c r="AT189" i="14"/>
  <c r="AS189" i="14"/>
  <c r="AN189" i="14"/>
  <c r="AL189" i="14"/>
  <c r="AK189" i="14"/>
  <c r="AH189" i="14"/>
  <c r="AG189" i="14"/>
  <c r="AF189" i="14"/>
  <c r="AE189" i="14"/>
  <c r="AD189" i="14"/>
  <c r="AC189" i="14"/>
  <c r="AB189" i="14"/>
  <c r="AA189" i="14"/>
  <c r="Y189" i="14"/>
  <c r="X189" i="14"/>
  <c r="W189" i="14"/>
  <c r="V189" i="14"/>
  <c r="U189" i="14"/>
  <c r="Q189" i="14"/>
  <c r="P189" i="14"/>
  <c r="BL189" i="14" s="1"/>
  <c r="O189" i="14"/>
  <c r="BK189" i="14" s="1"/>
  <c r="N189" i="14"/>
  <c r="BJ189" i="14" s="1"/>
  <c r="M189" i="14"/>
  <c r="BI189" i="14" s="1"/>
  <c r="L189" i="14"/>
  <c r="K189" i="14"/>
  <c r="J189" i="14"/>
  <c r="I189" i="14"/>
  <c r="H189" i="14"/>
  <c r="BD189" i="14" s="1"/>
  <c r="G189" i="14"/>
  <c r="BC189" i="14" s="1"/>
  <c r="F189" i="14"/>
  <c r="BB189" i="14" s="1"/>
  <c r="E189" i="14"/>
  <c r="BA189" i="14" s="1"/>
  <c r="BM188" i="14"/>
  <c r="AX188" i="14"/>
  <c r="BN188" i="14" s="1"/>
  <c r="AW188" i="14"/>
  <c r="AV188" i="14"/>
  <c r="BL188" i="14" s="1"/>
  <c r="AU188" i="14"/>
  <c r="BK188" i="14" s="1"/>
  <c r="AT188" i="14"/>
  <c r="BJ188" i="14" s="1"/>
  <c r="AS188" i="14"/>
  <c r="BI188" i="14" s="1"/>
  <c r="AR188" i="14"/>
  <c r="BH188" i="14" s="1"/>
  <c r="AQ188" i="14"/>
  <c r="BG188" i="14" s="1"/>
  <c r="AP188" i="14"/>
  <c r="BF188" i="14" s="1"/>
  <c r="AO188" i="14"/>
  <c r="BE188" i="14" s="1"/>
  <c r="AN188" i="14"/>
  <c r="BD188" i="14" s="1"/>
  <c r="AM188" i="14"/>
  <c r="BC188" i="14" s="1"/>
  <c r="AL188" i="14"/>
  <c r="AJ188" i="14" s="1"/>
  <c r="AK188" i="14"/>
  <c r="T188" i="14"/>
  <c r="S188" i="14"/>
  <c r="D188" i="14"/>
  <c r="AZ188" i="14" s="1"/>
  <c r="C188" i="14"/>
  <c r="BJ187" i="14"/>
  <c r="BB187" i="14"/>
  <c r="AX187" i="14"/>
  <c r="BN187" i="14" s="1"/>
  <c r="AW187" i="14"/>
  <c r="BM187" i="14" s="1"/>
  <c r="AV187" i="14"/>
  <c r="BL187" i="14" s="1"/>
  <c r="AU187" i="14"/>
  <c r="BK187" i="14" s="1"/>
  <c r="AT187" i="14"/>
  <c r="AS187" i="14"/>
  <c r="BI187" i="14" s="1"/>
  <c r="AR187" i="14"/>
  <c r="BH187" i="14" s="1"/>
  <c r="AQ187" i="14"/>
  <c r="BG187" i="14" s="1"/>
  <c r="AP187" i="14"/>
  <c r="BF187" i="14" s="1"/>
  <c r="AO187" i="14"/>
  <c r="BE187" i="14" s="1"/>
  <c r="AN187" i="14"/>
  <c r="BD187" i="14" s="1"/>
  <c r="AM187" i="14"/>
  <c r="BC187" i="14" s="1"/>
  <c r="AL187" i="14"/>
  <c r="AJ187" i="14" s="1"/>
  <c r="AK187" i="14"/>
  <c r="BA187" i="14" s="1"/>
  <c r="AI187" i="14"/>
  <c r="T187" i="14"/>
  <c r="S187" i="14"/>
  <c r="D187" i="14"/>
  <c r="C187" i="14"/>
  <c r="AY187" i="14" s="1"/>
  <c r="BO187" i="14" s="1"/>
  <c r="AX186" i="14"/>
  <c r="BN186" i="14" s="1"/>
  <c r="AW186" i="14"/>
  <c r="BM186" i="14" s="1"/>
  <c r="AV186" i="14"/>
  <c r="BL186" i="14" s="1"/>
  <c r="AU186" i="14"/>
  <c r="BK186" i="14" s="1"/>
  <c r="AT186" i="14"/>
  <c r="BJ186" i="14" s="1"/>
  <c r="AS186" i="14"/>
  <c r="BI186" i="14" s="1"/>
  <c r="AR186" i="14"/>
  <c r="BH186" i="14" s="1"/>
  <c r="AQ186" i="14"/>
  <c r="BG186" i="14" s="1"/>
  <c r="AP186" i="14"/>
  <c r="BF186" i="14" s="1"/>
  <c r="AO186" i="14"/>
  <c r="BE186" i="14" s="1"/>
  <c r="AN186" i="14"/>
  <c r="BD186" i="14" s="1"/>
  <c r="AM186" i="14"/>
  <c r="BC186" i="14" s="1"/>
  <c r="AL186" i="14"/>
  <c r="BB186" i="14" s="1"/>
  <c r="AK186" i="14"/>
  <c r="BA186" i="14" s="1"/>
  <c r="AJ186" i="14"/>
  <c r="AI186" i="14"/>
  <c r="T186" i="14"/>
  <c r="S186" i="14"/>
  <c r="D186" i="14"/>
  <c r="AZ186" i="14" s="1"/>
  <c r="C186" i="14"/>
  <c r="AY186" i="14" s="1"/>
  <c r="BO186" i="14" s="1"/>
  <c r="BM185" i="14"/>
  <c r="BI185" i="14"/>
  <c r="BE185" i="14"/>
  <c r="BA185" i="14"/>
  <c r="AX185" i="14"/>
  <c r="BN185" i="14" s="1"/>
  <c r="AW185" i="14"/>
  <c r="AV185" i="14"/>
  <c r="BL185" i="14" s="1"/>
  <c r="AU185" i="14"/>
  <c r="BK185" i="14" s="1"/>
  <c r="AT185" i="14"/>
  <c r="BJ185" i="14" s="1"/>
  <c r="AS185" i="14"/>
  <c r="AR185" i="14"/>
  <c r="BH185" i="14" s="1"/>
  <c r="AQ185" i="14"/>
  <c r="BG185" i="14" s="1"/>
  <c r="AP185" i="14"/>
  <c r="BF185" i="14" s="1"/>
  <c r="AO185" i="14"/>
  <c r="AN185" i="14"/>
  <c r="BD185" i="14" s="1"/>
  <c r="AM185" i="14"/>
  <c r="BC185" i="14" s="1"/>
  <c r="AL185" i="14"/>
  <c r="BB185" i="14" s="1"/>
  <c r="AK185" i="14"/>
  <c r="AI185" i="14" s="1"/>
  <c r="AJ185" i="14"/>
  <c r="T185" i="14"/>
  <c r="S185" i="14"/>
  <c r="D185" i="14"/>
  <c r="AZ185" i="14" s="1"/>
  <c r="C185" i="14"/>
  <c r="AY185" i="14" s="1"/>
  <c r="BI184" i="14"/>
  <c r="BA184" i="14"/>
  <c r="AX184" i="14"/>
  <c r="BN184" i="14" s="1"/>
  <c r="AW184" i="14"/>
  <c r="BM184" i="14" s="1"/>
  <c r="AV184" i="14"/>
  <c r="BL184" i="14" s="1"/>
  <c r="AU184" i="14"/>
  <c r="BK184" i="14" s="1"/>
  <c r="AT184" i="14"/>
  <c r="BJ184" i="14" s="1"/>
  <c r="AS184" i="14"/>
  <c r="AR184" i="14"/>
  <c r="BH184" i="14" s="1"/>
  <c r="AQ184" i="14"/>
  <c r="BG184" i="14" s="1"/>
  <c r="AP184" i="14"/>
  <c r="BF184" i="14" s="1"/>
  <c r="AO184" i="14"/>
  <c r="BE184" i="14" s="1"/>
  <c r="AN184" i="14"/>
  <c r="BD184" i="14" s="1"/>
  <c r="AM184" i="14"/>
  <c r="BC184" i="14" s="1"/>
  <c r="AL184" i="14"/>
  <c r="AJ184" i="14" s="1"/>
  <c r="AK184" i="14"/>
  <c r="AI184" i="14" s="1"/>
  <c r="T184" i="14"/>
  <c r="S184" i="14"/>
  <c r="BO184" i="14" s="1"/>
  <c r="D184" i="14"/>
  <c r="AZ184" i="14" s="1"/>
  <c r="C184" i="14"/>
  <c r="AY184" i="14" s="1"/>
  <c r="BN183" i="14"/>
  <c r="BJ183" i="14"/>
  <c r="BF183" i="14"/>
  <c r="BA183" i="14"/>
  <c r="AX183" i="14"/>
  <c r="AW183" i="14"/>
  <c r="BM183" i="14" s="1"/>
  <c r="AV183" i="14"/>
  <c r="BL183" i="14" s="1"/>
  <c r="AU183" i="14"/>
  <c r="BK183" i="14" s="1"/>
  <c r="AT183" i="14"/>
  <c r="AS183" i="14"/>
  <c r="BI183" i="14" s="1"/>
  <c r="AR183" i="14"/>
  <c r="BH183" i="14" s="1"/>
  <c r="AQ183" i="14"/>
  <c r="BG183" i="14" s="1"/>
  <c r="AP183" i="14"/>
  <c r="AO183" i="14"/>
  <c r="BE183" i="14" s="1"/>
  <c r="AN183" i="14"/>
  <c r="BD183" i="14" s="1"/>
  <c r="AM183" i="14"/>
  <c r="BC183" i="14" s="1"/>
  <c r="AL183" i="14"/>
  <c r="BB183" i="14" s="1"/>
  <c r="AK183" i="14"/>
  <c r="AI183" i="14" s="1"/>
  <c r="AJ183" i="14"/>
  <c r="T183" i="14"/>
  <c r="S183" i="14"/>
  <c r="D183" i="14"/>
  <c r="AZ183" i="14" s="1"/>
  <c r="C183" i="14"/>
  <c r="AY183" i="14" s="1"/>
  <c r="BB182" i="14"/>
  <c r="AV182" i="14"/>
  <c r="BL182" i="14" s="1"/>
  <c r="AU182" i="14"/>
  <c r="BK182" i="14" s="1"/>
  <c r="AT182" i="14"/>
  <c r="AT181" i="14" s="1"/>
  <c r="AS182" i="14"/>
  <c r="BI182" i="14" s="1"/>
  <c r="AR182" i="14"/>
  <c r="BH182" i="14" s="1"/>
  <c r="AQ182" i="14"/>
  <c r="BG182" i="14" s="1"/>
  <c r="AP182" i="14"/>
  <c r="AP181" i="14" s="1"/>
  <c r="AN182" i="14"/>
  <c r="BD182" i="14" s="1"/>
  <c r="AM182" i="14"/>
  <c r="BC182" i="14" s="1"/>
  <c r="AL182" i="14"/>
  <c r="AK182" i="14"/>
  <c r="BA182" i="14" s="1"/>
  <c r="AH182" i="14"/>
  <c r="AH181" i="14" s="1"/>
  <c r="AG182" i="14"/>
  <c r="Z182" i="14"/>
  <c r="Z181" i="14" s="1"/>
  <c r="Y182" i="14"/>
  <c r="T182" i="14"/>
  <c r="T181" i="14" s="1"/>
  <c r="S182" i="14"/>
  <c r="R182" i="14"/>
  <c r="R181" i="14" s="1"/>
  <c r="Q182" i="14"/>
  <c r="J182" i="14"/>
  <c r="BF182" i="14" s="1"/>
  <c r="I182" i="14"/>
  <c r="AU181" i="14"/>
  <c r="BK181" i="14" s="1"/>
  <c r="AS181" i="14"/>
  <c r="AQ181" i="14"/>
  <c r="AM181" i="14"/>
  <c r="AK181" i="14"/>
  <c r="AG181" i="14"/>
  <c r="AF181" i="14"/>
  <c r="AE181" i="14"/>
  <c r="AD181" i="14"/>
  <c r="AC181" i="14"/>
  <c r="AB181" i="14"/>
  <c r="AA181" i="14"/>
  <c r="Y181" i="14"/>
  <c r="X181" i="14"/>
  <c r="W181" i="14"/>
  <c r="V181" i="14"/>
  <c r="U181" i="14"/>
  <c r="S181" i="14"/>
  <c r="Q181" i="14"/>
  <c r="P181" i="14"/>
  <c r="O181" i="14"/>
  <c r="N181" i="14"/>
  <c r="M181" i="14"/>
  <c r="BI181" i="14" s="1"/>
  <c r="L181" i="14"/>
  <c r="K181" i="14"/>
  <c r="BG181" i="14" s="1"/>
  <c r="I181" i="14"/>
  <c r="H181" i="14"/>
  <c r="G181" i="14"/>
  <c r="BC181" i="14" s="1"/>
  <c r="F181" i="14"/>
  <c r="E181" i="14"/>
  <c r="BA181" i="14" s="1"/>
  <c r="BL180" i="14"/>
  <c r="BH180" i="14"/>
  <c r="AX180" i="14"/>
  <c r="BN180" i="14" s="1"/>
  <c r="AW180" i="14"/>
  <c r="BM180" i="14" s="1"/>
  <c r="AV180" i="14"/>
  <c r="AU180" i="14"/>
  <c r="BK180" i="14" s="1"/>
  <c r="AT180" i="14"/>
  <c r="BJ180" i="14" s="1"/>
  <c r="AS180" i="14"/>
  <c r="BI180" i="14" s="1"/>
  <c r="AR180" i="14"/>
  <c r="AQ180" i="14"/>
  <c r="BG180" i="14" s="1"/>
  <c r="AP180" i="14"/>
  <c r="BF180" i="14" s="1"/>
  <c r="AO180" i="14"/>
  <c r="BE180" i="14" s="1"/>
  <c r="AN180" i="14"/>
  <c r="BD180" i="14" s="1"/>
  <c r="AM180" i="14"/>
  <c r="BC180" i="14" s="1"/>
  <c r="AL180" i="14"/>
  <c r="BB180" i="14" s="1"/>
  <c r="AK180" i="14"/>
  <c r="AI180" i="14" s="1"/>
  <c r="AJ180" i="14"/>
  <c r="T180" i="14"/>
  <c r="S180" i="14"/>
  <c r="D180" i="14"/>
  <c r="AZ180" i="14" s="1"/>
  <c r="C180" i="14"/>
  <c r="AX179" i="14"/>
  <c r="BN179" i="14" s="1"/>
  <c r="AW179" i="14"/>
  <c r="BM179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P179" i="14"/>
  <c r="BF179" i="14" s="1"/>
  <c r="AO179" i="14"/>
  <c r="BE179" i="14" s="1"/>
  <c r="AN179" i="14"/>
  <c r="BD179" i="14" s="1"/>
  <c r="AM179" i="14"/>
  <c r="BC179" i="14" s="1"/>
  <c r="AL179" i="14"/>
  <c r="AJ179" i="14" s="1"/>
  <c r="AK179" i="14"/>
  <c r="AI179" i="14" s="1"/>
  <c r="T179" i="14"/>
  <c r="S179" i="14"/>
  <c r="D179" i="14"/>
  <c r="AZ179" i="14" s="1"/>
  <c r="C179" i="14"/>
  <c r="AY179" i="14" s="1"/>
  <c r="BB178" i="14"/>
  <c r="AV178" i="14"/>
  <c r="BL178" i="14" s="1"/>
  <c r="AU178" i="14"/>
  <c r="BK178" i="14" s="1"/>
  <c r="AT178" i="14"/>
  <c r="AT177" i="14" s="1"/>
  <c r="AS178" i="14"/>
  <c r="BI178" i="14" s="1"/>
  <c r="AR178" i="14"/>
  <c r="BH178" i="14" s="1"/>
  <c r="AQ178" i="14"/>
  <c r="BG178" i="14" s="1"/>
  <c r="AP178" i="14"/>
  <c r="AP177" i="14" s="1"/>
  <c r="AN178" i="14"/>
  <c r="BD178" i="14" s="1"/>
  <c r="AM178" i="14"/>
  <c r="BC178" i="14" s="1"/>
  <c r="AL178" i="14"/>
  <c r="AK178" i="14"/>
  <c r="BA178" i="14" s="1"/>
  <c r="AH178" i="14"/>
  <c r="AH177" i="14" s="1"/>
  <c r="AG178" i="14"/>
  <c r="Z178" i="14"/>
  <c r="Y178" i="14"/>
  <c r="T178" i="14"/>
  <c r="T177" i="14" s="1"/>
  <c r="S178" i="14"/>
  <c r="R178" i="14"/>
  <c r="Q178" i="14"/>
  <c r="J178" i="14"/>
  <c r="BF178" i="14" s="1"/>
  <c r="I178" i="14"/>
  <c r="BK177" i="14"/>
  <c r="AV177" i="14"/>
  <c r="AU177" i="14"/>
  <c r="AS177" i="14"/>
  <c r="AR177" i="14"/>
  <c r="AQ177" i="14"/>
  <c r="BG177" i="14" s="1"/>
  <c r="AN177" i="14"/>
  <c r="AM177" i="14"/>
  <c r="AK177" i="14"/>
  <c r="AG177" i="14"/>
  <c r="AF177" i="14"/>
  <c r="AE177" i="14"/>
  <c r="AD177" i="14"/>
  <c r="AC177" i="14"/>
  <c r="AB177" i="14"/>
  <c r="AA177" i="14"/>
  <c r="Z177" i="14"/>
  <c r="Y177" i="14"/>
  <c r="X177" i="14"/>
  <c r="W177" i="14"/>
  <c r="V177" i="14"/>
  <c r="U177" i="14"/>
  <c r="S177" i="14"/>
  <c r="R177" i="14"/>
  <c r="Q177" i="14"/>
  <c r="P177" i="14"/>
  <c r="BL177" i="14" s="1"/>
  <c r="O177" i="14"/>
  <c r="N177" i="14"/>
  <c r="M177" i="14"/>
  <c r="BI177" i="14" s="1"/>
  <c r="L177" i="14"/>
  <c r="BH177" i="14" s="1"/>
  <c r="K177" i="14"/>
  <c r="I177" i="14"/>
  <c r="H177" i="14"/>
  <c r="BD177" i="14" s="1"/>
  <c r="G177" i="14"/>
  <c r="BC177" i="14" s="1"/>
  <c r="F177" i="14"/>
  <c r="E177" i="14"/>
  <c r="BA177" i="14" s="1"/>
  <c r="BL176" i="14"/>
  <c r="AZ176" i="14"/>
  <c r="AX176" i="14"/>
  <c r="BN176" i="14" s="1"/>
  <c r="AW176" i="14"/>
  <c r="BM176" i="14" s="1"/>
  <c r="AV176" i="14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P176" i="14"/>
  <c r="BF176" i="14" s="1"/>
  <c r="AO176" i="14"/>
  <c r="BE176" i="14" s="1"/>
  <c r="AN176" i="14"/>
  <c r="BD176" i="14" s="1"/>
  <c r="AM176" i="14"/>
  <c r="BC176" i="14" s="1"/>
  <c r="AL176" i="14"/>
  <c r="BB176" i="14" s="1"/>
  <c r="AK176" i="14"/>
  <c r="AI176" i="14" s="1"/>
  <c r="AJ176" i="14"/>
  <c r="T176" i="14"/>
  <c r="S176" i="14"/>
  <c r="BO176" i="14" s="1"/>
  <c r="D176" i="14"/>
  <c r="C176" i="14"/>
  <c r="AY176" i="14" s="1"/>
  <c r="BM175" i="14"/>
  <c r="AX175" i="14"/>
  <c r="BN175" i="14" s="1"/>
  <c r="AW175" i="14"/>
  <c r="AV175" i="14"/>
  <c r="BL175" i="14" s="1"/>
  <c r="AU175" i="14"/>
  <c r="BK175" i="14" s="1"/>
  <c r="AT175" i="14"/>
  <c r="BJ175" i="14" s="1"/>
  <c r="AS175" i="14"/>
  <c r="BI175" i="14" s="1"/>
  <c r="AR175" i="14"/>
  <c r="BH175" i="14" s="1"/>
  <c r="AQ175" i="14"/>
  <c r="BG175" i="14" s="1"/>
  <c r="AP175" i="14"/>
  <c r="BF175" i="14" s="1"/>
  <c r="AO175" i="14"/>
  <c r="BE175" i="14" s="1"/>
  <c r="AN175" i="14"/>
  <c r="BD175" i="14" s="1"/>
  <c r="AM175" i="14"/>
  <c r="BC175" i="14" s="1"/>
  <c r="AL175" i="14"/>
  <c r="BB175" i="14" s="1"/>
  <c r="AK175" i="14"/>
  <c r="AI175" i="14" s="1"/>
  <c r="AJ175" i="14"/>
  <c r="T175" i="14"/>
  <c r="S175" i="14"/>
  <c r="D175" i="14"/>
  <c r="AZ175" i="14" s="1"/>
  <c r="C175" i="14"/>
  <c r="BJ174" i="14"/>
  <c r="BF174" i="14"/>
  <c r="AX174" i="14"/>
  <c r="BN174" i="14" s="1"/>
  <c r="AW174" i="14"/>
  <c r="BM174" i="14" s="1"/>
  <c r="AV174" i="14"/>
  <c r="BL174" i="14" s="1"/>
  <c r="AU174" i="14"/>
  <c r="BK174" i="14" s="1"/>
  <c r="AT174" i="14"/>
  <c r="AS174" i="14"/>
  <c r="BI174" i="14" s="1"/>
  <c r="AR174" i="14"/>
  <c r="BH174" i="14" s="1"/>
  <c r="AQ174" i="14"/>
  <c r="BG174" i="14" s="1"/>
  <c r="AP174" i="14"/>
  <c r="AO174" i="14"/>
  <c r="BE174" i="14" s="1"/>
  <c r="AN174" i="14"/>
  <c r="BD174" i="14" s="1"/>
  <c r="AM174" i="14"/>
  <c r="BC174" i="14" s="1"/>
  <c r="AL174" i="14"/>
  <c r="AJ174" i="14" s="1"/>
  <c r="AK174" i="14"/>
  <c r="BA174" i="14" s="1"/>
  <c r="AI174" i="14"/>
  <c r="T174" i="14"/>
  <c r="S174" i="14"/>
  <c r="D174" i="14"/>
  <c r="AZ174" i="14" s="1"/>
  <c r="C174" i="14"/>
  <c r="AY174" i="14" s="1"/>
  <c r="BK173" i="14"/>
  <c r="BG173" i="14"/>
  <c r="BC173" i="14"/>
  <c r="AX173" i="14"/>
  <c r="BN173" i="14" s="1"/>
  <c r="AW173" i="14"/>
  <c r="BM173" i="14" s="1"/>
  <c r="AV173" i="14"/>
  <c r="BL173" i="14" s="1"/>
  <c r="AU173" i="14"/>
  <c r="AT173" i="14"/>
  <c r="BJ173" i="14" s="1"/>
  <c r="AS173" i="14"/>
  <c r="BI173" i="14" s="1"/>
  <c r="AR173" i="14"/>
  <c r="BH173" i="14" s="1"/>
  <c r="AQ173" i="14"/>
  <c r="AP173" i="14"/>
  <c r="BF173" i="14" s="1"/>
  <c r="AO173" i="14"/>
  <c r="BE173" i="14" s="1"/>
  <c r="AN173" i="14"/>
  <c r="BD173" i="14" s="1"/>
  <c r="AM173" i="14"/>
  <c r="AL173" i="14"/>
  <c r="BB173" i="14" s="1"/>
  <c r="AK173" i="14"/>
  <c r="BA173" i="14" s="1"/>
  <c r="AJ173" i="14"/>
  <c r="AI173" i="14"/>
  <c r="T173" i="14"/>
  <c r="S173" i="14"/>
  <c r="D173" i="14"/>
  <c r="AZ173" i="14" s="1"/>
  <c r="C173" i="14"/>
  <c r="AY173" i="14" s="1"/>
  <c r="BO173" i="14" s="1"/>
  <c r="BH172" i="14"/>
  <c r="AV172" i="14"/>
  <c r="BL172" i="14" s="1"/>
  <c r="AU172" i="14"/>
  <c r="BK172" i="14" s="1"/>
  <c r="AT172" i="14"/>
  <c r="BJ172" i="14" s="1"/>
  <c r="AS172" i="14"/>
  <c r="BI172" i="14" s="1"/>
  <c r="AR172" i="14"/>
  <c r="AQ172" i="14"/>
  <c r="BG172" i="14" s="1"/>
  <c r="AN172" i="14"/>
  <c r="BD172" i="14" s="1"/>
  <c r="AM172" i="14"/>
  <c r="BC172" i="14" s="1"/>
  <c r="AL172" i="14"/>
  <c r="BB172" i="14" s="1"/>
  <c r="AK172" i="14"/>
  <c r="BA172" i="14" s="1"/>
  <c r="AH172" i="14"/>
  <c r="AX172" i="14" s="1"/>
  <c r="AG172" i="14"/>
  <c r="Z172" i="14"/>
  <c r="Y172" i="14"/>
  <c r="S172" i="14"/>
  <c r="Q172" i="14"/>
  <c r="J172" i="14"/>
  <c r="I172" i="14"/>
  <c r="D172" i="14"/>
  <c r="C172" i="14"/>
  <c r="AV171" i="14"/>
  <c r="BL171" i="14" s="1"/>
  <c r="AU171" i="14"/>
  <c r="AT171" i="14"/>
  <c r="AS171" i="14"/>
  <c r="AR171" i="14"/>
  <c r="BH171" i="14" s="1"/>
  <c r="AQ171" i="14"/>
  <c r="AM171" i="14"/>
  <c r="AL171" i="14"/>
  <c r="AK171" i="14"/>
  <c r="AH171" i="14"/>
  <c r="AG171" i="14"/>
  <c r="AF171" i="14"/>
  <c r="AE171" i="14"/>
  <c r="AD171" i="14"/>
  <c r="AC171" i="14"/>
  <c r="AB171" i="14"/>
  <c r="AA171" i="14"/>
  <c r="Y171" i="14"/>
  <c r="X171" i="14"/>
  <c r="W171" i="14"/>
  <c r="V171" i="14"/>
  <c r="U171" i="14"/>
  <c r="S171" i="14"/>
  <c r="R171" i="14"/>
  <c r="P171" i="14"/>
  <c r="O171" i="14"/>
  <c r="BK171" i="14" s="1"/>
  <c r="N171" i="14"/>
  <c r="BJ171" i="14" s="1"/>
  <c r="M171" i="14"/>
  <c r="BI171" i="14" s="1"/>
  <c r="L171" i="14"/>
  <c r="K171" i="14"/>
  <c r="BG171" i="14" s="1"/>
  <c r="J171" i="14"/>
  <c r="I171" i="14"/>
  <c r="H171" i="14"/>
  <c r="G171" i="14"/>
  <c r="BC171" i="14" s="1"/>
  <c r="F171" i="14"/>
  <c r="BB171" i="14" s="1"/>
  <c r="E171" i="14"/>
  <c r="BA171" i="14" s="1"/>
  <c r="D171" i="14"/>
  <c r="BM170" i="14"/>
  <c r="AX170" i="14"/>
  <c r="BN170" i="14" s="1"/>
  <c r="AW170" i="14"/>
  <c r="AV170" i="14"/>
  <c r="BL170" i="14" s="1"/>
  <c r="AU170" i="14"/>
  <c r="BK170" i="14" s="1"/>
  <c r="AT170" i="14"/>
  <c r="BJ170" i="14" s="1"/>
  <c r="AS170" i="14"/>
  <c r="BI170" i="14" s="1"/>
  <c r="AR170" i="14"/>
  <c r="BH170" i="14" s="1"/>
  <c r="AQ170" i="14"/>
  <c r="BG170" i="14" s="1"/>
  <c r="AP170" i="14"/>
  <c r="BF170" i="14" s="1"/>
  <c r="AO170" i="14"/>
  <c r="BE170" i="14" s="1"/>
  <c r="AN170" i="14"/>
  <c r="BD170" i="14" s="1"/>
  <c r="AM170" i="14"/>
  <c r="BC170" i="14" s="1"/>
  <c r="AL170" i="14"/>
  <c r="AJ170" i="14" s="1"/>
  <c r="AK170" i="14"/>
  <c r="AI170" i="14" s="1"/>
  <c r="T170" i="14"/>
  <c r="S170" i="14"/>
  <c r="D170" i="14"/>
  <c r="AZ170" i="14" s="1"/>
  <c r="C170" i="14"/>
  <c r="AY170" i="14" s="1"/>
  <c r="BJ169" i="14"/>
  <c r="BF169" i="14"/>
  <c r="BB169" i="14"/>
  <c r="AX169" i="14"/>
  <c r="BN169" i="14" s="1"/>
  <c r="AW169" i="14"/>
  <c r="BM169" i="14" s="1"/>
  <c r="AV169" i="14"/>
  <c r="BL169" i="14" s="1"/>
  <c r="AU169" i="14"/>
  <c r="BK169" i="14" s="1"/>
  <c r="AT169" i="14"/>
  <c r="AS169" i="14"/>
  <c r="BI169" i="14" s="1"/>
  <c r="AR169" i="14"/>
  <c r="BH169" i="14" s="1"/>
  <c r="AQ169" i="14"/>
  <c r="BG169" i="14" s="1"/>
  <c r="AP169" i="14"/>
  <c r="AO169" i="14"/>
  <c r="BE169" i="14" s="1"/>
  <c r="AN169" i="14"/>
  <c r="BD169" i="14" s="1"/>
  <c r="AM169" i="14"/>
  <c r="BC169" i="14" s="1"/>
  <c r="AL169" i="14"/>
  <c r="AJ169" i="14" s="1"/>
  <c r="AK169" i="14"/>
  <c r="BA169" i="14" s="1"/>
  <c r="AI169" i="14"/>
  <c r="T169" i="14"/>
  <c r="S169" i="14"/>
  <c r="D169" i="14"/>
  <c r="AZ169" i="14" s="1"/>
  <c r="C169" i="14"/>
  <c r="AY169" i="14" s="1"/>
  <c r="BC168" i="14"/>
  <c r="AV168" i="14"/>
  <c r="BL168" i="14" s="1"/>
  <c r="AU168" i="14"/>
  <c r="AU167" i="14" s="1"/>
  <c r="AT168" i="14"/>
  <c r="BJ168" i="14" s="1"/>
  <c r="AS168" i="14"/>
  <c r="BI168" i="14" s="1"/>
  <c r="AR168" i="14"/>
  <c r="BH168" i="14" s="1"/>
  <c r="AQ168" i="14"/>
  <c r="AQ167" i="14" s="1"/>
  <c r="AN168" i="14"/>
  <c r="BD168" i="14" s="1"/>
  <c r="AM168" i="14"/>
  <c r="AM167" i="14" s="1"/>
  <c r="AL168" i="14"/>
  <c r="BB168" i="14" s="1"/>
  <c r="AK168" i="14"/>
  <c r="BA168" i="14" s="1"/>
  <c r="AH168" i="14"/>
  <c r="AG168" i="14"/>
  <c r="Z168" i="14"/>
  <c r="T168" i="14" s="1"/>
  <c r="Y168" i="14"/>
  <c r="R168" i="14"/>
  <c r="Q168" i="14"/>
  <c r="J168" i="14"/>
  <c r="I168" i="14"/>
  <c r="D168" i="14"/>
  <c r="C168" i="14"/>
  <c r="C167" i="14" s="1"/>
  <c r="BH167" i="14"/>
  <c r="BD167" i="14"/>
  <c r="AV167" i="14"/>
  <c r="BL167" i="14" s="1"/>
  <c r="AT167" i="14"/>
  <c r="AS167" i="14"/>
  <c r="AR167" i="14"/>
  <c r="AN167" i="14"/>
  <c r="AL167" i="14"/>
  <c r="AK167" i="14"/>
  <c r="AH167" i="14"/>
  <c r="AG167" i="14"/>
  <c r="AF167" i="14"/>
  <c r="AE167" i="14"/>
  <c r="AD167" i="14"/>
  <c r="AC167" i="14"/>
  <c r="AB167" i="14"/>
  <c r="AA167" i="14"/>
  <c r="Z167" i="14"/>
  <c r="X167" i="14"/>
  <c r="W167" i="14"/>
  <c r="V167" i="14"/>
  <c r="U167" i="14"/>
  <c r="T167" i="14"/>
  <c r="R167" i="14"/>
  <c r="P167" i="14"/>
  <c r="O167" i="14"/>
  <c r="BK167" i="14" s="1"/>
  <c r="N167" i="14"/>
  <c r="BJ167" i="14" s="1"/>
  <c r="M167" i="14"/>
  <c r="BI167" i="14" s="1"/>
  <c r="L167" i="14"/>
  <c r="K167" i="14"/>
  <c r="BG167" i="14" s="1"/>
  <c r="J167" i="14"/>
  <c r="I167" i="14"/>
  <c r="H167" i="14"/>
  <c r="G167" i="14"/>
  <c r="F167" i="14"/>
  <c r="BB167" i="14" s="1"/>
  <c r="E167" i="14"/>
  <c r="BA167" i="14" s="1"/>
  <c r="D167" i="14"/>
  <c r="AX166" i="14"/>
  <c r="BN166" i="14" s="1"/>
  <c r="AW166" i="14"/>
  <c r="BM166" i="14" s="1"/>
  <c r="AV166" i="14"/>
  <c r="BL166" i="14" s="1"/>
  <c r="AU166" i="14"/>
  <c r="BK166" i="14" s="1"/>
  <c r="AT166" i="14"/>
  <c r="BJ166" i="14" s="1"/>
  <c r="AS166" i="14"/>
  <c r="BI166" i="14" s="1"/>
  <c r="AR166" i="14"/>
  <c r="BH166" i="14" s="1"/>
  <c r="AQ166" i="14"/>
  <c r="BG166" i="14" s="1"/>
  <c r="AP166" i="14"/>
  <c r="BF166" i="14" s="1"/>
  <c r="AO166" i="14"/>
  <c r="BE166" i="14" s="1"/>
  <c r="AN166" i="14"/>
  <c r="BD166" i="14" s="1"/>
  <c r="AM166" i="14"/>
  <c r="BC166" i="14" s="1"/>
  <c r="AL166" i="14"/>
  <c r="BB166" i="14" s="1"/>
  <c r="AK166" i="14"/>
  <c r="AI166" i="14" s="1"/>
  <c r="AJ166" i="14"/>
  <c r="T166" i="14"/>
  <c r="S166" i="14"/>
  <c r="D166" i="14"/>
  <c r="AZ166" i="14" s="1"/>
  <c r="C166" i="14"/>
  <c r="BJ165" i="14"/>
  <c r="BF165" i="14"/>
  <c r="BB165" i="14"/>
  <c r="AX165" i="14"/>
  <c r="BN165" i="14" s="1"/>
  <c r="AW165" i="14"/>
  <c r="BM165" i="14" s="1"/>
  <c r="AV165" i="14"/>
  <c r="BL165" i="14" s="1"/>
  <c r="AU165" i="14"/>
  <c r="BK165" i="14" s="1"/>
  <c r="AT165" i="14"/>
  <c r="AS165" i="14"/>
  <c r="BI165" i="14" s="1"/>
  <c r="AR165" i="14"/>
  <c r="BH165" i="14" s="1"/>
  <c r="AQ165" i="14"/>
  <c r="BG165" i="14" s="1"/>
  <c r="AP165" i="14"/>
  <c r="AO165" i="14"/>
  <c r="BE165" i="14" s="1"/>
  <c r="AN165" i="14"/>
  <c r="BD165" i="14" s="1"/>
  <c r="AM165" i="14"/>
  <c r="BC165" i="14" s="1"/>
  <c r="AL165" i="14"/>
  <c r="AJ165" i="14" s="1"/>
  <c r="AK165" i="14"/>
  <c r="BA165" i="14" s="1"/>
  <c r="T165" i="14"/>
  <c r="S165" i="14"/>
  <c r="D165" i="14"/>
  <c r="AZ165" i="14" s="1"/>
  <c r="C165" i="14"/>
  <c r="AX164" i="14"/>
  <c r="BN164" i="14" s="1"/>
  <c r="AW164" i="14"/>
  <c r="BM164" i="14" s="1"/>
  <c r="AV164" i="14"/>
  <c r="BL164" i="14" s="1"/>
  <c r="AU164" i="14"/>
  <c r="BK164" i="14" s="1"/>
  <c r="AT164" i="14"/>
  <c r="BJ164" i="14" s="1"/>
  <c r="AS164" i="14"/>
  <c r="BI164" i="14" s="1"/>
  <c r="AR164" i="14"/>
  <c r="BH164" i="14" s="1"/>
  <c r="AQ164" i="14"/>
  <c r="BG164" i="14" s="1"/>
  <c r="AP164" i="14"/>
  <c r="BF164" i="14" s="1"/>
  <c r="AO164" i="14"/>
  <c r="BE164" i="14" s="1"/>
  <c r="AN164" i="14"/>
  <c r="BD164" i="14" s="1"/>
  <c r="AM164" i="14"/>
  <c r="BC164" i="14" s="1"/>
  <c r="AL164" i="14"/>
  <c r="BB164" i="14" s="1"/>
  <c r="AK164" i="14"/>
  <c r="BA164" i="14" s="1"/>
  <c r="T164" i="14"/>
  <c r="S164" i="14"/>
  <c r="D164" i="14"/>
  <c r="C164" i="14"/>
  <c r="AV163" i="14"/>
  <c r="AV162" i="14" s="1"/>
  <c r="AU163" i="14"/>
  <c r="BK163" i="14" s="1"/>
  <c r="AT163" i="14"/>
  <c r="BJ163" i="14" s="1"/>
  <c r="AS163" i="14"/>
  <c r="BI163" i="14" s="1"/>
  <c r="AR163" i="14"/>
  <c r="AR162" i="14" s="1"/>
  <c r="AQ163" i="14"/>
  <c r="BG163" i="14" s="1"/>
  <c r="AN163" i="14"/>
  <c r="AN162" i="14" s="1"/>
  <c r="AL163" i="14"/>
  <c r="BB163" i="14" s="1"/>
  <c r="AK163" i="14"/>
  <c r="BA163" i="14" s="1"/>
  <c r="AH163" i="14"/>
  <c r="AG163" i="14"/>
  <c r="Z163" i="14"/>
  <c r="Z162" i="14" s="1"/>
  <c r="Y163" i="14"/>
  <c r="X163" i="14"/>
  <c r="W163" i="14"/>
  <c r="S163" i="14" s="1"/>
  <c r="T163" i="14"/>
  <c r="T162" i="14" s="1"/>
  <c r="R163" i="14"/>
  <c r="Q163" i="14"/>
  <c r="J163" i="14"/>
  <c r="I163" i="14"/>
  <c r="H163" i="14"/>
  <c r="G163" i="14"/>
  <c r="D163" i="14"/>
  <c r="D162" i="14" s="1"/>
  <c r="BI162" i="14"/>
  <c r="AU162" i="14"/>
  <c r="AT162" i="14"/>
  <c r="AS162" i="14"/>
  <c r="AQ162" i="14"/>
  <c r="AL162" i="14"/>
  <c r="AK162" i="14"/>
  <c r="AH162" i="14"/>
  <c r="AG162" i="14"/>
  <c r="AF162" i="14"/>
  <c r="AE162" i="14"/>
  <c r="AD162" i="14"/>
  <c r="AC162" i="14"/>
  <c r="AB162" i="14"/>
  <c r="AA162" i="14"/>
  <c r="Y162" i="14"/>
  <c r="X162" i="14"/>
  <c r="W162" i="14"/>
  <c r="V162" i="14"/>
  <c r="U162" i="14"/>
  <c r="R162" i="14"/>
  <c r="Q162" i="14"/>
  <c r="P162" i="14"/>
  <c r="O162" i="14"/>
  <c r="BK162" i="14" s="1"/>
  <c r="N162" i="14"/>
  <c r="BJ162" i="14" s="1"/>
  <c r="M162" i="14"/>
  <c r="L162" i="14"/>
  <c r="K162" i="14"/>
  <c r="BG162" i="14" s="1"/>
  <c r="I162" i="14"/>
  <c r="H162" i="14"/>
  <c r="BD162" i="14" s="1"/>
  <c r="G162" i="14"/>
  <c r="F162" i="14"/>
  <c r="BB162" i="14" s="1"/>
  <c r="E162" i="14"/>
  <c r="BA162" i="14" s="1"/>
  <c r="BJ161" i="14"/>
  <c r="BF161" i="14"/>
  <c r="BB161" i="14"/>
  <c r="AX161" i="14"/>
  <c r="BN161" i="14" s="1"/>
  <c r="AW161" i="14"/>
  <c r="BM161" i="14" s="1"/>
  <c r="AV161" i="14"/>
  <c r="BL161" i="14" s="1"/>
  <c r="AU161" i="14"/>
  <c r="BK161" i="14" s="1"/>
  <c r="AT161" i="14"/>
  <c r="AS161" i="14"/>
  <c r="BI161" i="14" s="1"/>
  <c r="AR161" i="14"/>
  <c r="BH161" i="14" s="1"/>
  <c r="AQ161" i="14"/>
  <c r="BG161" i="14" s="1"/>
  <c r="AP161" i="14"/>
  <c r="AO161" i="14"/>
  <c r="BE161" i="14" s="1"/>
  <c r="AN161" i="14"/>
  <c r="BD161" i="14" s="1"/>
  <c r="AM161" i="14"/>
  <c r="BC161" i="14" s="1"/>
  <c r="AL161" i="14"/>
  <c r="AJ161" i="14" s="1"/>
  <c r="AK161" i="14"/>
  <c r="BA161" i="14" s="1"/>
  <c r="T161" i="14"/>
  <c r="S161" i="14"/>
  <c r="D161" i="14"/>
  <c r="AZ161" i="14" s="1"/>
  <c r="C161" i="14"/>
  <c r="BK160" i="14"/>
  <c r="AV160" i="14"/>
  <c r="BL160" i="14" s="1"/>
  <c r="AU160" i="14"/>
  <c r="AU159" i="14" s="1"/>
  <c r="AT160" i="14"/>
  <c r="BJ160" i="14" s="1"/>
  <c r="AS160" i="14"/>
  <c r="BI160" i="14" s="1"/>
  <c r="AR160" i="14"/>
  <c r="BH160" i="14" s="1"/>
  <c r="AQ160" i="14"/>
  <c r="AQ159" i="14" s="1"/>
  <c r="AP160" i="14"/>
  <c r="BF160" i="14" s="1"/>
  <c r="AO160" i="14"/>
  <c r="BE160" i="14" s="1"/>
  <c r="AM160" i="14"/>
  <c r="AM159" i="14" s="1"/>
  <c r="AK160" i="14"/>
  <c r="BA160" i="14" s="1"/>
  <c r="AH160" i="14"/>
  <c r="AG160" i="14"/>
  <c r="X160" i="14"/>
  <c r="W160" i="14"/>
  <c r="V160" i="14"/>
  <c r="AL160" i="14" s="1"/>
  <c r="T160" i="14"/>
  <c r="R160" i="14"/>
  <c r="Q160" i="14"/>
  <c r="H160" i="14"/>
  <c r="G160" i="14"/>
  <c r="D160" i="14"/>
  <c r="C160" i="14"/>
  <c r="BI159" i="14"/>
  <c r="AV159" i="14"/>
  <c r="AT159" i="14"/>
  <c r="AS159" i="14"/>
  <c r="AR159" i="14"/>
  <c r="AP159" i="14"/>
  <c r="AO159" i="14"/>
  <c r="AK159" i="14"/>
  <c r="BA159" i="14" s="1"/>
  <c r="AH159" i="14"/>
  <c r="AG159" i="14"/>
  <c r="AF159" i="14"/>
  <c r="AE159" i="14"/>
  <c r="AD159" i="14"/>
  <c r="AC159" i="14"/>
  <c r="AB159" i="14"/>
  <c r="AA159" i="14"/>
  <c r="Z159" i="14"/>
  <c r="Y159" i="14"/>
  <c r="X159" i="14"/>
  <c r="V159" i="14"/>
  <c r="U159" i="14"/>
  <c r="T159" i="14"/>
  <c r="Q159" i="14"/>
  <c r="P159" i="14"/>
  <c r="BL159" i="14" s="1"/>
  <c r="O159" i="14"/>
  <c r="BK159" i="14" s="1"/>
  <c r="N159" i="14"/>
  <c r="BJ159" i="14" s="1"/>
  <c r="M159" i="14"/>
  <c r="L159" i="14"/>
  <c r="BH159" i="14" s="1"/>
  <c r="K159" i="14"/>
  <c r="BG159" i="14" s="1"/>
  <c r="J159" i="14"/>
  <c r="BF159" i="14" s="1"/>
  <c r="I159" i="14"/>
  <c r="BE159" i="14" s="1"/>
  <c r="H159" i="14"/>
  <c r="G159" i="14"/>
  <c r="BC159" i="14" s="1"/>
  <c r="F159" i="14"/>
  <c r="E159" i="14"/>
  <c r="C159" i="14"/>
  <c r="AX158" i="14"/>
  <c r="AX157" i="14" s="1"/>
  <c r="AW158" i="14"/>
  <c r="BM158" i="14" s="1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AP157" i="14" s="1"/>
  <c r="AO158" i="14"/>
  <c r="BE158" i="14" s="1"/>
  <c r="AN158" i="14"/>
  <c r="BD158" i="14" s="1"/>
  <c r="AM158" i="14"/>
  <c r="BC158" i="14" s="1"/>
  <c r="AL158" i="14"/>
  <c r="AL157" i="14" s="1"/>
  <c r="AK158" i="14"/>
  <c r="BA158" i="14" s="1"/>
  <c r="T158" i="14"/>
  <c r="S158" i="14"/>
  <c r="D158" i="14"/>
  <c r="D157" i="14" s="1"/>
  <c r="C158" i="14"/>
  <c r="BM157" i="14"/>
  <c r="AW157" i="14"/>
  <c r="AV157" i="14"/>
  <c r="AU157" i="14"/>
  <c r="AS157" i="14"/>
  <c r="AR157" i="14"/>
  <c r="AQ157" i="14"/>
  <c r="AO157" i="14"/>
  <c r="AN157" i="14"/>
  <c r="AM157" i="14"/>
  <c r="AK157" i="14"/>
  <c r="AH157" i="14"/>
  <c r="AG157" i="14"/>
  <c r="AF157" i="14"/>
  <c r="AE157" i="14"/>
  <c r="AD157" i="14"/>
  <c r="AC157" i="14"/>
  <c r="AB157" i="14"/>
  <c r="AA157" i="14"/>
  <c r="Z157" i="14"/>
  <c r="Y157" i="14"/>
  <c r="X157" i="14"/>
  <c r="W157" i="14"/>
  <c r="V157" i="14"/>
  <c r="U157" i="14"/>
  <c r="T157" i="14"/>
  <c r="S157" i="14"/>
  <c r="R157" i="14"/>
  <c r="Q157" i="14"/>
  <c r="P157" i="14"/>
  <c r="BL157" i="14" s="1"/>
  <c r="O157" i="14"/>
  <c r="BK157" i="14" s="1"/>
  <c r="N157" i="14"/>
  <c r="M157" i="14"/>
  <c r="BI157" i="14" s="1"/>
  <c r="L157" i="14"/>
  <c r="BH157" i="14" s="1"/>
  <c r="K157" i="14"/>
  <c r="BG157" i="14" s="1"/>
  <c r="J157" i="14"/>
  <c r="BF157" i="14" s="1"/>
  <c r="I157" i="14"/>
  <c r="BE157" i="14" s="1"/>
  <c r="H157" i="14"/>
  <c r="BD157" i="14" s="1"/>
  <c r="G157" i="14"/>
  <c r="BC157" i="14" s="1"/>
  <c r="F157" i="14"/>
  <c r="BB157" i="14" s="1"/>
  <c r="E157" i="14"/>
  <c r="BA157" i="14" s="1"/>
  <c r="C157" i="14"/>
  <c r="AX156" i="14"/>
  <c r="BN156" i="14" s="1"/>
  <c r="AW156" i="14"/>
  <c r="BM156" i="14" s="1"/>
  <c r="AV156" i="14"/>
  <c r="BL156" i="14" s="1"/>
  <c r="AU156" i="14"/>
  <c r="BK156" i="14" s="1"/>
  <c r="AT156" i="14"/>
  <c r="BJ156" i="14" s="1"/>
  <c r="AS156" i="14"/>
  <c r="BI156" i="14" s="1"/>
  <c r="AR156" i="14"/>
  <c r="BH156" i="14" s="1"/>
  <c r="AQ156" i="14"/>
  <c r="BG156" i="14" s="1"/>
  <c r="AP156" i="14"/>
  <c r="BF156" i="14" s="1"/>
  <c r="AO156" i="14"/>
  <c r="BE156" i="14" s="1"/>
  <c r="AN156" i="14"/>
  <c r="BD156" i="14" s="1"/>
  <c r="AM156" i="14"/>
  <c r="BC156" i="14" s="1"/>
  <c r="AL156" i="14"/>
  <c r="BB156" i="14" s="1"/>
  <c r="AK156" i="14"/>
  <c r="BA156" i="14" s="1"/>
  <c r="AJ156" i="14"/>
  <c r="AI156" i="14"/>
  <c r="T156" i="14"/>
  <c r="S156" i="14"/>
  <c r="D156" i="14"/>
  <c r="AZ156" i="14" s="1"/>
  <c r="C156" i="14"/>
  <c r="AY156" i="14" s="1"/>
  <c r="BO156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N155" i="14"/>
  <c r="BD155" i="14" s="1"/>
  <c r="AL155" i="14"/>
  <c r="BB155" i="14" s="1"/>
  <c r="AK155" i="14"/>
  <c r="AJ155" i="14"/>
  <c r="X155" i="14"/>
  <c r="W155" i="14"/>
  <c r="S155" i="14" s="1"/>
  <c r="T155" i="14"/>
  <c r="H155" i="14"/>
  <c r="G155" i="14"/>
  <c r="D155" i="14"/>
  <c r="AZ155" i="14" s="1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N154" i="14"/>
  <c r="BD154" i="14" s="1"/>
  <c r="AM154" i="14"/>
  <c r="BC154" i="14" s="1"/>
  <c r="AL154" i="14"/>
  <c r="AK154" i="14"/>
  <c r="BA154" i="14" s="1"/>
  <c r="AH154" i="14"/>
  <c r="T154" i="14" s="1"/>
  <c r="AG154" i="14"/>
  <c r="S154" i="14" s="1"/>
  <c r="R154" i="14"/>
  <c r="D154" i="14" s="1"/>
  <c r="Q154" i="14"/>
  <c r="AX153" i="14"/>
  <c r="BN153" i="14" s="1"/>
  <c r="AW153" i="14"/>
  <c r="BM153" i="14" s="1"/>
  <c r="AV153" i="14"/>
  <c r="BL153" i="14" s="1"/>
  <c r="AU153" i="14"/>
  <c r="AU150" i="14" s="1"/>
  <c r="AT153" i="14"/>
  <c r="BJ153" i="14" s="1"/>
  <c r="AS153" i="14"/>
  <c r="BI153" i="14" s="1"/>
  <c r="AR153" i="14"/>
  <c r="BH153" i="14" s="1"/>
  <c r="AQ153" i="14"/>
  <c r="AQ150" i="14" s="1"/>
  <c r="AP153" i="14"/>
  <c r="BF153" i="14" s="1"/>
  <c r="AO153" i="14"/>
  <c r="BE153" i="14" s="1"/>
  <c r="AN153" i="14"/>
  <c r="BD153" i="14" s="1"/>
  <c r="AM153" i="14"/>
  <c r="BC153" i="14" s="1"/>
  <c r="AL153" i="14"/>
  <c r="BB153" i="14" s="1"/>
  <c r="AK153" i="14"/>
  <c r="BA153" i="14" s="1"/>
  <c r="AI153" i="14"/>
  <c r="T153" i="14"/>
  <c r="S153" i="14"/>
  <c r="D153" i="14"/>
  <c r="C153" i="14"/>
  <c r="AY153" i="14" s="1"/>
  <c r="BO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BB152" i="14" s="1"/>
  <c r="AK152" i="14"/>
  <c r="BA152" i="14" s="1"/>
  <c r="AJ152" i="14"/>
  <c r="AI152" i="14"/>
  <c r="T152" i="14"/>
  <c r="S152" i="14"/>
  <c r="D152" i="14"/>
  <c r="AZ152" i="14" s="1"/>
  <c r="C152" i="14"/>
  <c r="AY152" i="14" s="1"/>
  <c r="BO152" i="14" s="1"/>
  <c r="AX151" i="14"/>
  <c r="BN151" i="14" s="1"/>
  <c r="AW151" i="14"/>
  <c r="AV151" i="14"/>
  <c r="BL151" i="14" s="1"/>
  <c r="AU151" i="14"/>
  <c r="BK151" i="14" s="1"/>
  <c r="AT151" i="14"/>
  <c r="BJ151" i="14" s="1"/>
  <c r="AS151" i="14"/>
  <c r="AS150" i="14" s="1"/>
  <c r="AR151" i="14"/>
  <c r="BH151" i="14" s="1"/>
  <c r="AQ151" i="14"/>
  <c r="BG151" i="14" s="1"/>
  <c r="AP151" i="14"/>
  <c r="BF151" i="14" s="1"/>
  <c r="AO151" i="14"/>
  <c r="AO150" i="14" s="1"/>
  <c r="AN151" i="14"/>
  <c r="BD151" i="14" s="1"/>
  <c r="AL151" i="14"/>
  <c r="BB151" i="14" s="1"/>
  <c r="AK151" i="14"/>
  <c r="AK150" i="14" s="1"/>
  <c r="AJ151" i="14"/>
  <c r="X151" i="14"/>
  <c r="X150" i="14" s="1"/>
  <c r="W151" i="14"/>
  <c r="S151" i="14" s="1"/>
  <c r="T151" i="14"/>
  <c r="T150" i="14" s="1"/>
  <c r="H151" i="14"/>
  <c r="H150" i="14" s="1"/>
  <c r="G151" i="14"/>
  <c r="D151" i="14"/>
  <c r="AZ151" i="14" s="1"/>
  <c r="AT150" i="14"/>
  <c r="AP150" i="14"/>
  <c r="AL150" i="14"/>
  <c r="AH150" i="14"/>
  <c r="AG150" i="14"/>
  <c r="AF150" i="14"/>
  <c r="AE150" i="14"/>
  <c r="AD150" i="14"/>
  <c r="AC150" i="14"/>
  <c r="AB150" i="14"/>
  <c r="AA150" i="14"/>
  <c r="Z150" i="14"/>
  <c r="Y150" i="14"/>
  <c r="V150" i="14"/>
  <c r="U150" i="14"/>
  <c r="R150" i="14"/>
  <c r="Q150" i="14"/>
  <c r="P150" i="14"/>
  <c r="O150" i="14"/>
  <c r="BK150" i="14" s="1"/>
  <c r="N150" i="14"/>
  <c r="BJ150" i="14" s="1"/>
  <c r="M150" i="14"/>
  <c r="BI150" i="14" s="1"/>
  <c r="L150" i="14"/>
  <c r="K150" i="14"/>
  <c r="BG150" i="14" s="1"/>
  <c r="J150" i="14"/>
  <c r="BF150" i="14" s="1"/>
  <c r="I150" i="14"/>
  <c r="BE150" i="14" s="1"/>
  <c r="F150" i="14"/>
  <c r="BB150" i="14" s="1"/>
  <c r="E150" i="14"/>
  <c r="BA150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BA149" i="14" s="1"/>
  <c r="AI149" i="14"/>
  <c r="T149" i="14"/>
  <c r="S149" i="14"/>
  <c r="D149" i="14"/>
  <c r="C149" i="14"/>
  <c r="AY149" i="14" s="1"/>
  <c r="BO149" i="14" s="1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N148" i="14"/>
  <c r="BD148" i="14" s="1"/>
  <c r="AM148" i="14"/>
  <c r="BC148" i="14" s="1"/>
  <c r="AL148" i="14"/>
  <c r="BB148" i="14" s="1"/>
  <c r="AK148" i="14"/>
  <c r="BA148" i="14" s="1"/>
  <c r="AJ148" i="14"/>
  <c r="AI148" i="14"/>
  <c r="X148" i="14"/>
  <c r="W148" i="14"/>
  <c r="T148" i="14"/>
  <c r="S148" i="14"/>
  <c r="H148" i="14"/>
  <c r="G148" i="14"/>
  <c r="D148" i="14"/>
  <c r="AZ148" i="14" s="1"/>
  <c r="C148" i="14"/>
  <c r="AY148" i="14" s="1"/>
  <c r="AV147" i="14"/>
  <c r="BL147" i="14" s="1"/>
  <c r="AU147" i="14"/>
  <c r="BK147" i="14" s="1"/>
  <c r="AT147" i="14"/>
  <c r="BJ147" i="14" s="1"/>
  <c r="AS147" i="14"/>
  <c r="BI147" i="14" s="1"/>
  <c r="AR147" i="14"/>
  <c r="BH147" i="14" s="1"/>
  <c r="AQ147" i="14"/>
  <c r="BG147" i="14" s="1"/>
  <c r="AP147" i="14"/>
  <c r="BF147" i="14" s="1"/>
  <c r="AO147" i="14"/>
  <c r="BE147" i="14" s="1"/>
  <c r="AN147" i="14"/>
  <c r="BD147" i="14" s="1"/>
  <c r="AM147" i="14"/>
  <c r="BC147" i="14" s="1"/>
  <c r="AL147" i="14"/>
  <c r="BB147" i="14" s="1"/>
  <c r="AK147" i="14"/>
  <c r="AH147" i="14"/>
  <c r="AG147" i="14"/>
  <c r="S147" i="14" s="1"/>
  <c r="T147" i="14"/>
  <c r="R147" i="14"/>
  <c r="Q147" i="14"/>
  <c r="C147" i="14" s="1"/>
  <c r="D147" i="14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AJ146" i="14" s="1"/>
  <c r="AK146" i="14"/>
  <c r="BA146" i="14" s="1"/>
  <c r="T146" i="14"/>
  <c r="S146" i="14"/>
  <c r="D146" i="14"/>
  <c r="AZ146" i="14" s="1"/>
  <c r="C146" i="14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N145" i="14"/>
  <c r="BD145" i="14" s="1"/>
  <c r="AM145" i="14"/>
  <c r="BC145" i="14" s="1"/>
  <c r="AL145" i="14"/>
  <c r="BB145" i="14" s="1"/>
  <c r="AK145" i="14"/>
  <c r="BA145" i="14" s="1"/>
  <c r="AI145" i="14"/>
  <c r="T145" i="14"/>
  <c r="S145" i="14"/>
  <c r="D145" i="14"/>
  <c r="C145" i="14"/>
  <c r="AY145" i="14" s="1"/>
  <c r="BO145" i="14" s="1"/>
  <c r="AX144" i="14"/>
  <c r="BN144" i="14" s="1"/>
  <c r="AW144" i="14"/>
  <c r="BM144" i="14" s="1"/>
  <c r="AV144" i="14"/>
  <c r="AV143" i="14" s="1"/>
  <c r="AU144" i="14"/>
  <c r="BK144" i="14" s="1"/>
  <c r="AT144" i="14"/>
  <c r="BJ144" i="14" s="1"/>
  <c r="AS144" i="14"/>
  <c r="BI144" i="14" s="1"/>
  <c r="AR144" i="14"/>
  <c r="AR143" i="14" s="1"/>
  <c r="AQ144" i="14"/>
  <c r="BG144" i="14" s="1"/>
  <c r="AP144" i="14"/>
  <c r="BF144" i="14" s="1"/>
  <c r="AO144" i="14"/>
  <c r="BE144" i="14" s="1"/>
  <c r="AN144" i="14"/>
  <c r="AN143" i="14" s="1"/>
  <c r="AM144" i="14"/>
  <c r="BC144" i="14" s="1"/>
  <c r="AL144" i="14"/>
  <c r="BB144" i="14" s="1"/>
  <c r="AK144" i="14"/>
  <c r="BA144" i="14" s="1"/>
  <c r="AJ144" i="14"/>
  <c r="AI144" i="14"/>
  <c r="X144" i="14"/>
  <c r="W144" i="14"/>
  <c r="W143" i="14" s="1"/>
  <c r="T144" i="14"/>
  <c r="T143" i="14" s="1"/>
  <c r="S144" i="14"/>
  <c r="H144" i="14"/>
  <c r="G144" i="14"/>
  <c r="G143" i="14" s="1"/>
  <c r="D144" i="14"/>
  <c r="D143" i="14" s="1"/>
  <c r="C144" i="14"/>
  <c r="AY144" i="14" s="1"/>
  <c r="AT143" i="14"/>
  <c r="AS143" i="14"/>
  <c r="AP143" i="14"/>
  <c r="AO143" i="14"/>
  <c r="AL143" i="14"/>
  <c r="AK143" i="14"/>
  <c r="AH143" i="14"/>
  <c r="AG143" i="14"/>
  <c r="AF143" i="14"/>
  <c r="AE143" i="14"/>
  <c r="AD143" i="14"/>
  <c r="AC143" i="14"/>
  <c r="AB143" i="14"/>
  <c r="AA143" i="14"/>
  <c r="Z143" i="14"/>
  <c r="Y143" i="14"/>
  <c r="X143" i="14"/>
  <c r="V143" i="14"/>
  <c r="U143" i="14"/>
  <c r="R143" i="14"/>
  <c r="Q143" i="14"/>
  <c r="P143" i="14"/>
  <c r="BL143" i="14" s="1"/>
  <c r="O143" i="14"/>
  <c r="N143" i="14"/>
  <c r="BJ143" i="14" s="1"/>
  <c r="M143" i="14"/>
  <c r="BI143" i="14" s="1"/>
  <c r="L143" i="14"/>
  <c r="BH143" i="14" s="1"/>
  <c r="K143" i="14"/>
  <c r="J143" i="14"/>
  <c r="BF143" i="14" s="1"/>
  <c r="I143" i="14"/>
  <c r="BE143" i="14" s="1"/>
  <c r="H143" i="14"/>
  <c r="BD143" i="14" s="1"/>
  <c r="F143" i="14"/>
  <c r="BB143" i="14" s="1"/>
  <c r="E143" i="14"/>
  <c r="BA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M142" i="14"/>
  <c r="BC142" i="14" s="1"/>
  <c r="AL142" i="14"/>
  <c r="AJ142" i="14" s="1"/>
  <c r="AK142" i="14"/>
  <c r="BA142" i="14" s="1"/>
  <c r="T142" i="14"/>
  <c r="S142" i="14"/>
  <c r="D142" i="14"/>
  <c r="AZ142" i="14" s="1"/>
  <c r="C142" i="14"/>
  <c r="AX141" i="14"/>
  <c r="BN141" i="14" s="1"/>
  <c r="AW141" i="14"/>
  <c r="BM141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M141" i="14"/>
  <c r="BC141" i="14" s="1"/>
  <c r="AL141" i="14"/>
  <c r="BB141" i="14" s="1"/>
  <c r="AK141" i="14"/>
  <c r="BA141" i="14" s="1"/>
  <c r="AI141" i="14"/>
  <c r="X141" i="14"/>
  <c r="T141" i="14" s="1"/>
  <c r="W141" i="14"/>
  <c r="S141" i="14"/>
  <c r="BO141" i="14" s="1"/>
  <c r="H141" i="14"/>
  <c r="G141" i="14"/>
  <c r="C141" i="14"/>
  <c r="AY141" i="14" s="1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BB140" i="14" s="1"/>
  <c r="AK140" i="14"/>
  <c r="BA140" i="14" s="1"/>
  <c r="AJ140" i="14"/>
  <c r="AI140" i="14"/>
  <c r="T140" i="14"/>
  <c r="S140" i="14"/>
  <c r="D140" i="14"/>
  <c r="AZ140" i="14" s="1"/>
  <c r="C140" i="14"/>
  <c r="AY140" i="14" s="1"/>
  <c r="BO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AI139" i="14" s="1"/>
  <c r="AJ139" i="14"/>
  <c r="T139" i="14"/>
  <c r="S139" i="14"/>
  <c r="D139" i="14"/>
  <c r="AZ139" i="14" s="1"/>
  <c r="C139" i="14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N138" i="14"/>
  <c r="BD138" i="14" s="1"/>
  <c r="AM138" i="14"/>
  <c r="BC138" i="14" s="1"/>
  <c r="AL138" i="14"/>
  <c r="AJ138" i="14" s="1"/>
  <c r="AK138" i="14"/>
  <c r="BA138" i="14" s="1"/>
  <c r="T138" i="14"/>
  <c r="S138" i="14"/>
  <c r="D138" i="14"/>
  <c r="AZ138" i="14" s="1"/>
  <c r="C138" i="14"/>
  <c r="AX137" i="14"/>
  <c r="BN137" i="14" s="1"/>
  <c r="AW137" i="14"/>
  <c r="BM137" i="14" s="1"/>
  <c r="AV137" i="14"/>
  <c r="BL137" i="14" s="1"/>
  <c r="AU137" i="14"/>
  <c r="AU136" i="14" s="1"/>
  <c r="AT137" i="14"/>
  <c r="BJ137" i="14" s="1"/>
  <c r="AS137" i="14"/>
  <c r="BI137" i="14" s="1"/>
  <c r="AR137" i="14"/>
  <c r="BH137" i="14" s="1"/>
  <c r="AQ137" i="14"/>
  <c r="AQ136" i="14" s="1"/>
  <c r="AP137" i="14"/>
  <c r="BF137" i="14" s="1"/>
  <c r="AO137" i="14"/>
  <c r="BE137" i="14" s="1"/>
  <c r="AM137" i="14"/>
  <c r="AM136" i="14" s="1"/>
  <c r="AL137" i="14"/>
  <c r="BB137" i="14" s="1"/>
  <c r="AK137" i="14"/>
  <c r="BA137" i="14" s="1"/>
  <c r="AI137" i="14"/>
  <c r="AI136" i="14" s="1"/>
  <c r="X137" i="14"/>
  <c r="T137" i="14" s="1"/>
  <c r="T136" i="14" s="1"/>
  <c r="W137" i="14"/>
  <c r="S137" i="14"/>
  <c r="S136" i="14" s="1"/>
  <c r="H137" i="14"/>
  <c r="G137" i="14"/>
  <c r="C137" i="14"/>
  <c r="C136" i="14" s="1"/>
  <c r="AY136" i="14" s="1"/>
  <c r="AW136" i="14"/>
  <c r="AV136" i="14"/>
  <c r="AS136" i="14"/>
  <c r="AR136" i="14"/>
  <c r="AO136" i="14"/>
  <c r="AK136" i="14"/>
  <c r="AH136" i="14"/>
  <c r="AG136" i="14"/>
  <c r="AF136" i="14"/>
  <c r="AE136" i="14"/>
  <c r="AD136" i="14"/>
  <c r="AC136" i="14"/>
  <c r="AB136" i="14"/>
  <c r="AA136" i="14"/>
  <c r="Z136" i="14"/>
  <c r="Y136" i="14"/>
  <c r="X136" i="14"/>
  <c r="W136" i="14"/>
  <c r="V136" i="14"/>
  <c r="U136" i="14"/>
  <c r="R136" i="14"/>
  <c r="Q136" i="14"/>
  <c r="BM136" i="14" s="1"/>
  <c r="P136" i="14"/>
  <c r="BL136" i="14" s="1"/>
  <c r="O136" i="14"/>
  <c r="BK136" i="14" s="1"/>
  <c r="N136" i="14"/>
  <c r="M136" i="14"/>
  <c r="BI136" i="14" s="1"/>
  <c r="L136" i="14"/>
  <c r="BH136" i="14" s="1"/>
  <c r="K136" i="14"/>
  <c r="BG136" i="14" s="1"/>
  <c r="J136" i="14"/>
  <c r="I136" i="14"/>
  <c r="BE136" i="14" s="1"/>
  <c r="H136" i="14"/>
  <c r="G136" i="14"/>
  <c r="BC136" i="14" s="1"/>
  <c r="F136" i="14"/>
  <c r="E136" i="14"/>
  <c r="BA136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AI135" i="14" s="1"/>
  <c r="AJ135" i="14"/>
  <c r="T135" i="14"/>
  <c r="S135" i="14"/>
  <c r="D135" i="14"/>
  <c r="AZ135" i="14" s="1"/>
  <c r="C135" i="14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L134" i="14"/>
  <c r="AK134" i="14"/>
  <c r="BA134" i="14" s="1"/>
  <c r="X134" i="14"/>
  <c r="T134" i="14" s="1"/>
  <c r="W134" i="14"/>
  <c r="S134" i="14" s="1"/>
  <c r="H134" i="14"/>
  <c r="G134" i="14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N133" i="14"/>
  <c r="BD133" i="14" s="1"/>
  <c r="AM133" i="14"/>
  <c r="BC133" i="14" s="1"/>
  <c r="AL133" i="14"/>
  <c r="BB133" i="14" s="1"/>
  <c r="AK133" i="14"/>
  <c r="BA133" i="14" s="1"/>
  <c r="AH133" i="14"/>
  <c r="T133" i="14" s="1"/>
  <c r="AG133" i="14"/>
  <c r="S133" i="14"/>
  <c r="R133" i="14"/>
  <c r="Q133" i="14"/>
  <c r="C133" i="14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J132" i="14"/>
  <c r="AI132" i="14"/>
  <c r="T132" i="14"/>
  <c r="S132" i="14"/>
  <c r="D132" i="14"/>
  <c r="AZ132" i="14" s="1"/>
  <c r="C132" i="14"/>
  <c r="AY132" i="14" s="1"/>
  <c r="BO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N131" i="14"/>
  <c r="BD131" i="14" s="1"/>
  <c r="AM131" i="14"/>
  <c r="BC131" i="14" s="1"/>
  <c r="AL131" i="14"/>
  <c r="BB131" i="14" s="1"/>
  <c r="AK131" i="14"/>
  <c r="AI131" i="14" s="1"/>
  <c r="AJ131" i="14"/>
  <c r="T131" i="14"/>
  <c r="S131" i="14"/>
  <c r="BO131" i="14" s="1"/>
  <c r="D131" i="14"/>
  <c r="AZ131" i="14" s="1"/>
  <c r="C131" i="14"/>
  <c r="AY131" i="14" s="1"/>
  <c r="AX130" i="14"/>
  <c r="AW130" i="14"/>
  <c r="BM130" i="14" s="1"/>
  <c r="AV130" i="14"/>
  <c r="BL130" i="14" s="1"/>
  <c r="AU130" i="14"/>
  <c r="BK130" i="14" s="1"/>
  <c r="AT130" i="14"/>
  <c r="AT129" i="14" s="1"/>
  <c r="AS130" i="14"/>
  <c r="BI130" i="14" s="1"/>
  <c r="AR130" i="14"/>
  <c r="BH130" i="14" s="1"/>
  <c r="AQ130" i="14"/>
  <c r="BG130" i="14" s="1"/>
  <c r="AP130" i="14"/>
  <c r="AP129" i="14" s="1"/>
  <c r="AO130" i="14"/>
  <c r="BE130" i="14" s="1"/>
  <c r="AL130" i="14"/>
  <c r="AL129" i="14" s="1"/>
  <c r="AK130" i="14"/>
  <c r="BA130" i="14" s="1"/>
  <c r="X130" i="14"/>
  <c r="T130" i="14" s="1"/>
  <c r="T129" i="14" s="1"/>
  <c r="W130" i="14"/>
  <c r="S130" i="14" s="1"/>
  <c r="H130" i="14"/>
  <c r="G130" i="14"/>
  <c r="AV129" i="14"/>
  <c r="AU129" i="14"/>
  <c r="AR129" i="14"/>
  <c r="AQ129" i="14"/>
  <c r="AH129" i="14"/>
  <c r="AG129" i="14"/>
  <c r="AF129" i="14"/>
  <c r="AE129" i="14"/>
  <c r="AD129" i="14"/>
  <c r="AC129" i="14"/>
  <c r="AB129" i="14"/>
  <c r="AA129" i="14"/>
  <c r="Z129" i="14"/>
  <c r="Y129" i="14"/>
  <c r="W129" i="14"/>
  <c r="V129" i="14"/>
  <c r="U129" i="14"/>
  <c r="R129" i="14"/>
  <c r="Q129" i="14"/>
  <c r="P129" i="14"/>
  <c r="BL129" i="14" s="1"/>
  <c r="O129" i="14"/>
  <c r="BK129" i="14" s="1"/>
  <c r="N129" i="14"/>
  <c r="BJ129" i="14" s="1"/>
  <c r="M129" i="14"/>
  <c r="L129" i="14"/>
  <c r="BH129" i="14" s="1"/>
  <c r="K129" i="14"/>
  <c r="BG129" i="14" s="1"/>
  <c r="J129" i="14"/>
  <c r="BF129" i="14" s="1"/>
  <c r="I129" i="14"/>
  <c r="G129" i="14"/>
  <c r="F129" i="14"/>
  <c r="BB129" i="14" s="1"/>
  <c r="E129" i="14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N128" i="14"/>
  <c r="BD128" i="14" s="1"/>
  <c r="AM128" i="14"/>
  <c r="BC128" i="14" s="1"/>
  <c r="AL128" i="14"/>
  <c r="BB128" i="14" s="1"/>
  <c r="AK128" i="14"/>
  <c r="BA128" i="14" s="1"/>
  <c r="AJ128" i="14"/>
  <c r="AI128" i="14"/>
  <c r="T128" i="14"/>
  <c r="S128" i="14"/>
  <c r="D128" i="14"/>
  <c r="AZ128" i="14" s="1"/>
  <c r="C128" i="14"/>
  <c r="AY128" i="14" s="1"/>
  <c r="BO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N127" i="14"/>
  <c r="BD127" i="14" s="1"/>
  <c r="AL127" i="14"/>
  <c r="BB127" i="14" s="1"/>
  <c r="AK127" i="14"/>
  <c r="AJ127" i="14"/>
  <c r="X127" i="14"/>
  <c r="W127" i="14"/>
  <c r="T127" i="14"/>
  <c r="H127" i="14"/>
  <c r="G127" i="14"/>
  <c r="D127" i="14"/>
  <c r="AZ127" i="14" s="1"/>
  <c r="BJ126" i="14"/>
  <c r="AV126" i="14"/>
  <c r="BL126" i="14" s="1"/>
  <c r="AU126" i="14"/>
  <c r="BK126" i="14" s="1"/>
  <c r="AT126" i="14"/>
  <c r="AT122" i="14" s="1"/>
  <c r="AS126" i="14"/>
  <c r="BI126" i="14" s="1"/>
  <c r="AR126" i="14"/>
  <c r="BH126" i="14" s="1"/>
  <c r="AQ126" i="14"/>
  <c r="BG126" i="14" s="1"/>
  <c r="AP126" i="14"/>
  <c r="AO126" i="14"/>
  <c r="BE126" i="14" s="1"/>
  <c r="AN126" i="14"/>
  <c r="BD126" i="14" s="1"/>
  <c r="AM126" i="14"/>
  <c r="BC126" i="14" s="1"/>
  <c r="AL126" i="14"/>
  <c r="AK126" i="14"/>
  <c r="AH126" i="14"/>
  <c r="AG126" i="14"/>
  <c r="S126" i="14" s="1"/>
  <c r="R126" i="14"/>
  <c r="Q126" i="14"/>
  <c r="BK125" i="14"/>
  <c r="BC125" i="14"/>
  <c r="AX125" i="14"/>
  <c r="BN125" i="14" s="1"/>
  <c r="AW125" i="14"/>
  <c r="BM125" i="14" s="1"/>
  <c r="AV125" i="14"/>
  <c r="BL125" i="14" s="1"/>
  <c r="AU125" i="14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AI125" i="14" s="1"/>
  <c r="AL125" i="14"/>
  <c r="AJ125" i="14" s="1"/>
  <c r="AK125" i="14"/>
  <c r="BA125" i="14" s="1"/>
  <c r="T125" i="14"/>
  <c r="S125" i="14"/>
  <c r="D125" i="14"/>
  <c r="AZ125" i="14" s="1"/>
  <c r="C125" i="14"/>
  <c r="BK124" i="14"/>
  <c r="BC124" i="14"/>
  <c r="AX124" i="14"/>
  <c r="BN124" i="14" s="1"/>
  <c r="AW124" i="14"/>
  <c r="BM124" i="14" s="1"/>
  <c r="AV124" i="14"/>
  <c r="BL124" i="14" s="1"/>
  <c r="AU124" i="14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N124" i="14"/>
  <c r="BD124" i="14" s="1"/>
  <c r="AM124" i="14"/>
  <c r="AL124" i="14"/>
  <c r="BB124" i="14" s="1"/>
  <c r="AK124" i="14"/>
  <c r="BA124" i="14" s="1"/>
  <c r="AJ124" i="14"/>
  <c r="AI124" i="14"/>
  <c r="T124" i="14"/>
  <c r="S124" i="14"/>
  <c r="D124" i="14"/>
  <c r="AZ124" i="14" s="1"/>
  <c r="C124" i="14"/>
  <c r="AY124" i="14" s="1"/>
  <c r="BO124" i="14" s="1"/>
  <c r="BI123" i="14"/>
  <c r="AV123" i="14"/>
  <c r="AU123" i="14"/>
  <c r="BK123" i="14" s="1"/>
  <c r="AT123" i="14"/>
  <c r="BJ123" i="14" s="1"/>
  <c r="AS123" i="14"/>
  <c r="AR123" i="14"/>
  <c r="AQ123" i="14"/>
  <c r="BG123" i="14" s="1"/>
  <c r="AP123" i="14"/>
  <c r="BF123" i="14" s="1"/>
  <c r="AO123" i="14"/>
  <c r="BE123" i="14" s="1"/>
  <c r="AN123" i="14"/>
  <c r="AL123" i="14"/>
  <c r="BB123" i="14" s="1"/>
  <c r="AK123" i="14"/>
  <c r="AH123" i="14"/>
  <c r="AX123" i="14" s="1"/>
  <c r="AG123" i="14"/>
  <c r="X123" i="14"/>
  <c r="T123" i="14" s="1"/>
  <c r="W123" i="14"/>
  <c r="S123" i="14"/>
  <c r="Q123" i="14"/>
  <c r="H123" i="14"/>
  <c r="G123" i="14"/>
  <c r="D123" i="14"/>
  <c r="C123" i="14"/>
  <c r="BI122" i="14"/>
  <c r="AU122" i="14"/>
  <c r="AS122" i="14"/>
  <c r="AQ122" i="14"/>
  <c r="AO122" i="14"/>
  <c r="AK122" i="14"/>
  <c r="AG122" i="14"/>
  <c r="AF122" i="14"/>
  <c r="AE122" i="14"/>
  <c r="AD122" i="14"/>
  <c r="AC122" i="14"/>
  <c r="AB122" i="14"/>
  <c r="AA122" i="14"/>
  <c r="Z122" i="14"/>
  <c r="Y122" i="14"/>
  <c r="X122" i="14"/>
  <c r="V122" i="14"/>
  <c r="U122" i="14"/>
  <c r="Q122" i="14"/>
  <c r="P122" i="14"/>
  <c r="O122" i="14"/>
  <c r="BK122" i="14" s="1"/>
  <c r="N122" i="14"/>
  <c r="BJ122" i="14" s="1"/>
  <c r="M122" i="14"/>
  <c r="L122" i="14"/>
  <c r="K122" i="14"/>
  <c r="BG122" i="14" s="1"/>
  <c r="J122" i="14"/>
  <c r="I122" i="14"/>
  <c r="BE122" i="14" s="1"/>
  <c r="H122" i="14"/>
  <c r="F122" i="14"/>
  <c r="E122" i="14"/>
  <c r="BA122" i="14" s="1"/>
  <c r="BJ121" i="14"/>
  <c r="BI121" i="14"/>
  <c r="BB121" i="14"/>
  <c r="BA121" i="14"/>
  <c r="AX121" i="14"/>
  <c r="BN121" i="14" s="1"/>
  <c r="AW121" i="14"/>
  <c r="BM121" i="14" s="1"/>
  <c r="AV121" i="14"/>
  <c r="BL121" i="14" s="1"/>
  <c r="AU121" i="14"/>
  <c r="BK121" i="14" s="1"/>
  <c r="AT121" i="14"/>
  <c r="AS121" i="14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AJ121" i="14" s="1"/>
  <c r="AK121" i="14"/>
  <c r="AI121" i="14" s="1"/>
  <c r="T121" i="14"/>
  <c r="S121" i="14"/>
  <c r="BO121" i="14" s="1"/>
  <c r="D121" i="14"/>
  <c r="AZ121" i="14" s="1"/>
  <c r="C121" i="14"/>
  <c r="AY121" i="14" s="1"/>
  <c r="BG120" i="14"/>
  <c r="BC120" i="14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AI120" i="14" s="1"/>
  <c r="AP120" i="14"/>
  <c r="BF120" i="14" s="1"/>
  <c r="AO120" i="14"/>
  <c r="BE120" i="14" s="1"/>
  <c r="AM120" i="14"/>
  <c r="AL120" i="14"/>
  <c r="AK120" i="14"/>
  <c r="BA120" i="14" s="1"/>
  <c r="X120" i="14"/>
  <c r="T120" i="14" s="1"/>
  <c r="W120" i="14"/>
  <c r="S120" i="14"/>
  <c r="H120" i="14"/>
  <c r="G120" i="14"/>
  <c r="C120" i="14"/>
  <c r="C115" i="14" s="1"/>
  <c r="BH119" i="14"/>
  <c r="BG119" i="14"/>
  <c r="AV119" i="14"/>
  <c r="BL119" i="14" s="1"/>
  <c r="AU119" i="14"/>
  <c r="BK119" i="14" s="1"/>
  <c r="AT119" i="14"/>
  <c r="BJ119" i="14" s="1"/>
  <c r="AS119" i="14"/>
  <c r="BI119" i="14" s="1"/>
  <c r="AR119" i="14"/>
  <c r="AQ119" i="14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H119" i="14"/>
  <c r="AG119" i="14"/>
  <c r="T119" i="14"/>
  <c r="S119" i="14"/>
  <c r="R119" i="14"/>
  <c r="Q119" i="14"/>
  <c r="D119" i="14"/>
  <c r="C119" i="14"/>
  <c r="BM118" i="14"/>
  <c r="BL118" i="14"/>
  <c r="BE118" i="14"/>
  <c r="BD118" i="14"/>
  <c r="AX118" i="14"/>
  <c r="BN118" i="14" s="1"/>
  <c r="AW118" i="14"/>
  <c r="AV118" i="14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AN118" i="14"/>
  <c r="AM118" i="14"/>
  <c r="BC118" i="14" s="1"/>
  <c r="AL118" i="14"/>
  <c r="BB118" i="14" s="1"/>
  <c r="AK118" i="14"/>
  <c r="AI118" i="14" s="1"/>
  <c r="AJ118" i="14"/>
  <c r="T118" i="14"/>
  <c r="S118" i="14"/>
  <c r="D118" i="14"/>
  <c r="AZ118" i="14" s="1"/>
  <c r="C118" i="14"/>
  <c r="BM117" i="14"/>
  <c r="BJ117" i="14"/>
  <c r="BB117" i="14"/>
  <c r="AX117" i="14"/>
  <c r="BN117" i="14" s="1"/>
  <c r="AW117" i="14"/>
  <c r="AV117" i="14"/>
  <c r="BL117" i="14" s="1"/>
  <c r="AU117" i="14"/>
  <c r="BK117" i="14" s="1"/>
  <c r="AT117" i="14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N117" i="14"/>
  <c r="BD117" i="14" s="1"/>
  <c r="AM117" i="14"/>
  <c r="BC117" i="14" s="1"/>
  <c r="AL117" i="14"/>
  <c r="AJ117" i="14" s="1"/>
  <c r="AK117" i="14"/>
  <c r="T117" i="14"/>
  <c r="S117" i="14"/>
  <c r="D117" i="14"/>
  <c r="AZ117" i="14" s="1"/>
  <c r="C117" i="14"/>
  <c r="BJ116" i="14"/>
  <c r="BB116" i="14"/>
  <c r="AX116" i="14"/>
  <c r="AW116" i="14"/>
  <c r="BM116" i="14" s="1"/>
  <c r="AV116" i="14"/>
  <c r="BL116" i="14" s="1"/>
  <c r="AU116" i="14"/>
  <c r="BK116" i="14" s="1"/>
  <c r="AT116" i="14"/>
  <c r="AT115" i="14" s="1"/>
  <c r="AS116" i="14"/>
  <c r="BI116" i="14" s="1"/>
  <c r="AR116" i="14"/>
  <c r="BH116" i="14" s="1"/>
  <c r="AQ116" i="14"/>
  <c r="AQ115" i="14" s="1"/>
  <c r="AP116" i="14"/>
  <c r="AP115" i="14" s="1"/>
  <c r="AO116" i="14"/>
  <c r="BE116" i="14" s="1"/>
  <c r="AM116" i="14"/>
  <c r="AL116" i="14"/>
  <c r="AK116" i="14"/>
  <c r="BA116" i="14" s="1"/>
  <c r="X116" i="14"/>
  <c r="T116" i="14" s="1"/>
  <c r="T115" i="14" s="1"/>
  <c r="W116" i="14"/>
  <c r="S116" i="14"/>
  <c r="H116" i="14"/>
  <c r="G116" i="14"/>
  <c r="C116" i="14"/>
  <c r="BK115" i="14"/>
  <c r="AV115" i="14"/>
  <c r="AU115" i="14"/>
  <c r="AS115" i="14"/>
  <c r="AR115" i="14"/>
  <c r="AO115" i="14"/>
  <c r="AK115" i="14"/>
  <c r="AH115" i="14"/>
  <c r="AG115" i="14"/>
  <c r="AF115" i="14"/>
  <c r="AE115" i="14"/>
  <c r="AD115" i="14"/>
  <c r="AC115" i="14"/>
  <c r="AB115" i="14"/>
  <c r="AA115" i="14"/>
  <c r="Z115" i="14"/>
  <c r="Y115" i="14"/>
  <c r="W115" i="14"/>
  <c r="V115" i="14"/>
  <c r="U115" i="14"/>
  <c r="S115" i="14"/>
  <c r="R115" i="14"/>
  <c r="Q115" i="14"/>
  <c r="P115" i="14"/>
  <c r="BL115" i="14" s="1"/>
  <c r="O115" i="14"/>
  <c r="N115" i="14"/>
  <c r="BJ115" i="14" s="1"/>
  <c r="M115" i="14"/>
  <c r="BI115" i="14" s="1"/>
  <c r="L115" i="14"/>
  <c r="BH115" i="14" s="1"/>
  <c r="K115" i="14"/>
  <c r="BG115" i="14" s="1"/>
  <c r="J115" i="14"/>
  <c r="BF115" i="14" s="1"/>
  <c r="I115" i="14"/>
  <c r="BE115" i="14" s="1"/>
  <c r="H115" i="14"/>
  <c r="G115" i="14"/>
  <c r="F115" i="14"/>
  <c r="E115" i="14"/>
  <c r="BA115" i="14" s="1"/>
  <c r="BM114" i="14"/>
  <c r="BI114" i="14"/>
  <c r="BE114" i="14"/>
  <c r="BA114" i="14"/>
  <c r="AX114" i="14"/>
  <c r="BN114" i="14" s="1"/>
  <c r="AW114" i="14"/>
  <c r="AV114" i="14"/>
  <c r="BL114" i="14" s="1"/>
  <c r="AU114" i="14"/>
  <c r="BK114" i="14" s="1"/>
  <c r="AT114" i="14"/>
  <c r="BJ114" i="14" s="1"/>
  <c r="AS114" i="14"/>
  <c r="AR114" i="14"/>
  <c r="BH114" i="14" s="1"/>
  <c r="AQ114" i="14"/>
  <c r="BG114" i="14" s="1"/>
  <c r="AP114" i="14"/>
  <c r="BF114" i="14" s="1"/>
  <c r="AO114" i="14"/>
  <c r="AN114" i="14"/>
  <c r="BD114" i="14" s="1"/>
  <c r="AM114" i="14"/>
  <c r="BC114" i="14" s="1"/>
  <c r="AL114" i="14"/>
  <c r="BB114" i="14" s="1"/>
  <c r="AK114" i="14"/>
  <c r="AI114" i="14" s="1"/>
  <c r="AJ114" i="14"/>
  <c r="AZ114" i="14" s="1"/>
  <c r="T114" i="14"/>
  <c r="S114" i="14"/>
  <c r="D114" i="14"/>
  <c r="C114" i="14"/>
  <c r="AY114" i="14" s="1"/>
  <c r="BI113" i="14"/>
  <c r="AX113" i="14"/>
  <c r="BN113" i="14" s="1"/>
  <c r="AW113" i="14"/>
  <c r="BM113" i="14" s="1"/>
  <c r="AV113" i="14"/>
  <c r="BL113" i="14" s="1"/>
  <c r="AU113" i="14"/>
  <c r="BK113" i="14" s="1"/>
  <c r="AT113" i="14"/>
  <c r="BJ113" i="14" s="1"/>
  <c r="AS113" i="14"/>
  <c r="AR113" i="14"/>
  <c r="BH113" i="14" s="1"/>
  <c r="AQ113" i="14"/>
  <c r="BG113" i="14" s="1"/>
  <c r="AP113" i="14"/>
  <c r="BF113" i="14" s="1"/>
  <c r="AO113" i="14"/>
  <c r="BE113" i="14" s="1"/>
  <c r="AL113" i="14"/>
  <c r="AK113" i="14"/>
  <c r="X113" i="14"/>
  <c r="T113" i="14" s="1"/>
  <c r="W113" i="14"/>
  <c r="S113" i="14" s="1"/>
  <c r="H113" i="14"/>
  <c r="G113" i="14"/>
  <c r="BJ112" i="14"/>
  <c r="BB112" i="14"/>
  <c r="AV112" i="14"/>
  <c r="BL112" i="14" s="1"/>
  <c r="AU112" i="14"/>
  <c r="AT112" i="14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AL112" i="14"/>
  <c r="AK112" i="14"/>
  <c r="BA112" i="14" s="1"/>
  <c r="AH112" i="14"/>
  <c r="AG112" i="14"/>
  <c r="S112" i="14"/>
  <c r="R112" i="14"/>
  <c r="D112" i="14" s="1"/>
  <c r="Q112" i="14"/>
  <c r="C112" i="14"/>
  <c r="BK111" i="14"/>
  <c r="BC111" i="14"/>
  <c r="AX111" i="14"/>
  <c r="BN111" i="14" s="1"/>
  <c r="AW111" i="14"/>
  <c r="BM111" i="14" s="1"/>
  <c r="AV111" i="14"/>
  <c r="BL111" i="14" s="1"/>
  <c r="AU111" i="14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AL111" i="14"/>
  <c r="BB111" i="14" s="1"/>
  <c r="AK111" i="14"/>
  <c r="BA111" i="14" s="1"/>
  <c r="AJ111" i="14"/>
  <c r="AI111" i="14"/>
  <c r="T111" i="14"/>
  <c r="S111" i="14"/>
  <c r="D111" i="14"/>
  <c r="AZ111" i="14" s="1"/>
  <c r="C111" i="14"/>
  <c r="AY111" i="14" s="1"/>
  <c r="BO111" i="14" s="1"/>
  <c r="BL110" i="14"/>
  <c r="BD110" i="14"/>
  <c r="AX110" i="14"/>
  <c r="BN110" i="14" s="1"/>
  <c r="AW110" i="14"/>
  <c r="BM110" i="14" s="1"/>
  <c r="AV110" i="14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N110" i="14"/>
  <c r="AM110" i="14"/>
  <c r="BC110" i="14" s="1"/>
  <c r="AL110" i="14"/>
  <c r="BB110" i="14" s="1"/>
  <c r="AK110" i="14"/>
  <c r="AJ110" i="14"/>
  <c r="T110" i="14"/>
  <c r="S110" i="14"/>
  <c r="D110" i="14"/>
  <c r="AZ110" i="14" s="1"/>
  <c r="C110" i="14"/>
  <c r="BJ109" i="14"/>
  <c r="BI109" i="14"/>
  <c r="BB109" i="14"/>
  <c r="AV109" i="14"/>
  <c r="BL109" i="14" s="1"/>
  <c r="AU109" i="14"/>
  <c r="BK109" i="14" s="1"/>
  <c r="AT109" i="14"/>
  <c r="AS109" i="14"/>
  <c r="AS108" i="14" s="1"/>
  <c r="AR109" i="14"/>
  <c r="BH109" i="14" s="1"/>
  <c r="AQ109" i="14"/>
  <c r="BG109" i="14" s="1"/>
  <c r="AP109" i="14"/>
  <c r="BF109" i="14" s="1"/>
  <c r="AO109" i="14"/>
  <c r="AO108" i="14" s="1"/>
  <c r="AL109" i="14"/>
  <c r="AK109" i="14"/>
  <c r="AH109" i="14"/>
  <c r="AX109" i="14" s="1"/>
  <c r="AG109" i="14"/>
  <c r="AG108" i="14" s="1"/>
  <c r="X109" i="14"/>
  <c r="W109" i="14"/>
  <c r="T109" i="14"/>
  <c r="S109" i="14"/>
  <c r="R109" i="14"/>
  <c r="Q109" i="14"/>
  <c r="Q108" i="14" s="1"/>
  <c r="H109" i="14"/>
  <c r="G109" i="14"/>
  <c r="BB108" i="14"/>
  <c r="AV108" i="14"/>
  <c r="AT108" i="14"/>
  <c r="AR108" i="14"/>
  <c r="AQ108" i="14"/>
  <c r="AP108" i="14"/>
  <c r="AL108" i="14"/>
  <c r="AF108" i="14"/>
  <c r="AE108" i="14"/>
  <c r="AD108" i="14"/>
  <c r="AC108" i="14"/>
  <c r="AB108" i="14"/>
  <c r="AA108" i="14"/>
  <c r="Z108" i="14"/>
  <c r="Y108" i="14"/>
  <c r="X108" i="14"/>
  <c r="W108" i="14"/>
  <c r="V108" i="14"/>
  <c r="U108" i="14"/>
  <c r="S108" i="14"/>
  <c r="R108" i="14"/>
  <c r="P108" i="14"/>
  <c r="O108" i="14"/>
  <c r="N108" i="14"/>
  <c r="BJ108" i="14" s="1"/>
  <c r="M108" i="14"/>
  <c r="BI108" i="14" s="1"/>
  <c r="L108" i="14"/>
  <c r="BH108" i="14" s="1"/>
  <c r="K108" i="14"/>
  <c r="BG108" i="14" s="1"/>
  <c r="J108" i="14"/>
  <c r="BF108" i="14" s="1"/>
  <c r="I108" i="14"/>
  <c r="BE108" i="14" s="1"/>
  <c r="H108" i="14"/>
  <c r="G108" i="14"/>
  <c r="F108" i="14"/>
  <c r="E108" i="14"/>
  <c r="BK107" i="14"/>
  <c r="BI107" i="14"/>
  <c r="BE107" i="14"/>
  <c r="AX107" i="14"/>
  <c r="BN107" i="14" s="1"/>
  <c r="AW107" i="14"/>
  <c r="BM107" i="14" s="1"/>
  <c r="AV107" i="14"/>
  <c r="BL107" i="14" s="1"/>
  <c r="AU107" i="14"/>
  <c r="AT107" i="14"/>
  <c r="BJ107" i="14" s="1"/>
  <c r="AS107" i="14"/>
  <c r="AR107" i="14"/>
  <c r="BH107" i="14" s="1"/>
  <c r="AQ107" i="14"/>
  <c r="BG107" i="14" s="1"/>
  <c r="AP107" i="14"/>
  <c r="BF107" i="14" s="1"/>
  <c r="AO107" i="14"/>
  <c r="AN107" i="14"/>
  <c r="BD107" i="14" s="1"/>
  <c r="AM107" i="14"/>
  <c r="BC107" i="14" s="1"/>
  <c r="AL107" i="14"/>
  <c r="BB107" i="14" s="1"/>
  <c r="AK107" i="14"/>
  <c r="BA107" i="14" s="1"/>
  <c r="AJ107" i="14"/>
  <c r="AI107" i="14"/>
  <c r="T107" i="14"/>
  <c r="S107" i="14"/>
  <c r="BO107" i="14" s="1"/>
  <c r="D107" i="14"/>
  <c r="AZ107" i="14" s="1"/>
  <c r="C107" i="14"/>
  <c r="AY107" i="14" s="1"/>
  <c r="AX106" i="14"/>
  <c r="BN106" i="14" s="1"/>
  <c r="AW106" i="14"/>
  <c r="BM106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AL106" i="14"/>
  <c r="BB106" i="14" s="1"/>
  <c r="AK106" i="14"/>
  <c r="X106" i="14"/>
  <c r="T106" i="14" s="1"/>
  <c r="W106" i="14"/>
  <c r="H106" i="14"/>
  <c r="G106" i="14"/>
  <c r="BJ105" i="14"/>
  <c r="BF105" i="14"/>
  <c r="AX105" i="14"/>
  <c r="BN105" i="14" s="1"/>
  <c r="AV105" i="14"/>
  <c r="BL105" i="14" s="1"/>
  <c r="AU105" i="14"/>
  <c r="BK105" i="14" s="1"/>
  <c r="AT105" i="14"/>
  <c r="AT101" i="14" s="1"/>
  <c r="AS105" i="14"/>
  <c r="BI105" i="14" s="1"/>
  <c r="AR105" i="14"/>
  <c r="BH105" i="14" s="1"/>
  <c r="AQ105" i="14"/>
  <c r="BG105" i="14" s="1"/>
  <c r="AP105" i="14"/>
  <c r="AP101" i="14" s="1"/>
  <c r="AO105" i="14"/>
  <c r="BE105" i="14" s="1"/>
  <c r="AN105" i="14"/>
  <c r="BD105" i="14" s="1"/>
  <c r="AM105" i="14"/>
  <c r="BC105" i="14" s="1"/>
  <c r="AL105" i="14"/>
  <c r="AK105" i="14"/>
  <c r="AG105" i="14"/>
  <c r="T105" i="14"/>
  <c r="R105" i="14"/>
  <c r="D105" i="14" s="1"/>
  <c r="Q105" i="14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AK104" i="14"/>
  <c r="BA104" i="14" s="1"/>
  <c r="AI104" i="14"/>
  <c r="T104" i="14"/>
  <c r="S104" i="14"/>
  <c r="BO104" i="14" s="1"/>
  <c r="D104" i="14"/>
  <c r="C104" i="14"/>
  <c r="AY104" i="14" s="1"/>
  <c r="BK103" i="14"/>
  <c r="AX103" i="14"/>
  <c r="BN103" i="14" s="1"/>
  <c r="AW103" i="14"/>
  <c r="BM103" i="14" s="1"/>
  <c r="AV103" i="14"/>
  <c r="BL103" i="14" s="1"/>
  <c r="AU103" i="14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N103" i="14"/>
  <c r="BD103" i="14" s="1"/>
  <c r="AM103" i="14"/>
  <c r="BC103" i="14" s="1"/>
  <c r="AL103" i="14"/>
  <c r="BB103" i="14" s="1"/>
  <c r="AK103" i="14"/>
  <c r="BA103" i="14" s="1"/>
  <c r="AJ103" i="14"/>
  <c r="AI103" i="14"/>
  <c r="T103" i="14"/>
  <c r="S103" i="14"/>
  <c r="D103" i="14"/>
  <c r="AZ103" i="14" s="1"/>
  <c r="C103" i="14"/>
  <c r="AY103" i="14" s="1"/>
  <c r="BO103" i="14" s="1"/>
  <c r="BL102" i="14"/>
  <c r="AV102" i="14"/>
  <c r="AV101" i="14" s="1"/>
  <c r="AU102" i="14"/>
  <c r="BK102" i="14" s="1"/>
  <c r="AT102" i="14"/>
  <c r="BJ102" i="14" s="1"/>
  <c r="AS102" i="14"/>
  <c r="BI102" i="14" s="1"/>
  <c r="AR102" i="14"/>
  <c r="AQ102" i="14"/>
  <c r="BG102" i="14" s="1"/>
  <c r="AP102" i="14"/>
  <c r="BF102" i="14" s="1"/>
  <c r="AO102" i="14"/>
  <c r="BE102" i="14" s="1"/>
  <c r="AN102" i="14"/>
  <c r="AL102" i="14"/>
  <c r="BB102" i="14" s="1"/>
  <c r="AK102" i="14"/>
  <c r="BA102" i="14" s="1"/>
  <c r="AH102" i="14"/>
  <c r="AG102" i="14"/>
  <c r="X102" i="14"/>
  <c r="W102" i="14"/>
  <c r="S102" i="14"/>
  <c r="R102" i="14"/>
  <c r="Q102" i="14"/>
  <c r="H102" i="14"/>
  <c r="G102" i="14"/>
  <c r="D102" i="14"/>
  <c r="AU101" i="14"/>
  <c r="AS101" i="14"/>
  <c r="AQ101" i="14"/>
  <c r="AK101" i="14"/>
  <c r="AH101" i="14"/>
  <c r="AF101" i="14"/>
  <c r="AE101" i="14"/>
  <c r="AD101" i="14"/>
  <c r="AC101" i="14"/>
  <c r="AB101" i="14"/>
  <c r="AA101" i="14"/>
  <c r="Z101" i="14"/>
  <c r="Y101" i="14"/>
  <c r="V101" i="14"/>
  <c r="U101" i="14"/>
  <c r="Q101" i="14"/>
  <c r="P101" i="14"/>
  <c r="O101" i="14"/>
  <c r="BK101" i="14" s="1"/>
  <c r="N101" i="14"/>
  <c r="BJ101" i="14" s="1"/>
  <c r="M101" i="14"/>
  <c r="L101" i="14"/>
  <c r="K101" i="14"/>
  <c r="BG101" i="14" s="1"/>
  <c r="J101" i="14"/>
  <c r="BF101" i="14" s="1"/>
  <c r="I101" i="14"/>
  <c r="H101" i="14"/>
  <c r="F101" i="14"/>
  <c r="E101" i="14"/>
  <c r="BA101" i="14" s="1"/>
  <c r="BN100" i="14"/>
  <c r="AX100" i="14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AK100" i="14"/>
  <c r="BA100" i="14" s="1"/>
  <c r="AI100" i="14"/>
  <c r="T100" i="14"/>
  <c r="S100" i="14"/>
  <c r="BO100" i="14" s="1"/>
  <c r="D100" i="14"/>
  <c r="C100" i="14"/>
  <c r="AY100" i="14" s="1"/>
  <c r="BK99" i="14"/>
  <c r="AX99" i="14"/>
  <c r="BN99" i="14" s="1"/>
  <c r="AW99" i="14"/>
  <c r="BM99" i="14" s="1"/>
  <c r="AV99" i="14"/>
  <c r="BL99" i="14" s="1"/>
  <c r="AU99" i="14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M99" i="14"/>
  <c r="BC99" i="14" s="1"/>
  <c r="AL99" i="14"/>
  <c r="AK99" i="14"/>
  <c r="BA99" i="14" s="1"/>
  <c r="X99" i="14"/>
  <c r="T99" i="14" s="1"/>
  <c r="W99" i="14"/>
  <c r="S99" i="14"/>
  <c r="H99" i="14"/>
  <c r="G99" i="14"/>
  <c r="C99" i="14"/>
  <c r="AV98" i="14"/>
  <c r="AV94" i="14" s="1"/>
  <c r="BL94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BA98" i="14" s="1"/>
  <c r="AH98" i="14"/>
  <c r="AG98" i="14"/>
  <c r="T98" i="14"/>
  <c r="S98" i="14"/>
  <c r="R98" i="14"/>
  <c r="Q98" i="14"/>
  <c r="D98" i="14"/>
  <c r="C98" i="14"/>
  <c r="BM97" i="14"/>
  <c r="BE97" i="14"/>
  <c r="BA97" i="14"/>
  <c r="AX97" i="14"/>
  <c r="BN97" i="14" s="1"/>
  <c r="AW97" i="14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AN97" i="14"/>
  <c r="BD97" i="14" s="1"/>
  <c r="AM97" i="14"/>
  <c r="BC97" i="14" s="1"/>
  <c r="AL97" i="14"/>
  <c r="BB97" i="14" s="1"/>
  <c r="AK97" i="14"/>
  <c r="AI97" i="14" s="1"/>
  <c r="AJ97" i="14"/>
  <c r="T97" i="14"/>
  <c r="S97" i="14"/>
  <c r="D97" i="14"/>
  <c r="AZ97" i="14" s="1"/>
  <c r="C97" i="14"/>
  <c r="AY97" i="14" s="1"/>
  <c r="AX96" i="14"/>
  <c r="BN96" i="14" s="1"/>
  <c r="AW96" i="14"/>
  <c r="BM96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N96" i="14"/>
  <c r="BD96" i="14" s="1"/>
  <c r="AM96" i="14"/>
  <c r="BC96" i="14" s="1"/>
  <c r="AL96" i="14"/>
  <c r="AK96" i="14"/>
  <c r="AI96" i="14" s="1"/>
  <c r="T96" i="14"/>
  <c r="S96" i="14"/>
  <c r="BO96" i="14" s="1"/>
  <c r="D96" i="14"/>
  <c r="C96" i="14"/>
  <c r="AY96" i="14" s="1"/>
  <c r="AV95" i="14"/>
  <c r="BL95" i="14" s="1"/>
  <c r="AU95" i="14"/>
  <c r="AT95" i="14"/>
  <c r="BJ95" i="14" s="1"/>
  <c r="AS95" i="14"/>
  <c r="BI95" i="14" s="1"/>
  <c r="AR95" i="14"/>
  <c r="BH95" i="14" s="1"/>
  <c r="AQ95" i="14"/>
  <c r="AQ94" i="14" s="1"/>
  <c r="AP95" i="14"/>
  <c r="BF95" i="14" s="1"/>
  <c r="AO95" i="14"/>
  <c r="BE95" i="14" s="1"/>
  <c r="AM95" i="14"/>
  <c r="AM94" i="14" s="1"/>
  <c r="AL95" i="14"/>
  <c r="AK95" i="14"/>
  <c r="BA95" i="14" s="1"/>
  <c r="AH95" i="14"/>
  <c r="AX95" i="14" s="1"/>
  <c r="AG95" i="14"/>
  <c r="X95" i="14"/>
  <c r="W95" i="14"/>
  <c r="T95" i="14"/>
  <c r="R95" i="14"/>
  <c r="BN95" i="14" s="1"/>
  <c r="Q95" i="14"/>
  <c r="H95" i="14"/>
  <c r="G95" i="14"/>
  <c r="C95" i="14"/>
  <c r="AT94" i="14"/>
  <c r="AS94" i="14"/>
  <c r="AR94" i="14"/>
  <c r="AP94" i="14"/>
  <c r="AO94" i="14"/>
  <c r="AL94" i="14"/>
  <c r="AK94" i="14"/>
  <c r="AH94" i="14"/>
  <c r="AG94" i="14"/>
  <c r="AF94" i="14"/>
  <c r="AE94" i="14"/>
  <c r="AD94" i="14"/>
  <c r="AC94" i="14"/>
  <c r="AB94" i="14"/>
  <c r="AA94" i="14"/>
  <c r="Z94" i="14"/>
  <c r="Y94" i="14"/>
  <c r="X94" i="14"/>
  <c r="V94" i="14"/>
  <c r="U94" i="14"/>
  <c r="T94" i="14"/>
  <c r="R94" i="14"/>
  <c r="P94" i="14"/>
  <c r="O94" i="14"/>
  <c r="N94" i="14"/>
  <c r="BJ94" i="14" s="1"/>
  <c r="M94" i="14"/>
  <c r="BI94" i="14" s="1"/>
  <c r="L94" i="14"/>
  <c r="BH94" i="14" s="1"/>
  <c r="K94" i="14"/>
  <c r="J94" i="14"/>
  <c r="BF94" i="14" s="1"/>
  <c r="I94" i="14"/>
  <c r="BE94" i="14" s="1"/>
  <c r="H94" i="14"/>
  <c r="G94" i="14"/>
  <c r="BC94" i="14" s="1"/>
  <c r="F94" i="14"/>
  <c r="BB94" i="14" s="1"/>
  <c r="E94" i="14"/>
  <c r="BA94" i="14" s="1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N93" i="14"/>
  <c r="BD93" i="14" s="1"/>
  <c r="AM93" i="14"/>
  <c r="BC93" i="14" s="1"/>
  <c r="AL93" i="14"/>
  <c r="BB93" i="14" s="1"/>
  <c r="AK93" i="14"/>
  <c r="AJ93" i="14"/>
  <c r="T93" i="14"/>
  <c r="S93" i="14"/>
  <c r="D93" i="14"/>
  <c r="AZ93" i="14" s="1"/>
  <c r="C93" i="14"/>
  <c r="BJ92" i="14"/>
  <c r="BF92" i="14"/>
  <c r="AX92" i="14"/>
  <c r="BN92" i="14" s="1"/>
  <c r="AW92" i="14"/>
  <c r="BM92" i="14" s="1"/>
  <c r="AV92" i="14"/>
  <c r="BL92" i="14" s="1"/>
  <c r="AU92" i="14"/>
  <c r="BK92" i="14" s="1"/>
  <c r="AT92" i="14"/>
  <c r="AS92" i="14"/>
  <c r="BI92" i="14" s="1"/>
  <c r="AR92" i="14"/>
  <c r="BH92" i="14" s="1"/>
  <c r="AQ92" i="14"/>
  <c r="BG92" i="14" s="1"/>
  <c r="AP92" i="14"/>
  <c r="AO92" i="14"/>
  <c r="BE92" i="14" s="1"/>
  <c r="AL92" i="14"/>
  <c r="AK92" i="14"/>
  <c r="X92" i="14"/>
  <c r="T92" i="14" s="1"/>
  <c r="W92" i="14"/>
  <c r="S92" i="14" s="1"/>
  <c r="H92" i="14"/>
  <c r="G92" i="14"/>
  <c r="BK91" i="14"/>
  <c r="BC91" i="14"/>
  <c r="AV91" i="14"/>
  <c r="BL91" i="14" s="1"/>
  <c r="AU91" i="14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AL91" i="14"/>
  <c r="BB91" i="14" s="1"/>
  <c r="AK91" i="14"/>
  <c r="AH91" i="14"/>
  <c r="T91" i="14" s="1"/>
  <c r="AG91" i="14"/>
  <c r="S91" i="14" s="1"/>
  <c r="R91" i="14"/>
  <c r="D91" i="14" s="1"/>
  <c r="Q91" i="14"/>
  <c r="BJ90" i="14"/>
  <c r="AX90" i="14"/>
  <c r="BN90" i="14" s="1"/>
  <c r="AW90" i="14"/>
  <c r="BM90" i="14" s="1"/>
  <c r="AV90" i="14"/>
  <c r="BL90" i="14" s="1"/>
  <c r="AU90" i="14"/>
  <c r="BK90" i="14" s="1"/>
  <c r="AT90" i="14"/>
  <c r="AS90" i="14"/>
  <c r="BI90" i="14" s="1"/>
  <c r="AR90" i="14"/>
  <c r="BH90" i="14" s="1"/>
  <c r="AQ90" i="14"/>
  <c r="BG90" i="14" s="1"/>
  <c r="AP90" i="14"/>
  <c r="BF90" i="14" s="1"/>
  <c r="AO90" i="14"/>
  <c r="BE90" i="14" s="1"/>
  <c r="AN90" i="14"/>
  <c r="BD90" i="14" s="1"/>
  <c r="AM90" i="14"/>
  <c r="BC90" i="14" s="1"/>
  <c r="AL90" i="14"/>
  <c r="AJ90" i="14" s="1"/>
  <c r="AK90" i="14"/>
  <c r="BA90" i="14" s="1"/>
  <c r="AI90" i="14"/>
  <c r="T90" i="14"/>
  <c r="S90" i="14"/>
  <c r="D90" i="14"/>
  <c r="AZ90" i="14" s="1"/>
  <c r="C90" i="14"/>
  <c r="AY90" i="14" s="1"/>
  <c r="BO90" i="14" s="1"/>
  <c r="AX89" i="14"/>
  <c r="BN89" i="14" s="1"/>
  <c r="AW89" i="14"/>
  <c r="BM89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N89" i="14"/>
  <c r="BD89" i="14" s="1"/>
  <c r="AM89" i="14"/>
  <c r="BC89" i="14" s="1"/>
  <c r="AL89" i="14"/>
  <c r="BB89" i="14" s="1"/>
  <c r="AK89" i="14"/>
  <c r="BA89" i="14" s="1"/>
  <c r="AJ89" i="14"/>
  <c r="AI89" i="14"/>
  <c r="T89" i="14"/>
  <c r="S89" i="14"/>
  <c r="D89" i="14"/>
  <c r="AZ89" i="14" s="1"/>
  <c r="C89" i="14"/>
  <c r="AY89" i="14" s="1"/>
  <c r="BO89" i="14" s="1"/>
  <c r="BL88" i="14"/>
  <c r="BH88" i="14"/>
  <c r="AX88" i="14"/>
  <c r="BN88" i="14" s="1"/>
  <c r="AW88" i="14"/>
  <c r="BM88" i="14" s="1"/>
  <c r="AV88" i="14"/>
  <c r="AV87" i="14" s="1"/>
  <c r="AU88" i="14"/>
  <c r="BK88" i="14" s="1"/>
  <c r="AT88" i="14"/>
  <c r="BJ88" i="14" s="1"/>
  <c r="AS88" i="14"/>
  <c r="BI88" i="14" s="1"/>
  <c r="AR88" i="14"/>
  <c r="AR87" i="14" s="1"/>
  <c r="AQ88" i="14"/>
  <c r="BG88" i="14" s="1"/>
  <c r="AP88" i="14"/>
  <c r="BF88" i="14" s="1"/>
  <c r="AO88" i="14"/>
  <c r="BE88" i="14" s="1"/>
  <c r="AN88" i="14"/>
  <c r="AL88" i="14"/>
  <c r="BB88" i="14" s="1"/>
  <c r="AK88" i="14"/>
  <c r="AJ88" i="14"/>
  <c r="X88" i="14"/>
  <c r="W88" i="14"/>
  <c r="S88" i="14" s="1"/>
  <c r="T88" i="14"/>
  <c r="T87" i="14" s="1"/>
  <c r="H88" i="14"/>
  <c r="G88" i="14"/>
  <c r="D88" i="14"/>
  <c r="BA87" i="14"/>
  <c r="AT87" i="14"/>
  <c r="AS87" i="14"/>
  <c r="AP87" i="14"/>
  <c r="AO87" i="14"/>
  <c r="AK87" i="14"/>
  <c r="AH87" i="14"/>
  <c r="AG87" i="14"/>
  <c r="AF87" i="14"/>
  <c r="AE87" i="14"/>
  <c r="AD87" i="14"/>
  <c r="AC87" i="14"/>
  <c r="AB87" i="14"/>
  <c r="AA87" i="14"/>
  <c r="Z87" i="14"/>
  <c r="Y87" i="14"/>
  <c r="X87" i="14"/>
  <c r="V87" i="14"/>
  <c r="U87" i="14"/>
  <c r="R87" i="14"/>
  <c r="Q87" i="14"/>
  <c r="P87" i="14"/>
  <c r="BL87" i="14" s="1"/>
  <c r="O87" i="14"/>
  <c r="N87" i="14"/>
  <c r="BJ87" i="14" s="1"/>
  <c r="M87" i="14"/>
  <c r="BI87" i="14" s="1"/>
  <c r="L87" i="14"/>
  <c r="BH87" i="14" s="1"/>
  <c r="K87" i="14"/>
  <c r="J87" i="14"/>
  <c r="BF87" i="14" s="1"/>
  <c r="I87" i="14"/>
  <c r="BE87" i="14" s="1"/>
  <c r="F87" i="14"/>
  <c r="E87" i="14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N86" i="14"/>
  <c r="BD86" i="14" s="1"/>
  <c r="AM86" i="14"/>
  <c r="BC86" i="14" s="1"/>
  <c r="AL86" i="14"/>
  <c r="AJ86" i="14" s="1"/>
  <c r="AK86" i="14"/>
  <c r="BA86" i="14" s="1"/>
  <c r="AI86" i="14"/>
  <c r="T86" i="14"/>
  <c r="S86" i="14"/>
  <c r="D86" i="14"/>
  <c r="C86" i="14"/>
  <c r="AY86" i="14" s="1"/>
  <c r="BO86" i="14" s="1"/>
  <c r="BK85" i="14"/>
  <c r="BG85" i="14"/>
  <c r="BC85" i="14"/>
  <c r="AX85" i="14"/>
  <c r="BN85" i="14" s="1"/>
  <c r="AW85" i="14"/>
  <c r="BM85" i="14" s="1"/>
  <c r="AV85" i="14"/>
  <c r="BL85" i="14" s="1"/>
  <c r="AU85" i="14"/>
  <c r="AT85" i="14"/>
  <c r="BJ85" i="14" s="1"/>
  <c r="AS85" i="14"/>
  <c r="BI85" i="14" s="1"/>
  <c r="AR85" i="14"/>
  <c r="BH85" i="14" s="1"/>
  <c r="AQ85" i="14"/>
  <c r="AP85" i="14"/>
  <c r="BF85" i="14" s="1"/>
  <c r="AO85" i="14"/>
  <c r="BE85" i="14" s="1"/>
  <c r="AN85" i="14"/>
  <c r="BD85" i="14" s="1"/>
  <c r="AM85" i="14"/>
  <c r="AL85" i="14"/>
  <c r="BB85" i="14" s="1"/>
  <c r="AK85" i="14"/>
  <c r="BA85" i="14" s="1"/>
  <c r="AJ85" i="14"/>
  <c r="AI85" i="14"/>
  <c r="X85" i="14"/>
  <c r="W85" i="14"/>
  <c r="T85" i="14"/>
  <c r="S85" i="14"/>
  <c r="H85" i="14"/>
  <c r="G85" i="14"/>
  <c r="D85" i="14"/>
  <c r="AZ85" i="14" s="1"/>
  <c r="C85" i="14"/>
  <c r="AY85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M84" i="14"/>
  <c r="BC84" i="14" s="1"/>
  <c r="AL84" i="14"/>
  <c r="BB84" i="14" s="1"/>
  <c r="AK84" i="14"/>
  <c r="AH84" i="14"/>
  <c r="AG84" i="14"/>
  <c r="S84" i="14" s="1"/>
  <c r="T84" i="14"/>
  <c r="R84" i="14"/>
  <c r="Q84" i="14"/>
  <c r="C84" i="14" s="1"/>
  <c r="D84" i="14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N83" i="14"/>
  <c r="BD83" i="14" s="1"/>
  <c r="AM83" i="14"/>
  <c r="BC83" i="14" s="1"/>
  <c r="AL83" i="14"/>
  <c r="AJ83" i="14" s="1"/>
  <c r="AK83" i="14"/>
  <c r="AI83" i="14" s="1"/>
  <c r="T83" i="14"/>
  <c r="S83" i="14"/>
  <c r="BO83" i="14" s="1"/>
  <c r="D83" i="14"/>
  <c r="AZ83" i="14" s="1"/>
  <c r="C83" i="14"/>
  <c r="AY83" i="14" s="1"/>
  <c r="BJ82" i="14"/>
  <c r="BB82" i="14"/>
  <c r="AX82" i="14"/>
  <c r="BN82" i="14" s="1"/>
  <c r="AW82" i="14"/>
  <c r="BM82" i="14" s="1"/>
  <c r="AV82" i="14"/>
  <c r="BL82" i="14" s="1"/>
  <c r="AU82" i="14"/>
  <c r="BK82" i="14" s="1"/>
  <c r="AT82" i="14"/>
  <c r="AS82" i="14"/>
  <c r="BI82" i="14" s="1"/>
  <c r="AR82" i="14"/>
  <c r="BH82" i="14" s="1"/>
  <c r="AQ82" i="14"/>
  <c r="BG82" i="14" s="1"/>
  <c r="AP82" i="14"/>
  <c r="BF82" i="14" s="1"/>
  <c r="AO82" i="14"/>
  <c r="BE82" i="14" s="1"/>
  <c r="AN82" i="14"/>
  <c r="BD82" i="14" s="1"/>
  <c r="AM82" i="14"/>
  <c r="BC82" i="14" s="1"/>
  <c r="AL82" i="14"/>
  <c r="AJ82" i="14" s="1"/>
  <c r="AK82" i="14"/>
  <c r="BA82" i="14" s="1"/>
  <c r="AI82" i="14"/>
  <c r="T82" i="14"/>
  <c r="S82" i="14"/>
  <c r="D82" i="14"/>
  <c r="AZ82" i="14" s="1"/>
  <c r="C82" i="14"/>
  <c r="AY82" i="14" s="1"/>
  <c r="BO82" i="14" s="1"/>
  <c r="AV81" i="14"/>
  <c r="BL81" i="14" s="1"/>
  <c r="AU81" i="14"/>
  <c r="AU80" i="14" s="1"/>
  <c r="AT81" i="14"/>
  <c r="BJ81" i="14" s="1"/>
  <c r="AS81" i="14"/>
  <c r="BI81" i="14" s="1"/>
  <c r="AR81" i="14"/>
  <c r="BH81" i="14" s="1"/>
  <c r="AQ81" i="14"/>
  <c r="AQ80" i="14" s="1"/>
  <c r="AP81" i="14"/>
  <c r="BF81" i="14" s="1"/>
  <c r="AO81" i="14"/>
  <c r="BE81" i="14" s="1"/>
  <c r="AL81" i="14"/>
  <c r="BB81" i="14" s="1"/>
  <c r="AK81" i="14"/>
  <c r="BA81" i="14" s="1"/>
  <c r="AH81" i="14"/>
  <c r="AG81" i="14"/>
  <c r="X81" i="14"/>
  <c r="T81" i="14" s="1"/>
  <c r="W81" i="14"/>
  <c r="AM81" i="14" s="1"/>
  <c r="R81" i="14"/>
  <c r="Q81" i="14"/>
  <c r="H81" i="14"/>
  <c r="G81" i="14"/>
  <c r="D81" i="14"/>
  <c r="C81" i="14"/>
  <c r="C80" i="14" s="1"/>
  <c r="BH80" i="14"/>
  <c r="AV80" i="14"/>
  <c r="AT80" i="14"/>
  <c r="AS80" i="14"/>
  <c r="AR80" i="14"/>
  <c r="AP80" i="14"/>
  <c r="AO80" i="14"/>
  <c r="AL80" i="14"/>
  <c r="AK80" i="14"/>
  <c r="AH80" i="14"/>
  <c r="AG80" i="14"/>
  <c r="AF80" i="14"/>
  <c r="AE80" i="14"/>
  <c r="AD80" i="14"/>
  <c r="AC80" i="14"/>
  <c r="AB80" i="14"/>
  <c r="AA80" i="14"/>
  <c r="Z80" i="14"/>
  <c r="Y80" i="14"/>
  <c r="X80" i="14"/>
  <c r="V80" i="14"/>
  <c r="U80" i="14"/>
  <c r="T80" i="14"/>
  <c r="P80" i="14"/>
  <c r="BL80" i="14" s="1"/>
  <c r="O80" i="14"/>
  <c r="BK80" i="14" s="1"/>
  <c r="N80" i="14"/>
  <c r="BJ80" i="14" s="1"/>
  <c r="M80" i="14"/>
  <c r="BI80" i="14" s="1"/>
  <c r="L80" i="14"/>
  <c r="K80" i="14"/>
  <c r="BG80" i="14" s="1"/>
  <c r="J80" i="14"/>
  <c r="BF80" i="14" s="1"/>
  <c r="I80" i="14"/>
  <c r="BE80" i="14" s="1"/>
  <c r="H80" i="14"/>
  <c r="G80" i="14"/>
  <c r="F80" i="14"/>
  <c r="BB80" i="14" s="1"/>
  <c r="E80" i="14"/>
  <c r="BA80" i="14" s="1"/>
  <c r="D80" i="14"/>
  <c r="BM79" i="14"/>
  <c r="BE79" i="14"/>
  <c r="BA79" i="14"/>
  <c r="AX79" i="14"/>
  <c r="BN79" i="14" s="1"/>
  <c r="AW79" i="14"/>
  <c r="AV79" i="14"/>
  <c r="BL79" i="14" s="1"/>
  <c r="AU79" i="14"/>
  <c r="BK79" i="14" s="1"/>
  <c r="AT79" i="14"/>
  <c r="BJ79" i="14" s="1"/>
  <c r="AS79" i="14"/>
  <c r="BI79" i="14" s="1"/>
  <c r="AR79" i="14"/>
  <c r="BH79" i="14" s="1"/>
  <c r="AQ79" i="14"/>
  <c r="BG79" i="14" s="1"/>
  <c r="AP79" i="14"/>
  <c r="BF79" i="14" s="1"/>
  <c r="AO79" i="14"/>
  <c r="AN79" i="14"/>
  <c r="BD79" i="14" s="1"/>
  <c r="AM79" i="14"/>
  <c r="BC79" i="14" s="1"/>
  <c r="AL79" i="14"/>
  <c r="AJ79" i="14" s="1"/>
  <c r="AK79" i="14"/>
  <c r="AI79" i="14" s="1"/>
  <c r="T79" i="14"/>
  <c r="S79" i="14"/>
  <c r="BO79" i="14" s="1"/>
  <c r="D79" i="14"/>
  <c r="AZ79" i="14" s="1"/>
  <c r="C79" i="14"/>
  <c r="AY79" i="14" s="1"/>
  <c r="BN78" i="14"/>
  <c r="BM78" i="14"/>
  <c r="BL78" i="14"/>
  <c r="BK78" i="14"/>
  <c r="BJ78" i="14"/>
  <c r="BI78" i="14"/>
  <c r="BH78" i="14"/>
  <c r="BG78" i="14"/>
  <c r="BF78" i="14"/>
  <c r="BE78" i="14"/>
  <c r="BD78" i="14"/>
  <c r="BC78" i="14"/>
  <c r="BB78" i="14"/>
  <c r="BA78" i="14"/>
  <c r="AZ78" i="14"/>
  <c r="AI78" i="14"/>
  <c r="AY78" i="14" s="1"/>
  <c r="BO78" i="14" s="1"/>
  <c r="C78" i="14"/>
  <c r="AX77" i="14"/>
  <c r="BN77" i="14" s="1"/>
  <c r="AW77" i="14"/>
  <c r="BM77" i="14" s="1"/>
  <c r="AV77" i="14"/>
  <c r="BL77" i="14" s="1"/>
  <c r="AU77" i="14"/>
  <c r="BK77" i="14" s="1"/>
  <c r="AT77" i="14"/>
  <c r="BJ77" i="14" s="1"/>
  <c r="AS77" i="14"/>
  <c r="BI77" i="14" s="1"/>
  <c r="AR77" i="14"/>
  <c r="BH77" i="14" s="1"/>
  <c r="AQ77" i="14"/>
  <c r="BG77" i="14" s="1"/>
  <c r="AP77" i="14"/>
  <c r="BF77" i="14" s="1"/>
  <c r="AO77" i="14"/>
  <c r="BE77" i="14" s="1"/>
  <c r="AN77" i="14"/>
  <c r="BD77" i="14" s="1"/>
  <c r="AM77" i="14"/>
  <c r="BC77" i="14" s="1"/>
  <c r="AL77" i="14"/>
  <c r="AJ77" i="14" s="1"/>
  <c r="AK77" i="14"/>
  <c r="AI77" i="14" s="1"/>
  <c r="T77" i="14"/>
  <c r="S77" i="14"/>
  <c r="D77" i="14"/>
  <c r="AZ77" i="14" s="1"/>
  <c r="C77" i="14"/>
  <c r="AY77" i="14" s="1"/>
  <c r="BJ76" i="14"/>
  <c r="BF76" i="14"/>
  <c r="BB76" i="14"/>
  <c r="AX76" i="14"/>
  <c r="BN76" i="14" s="1"/>
  <c r="AW76" i="14"/>
  <c r="BM76" i="14" s="1"/>
  <c r="AV76" i="14"/>
  <c r="BL76" i="14" s="1"/>
  <c r="AU76" i="14"/>
  <c r="BK76" i="14" s="1"/>
  <c r="AT76" i="14"/>
  <c r="AS76" i="14"/>
  <c r="BI76" i="14" s="1"/>
  <c r="AR76" i="14"/>
  <c r="BH76" i="14" s="1"/>
  <c r="AQ76" i="14"/>
  <c r="BG76" i="14" s="1"/>
  <c r="AP76" i="14"/>
  <c r="AO76" i="14"/>
  <c r="BE76" i="14" s="1"/>
  <c r="AN76" i="14"/>
  <c r="BD76" i="14" s="1"/>
  <c r="AM76" i="14"/>
  <c r="BC76" i="14" s="1"/>
  <c r="AL76" i="14"/>
  <c r="AJ76" i="14" s="1"/>
  <c r="AK76" i="14"/>
  <c r="BA76" i="14" s="1"/>
  <c r="AI76" i="14"/>
  <c r="T76" i="14"/>
  <c r="S76" i="14"/>
  <c r="D76" i="14"/>
  <c r="AZ76" i="14" s="1"/>
  <c r="C76" i="14"/>
  <c r="AY76" i="14" s="1"/>
  <c r="BO76" i="14" s="1"/>
  <c r="AX75" i="14"/>
  <c r="BN75" i="14" s="1"/>
  <c r="AW75" i="14"/>
  <c r="BM75" i="14" s="1"/>
  <c r="AV75" i="14"/>
  <c r="BL75" i="14" s="1"/>
  <c r="AU75" i="14"/>
  <c r="BK75" i="14" s="1"/>
  <c r="AT75" i="14"/>
  <c r="BJ75" i="14" s="1"/>
  <c r="AS75" i="14"/>
  <c r="BI75" i="14" s="1"/>
  <c r="AR75" i="14"/>
  <c r="BH75" i="14" s="1"/>
  <c r="AQ75" i="14"/>
  <c r="BG75" i="14" s="1"/>
  <c r="AP75" i="14"/>
  <c r="BF75" i="14" s="1"/>
  <c r="AO75" i="14"/>
  <c r="BE75" i="14" s="1"/>
  <c r="AN75" i="14"/>
  <c r="BD75" i="14" s="1"/>
  <c r="AM75" i="14"/>
  <c r="BC75" i="14" s="1"/>
  <c r="AL75" i="14"/>
  <c r="BB75" i="14" s="1"/>
  <c r="AK75" i="14"/>
  <c r="BA75" i="14" s="1"/>
  <c r="AJ75" i="14"/>
  <c r="AI75" i="14"/>
  <c r="T75" i="14"/>
  <c r="S75" i="14"/>
  <c r="D75" i="14"/>
  <c r="AZ75" i="14" s="1"/>
  <c r="C75" i="14"/>
  <c r="AY75" i="14" s="1"/>
  <c r="BO75" i="14" s="1"/>
  <c r="BH74" i="14"/>
  <c r="AZ74" i="14"/>
  <c r="AX74" i="14"/>
  <c r="BN74" i="14" s="1"/>
  <c r="AW74" i="14"/>
  <c r="BM74" i="14" s="1"/>
  <c r="AV74" i="14"/>
  <c r="BL74" i="14" s="1"/>
  <c r="AU74" i="14"/>
  <c r="BK74" i="14" s="1"/>
  <c r="AT74" i="14"/>
  <c r="BJ74" i="14" s="1"/>
  <c r="AS74" i="14"/>
  <c r="BI74" i="14" s="1"/>
  <c r="AR74" i="14"/>
  <c r="AQ74" i="14"/>
  <c r="BG74" i="14" s="1"/>
  <c r="AP74" i="14"/>
  <c r="BF74" i="14" s="1"/>
  <c r="AO74" i="14"/>
  <c r="BE74" i="14" s="1"/>
  <c r="AN74" i="14"/>
  <c r="BD74" i="14" s="1"/>
  <c r="AM74" i="14"/>
  <c r="BC74" i="14" s="1"/>
  <c r="AL74" i="14"/>
  <c r="BB74" i="14" s="1"/>
  <c r="AK74" i="14"/>
  <c r="AI74" i="14" s="1"/>
  <c r="AJ74" i="14"/>
  <c r="T74" i="14"/>
  <c r="S74" i="14"/>
  <c r="D74" i="14"/>
  <c r="C74" i="14"/>
  <c r="AO73" i="14"/>
  <c r="BE73" i="14" s="1"/>
  <c r="AI73" i="14"/>
  <c r="T73" i="14"/>
  <c r="S73" i="14"/>
  <c r="C73" i="14"/>
  <c r="BE72" i="14"/>
  <c r="AO72" i="14"/>
  <c r="AI72" i="14" s="1"/>
  <c r="T72" i="14"/>
  <c r="S72" i="14"/>
  <c r="C72" i="14"/>
  <c r="AP71" i="14"/>
  <c r="AJ71" i="14" s="1"/>
  <c r="AO71" i="14"/>
  <c r="T71" i="14"/>
  <c r="S71" i="14"/>
  <c r="D71" i="14"/>
  <c r="C71" i="14"/>
  <c r="BE70" i="14"/>
  <c r="AP70" i="14"/>
  <c r="AJ70" i="14" s="1"/>
  <c r="AO70" i="14"/>
  <c r="AI70" i="14"/>
  <c r="T70" i="14"/>
  <c r="S70" i="14"/>
  <c r="D70" i="14"/>
  <c r="C70" i="14"/>
  <c r="AX69" i="14"/>
  <c r="BN69" i="14" s="1"/>
  <c r="AW69" i="14"/>
  <c r="BM69" i="14" s="1"/>
  <c r="AV69" i="14"/>
  <c r="BL69" i="14" s="1"/>
  <c r="AU69" i="14"/>
  <c r="BK69" i="14" s="1"/>
  <c r="AT69" i="14"/>
  <c r="BJ69" i="14" s="1"/>
  <c r="AS69" i="14"/>
  <c r="BI69" i="14" s="1"/>
  <c r="AR69" i="14"/>
  <c r="BH69" i="14" s="1"/>
  <c r="AQ69" i="14"/>
  <c r="BG69" i="14" s="1"/>
  <c r="AP69" i="14"/>
  <c r="BF69" i="14" s="1"/>
  <c r="AO69" i="14"/>
  <c r="BE69" i="14" s="1"/>
  <c r="AN69" i="14"/>
  <c r="BD69" i="14" s="1"/>
  <c r="AM69" i="14"/>
  <c r="BC69" i="14" s="1"/>
  <c r="AL69" i="14"/>
  <c r="BB69" i="14" s="1"/>
  <c r="AK69" i="14"/>
  <c r="BA69" i="14" s="1"/>
  <c r="AJ69" i="14"/>
  <c r="AI69" i="14"/>
  <c r="T69" i="14"/>
  <c r="S69" i="14"/>
  <c r="D69" i="14"/>
  <c r="AZ69" i="14" s="1"/>
  <c r="C69" i="14"/>
  <c r="AY69" i="14" s="1"/>
  <c r="BO69" i="14" s="1"/>
  <c r="BH68" i="14"/>
  <c r="AZ68" i="14"/>
  <c r="AX68" i="14"/>
  <c r="BN68" i="14" s="1"/>
  <c r="AW68" i="14"/>
  <c r="BM68" i="14" s="1"/>
  <c r="AV68" i="14"/>
  <c r="BL68" i="14" s="1"/>
  <c r="AU68" i="14"/>
  <c r="BK68" i="14" s="1"/>
  <c r="AT68" i="14"/>
  <c r="BJ68" i="14" s="1"/>
  <c r="AS68" i="14"/>
  <c r="BI68" i="14" s="1"/>
  <c r="AR68" i="14"/>
  <c r="AQ68" i="14"/>
  <c r="BG68" i="14" s="1"/>
  <c r="AP68" i="14"/>
  <c r="BF68" i="14" s="1"/>
  <c r="AO68" i="14"/>
  <c r="BE68" i="14" s="1"/>
  <c r="AN68" i="14"/>
  <c r="BD68" i="14" s="1"/>
  <c r="AM68" i="14"/>
  <c r="BC68" i="14" s="1"/>
  <c r="AL68" i="14"/>
  <c r="BB68" i="14" s="1"/>
  <c r="AK68" i="14"/>
  <c r="AI68" i="14" s="1"/>
  <c r="AJ68" i="14"/>
  <c r="T68" i="14"/>
  <c r="S68" i="14"/>
  <c r="D68" i="14"/>
  <c r="C68" i="14"/>
  <c r="BM67" i="14"/>
  <c r="BE67" i="14"/>
  <c r="AX67" i="14"/>
  <c r="BN67" i="14" s="1"/>
  <c r="AW67" i="14"/>
  <c r="AV67" i="14"/>
  <c r="BL67" i="14" s="1"/>
  <c r="AU67" i="14"/>
  <c r="BK67" i="14" s="1"/>
  <c r="AT67" i="14"/>
  <c r="BJ67" i="14" s="1"/>
  <c r="AS67" i="14"/>
  <c r="BI67" i="14" s="1"/>
  <c r="AR67" i="14"/>
  <c r="BH67" i="14" s="1"/>
  <c r="AQ67" i="14"/>
  <c r="BG67" i="14" s="1"/>
  <c r="AP67" i="14"/>
  <c r="BF67" i="14" s="1"/>
  <c r="AO67" i="14"/>
  <c r="AN67" i="14"/>
  <c r="BD67" i="14" s="1"/>
  <c r="AM67" i="14"/>
  <c r="BC67" i="14" s="1"/>
  <c r="AL67" i="14"/>
  <c r="AJ67" i="14" s="1"/>
  <c r="AK67" i="14"/>
  <c r="AI67" i="14" s="1"/>
  <c r="T67" i="14"/>
  <c r="S67" i="14"/>
  <c r="D67" i="14"/>
  <c r="AZ67" i="14" s="1"/>
  <c r="C67" i="14"/>
  <c r="AY67" i="14" s="1"/>
  <c r="BF66" i="14"/>
  <c r="AX66" i="14"/>
  <c r="BN66" i="14" s="1"/>
  <c r="AW66" i="14"/>
  <c r="BM66" i="14" s="1"/>
  <c r="AV66" i="14"/>
  <c r="BL66" i="14" s="1"/>
  <c r="AU66" i="14"/>
  <c r="BK66" i="14" s="1"/>
  <c r="AT66" i="14"/>
  <c r="BJ66" i="14" s="1"/>
  <c r="AS66" i="14"/>
  <c r="BI66" i="14" s="1"/>
  <c r="AR66" i="14"/>
  <c r="BH66" i="14" s="1"/>
  <c r="AQ66" i="14"/>
  <c r="BG66" i="14" s="1"/>
  <c r="AP66" i="14"/>
  <c r="AO66" i="14"/>
  <c r="BE66" i="14" s="1"/>
  <c r="AN66" i="14"/>
  <c r="BD66" i="14" s="1"/>
  <c r="AM66" i="14"/>
  <c r="BC66" i="14" s="1"/>
  <c r="AL66" i="14"/>
  <c r="AJ66" i="14" s="1"/>
  <c r="AK66" i="14"/>
  <c r="BA66" i="14" s="1"/>
  <c r="AI66" i="14"/>
  <c r="T66" i="14"/>
  <c r="S66" i="14"/>
  <c r="D66" i="14"/>
  <c r="C66" i="14"/>
  <c r="AY66" i="14" s="1"/>
  <c r="BO66" i="14" s="1"/>
  <c r="BN65" i="14"/>
  <c r="BM65" i="14"/>
  <c r="BL65" i="14"/>
  <c r="BK65" i="14"/>
  <c r="BJ65" i="14"/>
  <c r="BI65" i="14"/>
  <c r="BH65" i="14"/>
  <c r="BG65" i="14"/>
  <c r="BD65" i="14"/>
  <c r="BC65" i="14"/>
  <c r="BB65" i="14"/>
  <c r="BA65" i="14"/>
  <c r="AZ65" i="14"/>
  <c r="AP65" i="14"/>
  <c r="BF65" i="14" s="1"/>
  <c r="AO65" i="14"/>
  <c r="BE65" i="14" s="1"/>
  <c r="AI65" i="14"/>
  <c r="C65" i="14"/>
  <c r="AY65" i="14" s="1"/>
  <c r="BO65" i="14" s="1"/>
  <c r="BL64" i="14"/>
  <c r="AX64" i="14"/>
  <c r="BN64" i="14" s="1"/>
  <c r="AW64" i="14"/>
  <c r="BM64" i="14" s="1"/>
  <c r="AV64" i="14"/>
  <c r="AU64" i="14"/>
  <c r="BK64" i="14" s="1"/>
  <c r="AT64" i="14"/>
  <c r="BJ64" i="14" s="1"/>
  <c r="AS64" i="14"/>
  <c r="BI64" i="14" s="1"/>
  <c r="AR64" i="14"/>
  <c r="BH64" i="14" s="1"/>
  <c r="AQ64" i="14"/>
  <c r="BG64" i="14" s="1"/>
  <c r="AP64" i="14"/>
  <c r="BF64" i="14" s="1"/>
  <c r="AO64" i="14"/>
  <c r="BE64" i="14" s="1"/>
  <c r="AN64" i="14"/>
  <c r="BD64" i="14" s="1"/>
  <c r="AM64" i="14"/>
  <c r="BC64" i="14" s="1"/>
  <c r="AL64" i="14"/>
  <c r="BB64" i="14" s="1"/>
  <c r="AK64" i="14"/>
  <c r="AI64" i="14" s="1"/>
  <c r="AJ64" i="14"/>
  <c r="T64" i="14"/>
  <c r="S64" i="14"/>
  <c r="BO64" i="14" s="1"/>
  <c r="D64" i="14"/>
  <c r="AZ64" i="14" s="1"/>
  <c r="C64" i="14"/>
  <c r="AY64" i="14" s="1"/>
  <c r="BI63" i="14"/>
  <c r="BE63" i="14"/>
  <c r="BA63" i="14"/>
  <c r="AV63" i="14"/>
  <c r="BL63" i="14" s="1"/>
  <c r="AU63" i="14"/>
  <c r="BK63" i="14" s="1"/>
  <c r="AT63" i="14"/>
  <c r="BJ63" i="14" s="1"/>
  <c r="AS63" i="14"/>
  <c r="AR63" i="14"/>
  <c r="BH63" i="14" s="1"/>
  <c r="AQ63" i="14"/>
  <c r="BG63" i="14" s="1"/>
  <c r="AP63" i="14"/>
  <c r="BF63" i="14" s="1"/>
  <c r="AO63" i="14"/>
  <c r="AL63" i="14"/>
  <c r="AK63" i="14"/>
  <c r="AH63" i="14"/>
  <c r="AG63" i="14"/>
  <c r="Z63" i="14"/>
  <c r="Y63" i="14"/>
  <c r="X63" i="14"/>
  <c r="T63" i="14" s="1"/>
  <c r="W63" i="14"/>
  <c r="S63" i="14" s="1"/>
  <c r="R63" i="14"/>
  <c r="Q63" i="14"/>
  <c r="J63" i="14"/>
  <c r="I63" i="14"/>
  <c r="H63" i="14"/>
  <c r="G63" i="14"/>
  <c r="BF62" i="14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P62" i="14"/>
  <c r="AO62" i="14"/>
  <c r="BE62" i="14" s="1"/>
  <c r="AN62" i="14"/>
  <c r="BD62" i="14" s="1"/>
  <c r="AM62" i="14"/>
  <c r="BC62" i="14" s="1"/>
  <c r="AL62" i="14"/>
  <c r="BB62" i="14" s="1"/>
  <c r="AK62" i="14"/>
  <c r="BA62" i="14" s="1"/>
  <c r="T62" i="14"/>
  <c r="S62" i="14"/>
  <c r="D62" i="14"/>
  <c r="AZ62" i="14" s="1"/>
  <c r="C62" i="14"/>
  <c r="AX61" i="14"/>
  <c r="BN61" i="14" s="1"/>
  <c r="AW61" i="14"/>
  <c r="BM61" i="14" s="1"/>
  <c r="AV61" i="14"/>
  <c r="BL61" i="14" s="1"/>
  <c r="AU61" i="14"/>
  <c r="BK61" i="14" s="1"/>
  <c r="AT61" i="14"/>
  <c r="BJ61" i="14" s="1"/>
  <c r="AS61" i="14"/>
  <c r="BI61" i="14" s="1"/>
  <c r="AR61" i="14"/>
  <c r="BH61" i="14" s="1"/>
  <c r="AQ61" i="14"/>
  <c r="BG61" i="14" s="1"/>
  <c r="AP61" i="14"/>
  <c r="BF61" i="14" s="1"/>
  <c r="AO61" i="14"/>
  <c r="BE61" i="14" s="1"/>
  <c r="AN61" i="14"/>
  <c r="BD61" i="14" s="1"/>
  <c r="AM61" i="14"/>
  <c r="BC61" i="14" s="1"/>
  <c r="AL61" i="14"/>
  <c r="AJ61" i="14" s="1"/>
  <c r="AK61" i="14"/>
  <c r="BA61" i="14" s="1"/>
  <c r="AI61" i="14"/>
  <c r="T61" i="14"/>
  <c r="S61" i="14"/>
  <c r="D61" i="14"/>
  <c r="C61" i="14"/>
  <c r="AY61" i="14" s="1"/>
  <c r="BO61" i="14" s="1"/>
  <c r="BK60" i="14"/>
  <c r="BC60" i="14"/>
  <c r="AV60" i="14"/>
  <c r="BL60" i="14" s="1"/>
  <c r="AU60" i="14"/>
  <c r="AT60" i="14"/>
  <c r="BJ60" i="14" s="1"/>
  <c r="AS60" i="14"/>
  <c r="BI60" i="14" s="1"/>
  <c r="AR60" i="14"/>
  <c r="BH60" i="14" s="1"/>
  <c r="AQ60" i="14"/>
  <c r="BG60" i="14" s="1"/>
  <c r="AN60" i="14"/>
  <c r="BD60" i="14" s="1"/>
  <c r="AM60" i="14"/>
  <c r="AL60" i="14"/>
  <c r="BB60" i="14" s="1"/>
  <c r="AK60" i="14"/>
  <c r="BA60" i="14" s="1"/>
  <c r="AH60" i="14"/>
  <c r="AG60" i="14"/>
  <c r="Z60" i="14"/>
  <c r="T60" i="14" s="1"/>
  <c r="Y60" i="14"/>
  <c r="S60" i="14" s="1"/>
  <c r="R60" i="14"/>
  <c r="Q60" i="14"/>
  <c r="J60" i="14"/>
  <c r="I60" i="14"/>
  <c r="D60" i="14"/>
  <c r="C60" i="14"/>
  <c r="BL59" i="14"/>
  <c r="BH59" i="14"/>
  <c r="AZ59" i="14"/>
  <c r="AX59" i="14"/>
  <c r="BN59" i="14" s="1"/>
  <c r="AW59" i="14"/>
  <c r="BM59" i="14" s="1"/>
  <c r="AV59" i="14"/>
  <c r="AU59" i="14"/>
  <c r="BK59" i="14" s="1"/>
  <c r="AT59" i="14"/>
  <c r="BJ59" i="14" s="1"/>
  <c r="AS59" i="14"/>
  <c r="BI59" i="14" s="1"/>
  <c r="AR59" i="14"/>
  <c r="AQ59" i="14"/>
  <c r="BG59" i="14" s="1"/>
  <c r="AP59" i="14"/>
  <c r="BF59" i="14" s="1"/>
  <c r="AO59" i="14"/>
  <c r="BE59" i="14" s="1"/>
  <c r="AN59" i="14"/>
  <c r="BD59" i="14" s="1"/>
  <c r="AM59" i="14"/>
  <c r="BC59" i="14" s="1"/>
  <c r="AL59" i="14"/>
  <c r="BB59" i="14" s="1"/>
  <c r="AK59" i="14"/>
  <c r="AI59" i="14" s="1"/>
  <c r="AJ59" i="14"/>
  <c r="T59" i="14"/>
  <c r="S59" i="14"/>
  <c r="D59" i="14"/>
  <c r="C59" i="14"/>
  <c r="BM58" i="14"/>
  <c r="BE58" i="14"/>
  <c r="AX58" i="14"/>
  <c r="BN58" i="14" s="1"/>
  <c r="AW58" i="14"/>
  <c r="AV58" i="14"/>
  <c r="BL58" i="14" s="1"/>
  <c r="AU58" i="14"/>
  <c r="BK58" i="14" s="1"/>
  <c r="AT58" i="14"/>
  <c r="BJ58" i="14" s="1"/>
  <c r="AS58" i="14"/>
  <c r="BI58" i="14" s="1"/>
  <c r="AR58" i="14"/>
  <c r="BH58" i="14" s="1"/>
  <c r="AQ58" i="14"/>
  <c r="BG58" i="14" s="1"/>
  <c r="AP58" i="14"/>
  <c r="BF58" i="14" s="1"/>
  <c r="AO58" i="14"/>
  <c r="AL58" i="14"/>
  <c r="AK58" i="14"/>
  <c r="X58" i="14"/>
  <c r="T58" i="14" s="1"/>
  <c r="W58" i="14"/>
  <c r="S58" i="14" s="1"/>
  <c r="H58" i="14"/>
  <c r="G58" i="14"/>
  <c r="AX57" i="14"/>
  <c r="BN57" i="14" s="1"/>
  <c r="AW57" i="14"/>
  <c r="BM57" i="14" s="1"/>
  <c r="AV57" i="14"/>
  <c r="BL57" i="14" s="1"/>
  <c r="AU57" i="14"/>
  <c r="BK57" i="14" s="1"/>
  <c r="AT57" i="14"/>
  <c r="BJ57" i="14" s="1"/>
  <c r="AS57" i="14"/>
  <c r="BI57" i="14" s="1"/>
  <c r="AR57" i="14"/>
  <c r="BH57" i="14" s="1"/>
  <c r="AQ57" i="14"/>
  <c r="BG57" i="14" s="1"/>
  <c r="AP57" i="14"/>
  <c r="BF57" i="14" s="1"/>
  <c r="AO57" i="14"/>
  <c r="BE57" i="14" s="1"/>
  <c r="AN57" i="14"/>
  <c r="BD57" i="14" s="1"/>
  <c r="AM57" i="14"/>
  <c r="BC57" i="14" s="1"/>
  <c r="AL57" i="14"/>
  <c r="AJ57" i="14" s="1"/>
  <c r="AK57" i="14"/>
  <c r="BA57" i="14" s="1"/>
  <c r="AI57" i="14"/>
  <c r="T57" i="14"/>
  <c r="S57" i="14"/>
  <c r="D57" i="14"/>
  <c r="C57" i="14"/>
  <c r="AY57" i="14" s="1"/>
  <c r="BO57" i="14" s="1"/>
  <c r="BK56" i="14"/>
  <c r="BC56" i="14"/>
  <c r="AX56" i="14"/>
  <c r="BN56" i="14" s="1"/>
  <c r="AW56" i="14"/>
  <c r="BM56" i="14" s="1"/>
  <c r="AV56" i="14"/>
  <c r="BL56" i="14" s="1"/>
  <c r="AU56" i="14"/>
  <c r="AT56" i="14"/>
  <c r="BJ56" i="14" s="1"/>
  <c r="AS56" i="14"/>
  <c r="BI56" i="14" s="1"/>
  <c r="AR56" i="14"/>
  <c r="BH56" i="14" s="1"/>
  <c r="AQ56" i="14"/>
  <c r="BG56" i="14" s="1"/>
  <c r="AP56" i="14"/>
  <c r="BF56" i="14" s="1"/>
  <c r="AO56" i="14"/>
  <c r="BE56" i="14" s="1"/>
  <c r="AN56" i="14"/>
  <c r="BD56" i="14" s="1"/>
  <c r="AM56" i="14"/>
  <c r="AL56" i="14"/>
  <c r="BB56" i="14" s="1"/>
  <c r="AK56" i="14"/>
  <c r="BA56" i="14" s="1"/>
  <c r="AJ56" i="14"/>
  <c r="AI56" i="14"/>
  <c r="T56" i="14"/>
  <c r="S56" i="14"/>
  <c r="D56" i="14"/>
  <c r="AZ56" i="14" s="1"/>
  <c r="C56" i="14"/>
  <c r="AY56" i="14" s="1"/>
  <c r="BO56" i="14" s="1"/>
  <c r="BM55" i="14"/>
  <c r="BI55" i="14"/>
  <c r="BE55" i="14"/>
  <c r="BA55" i="14"/>
  <c r="AX55" i="14"/>
  <c r="BN55" i="14" s="1"/>
  <c r="AW55" i="14"/>
  <c r="AV55" i="14"/>
  <c r="BL55" i="14" s="1"/>
  <c r="AU55" i="14"/>
  <c r="BK55" i="14" s="1"/>
  <c r="AT55" i="14"/>
  <c r="BJ55" i="14" s="1"/>
  <c r="AS55" i="14"/>
  <c r="AR55" i="14"/>
  <c r="BH55" i="14" s="1"/>
  <c r="AQ55" i="14"/>
  <c r="BG55" i="14" s="1"/>
  <c r="AP55" i="14"/>
  <c r="BF55" i="14" s="1"/>
  <c r="AO55" i="14"/>
  <c r="AN55" i="14"/>
  <c r="BD55" i="14" s="1"/>
  <c r="AM55" i="14"/>
  <c r="BC55" i="14" s="1"/>
  <c r="AL55" i="14"/>
  <c r="BB55" i="14" s="1"/>
  <c r="AK55" i="14"/>
  <c r="AI55" i="14" s="1"/>
  <c r="AJ55" i="14"/>
  <c r="T55" i="14"/>
  <c r="S55" i="14"/>
  <c r="BO55" i="14" s="1"/>
  <c r="D55" i="14"/>
  <c r="AZ55" i="14" s="1"/>
  <c r="C55" i="14"/>
  <c r="AY55" i="14" s="1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BF54" i="14" s="1"/>
  <c r="AO54" i="14"/>
  <c r="BE54" i="14" s="1"/>
  <c r="AN54" i="14"/>
  <c r="BD54" i="14" s="1"/>
  <c r="AM54" i="14"/>
  <c r="BC54" i="14" s="1"/>
  <c r="AL54" i="14"/>
  <c r="AJ54" i="14" s="1"/>
  <c r="AK54" i="14"/>
  <c r="AI54" i="14" s="1"/>
  <c r="T54" i="14"/>
  <c r="S54" i="14"/>
  <c r="D54" i="14"/>
  <c r="AZ54" i="14" s="1"/>
  <c r="C54" i="14"/>
  <c r="BJ53" i="14"/>
  <c r="BB53" i="14"/>
  <c r="AX53" i="14"/>
  <c r="BN53" i="14" s="1"/>
  <c r="AW53" i="14"/>
  <c r="BM53" i="14" s="1"/>
  <c r="AV53" i="14"/>
  <c r="BL53" i="14" s="1"/>
  <c r="AU53" i="14"/>
  <c r="BK53" i="14" s="1"/>
  <c r="AT53" i="14"/>
  <c r="AS53" i="14"/>
  <c r="BI53" i="14" s="1"/>
  <c r="AR53" i="14"/>
  <c r="BH53" i="14" s="1"/>
  <c r="AQ53" i="14"/>
  <c r="BG53" i="14" s="1"/>
  <c r="AP53" i="14"/>
  <c r="BF53" i="14" s="1"/>
  <c r="AO53" i="14"/>
  <c r="BE53" i="14" s="1"/>
  <c r="AN53" i="14"/>
  <c r="BD53" i="14" s="1"/>
  <c r="AM53" i="14"/>
  <c r="BC53" i="14" s="1"/>
  <c r="AL53" i="14"/>
  <c r="AJ53" i="14" s="1"/>
  <c r="AK53" i="14"/>
  <c r="BA53" i="14" s="1"/>
  <c r="AI53" i="14"/>
  <c r="T53" i="14"/>
  <c r="S53" i="14"/>
  <c r="D53" i="14"/>
  <c r="C53" i="14"/>
  <c r="AY53" i="14" s="1"/>
  <c r="BO53" i="14" s="1"/>
  <c r="AX52" i="14"/>
  <c r="BN52" i="14" s="1"/>
  <c r="AW52" i="14"/>
  <c r="BM52" i="14" s="1"/>
  <c r="AV52" i="14"/>
  <c r="BL52" i="14" s="1"/>
  <c r="AU52" i="14"/>
  <c r="BK52" i="14" s="1"/>
  <c r="AT52" i="14"/>
  <c r="BJ52" i="14" s="1"/>
  <c r="AS52" i="14"/>
  <c r="BI52" i="14" s="1"/>
  <c r="AR52" i="14"/>
  <c r="BH52" i="14" s="1"/>
  <c r="AQ52" i="14"/>
  <c r="BG52" i="14" s="1"/>
  <c r="AP52" i="14"/>
  <c r="BF52" i="14" s="1"/>
  <c r="AO52" i="14"/>
  <c r="BE52" i="14" s="1"/>
  <c r="AN52" i="14"/>
  <c r="AJ52" i="14" s="1"/>
  <c r="AM52" i="14"/>
  <c r="BC52" i="14" s="1"/>
  <c r="AL52" i="14"/>
  <c r="BB52" i="14" s="1"/>
  <c r="AK52" i="14"/>
  <c r="BA52" i="14" s="1"/>
  <c r="AI52" i="14"/>
  <c r="T52" i="14"/>
  <c r="S52" i="14"/>
  <c r="D52" i="14"/>
  <c r="C52" i="14"/>
  <c r="AY52" i="14" s="1"/>
  <c r="BO52" i="14" s="1"/>
  <c r="BM51" i="14"/>
  <c r="BI51" i="14"/>
  <c r="BE51" i="14"/>
  <c r="BA51" i="14"/>
  <c r="AX51" i="14"/>
  <c r="BN51" i="14" s="1"/>
  <c r="AW51" i="14"/>
  <c r="AV51" i="14"/>
  <c r="BL51" i="14" s="1"/>
  <c r="AU51" i="14"/>
  <c r="BK51" i="14" s="1"/>
  <c r="AT51" i="14"/>
  <c r="BJ51" i="14" s="1"/>
  <c r="AS51" i="14"/>
  <c r="AR51" i="14"/>
  <c r="BH51" i="14" s="1"/>
  <c r="AQ51" i="14"/>
  <c r="BG51" i="14" s="1"/>
  <c r="AP51" i="14"/>
  <c r="BF51" i="14" s="1"/>
  <c r="AO51" i="14"/>
  <c r="AN51" i="14"/>
  <c r="BD51" i="14" s="1"/>
  <c r="AM51" i="14"/>
  <c r="BC51" i="14" s="1"/>
  <c r="AL51" i="14"/>
  <c r="BB51" i="14" s="1"/>
  <c r="AK51" i="14"/>
  <c r="AI51" i="14" s="1"/>
  <c r="AJ51" i="14"/>
  <c r="T51" i="14"/>
  <c r="S51" i="14"/>
  <c r="D51" i="14"/>
  <c r="AZ51" i="14" s="1"/>
  <c r="C51" i="14"/>
  <c r="AY51" i="14" s="1"/>
  <c r="BJ50" i="14"/>
  <c r="BI50" i="14"/>
  <c r="BA50" i="14"/>
  <c r="AW50" i="14"/>
  <c r="BM50" i="14" s="1"/>
  <c r="AV50" i="14"/>
  <c r="BL50" i="14" s="1"/>
  <c r="AU50" i="14"/>
  <c r="BK50" i="14" s="1"/>
  <c r="AT50" i="14"/>
  <c r="AS50" i="14"/>
  <c r="AR50" i="14"/>
  <c r="BH50" i="14" s="1"/>
  <c r="AQ50" i="14"/>
  <c r="BG50" i="14" s="1"/>
  <c r="AP50" i="14"/>
  <c r="BF50" i="14" s="1"/>
  <c r="AO50" i="14"/>
  <c r="BE50" i="14" s="1"/>
  <c r="AN50" i="14"/>
  <c r="BD50" i="14" s="1"/>
  <c r="AL50" i="14"/>
  <c r="AL21" i="14" s="1"/>
  <c r="AK50" i="14"/>
  <c r="AH50" i="14"/>
  <c r="T50" i="14" s="1"/>
  <c r="T21" i="14" s="1"/>
  <c r="AG50" i="14"/>
  <c r="Z50" i="14"/>
  <c r="Y50" i="14"/>
  <c r="W50" i="14"/>
  <c r="R50" i="14"/>
  <c r="Q50" i="14"/>
  <c r="C50" i="14" s="1"/>
  <c r="D50" i="14"/>
  <c r="AV49" i="14"/>
  <c r="BL49" i="14" s="1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BF49" i="14" s="1"/>
  <c r="AO49" i="14"/>
  <c r="BE49" i="14" s="1"/>
  <c r="AN49" i="14"/>
  <c r="BD49" i="14" s="1"/>
  <c r="AM49" i="14"/>
  <c r="BC49" i="14" s="1"/>
  <c r="AL49" i="14"/>
  <c r="BB49" i="14" s="1"/>
  <c r="AK49" i="14"/>
  <c r="BA49" i="14" s="1"/>
  <c r="AH49" i="14"/>
  <c r="T49" i="14" s="1"/>
  <c r="AG49" i="14"/>
  <c r="S49" i="14" s="1"/>
  <c r="R49" i="14"/>
  <c r="D49" i="14" s="1"/>
  <c r="Q49" i="14"/>
  <c r="C49" i="14" s="1"/>
  <c r="BJ48" i="14"/>
  <c r="BB48" i="14"/>
  <c r="AX48" i="14"/>
  <c r="BN48" i="14" s="1"/>
  <c r="AW48" i="14"/>
  <c r="BM48" i="14" s="1"/>
  <c r="AV48" i="14"/>
  <c r="BL48" i="14" s="1"/>
  <c r="AU48" i="14"/>
  <c r="BK48" i="14" s="1"/>
  <c r="AT48" i="14"/>
  <c r="AS48" i="14"/>
  <c r="BI48" i="14" s="1"/>
  <c r="AR48" i="14"/>
  <c r="BH48" i="14" s="1"/>
  <c r="AQ48" i="14"/>
  <c r="BG48" i="14" s="1"/>
  <c r="AP48" i="14"/>
  <c r="BF48" i="14" s="1"/>
  <c r="AO48" i="14"/>
  <c r="BE48" i="14" s="1"/>
  <c r="AN48" i="14"/>
  <c r="BD48" i="14" s="1"/>
  <c r="AM48" i="14"/>
  <c r="BC48" i="14" s="1"/>
  <c r="AL48" i="14"/>
  <c r="AJ48" i="14" s="1"/>
  <c r="AK48" i="14"/>
  <c r="BA48" i="14" s="1"/>
  <c r="AI48" i="14"/>
  <c r="T48" i="14"/>
  <c r="S48" i="14"/>
  <c r="D48" i="14"/>
  <c r="C48" i="14"/>
  <c r="AY48" i="14" s="1"/>
  <c r="BO48" i="14" s="1"/>
  <c r="AX47" i="14"/>
  <c r="BN47" i="14" s="1"/>
  <c r="AW47" i="14"/>
  <c r="BM47" i="14" s="1"/>
  <c r="AV47" i="14"/>
  <c r="BL47" i="14" s="1"/>
  <c r="AU47" i="14"/>
  <c r="BK47" i="14" s="1"/>
  <c r="AT47" i="14"/>
  <c r="BJ47" i="14" s="1"/>
  <c r="AS47" i="14"/>
  <c r="BI47" i="14" s="1"/>
  <c r="AR47" i="14"/>
  <c r="BH47" i="14" s="1"/>
  <c r="AQ47" i="14"/>
  <c r="BG47" i="14" s="1"/>
  <c r="AP47" i="14"/>
  <c r="BF47" i="14" s="1"/>
  <c r="AO47" i="14"/>
  <c r="BE47" i="14" s="1"/>
  <c r="AN47" i="14"/>
  <c r="AJ47" i="14" s="1"/>
  <c r="AM47" i="14"/>
  <c r="BC47" i="14" s="1"/>
  <c r="AL47" i="14"/>
  <c r="BB47" i="14" s="1"/>
  <c r="AK47" i="14"/>
  <c r="BA47" i="14" s="1"/>
  <c r="AI47" i="14"/>
  <c r="T47" i="14"/>
  <c r="S47" i="14"/>
  <c r="D47" i="14"/>
  <c r="C47" i="14"/>
  <c r="AY47" i="14" s="1"/>
  <c r="BO47" i="14" s="1"/>
  <c r="BM46" i="14"/>
  <c r="BI46" i="14"/>
  <c r="BE46" i="14"/>
  <c r="BA46" i="14"/>
  <c r="AX46" i="14"/>
  <c r="BN46" i="14" s="1"/>
  <c r="AW46" i="14"/>
  <c r="AV46" i="14"/>
  <c r="BL46" i="14" s="1"/>
  <c r="AU46" i="14"/>
  <c r="BK46" i="14" s="1"/>
  <c r="AT46" i="14"/>
  <c r="BJ46" i="14" s="1"/>
  <c r="AS46" i="14"/>
  <c r="AR46" i="14"/>
  <c r="BH46" i="14" s="1"/>
  <c r="AQ46" i="14"/>
  <c r="BG46" i="14" s="1"/>
  <c r="AP46" i="14"/>
  <c r="BF46" i="14" s="1"/>
  <c r="AO46" i="14"/>
  <c r="AN46" i="14"/>
  <c r="BD46" i="14" s="1"/>
  <c r="AM46" i="14"/>
  <c r="BC46" i="14" s="1"/>
  <c r="AL46" i="14"/>
  <c r="BB46" i="14" s="1"/>
  <c r="AK46" i="14"/>
  <c r="AI46" i="14" s="1"/>
  <c r="T46" i="14"/>
  <c r="S46" i="14"/>
  <c r="D46" i="14"/>
  <c r="C46" i="14"/>
  <c r="AY46" i="14" s="1"/>
  <c r="BI45" i="14"/>
  <c r="BA45" i="14"/>
  <c r="AX45" i="14"/>
  <c r="BN45" i="14" s="1"/>
  <c r="AW45" i="14"/>
  <c r="BM45" i="14" s="1"/>
  <c r="AV45" i="14"/>
  <c r="BL45" i="14" s="1"/>
  <c r="AU45" i="14"/>
  <c r="BK45" i="14" s="1"/>
  <c r="AT45" i="14"/>
  <c r="BJ45" i="14" s="1"/>
  <c r="AS45" i="14"/>
  <c r="AR45" i="14"/>
  <c r="BH45" i="14" s="1"/>
  <c r="AQ45" i="14"/>
  <c r="BG45" i="14" s="1"/>
  <c r="AP45" i="14"/>
  <c r="BF45" i="14" s="1"/>
  <c r="AO45" i="14"/>
  <c r="BE45" i="14" s="1"/>
  <c r="AN45" i="14"/>
  <c r="BD45" i="14" s="1"/>
  <c r="AM45" i="14"/>
  <c r="BC45" i="14" s="1"/>
  <c r="AL45" i="14"/>
  <c r="AJ45" i="14" s="1"/>
  <c r="AK45" i="14"/>
  <c r="AI45" i="14" s="1"/>
  <c r="T45" i="14"/>
  <c r="S45" i="14"/>
  <c r="BO45" i="14" s="1"/>
  <c r="D45" i="14"/>
  <c r="AZ45" i="14" s="1"/>
  <c r="C45" i="14"/>
  <c r="AY45" i="14" s="1"/>
  <c r="BJ44" i="14"/>
  <c r="AX44" i="14"/>
  <c r="BN44" i="14" s="1"/>
  <c r="AV44" i="14"/>
  <c r="BL44" i="14" s="1"/>
  <c r="AU44" i="14"/>
  <c r="BK44" i="14" s="1"/>
  <c r="AT44" i="14"/>
  <c r="AS44" i="14"/>
  <c r="BI44" i="14" s="1"/>
  <c r="AR44" i="14"/>
  <c r="BH44" i="14" s="1"/>
  <c r="AQ44" i="14"/>
  <c r="BG44" i="14" s="1"/>
  <c r="AN44" i="14"/>
  <c r="BD44" i="14" s="1"/>
  <c r="AM44" i="14"/>
  <c r="BC44" i="14" s="1"/>
  <c r="AL44" i="14"/>
  <c r="AK44" i="14"/>
  <c r="BA44" i="14" s="1"/>
  <c r="AH44" i="14"/>
  <c r="AG44" i="14"/>
  <c r="Z44" i="14"/>
  <c r="Y44" i="14"/>
  <c r="S44" i="14" s="1"/>
  <c r="T44" i="14"/>
  <c r="R44" i="14"/>
  <c r="Q44" i="14"/>
  <c r="J44" i="14"/>
  <c r="D44" i="14" s="1"/>
  <c r="I44" i="14"/>
  <c r="C44" i="14"/>
  <c r="BL43" i="14"/>
  <c r="BK43" i="14"/>
  <c r="BD43" i="14"/>
  <c r="AX43" i="14"/>
  <c r="BN43" i="14" s="1"/>
  <c r="AW43" i="14"/>
  <c r="BM43" i="14" s="1"/>
  <c r="AV43" i="14"/>
  <c r="AU43" i="14"/>
  <c r="AT43" i="14"/>
  <c r="BJ43" i="14" s="1"/>
  <c r="AS43" i="14"/>
  <c r="BI43" i="14" s="1"/>
  <c r="AR43" i="14"/>
  <c r="BH43" i="14" s="1"/>
  <c r="AQ43" i="14"/>
  <c r="BG43" i="14" s="1"/>
  <c r="AP43" i="14"/>
  <c r="BF43" i="14" s="1"/>
  <c r="AO43" i="14"/>
  <c r="BE43" i="14" s="1"/>
  <c r="AN43" i="14"/>
  <c r="AM43" i="14"/>
  <c r="BC43" i="14" s="1"/>
  <c r="AL43" i="14"/>
  <c r="BB43" i="14" s="1"/>
  <c r="AK43" i="14"/>
  <c r="BA43" i="14" s="1"/>
  <c r="AJ43" i="14"/>
  <c r="AI43" i="14"/>
  <c r="T43" i="14"/>
  <c r="S43" i="14"/>
  <c r="D43" i="14"/>
  <c r="AZ43" i="14" s="1"/>
  <c r="C43" i="14"/>
  <c r="AY43" i="14" s="1"/>
  <c r="BO43" i="14" s="1"/>
  <c r="AP42" i="14"/>
  <c r="AO42" i="14"/>
  <c r="AJ42" i="14"/>
  <c r="AI42" i="14"/>
  <c r="D42" i="14"/>
  <c r="C42" i="14"/>
  <c r="AP41" i="14"/>
  <c r="AJ41" i="14" s="1"/>
  <c r="AO41" i="14"/>
  <c r="AI41" i="14" s="1"/>
  <c r="T41" i="14"/>
  <c r="S41" i="14"/>
  <c r="D41" i="14"/>
  <c r="C41" i="14"/>
  <c r="BJ40" i="14"/>
  <c r="BB40" i="14"/>
  <c r="AX40" i="14"/>
  <c r="BN40" i="14" s="1"/>
  <c r="AW40" i="14"/>
  <c r="BM40" i="14" s="1"/>
  <c r="AV40" i="14"/>
  <c r="BL40" i="14" s="1"/>
  <c r="AU40" i="14"/>
  <c r="BK40" i="14" s="1"/>
  <c r="AT40" i="14"/>
  <c r="AS40" i="14"/>
  <c r="BI40" i="14" s="1"/>
  <c r="AR40" i="14"/>
  <c r="BH40" i="14" s="1"/>
  <c r="AQ40" i="14"/>
  <c r="BG40" i="14" s="1"/>
  <c r="AP40" i="14"/>
  <c r="BF40" i="14" s="1"/>
  <c r="AO40" i="14"/>
  <c r="BE40" i="14" s="1"/>
  <c r="AN40" i="14"/>
  <c r="BD40" i="14" s="1"/>
  <c r="AM40" i="14"/>
  <c r="AI40" i="14" s="1"/>
  <c r="AY40" i="14" s="1"/>
  <c r="BO40" i="14" s="1"/>
  <c r="AL40" i="14"/>
  <c r="AJ40" i="14" s="1"/>
  <c r="AK40" i="14"/>
  <c r="BA40" i="14" s="1"/>
  <c r="T40" i="14"/>
  <c r="S40" i="14"/>
  <c r="D40" i="14"/>
  <c r="AZ40" i="14" s="1"/>
  <c r="C40" i="14"/>
  <c r="AX39" i="14"/>
  <c r="BN39" i="14" s="1"/>
  <c r="AW39" i="14"/>
  <c r="BM39" i="14" s="1"/>
  <c r="AV39" i="14"/>
  <c r="BL39" i="14" s="1"/>
  <c r="AU39" i="14"/>
  <c r="BK39" i="14" s="1"/>
  <c r="AT39" i="14"/>
  <c r="BJ39" i="14" s="1"/>
  <c r="AS39" i="14"/>
  <c r="BI39" i="14" s="1"/>
  <c r="AR39" i="14"/>
  <c r="BH39" i="14" s="1"/>
  <c r="AQ39" i="14"/>
  <c r="BG39" i="14" s="1"/>
  <c r="AP39" i="14"/>
  <c r="BF39" i="14" s="1"/>
  <c r="AO39" i="14"/>
  <c r="BE39" i="14" s="1"/>
  <c r="AN39" i="14"/>
  <c r="BD39" i="14" s="1"/>
  <c r="AM39" i="14"/>
  <c r="BC39" i="14" s="1"/>
  <c r="AL39" i="14"/>
  <c r="BB39" i="14" s="1"/>
  <c r="AK39" i="14"/>
  <c r="BA39" i="14" s="1"/>
  <c r="AJ39" i="14"/>
  <c r="AI39" i="14"/>
  <c r="T39" i="14"/>
  <c r="S39" i="14"/>
  <c r="D39" i="14"/>
  <c r="AZ39" i="14" s="1"/>
  <c r="C39" i="14"/>
  <c r="AY39" i="14" s="1"/>
  <c r="BO39" i="14" s="1"/>
  <c r="BL38" i="14"/>
  <c r="BH38" i="14"/>
  <c r="BD38" i="14"/>
  <c r="AZ38" i="14"/>
  <c r="AX38" i="14"/>
  <c r="BN38" i="14" s="1"/>
  <c r="AW38" i="14"/>
  <c r="BM38" i="14" s="1"/>
  <c r="AV38" i="14"/>
  <c r="AU38" i="14"/>
  <c r="BK38" i="14" s="1"/>
  <c r="AT38" i="14"/>
  <c r="BJ38" i="14" s="1"/>
  <c r="AS38" i="14"/>
  <c r="BI38" i="14" s="1"/>
  <c r="AR38" i="14"/>
  <c r="AQ38" i="14"/>
  <c r="BG38" i="14" s="1"/>
  <c r="AP38" i="14"/>
  <c r="BF38" i="14" s="1"/>
  <c r="AO38" i="14"/>
  <c r="BE38" i="14" s="1"/>
  <c r="AN38" i="14"/>
  <c r="AM38" i="14"/>
  <c r="BC38" i="14" s="1"/>
  <c r="AL38" i="14"/>
  <c r="BB38" i="14" s="1"/>
  <c r="AK38" i="14"/>
  <c r="AI38" i="14" s="1"/>
  <c r="AJ38" i="14"/>
  <c r="T38" i="14"/>
  <c r="S38" i="14"/>
  <c r="D38" i="14"/>
  <c r="C38" i="14"/>
  <c r="BI37" i="14"/>
  <c r="BA37" i="14"/>
  <c r="AX37" i="14"/>
  <c r="BN37" i="14" s="1"/>
  <c r="AW37" i="14"/>
  <c r="BM37" i="14" s="1"/>
  <c r="AV37" i="14"/>
  <c r="BL37" i="14" s="1"/>
  <c r="AU37" i="14"/>
  <c r="BK37" i="14" s="1"/>
  <c r="AT37" i="14"/>
  <c r="BJ37" i="14" s="1"/>
  <c r="AS37" i="14"/>
  <c r="AR37" i="14"/>
  <c r="BH37" i="14" s="1"/>
  <c r="AQ37" i="14"/>
  <c r="BG37" i="14" s="1"/>
  <c r="AP37" i="14"/>
  <c r="BF37" i="14" s="1"/>
  <c r="AO37" i="14"/>
  <c r="BE37" i="14" s="1"/>
  <c r="AN37" i="14"/>
  <c r="BD37" i="14" s="1"/>
  <c r="AM37" i="14"/>
  <c r="BC37" i="14" s="1"/>
  <c r="AL37" i="14"/>
  <c r="AJ37" i="14" s="1"/>
  <c r="AK37" i="14"/>
  <c r="AI37" i="14" s="1"/>
  <c r="T37" i="14"/>
  <c r="S37" i="14"/>
  <c r="BO37" i="14" s="1"/>
  <c r="D37" i="14"/>
  <c r="C37" i="14"/>
  <c r="AY37" i="14" s="1"/>
  <c r="BK36" i="14"/>
  <c r="BC36" i="14"/>
  <c r="AX36" i="14"/>
  <c r="BN36" i="14" s="1"/>
  <c r="AW36" i="14"/>
  <c r="BM36" i="14" s="1"/>
  <c r="AV36" i="14"/>
  <c r="BL36" i="14" s="1"/>
  <c r="AU36" i="14"/>
  <c r="AT36" i="14"/>
  <c r="BJ36" i="14" s="1"/>
  <c r="AS36" i="14"/>
  <c r="BI36" i="14" s="1"/>
  <c r="AR36" i="14"/>
  <c r="BH36" i="14" s="1"/>
  <c r="AQ36" i="14"/>
  <c r="BG36" i="14" s="1"/>
  <c r="AP36" i="14"/>
  <c r="BF36" i="14" s="1"/>
  <c r="AO36" i="14"/>
  <c r="BE36" i="14" s="1"/>
  <c r="AN36" i="14"/>
  <c r="BD36" i="14" s="1"/>
  <c r="AM36" i="14"/>
  <c r="AI36" i="14" s="1"/>
  <c r="AY36" i="14" s="1"/>
  <c r="BO36" i="14" s="1"/>
  <c r="AL36" i="14"/>
  <c r="AJ36" i="14" s="1"/>
  <c r="AK36" i="14"/>
  <c r="BA36" i="14" s="1"/>
  <c r="T36" i="14"/>
  <c r="S36" i="14"/>
  <c r="D36" i="14"/>
  <c r="AZ36" i="14" s="1"/>
  <c r="C36" i="14"/>
  <c r="BL35" i="14"/>
  <c r="BK35" i="14"/>
  <c r="BD35" i="14"/>
  <c r="BC35" i="14"/>
  <c r="AX35" i="14"/>
  <c r="BN35" i="14" s="1"/>
  <c r="AW35" i="14"/>
  <c r="BM35" i="14" s="1"/>
  <c r="AV35" i="14"/>
  <c r="AU35" i="14"/>
  <c r="AT35" i="14"/>
  <c r="BJ35" i="14" s="1"/>
  <c r="AS35" i="14"/>
  <c r="BI35" i="14" s="1"/>
  <c r="AR35" i="14"/>
  <c r="BH35" i="14" s="1"/>
  <c r="AQ35" i="14"/>
  <c r="BG35" i="14" s="1"/>
  <c r="AP35" i="14"/>
  <c r="BF35" i="14" s="1"/>
  <c r="AO35" i="14"/>
  <c r="BE35" i="14" s="1"/>
  <c r="AN35" i="14"/>
  <c r="AM35" i="14"/>
  <c r="AL35" i="14"/>
  <c r="BB35" i="14" s="1"/>
  <c r="AK35" i="14"/>
  <c r="BA35" i="14" s="1"/>
  <c r="AJ35" i="14"/>
  <c r="AI35" i="14"/>
  <c r="T35" i="14"/>
  <c r="S35" i="14"/>
  <c r="D35" i="14"/>
  <c r="AZ35" i="14" s="1"/>
  <c r="C35" i="14"/>
  <c r="AY35" i="14" s="1"/>
  <c r="BO35" i="14" s="1"/>
  <c r="BL34" i="14"/>
  <c r="BH34" i="14"/>
  <c r="BD34" i="14"/>
  <c r="AX34" i="14"/>
  <c r="BN34" i="14" s="1"/>
  <c r="AW34" i="14"/>
  <c r="BM34" i="14" s="1"/>
  <c r="AV34" i="14"/>
  <c r="AU34" i="14"/>
  <c r="BK34" i="14" s="1"/>
  <c r="AT34" i="14"/>
  <c r="BJ34" i="14" s="1"/>
  <c r="AS34" i="14"/>
  <c r="BI34" i="14" s="1"/>
  <c r="AR34" i="14"/>
  <c r="AQ34" i="14"/>
  <c r="BG34" i="14" s="1"/>
  <c r="AP34" i="14"/>
  <c r="BF34" i="14" s="1"/>
  <c r="AO34" i="14"/>
  <c r="BE34" i="14" s="1"/>
  <c r="AN34" i="14"/>
  <c r="AM34" i="14"/>
  <c r="BC34" i="14" s="1"/>
  <c r="AL34" i="14"/>
  <c r="BB34" i="14" s="1"/>
  <c r="AK34" i="14"/>
  <c r="AI34" i="14" s="1"/>
  <c r="AJ34" i="14"/>
  <c r="T34" i="14"/>
  <c r="S34" i="14"/>
  <c r="D34" i="14"/>
  <c r="AZ34" i="14" s="1"/>
  <c r="C34" i="14"/>
  <c r="BJ33" i="14"/>
  <c r="BB33" i="14"/>
  <c r="AX33" i="14"/>
  <c r="BN33" i="14" s="1"/>
  <c r="AW33" i="14"/>
  <c r="BM33" i="14" s="1"/>
  <c r="AV33" i="14"/>
  <c r="BL33" i="14" s="1"/>
  <c r="AU33" i="14"/>
  <c r="BK33" i="14" s="1"/>
  <c r="AT33" i="14"/>
  <c r="AS33" i="14"/>
  <c r="BI33" i="14" s="1"/>
  <c r="AR33" i="14"/>
  <c r="BH33" i="14" s="1"/>
  <c r="AQ33" i="14"/>
  <c r="BG33" i="14" s="1"/>
  <c r="AP33" i="14"/>
  <c r="BF33" i="14" s="1"/>
  <c r="AO33" i="14"/>
  <c r="BE33" i="14" s="1"/>
  <c r="AN33" i="14"/>
  <c r="BD33" i="14" s="1"/>
  <c r="AM33" i="14"/>
  <c r="BC33" i="14" s="1"/>
  <c r="AL33" i="14"/>
  <c r="AJ33" i="14" s="1"/>
  <c r="AK33" i="14"/>
  <c r="AI33" i="14" s="1"/>
  <c r="T33" i="14"/>
  <c r="S33" i="14"/>
  <c r="D33" i="14"/>
  <c r="AZ33" i="14" s="1"/>
  <c r="C33" i="14"/>
  <c r="AY33" i="14" s="1"/>
  <c r="BJ32" i="14"/>
  <c r="BB32" i="14"/>
  <c r="AX32" i="14"/>
  <c r="BN32" i="14" s="1"/>
  <c r="AW32" i="14"/>
  <c r="BM32" i="14" s="1"/>
  <c r="AV32" i="14"/>
  <c r="BL32" i="14" s="1"/>
  <c r="AU32" i="14"/>
  <c r="BK32" i="14" s="1"/>
  <c r="AT32" i="14"/>
  <c r="AS32" i="14"/>
  <c r="BI32" i="14" s="1"/>
  <c r="AR32" i="14"/>
  <c r="BH32" i="14" s="1"/>
  <c r="AQ32" i="14"/>
  <c r="BG32" i="14" s="1"/>
  <c r="AP32" i="14"/>
  <c r="BF32" i="14" s="1"/>
  <c r="AO32" i="14"/>
  <c r="BE32" i="14" s="1"/>
  <c r="AN32" i="14"/>
  <c r="BD32" i="14" s="1"/>
  <c r="AM32" i="14"/>
  <c r="AI32" i="14" s="1"/>
  <c r="AY32" i="14" s="1"/>
  <c r="BO32" i="14" s="1"/>
  <c r="AL32" i="14"/>
  <c r="AJ32" i="14" s="1"/>
  <c r="AK32" i="14"/>
  <c r="BA32" i="14" s="1"/>
  <c r="T32" i="14"/>
  <c r="S32" i="14"/>
  <c r="D32" i="14"/>
  <c r="AZ32" i="14" s="1"/>
  <c r="C32" i="14"/>
  <c r="AX31" i="14"/>
  <c r="BN31" i="14" s="1"/>
  <c r="AW31" i="14"/>
  <c r="BM31" i="14" s="1"/>
  <c r="AV31" i="14"/>
  <c r="BL31" i="14" s="1"/>
  <c r="AU31" i="14"/>
  <c r="BK31" i="14" s="1"/>
  <c r="AT31" i="14"/>
  <c r="BJ31" i="14" s="1"/>
  <c r="AS31" i="14"/>
  <c r="BI31" i="14" s="1"/>
  <c r="AR31" i="14"/>
  <c r="BH31" i="14" s="1"/>
  <c r="AQ31" i="14"/>
  <c r="BG31" i="14" s="1"/>
  <c r="AP31" i="14"/>
  <c r="BF31" i="14" s="1"/>
  <c r="AO31" i="14"/>
  <c r="BE31" i="14" s="1"/>
  <c r="AN31" i="14"/>
  <c r="BD31" i="14" s="1"/>
  <c r="AM31" i="14"/>
  <c r="AI31" i="14" s="1"/>
  <c r="AL31" i="14"/>
  <c r="BB31" i="14" s="1"/>
  <c r="AK31" i="14"/>
  <c r="BA31" i="14" s="1"/>
  <c r="AJ31" i="14"/>
  <c r="T31" i="14"/>
  <c r="S31" i="14"/>
  <c r="D31" i="14"/>
  <c r="AZ31" i="14" s="1"/>
  <c r="C31" i="14"/>
  <c r="BL30" i="14"/>
  <c r="BH30" i="14"/>
  <c r="BD30" i="14"/>
  <c r="AZ30" i="14"/>
  <c r="AX30" i="14"/>
  <c r="BN30" i="14" s="1"/>
  <c r="AW30" i="14"/>
  <c r="BM30" i="14" s="1"/>
  <c r="AV30" i="14"/>
  <c r="AU30" i="14"/>
  <c r="BK30" i="14" s="1"/>
  <c r="AT30" i="14"/>
  <c r="BJ30" i="14" s="1"/>
  <c r="AS30" i="14"/>
  <c r="BI30" i="14" s="1"/>
  <c r="AR30" i="14"/>
  <c r="AQ30" i="14"/>
  <c r="BG30" i="14" s="1"/>
  <c r="AP30" i="14"/>
  <c r="BF30" i="14" s="1"/>
  <c r="AO30" i="14"/>
  <c r="BE30" i="14" s="1"/>
  <c r="AN30" i="14"/>
  <c r="AM30" i="14"/>
  <c r="BC30" i="14" s="1"/>
  <c r="AL30" i="14"/>
  <c r="BB30" i="14" s="1"/>
  <c r="AK30" i="14"/>
  <c r="AI30" i="14" s="1"/>
  <c r="AJ30" i="14"/>
  <c r="T30" i="14"/>
  <c r="S30" i="14"/>
  <c r="D30" i="14"/>
  <c r="C30" i="14"/>
  <c r="BI29" i="14"/>
  <c r="BA29" i="14"/>
  <c r="AX29" i="14"/>
  <c r="BN29" i="14" s="1"/>
  <c r="AW29" i="14"/>
  <c r="BM29" i="14" s="1"/>
  <c r="AV29" i="14"/>
  <c r="BL29" i="14" s="1"/>
  <c r="AU29" i="14"/>
  <c r="BK29" i="14" s="1"/>
  <c r="AT29" i="14"/>
  <c r="BJ29" i="14" s="1"/>
  <c r="AS29" i="14"/>
  <c r="AR29" i="14"/>
  <c r="BH29" i="14" s="1"/>
  <c r="AQ29" i="14"/>
  <c r="BG29" i="14" s="1"/>
  <c r="AP29" i="14"/>
  <c r="BF29" i="14" s="1"/>
  <c r="AO29" i="14"/>
  <c r="BE29" i="14" s="1"/>
  <c r="AN29" i="14"/>
  <c r="BD29" i="14" s="1"/>
  <c r="AM29" i="14"/>
  <c r="BC29" i="14" s="1"/>
  <c r="AL29" i="14"/>
  <c r="AJ29" i="14" s="1"/>
  <c r="AK29" i="14"/>
  <c r="AI29" i="14" s="1"/>
  <c r="T29" i="14"/>
  <c r="S29" i="14"/>
  <c r="BO29" i="14" s="1"/>
  <c r="D29" i="14"/>
  <c r="C29" i="14"/>
  <c r="AY29" i="14" s="1"/>
  <c r="BK28" i="14"/>
  <c r="BC28" i="14"/>
  <c r="AX28" i="14"/>
  <c r="BN28" i="14" s="1"/>
  <c r="AW28" i="14"/>
  <c r="BM28" i="14" s="1"/>
  <c r="AV28" i="14"/>
  <c r="BL28" i="14" s="1"/>
  <c r="AU28" i="14"/>
  <c r="AT28" i="14"/>
  <c r="BJ28" i="14" s="1"/>
  <c r="AS28" i="14"/>
  <c r="BI28" i="14" s="1"/>
  <c r="AR28" i="14"/>
  <c r="BH28" i="14" s="1"/>
  <c r="AQ28" i="14"/>
  <c r="BG28" i="14" s="1"/>
  <c r="AP28" i="14"/>
  <c r="BF28" i="14" s="1"/>
  <c r="AO28" i="14"/>
  <c r="BE28" i="14" s="1"/>
  <c r="AN28" i="14"/>
  <c r="BD28" i="14" s="1"/>
  <c r="AM28" i="14"/>
  <c r="AL28" i="14"/>
  <c r="BB28" i="14" s="1"/>
  <c r="AK28" i="14"/>
  <c r="BA28" i="14" s="1"/>
  <c r="T28" i="14"/>
  <c r="S28" i="14"/>
  <c r="D28" i="14"/>
  <c r="C28" i="14"/>
  <c r="AX27" i="14"/>
  <c r="BN27" i="14" s="1"/>
  <c r="AW27" i="14"/>
  <c r="BM27" i="14" s="1"/>
  <c r="AV27" i="14"/>
  <c r="BL27" i="14" s="1"/>
  <c r="AU27" i="14"/>
  <c r="BK27" i="14" s="1"/>
  <c r="AT27" i="14"/>
  <c r="BJ27" i="14" s="1"/>
  <c r="AS27" i="14"/>
  <c r="BI27" i="14" s="1"/>
  <c r="AR27" i="14"/>
  <c r="BH27" i="14" s="1"/>
  <c r="AQ27" i="14"/>
  <c r="BG27" i="14" s="1"/>
  <c r="AP27" i="14"/>
  <c r="BF27" i="14" s="1"/>
  <c r="AO27" i="14"/>
  <c r="BE27" i="14" s="1"/>
  <c r="AN27" i="14"/>
  <c r="BD27" i="14" s="1"/>
  <c r="AM27" i="14"/>
  <c r="BC27" i="14" s="1"/>
  <c r="AL27" i="14"/>
  <c r="BB27" i="14" s="1"/>
  <c r="AK27" i="14"/>
  <c r="BA27" i="14" s="1"/>
  <c r="AI27" i="14"/>
  <c r="T27" i="14"/>
  <c r="S27" i="14"/>
  <c r="D27" i="14"/>
  <c r="C27" i="14"/>
  <c r="AY27" i="14" s="1"/>
  <c r="AX26" i="14"/>
  <c r="BN26" i="14" s="1"/>
  <c r="AW26" i="14"/>
  <c r="BM26" i="14" s="1"/>
  <c r="AV26" i="14"/>
  <c r="BL26" i="14" s="1"/>
  <c r="AU26" i="14"/>
  <c r="BK26" i="14" s="1"/>
  <c r="AT26" i="14"/>
  <c r="BJ26" i="14" s="1"/>
  <c r="AS26" i="14"/>
  <c r="BI26" i="14" s="1"/>
  <c r="AR26" i="14"/>
  <c r="BH26" i="14" s="1"/>
  <c r="AQ26" i="14"/>
  <c r="BG26" i="14" s="1"/>
  <c r="AP26" i="14"/>
  <c r="BF26" i="14" s="1"/>
  <c r="AO26" i="14"/>
  <c r="BE26" i="14" s="1"/>
  <c r="AN26" i="14"/>
  <c r="BD26" i="14" s="1"/>
  <c r="AM26" i="14"/>
  <c r="BC26" i="14" s="1"/>
  <c r="AL26" i="14"/>
  <c r="BB26" i="14" s="1"/>
  <c r="AK26" i="14"/>
  <c r="BA26" i="14" s="1"/>
  <c r="AJ26" i="14"/>
  <c r="T26" i="14"/>
  <c r="S26" i="14"/>
  <c r="D26" i="14"/>
  <c r="AZ26" i="14" s="1"/>
  <c r="C26" i="14"/>
  <c r="AX25" i="14"/>
  <c r="BN25" i="14" s="1"/>
  <c r="AW25" i="14"/>
  <c r="BM25" i="14" s="1"/>
  <c r="AV25" i="14"/>
  <c r="BL25" i="14" s="1"/>
  <c r="AU25" i="14"/>
  <c r="BK25" i="14" s="1"/>
  <c r="AT25" i="14"/>
  <c r="BJ25" i="14" s="1"/>
  <c r="AS25" i="14"/>
  <c r="BI25" i="14" s="1"/>
  <c r="AR25" i="14"/>
  <c r="BH25" i="14" s="1"/>
  <c r="AQ25" i="14"/>
  <c r="BG25" i="14" s="1"/>
  <c r="AP25" i="14"/>
  <c r="BF25" i="14" s="1"/>
  <c r="AO25" i="14"/>
  <c r="BE25" i="14" s="1"/>
  <c r="AN25" i="14"/>
  <c r="BD25" i="14" s="1"/>
  <c r="AM25" i="14"/>
  <c r="BC25" i="14" s="1"/>
  <c r="AL25" i="14"/>
  <c r="BB25" i="14" s="1"/>
  <c r="AK25" i="14"/>
  <c r="BA25" i="14" s="1"/>
  <c r="AJ25" i="14"/>
  <c r="T25" i="14"/>
  <c r="S25" i="14"/>
  <c r="D25" i="14"/>
  <c r="AZ25" i="14" s="1"/>
  <c r="C25" i="14"/>
  <c r="AX24" i="14"/>
  <c r="BN24" i="14" s="1"/>
  <c r="AW24" i="14"/>
  <c r="BM24" i="14" s="1"/>
  <c r="AV24" i="14"/>
  <c r="BL24" i="14" s="1"/>
  <c r="AU24" i="14"/>
  <c r="BK24" i="14" s="1"/>
  <c r="AT24" i="14"/>
  <c r="BJ24" i="14" s="1"/>
  <c r="AS24" i="14"/>
  <c r="BI24" i="14" s="1"/>
  <c r="AR24" i="14"/>
  <c r="BH24" i="14" s="1"/>
  <c r="AQ24" i="14"/>
  <c r="BG24" i="14" s="1"/>
  <c r="AP24" i="14"/>
  <c r="BF24" i="14" s="1"/>
  <c r="AO24" i="14"/>
  <c r="BE24" i="14" s="1"/>
  <c r="AN24" i="14"/>
  <c r="BD24" i="14" s="1"/>
  <c r="AM24" i="14"/>
  <c r="BC24" i="14" s="1"/>
  <c r="AL24" i="14"/>
  <c r="BB24" i="14" s="1"/>
  <c r="AK24" i="14"/>
  <c r="BA24" i="14" s="1"/>
  <c r="T24" i="14"/>
  <c r="S24" i="14"/>
  <c r="D24" i="14"/>
  <c r="C24" i="14"/>
  <c r="AX23" i="14"/>
  <c r="BN23" i="14" s="1"/>
  <c r="AW23" i="14"/>
  <c r="BM23" i="14" s="1"/>
  <c r="AV23" i="14"/>
  <c r="BL23" i="14" s="1"/>
  <c r="AU23" i="14"/>
  <c r="BK23" i="14" s="1"/>
  <c r="AT23" i="14"/>
  <c r="BJ23" i="14" s="1"/>
  <c r="AS23" i="14"/>
  <c r="BI23" i="14" s="1"/>
  <c r="AR23" i="14"/>
  <c r="BH23" i="14" s="1"/>
  <c r="AQ23" i="14"/>
  <c r="BG23" i="14" s="1"/>
  <c r="AP23" i="14"/>
  <c r="BF23" i="14" s="1"/>
  <c r="AO23" i="14"/>
  <c r="BE23" i="14" s="1"/>
  <c r="AN23" i="14"/>
  <c r="BD23" i="14" s="1"/>
  <c r="AM23" i="14"/>
  <c r="BC23" i="14" s="1"/>
  <c r="AL23" i="14"/>
  <c r="BB23" i="14" s="1"/>
  <c r="AK23" i="14"/>
  <c r="BA23" i="14" s="1"/>
  <c r="AI23" i="14"/>
  <c r="T23" i="14"/>
  <c r="S23" i="14"/>
  <c r="D23" i="14"/>
  <c r="C23" i="14"/>
  <c r="AY23" i="14" s="1"/>
  <c r="AV22" i="14"/>
  <c r="BL22" i="14" s="1"/>
  <c r="AU22" i="14"/>
  <c r="BK22" i="14" s="1"/>
  <c r="AT22" i="14"/>
  <c r="BJ22" i="14" s="1"/>
  <c r="AS22" i="14"/>
  <c r="AS21" i="14" s="1"/>
  <c r="AR22" i="14"/>
  <c r="BH22" i="14" s="1"/>
  <c r="AQ22" i="14"/>
  <c r="BG22" i="14" s="1"/>
  <c r="AN22" i="14"/>
  <c r="AM22" i="14"/>
  <c r="AL22" i="14"/>
  <c r="BB22" i="14" s="1"/>
  <c r="AK22" i="14"/>
  <c r="AK21" i="14" s="1"/>
  <c r="AH22" i="14"/>
  <c r="AG22" i="14"/>
  <c r="AG21" i="14" s="1"/>
  <c r="Z22" i="14"/>
  <c r="Y22" i="14"/>
  <c r="Y21" i="14" s="1"/>
  <c r="X22" i="14"/>
  <c r="W22" i="14"/>
  <c r="W21" i="14" s="1"/>
  <c r="T22" i="14"/>
  <c r="R22" i="14"/>
  <c r="Q22" i="14"/>
  <c r="Q21" i="14" s="1"/>
  <c r="J22" i="14"/>
  <c r="I22" i="14"/>
  <c r="I21" i="14" s="1"/>
  <c r="H22" i="14"/>
  <c r="BD22" i="14" s="1"/>
  <c r="G22" i="14"/>
  <c r="G21" i="14" s="1"/>
  <c r="D22" i="14"/>
  <c r="AV21" i="14"/>
  <c r="AT21" i="14"/>
  <c r="AR21" i="14"/>
  <c r="AH21" i="14"/>
  <c r="AF21" i="14"/>
  <c r="AE21" i="14"/>
  <c r="AD21" i="14"/>
  <c r="AC21" i="14"/>
  <c r="AB21" i="14"/>
  <c r="AA21" i="14"/>
  <c r="Z21" i="14"/>
  <c r="X21" i="14"/>
  <c r="V21" i="14"/>
  <c r="U21" i="14"/>
  <c r="R21" i="14"/>
  <c r="P21" i="14"/>
  <c r="BL21" i="14" s="1"/>
  <c r="O21" i="14"/>
  <c r="N21" i="14"/>
  <c r="BJ21" i="14" s="1"/>
  <c r="M21" i="14"/>
  <c r="L21" i="14"/>
  <c r="BH21" i="14" s="1"/>
  <c r="K21" i="14"/>
  <c r="H21" i="14"/>
  <c r="F21" i="14"/>
  <c r="BB21" i="14" s="1"/>
  <c r="E21" i="14"/>
  <c r="BA21" i="14" s="1"/>
  <c r="AX20" i="14"/>
  <c r="BN20" i="14" s="1"/>
  <c r="AW20" i="14"/>
  <c r="BM20" i="14" s="1"/>
  <c r="AV20" i="14"/>
  <c r="BL20" i="14" s="1"/>
  <c r="AU20" i="14"/>
  <c r="BK20" i="14" s="1"/>
  <c r="AT20" i="14"/>
  <c r="BJ20" i="14" s="1"/>
  <c r="AS20" i="14"/>
  <c r="BI20" i="14" s="1"/>
  <c r="AR20" i="14"/>
  <c r="BH20" i="14" s="1"/>
  <c r="AQ20" i="14"/>
  <c r="BG20" i="14" s="1"/>
  <c r="AP20" i="14"/>
  <c r="BF20" i="14" s="1"/>
  <c r="AO20" i="14"/>
  <c r="BE20" i="14" s="1"/>
  <c r="AN20" i="14"/>
  <c r="BD20" i="14" s="1"/>
  <c r="AM20" i="14"/>
  <c r="BC20" i="14" s="1"/>
  <c r="AL20" i="14"/>
  <c r="BB20" i="14" s="1"/>
  <c r="AK20" i="14"/>
  <c r="AI20" i="14" s="1"/>
  <c r="AI19" i="14" s="1"/>
  <c r="T20" i="14"/>
  <c r="S20" i="14"/>
  <c r="S19" i="14" s="1"/>
  <c r="D20" i="14"/>
  <c r="C20" i="14"/>
  <c r="AY20" i="14" s="1"/>
  <c r="AX19" i="14"/>
  <c r="AW19" i="14"/>
  <c r="AV19" i="14"/>
  <c r="AU19" i="14"/>
  <c r="AT19" i="14"/>
  <c r="AS19" i="14"/>
  <c r="AR19" i="14"/>
  <c r="AQ19" i="14"/>
  <c r="AP19" i="14"/>
  <c r="AO19" i="14"/>
  <c r="AN19" i="14"/>
  <c r="AL19" i="14"/>
  <c r="AK19" i="14"/>
  <c r="AH19" i="14"/>
  <c r="AG19" i="14"/>
  <c r="AF19" i="14"/>
  <c r="AE19" i="14"/>
  <c r="AE308" i="14" s="1"/>
  <c r="O313" i="14" s="1"/>
  <c r="AD19" i="14"/>
  <c r="AC19" i="14"/>
  <c r="AC308" i="14" s="1"/>
  <c r="M313" i="14" s="1"/>
  <c r="AB19" i="14"/>
  <c r="AA19" i="14"/>
  <c r="AA308" i="14" s="1"/>
  <c r="K313" i="14" s="1"/>
  <c r="Z19" i="14"/>
  <c r="Y19" i="14"/>
  <c r="X19" i="14"/>
  <c r="W19" i="14"/>
  <c r="V19" i="14"/>
  <c r="U19" i="14"/>
  <c r="U308" i="14" s="1"/>
  <c r="T19" i="14"/>
  <c r="R19" i="14"/>
  <c r="Q19" i="14"/>
  <c r="BM19" i="14" s="1"/>
  <c r="P19" i="14"/>
  <c r="O19" i="14"/>
  <c r="O308" i="14" s="1"/>
  <c r="N19" i="14"/>
  <c r="M19" i="14"/>
  <c r="M308" i="14" s="1"/>
  <c r="L19" i="14"/>
  <c r="K19" i="14"/>
  <c r="K308" i="14" s="1"/>
  <c r="J19" i="14"/>
  <c r="I19" i="14"/>
  <c r="BE19" i="14" s="1"/>
  <c r="H19" i="14"/>
  <c r="G19" i="14"/>
  <c r="F19" i="14"/>
  <c r="E19" i="14"/>
  <c r="E308" i="14" s="1"/>
  <c r="D19" i="14"/>
  <c r="C19" i="14"/>
  <c r="AY19" i="14" s="1"/>
  <c r="N123" i="18"/>
  <c r="M123" i="18"/>
  <c r="M122" i="18" s="1"/>
  <c r="L123" i="18"/>
  <c r="L122" i="18" s="1"/>
  <c r="G123" i="18"/>
  <c r="C123" i="18"/>
  <c r="K123" i="18" s="1"/>
  <c r="P123" i="18" s="1"/>
  <c r="N122" i="18"/>
  <c r="K122" i="18"/>
  <c r="J122" i="18"/>
  <c r="I122" i="18"/>
  <c r="H122" i="18"/>
  <c r="G122" i="18"/>
  <c r="F122" i="18"/>
  <c r="E122" i="18"/>
  <c r="D122" i="18"/>
  <c r="C122" i="18"/>
  <c r="N121" i="18"/>
  <c r="M121" i="18"/>
  <c r="L121" i="18"/>
  <c r="L120" i="18" s="1"/>
  <c r="K121" i="18"/>
  <c r="P121" i="18" s="1"/>
  <c r="G121" i="18"/>
  <c r="C121" i="18"/>
  <c r="N120" i="18"/>
  <c r="M120" i="18"/>
  <c r="J120" i="18"/>
  <c r="I120" i="18"/>
  <c r="H120" i="18"/>
  <c r="F120" i="18"/>
  <c r="E120" i="18"/>
  <c r="D120" i="18"/>
  <c r="C120" i="18" s="1"/>
  <c r="N119" i="18"/>
  <c r="N118" i="18" s="1"/>
  <c r="M119" i="18"/>
  <c r="L119" i="18"/>
  <c r="K119" i="18"/>
  <c r="P119" i="18" s="1"/>
  <c r="G119" i="18"/>
  <c r="C119" i="18"/>
  <c r="M118" i="18"/>
  <c r="L118" i="18"/>
  <c r="J118" i="18"/>
  <c r="I118" i="18"/>
  <c r="H118" i="18"/>
  <c r="G118" i="18" s="1"/>
  <c r="F118" i="18"/>
  <c r="E118" i="18"/>
  <c r="D118" i="18"/>
  <c r="N117" i="18"/>
  <c r="N116" i="18" s="1"/>
  <c r="M117" i="18"/>
  <c r="L117" i="18"/>
  <c r="L116" i="18" s="1"/>
  <c r="K116" i="18" s="1"/>
  <c r="C117" i="18"/>
  <c r="K117" i="18" s="1"/>
  <c r="P117" i="18" s="1"/>
  <c r="M116" i="18"/>
  <c r="J116" i="18"/>
  <c r="I116" i="18"/>
  <c r="H116" i="18"/>
  <c r="G116" i="18"/>
  <c r="F116" i="18"/>
  <c r="E116" i="18"/>
  <c r="D116" i="18"/>
  <c r="C116" i="18"/>
  <c r="N115" i="18"/>
  <c r="M115" i="18"/>
  <c r="L115" i="18"/>
  <c r="L114" i="18" s="1"/>
  <c r="K114" i="18" s="1"/>
  <c r="G115" i="18"/>
  <c r="K115" i="18" s="1"/>
  <c r="P115" i="18" s="1"/>
  <c r="C115" i="18"/>
  <c r="N114" i="18"/>
  <c r="M114" i="18"/>
  <c r="J114" i="18"/>
  <c r="I114" i="18"/>
  <c r="H114" i="18"/>
  <c r="F114" i="18"/>
  <c r="E114" i="18"/>
  <c r="D114" i="18"/>
  <c r="N113" i="18"/>
  <c r="M113" i="18"/>
  <c r="M112" i="18" s="1"/>
  <c r="L113" i="18"/>
  <c r="K113" i="18"/>
  <c r="P113" i="18" s="1"/>
  <c r="C113" i="18"/>
  <c r="N112" i="18"/>
  <c r="L112" i="18"/>
  <c r="K112" i="18" s="1"/>
  <c r="J112" i="18"/>
  <c r="I112" i="18"/>
  <c r="H112" i="18"/>
  <c r="G112" i="18" s="1"/>
  <c r="F112" i="18"/>
  <c r="E112" i="18"/>
  <c r="D112" i="18"/>
  <c r="C112" i="18" s="1"/>
  <c r="N111" i="18"/>
  <c r="M111" i="18"/>
  <c r="M110" i="18" s="1"/>
  <c r="L111" i="18"/>
  <c r="L110" i="18" s="1"/>
  <c r="K111" i="18"/>
  <c r="P111" i="18" s="1"/>
  <c r="C111" i="18"/>
  <c r="N110" i="18"/>
  <c r="J110" i="18"/>
  <c r="I110" i="18"/>
  <c r="H110" i="18"/>
  <c r="G110" i="18" s="1"/>
  <c r="F110" i="18"/>
  <c r="E110" i="18"/>
  <c r="D110" i="18"/>
  <c r="C110" i="18" s="1"/>
  <c r="N109" i="18"/>
  <c r="M109" i="18"/>
  <c r="M108" i="18" s="1"/>
  <c r="L109" i="18"/>
  <c r="K109" i="18"/>
  <c r="P109" i="18" s="1"/>
  <c r="C109" i="18"/>
  <c r="N108" i="18"/>
  <c r="L108" i="18"/>
  <c r="K108" i="18" s="1"/>
  <c r="J108" i="18"/>
  <c r="I108" i="18"/>
  <c r="H108" i="18"/>
  <c r="G108" i="18" s="1"/>
  <c r="F108" i="18"/>
  <c r="E108" i="18"/>
  <c r="D108" i="18"/>
  <c r="C108" i="18" s="1"/>
  <c r="N107" i="18"/>
  <c r="M107" i="18"/>
  <c r="M106" i="18" s="1"/>
  <c r="L107" i="18"/>
  <c r="L106" i="18" s="1"/>
  <c r="K107" i="18"/>
  <c r="P107" i="18" s="1"/>
  <c r="C107" i="18"/>
  <c r="N106" i="18"/>
  <c r="J106" i="18"/>
  <c r="I106" i="18"/>
  <c r="H106" i="18"/>
  <c r="F106" i="18"/>
  <c r="E106" i="18"/>
  <c r="D106" i="18"/>
  <c r="N105" i="18"/>
  <c r="N104" i="18" s="1"/>
  <c r="M105" i="18"/>
  <c r="M104" i="18" s="1"/>
  <c r="L105" i="18"/>
  <c r="K105" i="18"/>
  <c r="P105" i="18" s="1"/>
  <c r="C105" i="18"/>
  <c r="L104" i="18"/>
  <c r="J104" i="18"/>
  <c r="I104" i="18"/>
  <c r="H104" i="18"/>
  <c r="G104" i="18" s="1"/>
  <c r="F104" i="18"/>
  <c r="E104" i="18"/>
  <c r="D104" i="18"/>
  <c r="C104" i="18" s="1"/>
  <c r="N103" i="18"/>
  <c r="M103" i="18"/>
  <c r="M102" i="18" s="1"/>
  <c r="L103" i="18"/>
  <c r="L102" i="18" s="1"/>
  <c r="G103" i="18"/>
  <c r="C103" i="18"/>
  <c r="K103" i="18" s="1"/>
  <c r="P103" i="18" s="1"/>
  <c r="N102" i="18"/>
  <c r="K102" i="18"/>
  <c r="J102" i="18"/>
  <c r="I102" i="18"/>
  <c r="H102" i="18"/>
  <c r="G102" i="18"/>
  <c r="F102" i="18"/>
  <c r="E102" i="18"/>
  <c r="D102" i="18"/>
  <c r="C102" i="18"/>
  <c r="N101" i="18"/>
  <c r="N100" i="18" s="1"/>
  <c r="M101" i="18"/>
  <c r="L101" i="18"/>
  <c r="L100" i="18" s="1"/>
  <c r="K101" i="18"/>
  <c r="P101" i="18" s="1"/>
  <c r="C101" i="18"/>
  <c r="M100" i="18"/>
  <c r="J100" i="18"/>
  <c r="I100" i="18"/>
  <c r="H100" i="18"/>
  <c r="F100" i="18"/>
  <c r="E100" i="18"/>
  <c r="D100" i="18"/>
  <c r="C100" i="18" s="1"/>
  <c r="N99" i="18"/>
  <c r="N98" i="18" s="1"/>
  <c r="M99" i="18"/>
  <c r="M98" i="18" s="1"/>
  <c r="L99" i="18"/>
  <c r="G99" i="18"/>
  <c r="C99" i="18"/>
  <c r="L98" i="18"/>
  <c r="K98" i="18" s="1"/>
  <c r="J98" i="18"/>
  <c r="I98" i="18"/>
  <c r="H98" i="18"/>
  <c r="G98" i="18" s="1"/>
  <c r="F98" i="18"/>
  <c r="E98" i="18"/>
  <c r="D98" i="18"/>
  <c r="C98" i="18" s="1"/>
  <c r="N97" i="18"/>
  <c r="M97" i="18"/>
  <c r="M96" i="18" s="1"/>
  <c r="K96" i="18" s="1"/>
  <c r="L97" i="18"/>
  <c r="L96" i="18" s="1"/>
  <c r="G97" i="18"/>
  <c r="C97" i="18"/>
  <c r="K97" i="18" s="1"/>
  <c r="P97" i="18" s="1"/>
  <c r="N96" i="18"/>
  <c r="J96" i="18"/>
  <c r="I96" i="18"/>
  <c r="H96" i="18"/>
  <c r="G96" i="18"/>
  <c r="F96" i="18"/>
  <c r="E96" i="18"/>
  <c r="D96" i="18"/>
  <c r="C96" i="18"/>
  <c r="N95" i="18"/>
  <c r="M95" i="18"/>
  <c r="L95" i="18"/>
  <c r="L94" i="18" s="1"/>
  <c r="K94" i="18" s="1"/>
  <c r="G95" i="18"/>
  <c r="K95" i="18" s="1"/>
  <c r="P95" i="18" s="1"/>
  <c r="C95" i="18"/>
  <c r="N94" i="18"/>
  <c r="M94" i="18"/>
  <c r="J94" i="18"/>
  <c r="I94" i="18"/>
  <c r="H94" i="18"/>
  <c r="F94" i="18"/>
  <c r="E94" i="18"/>
  <c r="D94" i="18"/>
  <c r="N93" i="18"/>
  <c r="M93" i="18"/>
  <c r="M92" i="18" s="1"/>
  <c r="L93" i="18"/>
  <c r="K93" i="18"/>
  <c r="P93" i="18" s="1"/>
  <c r="C93" i="18"/>
  <c r="N92" i="18"/>
  <c r="L92" i="18"/>
  <c r="K92" i="18" s="1"/>
  <c r="J92" i="18"/>
  <c r="I92" i="18"/>
  <c r="H92" i="18"/>
  <c r="G92" i="18" s="1"/>
  <c r="F92" i="18"/>
  <c r="E92" i="18"/>
  <c r="D92" i="18"/>
  <c r="C92" i="18" s="1"/>
  <c r="N91" i="18"/>
  <c r="M91" i="18"/>
  <c r="M90" i="18" s="1"/>
  <c r="L91" i="18"/>
  <c r="K91" i="18"/>
  <c r="P91" i="18" s="1"/>
  <c r="C91" i="18"/>
  <c r="N90" i="18"/>
  <c r="L90" i="18"/>
  <c r="J90" i="18"/>
  <c r="I90" i="18"/>
  <c r="H90" i="18"/>
  <c r="F90" i="18"/>
  <c r="E90" i="18"/>
  <c r="D90" i="18"/>
  <c r="C90" i="18" s="1"/>
  <c r="N89" i="18"/>
  <c r="M89" i="18"/>
  <c r="M88" i="18" s="1"/>
  <c r="L89" i="18"/>
  <c r="K89" i="18"/>
  <c r="P89" i="18" s="1"/>
  <c r="C89" i="18"/>
  <c r="N88" i="18"/>
  <c r="L88" i="18"/>
  <c r="J88" i="18"/>
  <c r="I88" i="18"/>
  <c r="H88" i="18"/>
  <c r="G88" i="18" s="1"/>
  <c r="F88" i="18"/>
  <c r="E88" i="18"/>
  <c r="D88" i="18"/>
  <c r="C88" i="18" s="1"/>
  <c r="N87" i="18"/>
  <c r="M87" i="18"/>
  <c r="M86" i="18" s="1"/>
  <c r="L87" i="18"/>
  <c r="L86" i="18" s="1"/>
  <c r="K86" i="18" s="1"/>
  <c r="K87" i="18"/>
  <c r="P87" i="18" s="1"/>
  <c r="C87" i="18"/>
  <c r="N86" i="18"/>
  <c r="J86" i="18"/>
  <c r="I86" i="18"/>
  <c r="H86" i="18"/>
  <c r="G86" i="18" s="1"/>
  <c r="F86" i="18"/>
  <c r="E86" i="18"/>
  <c r="D86" i="18"/>
  <c r="N85" i="18"/>
  <c r="N84" i="18" s="1"/>
  <c r="M85" i="18"/>
  <c r="M84" i="18" s="1"/>
  <c r="L85" i="18"/>
  <c r="K85" i="18"/>
  <c r="P85" i="18" s="1"/>
  <c r="C85" i="18"/>
  <c r="L84" i="18"/>
  <c r="K84" i="18" s="1"/>
  <c r="J84" i="18"/>
  <c r="I84" i="18"/>
  <c r="H84" i="18"/>
  <c r="G84" i="18" s="1"/>
  <c r="F84" i="18"/>
  <c r="E84" i="18"/>
  <c r="D84" i="18"/>
  <c r="C84" i="18" s="1"/>
  <c r="N83" i="18"/>
  <c r="M83" i="18"/>
  <c r="M82" i="18" s="1"/>
  <c r="L83" i="18"/>
  <c r="L82" i="18" s="1"/>
  <c r="K83" i="18"/>
  <c r="P83" i="18" s="1"/>
  <c r="C83" i="18"/>
  <c r="N82" i="18"/>
  <c r="J82" i="18"/>
  <c r="I82" i="18"/>
  <c r="H82" i="18"/>
  <c r="G82" i="18" s="1"/>
  <c r="F82" i="18"/>
  <c r="E82" i="18"/>
  <c r="D82" i="18"/>
  <c r="C82" i="18" s="1"/>
  <c r="N81" i="18"/>
  <c r="M81" i="18"/>
  <c r="M80" i="18" s="1"/>
  <c r="L81" i="18"/>
  <c r="K81" i="18"/>
  <c r="P81" i="18" s="1"/>
  <c r="C81" i="18"/>
  <c r="N80" i="18"/>
  <c r="L80" i="18"/>
  <c r="K80" i="18" s="1"/>
  <c r="J80" i="18"/>
  <c r="I80" i="18"/>
  <c r="H80" i="18"/>
  <c r="G80" i="18" s="1"/>
  <c r="F80" i="18"/>
  <c r="E80" i="18"/>
  <c r="D80" i="18"/>
  <c r="C80" i="18" s="1"/>
  <c r="N79" i="18"/>
  <c r="M79" i="18"/>
  <c r="M78" i="18" s="1"/>
  <c r="L79" i="18"/>
  <c r="L78" i="18" s="1"/>
  <c r="K79" i="18"/>
  <c r="P79" i="18" s="1"/>
  <c r="C79" i="18"/>
  <c r="N78" i="18"/>
  <c r="J78" i="18"/>
  <c r="I78" i="18"/>
  <c r="H78" i="18"/>
  <c r="F78" i="18"/>
  <c r="E78" i="18"/>
  <c r="D78" i="18"/>
  <c r="N77" i="18"/>
  <c r="M77" i="18"/>
  <c r="L77" i="18"/>
  <c r="K77" i="18"/>
  <c r="P77" i="18" s="1"/>
  <c r="C77" i="18"/>
  <c r="N76" i="18"/>
  <c r="M76" i="18"/>
  <c r="L76" i="18"/>
  <c r="K76" i="18" s="1"/>
  <c r="J76" i="18"/>
  <c r="I76" i="18"/>
  <c r="H76" i="18"/>
  <c r="G76" i="18" s="1"/>
  <c r="F76" i="18"/>
  <c r="E76" i="18"/>
  <c r="D76" i="18"/>
  <c r="C76" i="18" s="1"/>
  <c r="N75" i="18"/>
  <c r="M75" i="18"/>
  <c r="M74" i="18" s="1"/>
  <c r="L75" i="18"/>
  <c r="L74" i="18" s="1"/>
  <c r="K74" i="18" s="1"/>
  <c r="C75" i="18"/>
  <c r="K75" i="18" s="1"/>
  <c r="P75" i="18" s="1"/>
  <c r="N74" i="18"/>
  <c r="J74" i="18"/>
  <c r="G74" i="18" s="1"/>
  <c r="I74" i="18"/>
  <c r="H74" i="18"/>
  <c r="F74" i="18"/>
  <c r="C74" i="18" s="1"/>
  <c r="E74" i="18"/>
  <c r="D74" i="18"/>
  <c r="N73" i="18"/>
  <c r="M73" i="18"/>
  <c r="L73" i="18"/>
  <c r="K73" i="18"/>
  <c r="P73" i="18" s="1"/>
  <c r="C73" i="18"/>
  <c r="N72" i="18"/>
  <c r="M72" i="18"/>
  <c r="L72" i="18"/>
  <c r="K72" i="18" s="1"/>
  <c r="J72" i="18"/>
  <c r="I72" i="18"/>
  <c r="H72" i="18"/>
  <c r="G72" i="18" s="1"/>
  <c r="F72" i="18"/>
  <c r="E72" i="18"/>
  <c r="D72" i="18"/>
  <c r="C72" i="18" s="1"/>
  <c r="N71" i="18"/>
  <c r="M71" i="18"/>
  <c r="M70" i="18" s="1"/>
  <c r="L71" i="18"/>
  <c r="C71" i="18"/>
  <c r="K71" i="18" s="1"/>
  <c r="P71" i="18" s="1"/>
  <c r="N70" i="18"/>
  <c r="L70" i="18"/>
  <c r="J70" i="18"/>
  <c r="G70" i="18" s="1"/>
  <c r="I70" i="18"/>
  <c r="H70" i="18"/>
  <c r="F70" i="18"/>
  <c r="C70" i="18" s="1"/>
  <c r="E70" i="18"/>
  <c r="D70" i="18"/>
  <c r="N69" i="18"/>
  <c r="M69" i="18"/>
  <c r="L69" i="18"/>
  <c r="L68" i="18" s="1"/>
  <c r="K69" i="18"/>
  <c r="P69" i="18" s="1"/>
  <c r="G69" i="18"/>
  <c r="C69" i="18"/>
  <c r="N68" i="18"/>
  <c r="M68" i="18"/>
  <c r="J68" i="18"/>
  <c r="I68" i="18"/>
  <c r="H68" i="18"/>
  <c r="F68" i="18"/>
  <c r="E68" i="18"/>
  <c r="D68" i="18"/>
  <c r="N67" i="18"/>
  <c r="N66" i="18" s="1"/>
  <c r="M67" i="18"/>
  <c r="L67" i="18"/>
  <c r="G67" i="18"/>
  <c r="K67" i="18" s="1"/>
  <c r="P67" i="18" s="1"/>
  <c r="C67" i="18"/>
  <c r="M66" i="18"/>
  <c r="L66" i="18"/>
  <c r="K66" i="18" s="1"/>
  <c r="J66" i="18"/>
  <c r="I66" i="18"/>
  <c r="H66" i="18"/>
  <c r="G66" i="18" s="1"/>
  <c r="F66" i="18"/>
  <c r="E66" i="18"/>
  <c r="D66" i="18"/>
  <c r="C66" i="18" s="1"/>
  <c r="N65" i="18"/>
  <c r="N64" i="18" s="1"/>
  <c r="M65" i="18"/>
  <c r="M64" i="18" s="1"/>
  <c r="K64" i="18" s="1"/>
  <c r="L65" i="18"/>
  <c r="G65" i="18"/>
  <c r="C65" i="18"/>
  <c r="K65" i="18" s="1"/>
  <c r="P65" i="18" s="1"/>
  <c r="L64" i="18"/>
  <c r="J64" i="18"/>
  <c r="I64" i="18"/>
  <c r="H64" i="18"/>
  <c r="G64" i="18"/>
  <c r="F64" i="18"/>
  <c r="E64" i="18"/>
  <c r="D64" i="18"/>
  <c r="C64" i="18"/>
  <c r="N63" i="18"/>
  <c r="M63" i="18"/>
  <c r="M62" i="18" s="1"/>
  <c r="L63" i="18"/>
  <c r="L62" i="18" s="1"/>
  <c r="G63" i="18"/>
  <c r="C63" i="18"/>
  <c r="K63" i="18" s="1"/>
  <c r="P63" i="18" s="1"/>
  <c r="N62" i="18"/>
  <c r="J62" i="18"/>
  <c r="G62" i="18" s="1"/>
  <c r="I62" i="18"/>
  <c r="H62" i="18"/>
  <c r="F62" i="18"/>
  <c r="C62" i="18" s="1"/>
  <c r="E62" i="18"/>
  <c r="D62" i="18"/>
  <c r="N61" i="18"/>
  <c r="M61" i="18"/>
  <c r="L61" i="18"/>
  <c r="L60" i="18" s="1"/>
  <c r="K60" i="18" s="1"/>
  <c r="K61" i="18"/>
  <c r="P61" i="18" s="1"/>
  <c r="G61" i="18"/>
  <c r="C61" i="18"/>
  <c r="N60" i="18"/>
  <c r="M60" i="18"/>
  <c r="J60" i="18"/>
  <c r="I60" i="18"/>
  <c r="G60" i="18" s="1"/>
  <c r="H60" i="18"/>
  <c r="F60" i="18"/>
  <c r="E60" i="18"/>
  <c r="C60" i="18" s="1"/>
  <c r="D60" i="18"/>
  <c r="N59" i="18"/>
  <c r="N58" i="18" s="1"/>
  <c r="M59" i="18"/>
  <c r="L59" i="18"/>
  <c r="G59" i="18"/>
  <c r="K59" i="18" s="1"/>
  <c r="P59" i="18" s="1"/>
  <c r="C59" i="18"/>
  <c r="M58" i="18"/>
  <c r="L58" i="18"/>
  <c r="K58" i="18" s="1"/>
  <c r="J58" i="18"/>
  <c r="I58" i="18"/>
  <c r="H58" i="18"/>
  <c r="G58" i="18" s="1"/>
  <c r="F58" i="18"/>
  <c r="E58" i="18"/>
  <c r="D58" i="18"/>
  <c r="C58" i="18" s="1"/>
  <c r="N57" i="18"/>
  <c r="N56" i="18" s="1"/>
  <c r="M57" i="18"/>
  <c r="M56" i="18" s="1"/>
  <c r="K56" i="18" s="1"/>
  <c r="L57" i="18"/>
  <c r="G57" i="18"/>
  <c r="C57" i="18"/>
  <c r="K57" i="18" s="1"/>
  <c r="P57" i="18" s="1"/>
  <c r="L56" i="18"/>
  <c r="J56" i="18"/>
  <c r="I56" i="18"/>
  <c r="H56" i="18"/>
  <c r="G56" i="18"/>
  <c r="F56" i="18"/>
  <c r="E56" i="18"/>
  <c r="D56" i="18"/>
  <c r="C56" i="18"/>
  <c r="N55" i="18"/>
  <c r="M55" i="18"/>
  <c r="M54" i="18" s="1"/>
  <c r="L55" i="18"/>
  <c r="L54" i="18" s="1"/>
  <c r="K54" i="18" s="1"/>
  <c r="G55" i="18"/>
  <c r="C55" i="18"/>
  <c r="K55" i="18" s="1"/>
  <c r="P55" i="18" s="1"/>
  <c r="N54" i="18"/>
  <c r="J54" i="18"/>
  <c r="G54" i="18" s="1"/>
  <c r="I54" i="18"/>
  <c r="H54" i="18"/>
  <c r="F54" i="18"/>
  <c r="C54" i="18" s="1"/>
  <c r="E54" i="18"/>
  <c r="D54" i="18"/>
  <c r="N53" i="18"/>
  <c r="M53" i="18"/>
  <c r="L53" i="18"/>
  <c r="K53" i="18"/>
  <c r="P53" i="18" s="1"/>
  <c r="G53" i="18"/>
  <c r="C53" i="18"/>
  <c r="N52" i="18"/>
  <c r="M52" i="18"/>
  <c r="L52" i="18"/>
  <c r="J52" i="18"/>
  <c r="I52" i="18"/>
  <c r="H52" i="18"/>
  <c r="F52" i="18"/>
  <c r="E52" i="18"/>
  <c r="D52" i="18"/>
  <c r="N51" i="18"/>
  <c r="N50" i="18" s="1"/>
  <c r="M51" i="18"/>
  <c r="L51" i="18"/>
  <c r="G51" i="18"/>
  <c r="C51" i="18"/>
  <c r="M50" i="18"/>
  <c r="L50" i="18"/>
  <c r="K50" i="18" s="1"/>
  <c r="J50" i="18"/>
  <c r="I50" i="18"/>
  <c r="H50" i="18"/>
  <c r="G50" i="18" s="1"/>
  <c r="F50" i="18"/>
  <c r="E50" i="18"/>
  <c r="D50" i="18"/>
  <c r="C50" i="18" s="1"/>
  <c r="N49" i="18"/>
  <c r="M49" i="18"/>
  <c r="M48" i="18" s="1"/>
  <c r="K48" i="18" s="1"/>
  <c r="L49" i="18"/>
  <c r="G49" i="18"/>
  <c r="C49" i="18"/>
  <c r="K49" i="18" s="1"/>
  <c r="P49" i="18" s="1"/>
  <c r="N48" i="18"/>
  <c r="L48" i="18"/>
  <c r="J48" i="18"/>
  <c r="I48" i="18"/>
  <c r="H48" i="18"/>
  <c r="G48" i="18"/>
  <c r="F48" i="18"/>
  <c r="E48" i="18"/>
  <c r="D48" i="18"/>
  <c r="C48" i="18"/>
  <c r="N47" i="18"/>
  <c r="M47" i="18"/>
  <c r="L47" i="18"/>
  <c r="G47" i="18"/>
  <c r="C47" i="18"/>
  <c r="K47" i="18" s="1"/>
  <c r="P47" i="18" s="1"/>
  <c r="N46" i="18"/>
  <c r="M46" i="18"/>
  <c r="L46" i="18"/>
  <c r="K46" i="18"/>
  <c r="P46" i="18" s="1"/>
  <c r="G46" i="18"/>
  <c r="C46" i="18"/>
  <c r="N45" i="18"/>
  <c r="M45" i="18"/>
  <c r="J45" i="18"/>
  <c r="I45" i="18"/>
  <c r="H45" i="18"/>
  <c r="F45" i="18"/>
  <c r="E45" i="18"/>
  <c r="D45" i="18"/>
  <c r="C45" i="18" s="1"/>
  <c r="N44" i="18"/>
  <c r="M44" i="18"/>
  <c r="L44" i="18"/>
  <c r="G44" i="18"/>
  <c r="K44" i="18" s="1"/>
  <c r="P44" i="18" s="1"/>
  <c r="C44" i="18"/>
  <c r="N43" i="18"/>
  <c r="N42" i="18" s="1"/>
  <c r="K42" i="18" s="1"/>
  <c r="M43" i="18"/>
  <c r="M42" i="18" s="1"/>
  <c r="L43" i="18"/>
  <c r="G43" i="18"/>
  <c r="C43" i="18"/>
  <c r="K43" i="18" s="1"/>
  <c r="P43" i="18" s="1"/>
  <c r="L42" i="18"/>
  <c r="J42" i="18"/>
  <c r="I42" i="18"/>
  <c r="H42" i="18"/>
  <c r="G42" i="18"/>
  <c r="F42" i="18"/>
  <c r="E42" i="18"/>
  <c r="D42" i="18"/>
  <c r="C42" i="18"/>
  <c r="N41" i="18"/>
  <c r="M41" i="18"/>
  <c r="L41" i="18"/>
  <c r="G41" i="18"/>
  <c r="C41" i="18"/>
  <c r="K41" i="18" s="1"/>
  <c r="P41" i="18" s="1"/>
  <c r="N40" i="18"/>
  <c r="M40" i="18"/>
  <c r="L40" i="18"/>
  <c r="L39" i="18" s="1"/>
  <c r="K40" i="18"/>
  <c r="P40" i="18" s="1"/>
  <c r="G40" i="18"/>
  <c r="C40" i="18"/>
  <c r="N39" i="18"/>
  <c r="M39" i="18"/>
  <c r="J39" i="18"/>
  <c r="I39" i="18"/>
  <c r="H39" i="18"/>
  <c r="F39" i="18"/>
  <c r="E39" i="18"/>
  <c r="D39" i="18"/>
  <c r="C39" i="18" s="1"/>
  <c r="N38" i="18"/>
  <c r="N37" i="18" s="1"/>
  <c r="M38" i="18"/>
  <c r="L38" i="18"/>
  <c r="G38" i="18"/>
  <c r="K38" i="18" s="1"/>
  <c r="P38" i="18" s="1"/>
  <c r="C38" i="18"/>
  <c r="M37" i="18"/>
  <c r="L37" i="18"/>
  <c r="K37" i="18" s="1"/>
  <c r="J37" i="18"/>
  <c r="I37" i="18"/>
  <c r="H37" i="18"/>
  <c r="G37" i="18" s="1"/>
  <c r="F37" i="18"/>
  <c r="E37" i="18"/>
  <c r="D37" i="18"/>
  <c r="C37" i="18" s="1"/>
  <c r="N36" i="18"/>
  <c r="M36" i="18"/>
  <c r="L36" i="18"/>
  <c r="G36" i="18"/>
  <c r="C36" i="18"/>
  <c r="K36" i="18" s="1"/>
  <c r="P36" i="18" s="1"/>
  <c r="N35" i="18"/>
  <c r="M35" i="18"/>
  <c r="M34" i="18" s="1"/>
  <c r="L35" i="18"/>
  <c r="L34" i="18" s="1"/>
  <c r="G35" i="18"/>
  <c r="C35" i="18"/>
  <c r="K35" i="18" s="1"/>
  <c r="P35" i="18" s="1"/>
  <c r="N34" i="18"/>
  <c r="J34" i="18"/>
  <c r="G34" i="18" s="1"/>
  <c r="I34" i="18"/>
  <c r="H34" i="18"/>
  <c r="F34" i="18"/>
  <c r="C34" i="18" s="1"/>
  <c r="E34" i="18"/>
  <c r="D34" i="18"/>
  <c r="N33" i="18"/>
  <c r="M33" i="18"/>
  <c r="L33" i="18"/>
  <c r="L32" i="18" s="1"/>
  <c r="K32" i="18" s="1"/>
  <c r="K33" i="18"/>
  <c r="P33" i="18" s="1"/>
  <c r="G33" i="18"/>
  <c r="C33" i="18"/>
  <c r="N32" i="18"/>
  <c r="M32" i="18"/>
  <c r="J32" i="18"/>
  <c r="I32" i="18"/>
  <c r="G32" i="18" s="1"/>
  <c r="H32" i="18"/>
  <c r="F32" i="18"/>
  <c r="E32" i="18"/>
  <c r="C32" i="18" s="1"/>
  <c r="D32" i="18"/>
  <c r="N31" i="18"/>
  <c r="M31" i="18"/>
  <c r="L31" i="18"/>
  <c r="G31" i="18"/>
  <c r="K31" i="18" s="1"/>
  <c r="P31" i="18" s="1"/>
  <c r="C31" i="18"/>
  <c r="N30" i="18"/>
  <c r="M30" i="18"/>
  <c r="M29" i="18" s="1"/>
  <c r="L30" i="18"/>
  <c r="G30" i="18"/>
  <c r="C30" i="18"/>
  <c r="K30" i="18" s="1"/>
  <c r="P30" i="18" s="1"/>
  <c r="L29" i="18"/>
  <c r="J29" i="18"/>
  <c r="I29" i="18"/>
  <c r="H29" i="18"/>
  <c r="G29" i="18"/>
  <c r="F29" i="18"/>
  <c r="E29" i="18"/>
  <c r="D29" i="18"/>
  <c r="C29" i="18"/>
  <c r="N28" i="18"/>
  <c r="M28" i="18"/>
  <c r="L28" i="18"/>
  <c r="K28" i="18"/>
  <c r="P28" i="18" s="1"/>
  <c r="G28" i="18"/>
  <c r="C28" i="18"/>
  <c r="N27" i="18"/>
  <c r="N26" i="18" s="1"/>
  <c r="M27" i="18"/>
  <c r="M26" i="18" s="1"/>
  <c r="K26" i="18" s="1"/>
  <c r="L27" i="18"/>
  <c r="G27" i="18"/>
  <c r="C27" i="18"/>
  <c r="K27" i="18" s="1"/>
  <c r="P27" i="18" s="1"/>
  <c r="L26" i="18"/>
  <c r="J26" i="18"/>
  <c r="I26" i="18"/>
  <c r="H26" i="18"/>
  <c r="G26" i="18"/>
  <c r="F26" i="18"/>
  <c r="E26" i="18"/>
  <c r="D26" i="18"/>
  <c r="C26" i="18"/>
  <c r="N25" i="18"/>
  <c r="M25" i="18"/>
  <c r="L25" i="18"/>
  <c r="G25" i="18"/>
  <c r="C25" i="18"/>
  <c r="K25" i="18" s="1"/>
  <c r="P25" i="18" s="1"/>
  <c r="N24" i="18"/>
  <c r="M24" i="18"/>
  <c r="L24" i="18"/>
  <c r="L23" i="18" s="1"/>
  <c r="K23" i="18" s="1"/>
  <c r="K24" i="18"/>
  <c r="P24" i="18" s="1"/>
  <c r="G24" i="18"/>
  <c r="C24" i="18"/>
  <c r="N23" i="18"/>
  <c r="M23" i="18"/>
  <c r="J23" i="18"/>
  <c r="I23" i="18"/>
  <c r="H23" i="18"/>
  <c r="G23" i="18" s="1"/>
  <c r="F23" i="18"/>
  <c r="E23" i="18"/>
  <c r="D23" i="18"/>
  <c r="C23" i="18" s="1"/>
  <c r="N22" i="18"/>
  <c r="N21" i="18" s="1"/>
  <c r="M22" i="18"/>
  <c r="L22" i="18"/>
  <c r="G22" i="18"/>
  <c r="K22" i="18" s="1"/>
  <c r="P22" i="18" s="1"/>
  <c r="C22" i="18"/>
  <c r="M21" i="18"/>
  <c r="L21" i="18"/>
  <c r="J21" i="18"/>
  <c r="I21" i="18"/>
  <c r="H21" i="18"/>
  <c r="G21" i="18" s="1"/>
  <c r="F21" i="18"/>
  <c r="E21" i="18"/>
  <c r="D21" i="18"/>
  <c r="C21" i="18" s="1"/>
  <c r="N20" i="18"/>
  <c r="M20" i="18"/>
  <c r="L20" i="18"/>
  <c r="G20" i="18"/>
  <c r="C20" i="18"/>
  <c r="K20" i="18" s="1"/>
  <c r="P20" i="18" s="1"/>
  <c r="R19" i="18"/>
  <c r="N19" i="18"/>
  <c r="N17" i="18" s="1"/>
  <c r="M19" i="18"/>
  <c r="L19" i="18"/>
  <c r="G19" i="18"/>
  <c r="C19" i="18"/>
  <c r="K19" i="18" s="1"/>
  <c r="P19" i="18" s="1"/>
  <c r="N18" i="18"/>
  <c r="M18" i="18"/>
  <c r="M17" i="18" s="1"/>
  <c r="M124" i="18" s="1"/>
  <c r="L18" i="18"/>
  <c r="L17" i="18" s="1"/>
  <c r="G18" i="18"/>
  <c r="C18" i="18"/>
  <c r="K18" i="18" s="1"/>
  <c r="P18" i="18" s="1"/>
  <c r="J17" i="18"/>
  <c r="I17" i="18"/>
  <c r="H17" i="18"/>
  <c r="H124" i="18" s="1"/>
  <c r="G17" i="18"/>
  <c r="F17" i="18"/>
  <c r="E17" i="18"/>
  <c r="D17" i="18"/>
  <c r="D124" i="18" s="1"/>
  <c r="C17" i="18"/>
  <c r="E131" i="11"/>
  <c r="E129" i="11"/>
  <c r="E128" i="11"/>
  <c r="E127" i="11"/>
  <c r="E126" i="11"/>
  <c r="E125" i="11"/>
  <c r="D125" i="11"/>
  <c r="C125" i="11"/>
  <c r="E124" i="11"/>
  <c r="E123" i="11"/>
  <c r="E122" i="11"/>
  <c r="E121" i="11"/>
  <c r="E120" i="11"/>
  <c r="E119" i="11"/>
  <c r="E116" i="11" s="1"/>
  <c r="E118" i="11"/>
  <c r="E117" i="11"/>
  <c r="D116" i="11"/>
  <c r="C116" i="11"/>
  <c r="E115" i="11"/>
  <c r="D114" i="11"/>
  <c r="C114" i="11"/>
  <c r="E114" i="11" s="1"/>
  <c r="E113" i="11"/>
  <c r="E112" i="11" s="1"/>
  <c r="D112" i="11"/>
  <c r="C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78" i="11" s="1"/>
  <c r="E77" i="11" s="1"/>
  <c r="E80" i="11"/>
  <c r="E79" i="11"/>
  <c r="D78" i="11"/>
  <c r="D77" i="11" s="1"/>
  <c r="D51" i="11" s="1"/>
  <c r="C78" i="11"/>
  <c r="C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 s="1"/>
  <c r="E51" i="11" s="1"/>
  <c r="D52" i="11"/>
  <c r="C52" i="11"/>
  <c r="C51" i="11" s="1"/>
  <c r="E50" i="11"/>
  <c r="E49" i="11"/>
  <c r="E48" i="11"/>
  <c r="E47" i="11"/>
  <c r="E46" i="11"/>
  <c r="E45" i="11"/>
  <c r="E44" i="11" s="1"/>
  <c r="D45" i="11"/>
  <c r="C45" i="11"/>
  <c r="D44" i="11"/>
  <c r="C44" i="11"/>
  <c r="E43" i="11"/>
  <c r="E42" i="11"/>
  <c r="E41" i="11"/>
  <c r="E40" i="11"/>
  <c r="E39" i="11"/>
  <c r="E38" i="11"/>
  <c r="E37" i="11"/>
  <c r="C37" i="11"/>
  <c r="E36" i="11"/>
  <c r="E35" i="11"/>
  <c r="E34" i="11"/>
  <c r="E33" i="11" s="1"/>
  <c r="D33" i="11"/>
  <c r="C33" i="11"/>
  <c r="E32" i="11"/>
  <c r="E28" i="11" s="1"/>
  <c r="E31" i="11"/>
  <c r="E30" i="11"/>
  <c r="E29" i="11"/>
  <c r="D28" i="11"/>
  <c r="C28" i="11"/>
  <c r="D27" i="11"/>
  <c r="C27" i="11"/>
  <c r="E26" i="11"/>
  <c r="E25" i="11" s="1"/>
  <c r="D25" i="11"/>
  <c r="D17" i="11" s="1"/>
  <c r="D130" i="11" s="1"/>
  <c r="C25" i="11"/>
  <c r="E24" i="11"/>
  <c r="E23" i="11"/>
  <c r="E22" i="11"/>
  <c r="E21" i="11" s="1"/>
  <c r="D21" i="11"/>
  <c r="C21" i="11"/>
  <c r="E19" i="11"/>
  <c r="E18" i="11" s="1"/>
  <c r="D18" i="11"/>
  <c r="C18" i="11"/>
  <c r="C17" i="11"/>
  <c r="E29" i="17" l="1"/>
  <c r="F29" i="17"/>
  <c r="D26" i="17"/>
  <c r="D29" i="17" s="1"/>
  <c r="AU26" i="17"/>
  <c r="AU29" i="17" s="1"/>
  <c r="U29" i="17"/>
  <c r="S26" i="17"/>
  <c r="S29" i="17" s="1"/>
  <c r="AJ21" i="17"/>
  <c r="AJ22" i="17"/>
  <c r="AJ23" i="17"/>
  <c r="AI24" i="17"/>
  <c r="V29" i="17"/>
  <c r="T26" i="17"/>
  <c r="T29" i="17" s="1"/>
  <c r="AJ24" i="17"/>
  <c r="AI25" i="17"/>
  <c r="AM23" i="17"/>
  <c r="AI23" i="17" s="1"/>
  <c r="G26" i="17"/>
  <c r="G29" i="17" s="1"/>
  <c r="D19" i="17"/>
  <c r="T19" i="17"/>
  <c r="AN19" i="17"/>
  <c r="AN26" i="17" s="1"/>
  <c r="AN29" i="17" s="1"/>
  <c r="AR19" i="17"/>
  <c r="AR26" i="17" s="1"/>
  <c r="AR29" i="17" s="1"/>
  <c r="AV19" i="17"/>
  <c r="AV26" i="17" s="1"/>
  <c r="AV29" i="17" s="1"/>
  <c r="D20" i="17"/>
  <c r="D21" i="17"/>
  <c r="D22" i="17"/>
  <c r="D23" i="17"/>
  <c r="D24" i="17"/>
  <c r="D25" i="17"/>
  <c r="AM19" i="17"/>
  <c r="AM26" i="17" s="1"/>
  <c r="AM29" i="17" s="1"/>
  <c r="C22" i="17"/>
  <c r="O26" i="17"/>
  <c r="O29" i="17" s="1"/>
  <c r="AK19" i="17"/>
  <c r="AO19" i="17"/>
  <c r="AO26" i="17" s="1"/>
  <c r="AO29" i="17" s="1"/>
  <c r="AS19" i="17"/>
  <c r="AS26" i="17" s="1"/>
  <c r="AS29" i="17" s="1"/>
  <c r="AW19" i="17"/>
  <c r="AW26" i="17" s="1"/>
  <c r="AW29" i="17" s="1"/>
  <c r="S19" i="17"/>
  <c r="AQ19" i="17"/>
  <c r="AQ26" i="17" s="1"/>
  <c r="AQ29" i="17" s="1"/>
  <c r="C20" i="17"/>
  <c r="C25" i="17"/>
  <c r="AL19" i="17"/>
  <c r="AP19" i="17"/>
  <c r="AP26" i="17" s="1"/>
  <c r="AP29" i="17" s="1"/>
  <c r="AT19" i="17"/>
  <c r="AT26" i="17" s="1"/>
  <c r="AT29" i="17" s="1"/>
  <c r="AX19" i="17"/>
  <c r="AX26" i="17" s="1"/>
  <c r="AX29" i="17" s="1"/>
  <c r="E127" i="16"/>
  <c r="AG121" i="16"/>
  <c r="AK121" i="16"/>
  <c r="AA35" i="16"/>
  <c r="AN35" i="16" s="1"/>
  <c r="AC34" i="16"/>
  <c r="AB38" i="16"/>
  <c r="AA45" i="16"/>
  <c r="AN45" i="16" s="1"/>
  <c r="AC59" i="16"/>
  <c r="AA59" i="16" s="1"/>
  <c r="AN59" i="16" s="1"/>
  <c r="AA60" i="16"/>
  <c r="AN60" i="16" s="1"/>
  <c r="AA70" i="16"/>
  <c r="AN70" i="16" s="1"/>
  <c r="AC69" i="16"/>
  <c r="AA69" i="16" s="1"/>
  <c r="AN69" i="16" s="1"/>
  <c r="F121" i="16"/>
  <c r="D19" i="16"/>
  <c r="J121" i="16"/>
  <c r="J126" i="16" s="1"/>
  <c r="N121" i="16"/>
  <c r="N126" i="16" s="1"/>
  <c r="S121" i="16"/>
  <c r="G127" i="16" s="1"/>
  <c r="W121" i="16"/>
  <c r="K127" i="16" s="1"/>
  <c r="AA37" i="16"/>
  <c r="AN37" i="16" s="1"/>
  <c r="AA47" i="16"/>
  <c r="AA55" i="16"/>
  <c r="AN55" i="16" s="1"/>
  <c r="AB60" i="16"/>
  <c r="AD59" i="16"/>
  <c r="AB59" i="16" s="1"/>
  <c r="AA64" i="16"/>
  <c r="AN64" i="16" s="1"/>
  <c r="AA78" i="16"/>
  <c r="AN78" i="16" s="1"/>
  <c r="AC77" i="16"/>
  <c r="AA77" i="16" s="1"/>
  <c r="AN77" i="16" s="1"/>
  <c r="AC87" i="16"/>
  <c r="AA87" i="16" s="1"/>
  <c r="AN87" i="16" s="1"/>
  <c r="AA88" i="16"/>
  <c r="AN88" i="16" s="1"/>
  <c r="AB96" i="16"/>
  <c r="AE119" i="16"/>
  <c r="AA119" i="16" s="1"/>
  <c r="AN119" i="16" s="1"/>
  <c r="AA120" i="16"/>
  <c r="AN120" i="16" s="1"/>
  <c r="G121" i="16"/>
  <c r="G126" i="16" s="1"/>
  <c r="K121" i="16"/>
  <c r="K126" i="16" s="1"/>
  <c r="O19" i="16"/>
  <c r="AC19" i="16"/>
  <c r="AD26" i="16"/>
  <c r="AB26" i="16" s="1"/>
  <c r="AA27" i="16"/>
  <c r="AN27" i="16" s="1"/>
  <c r="AB37" i="16"/>
  <c r="AA43" i="16"/>
  <c r="AC42" i="16"/>
  <c r="AA42" i="16" s="1"/>
  <c r="AN42" i="16" s="1"/>
  <c r="AB47" i="16"/>
  <c r="AB49" i="16"/>
  <c r="AA54" i="16"/>
  <c r="AN54" i="16" s="1"/>
  <c r="AC53" i="16"/>
  <c r="AA53" i="16" s="1"/>
  <c r="AN53" i="16" s="1"/>
  <c r="AA57" i="16"/>
  <c r="AN57" i="16" s="1"/>
  <c r="AA63" i="16"/>
  <c r="AN63" i="16" s="1"/>
  <c r="AB68" i="16"/>
  <c r="AD67" i="16"/>
  <c r="AB67" i="16" s="1"/>
  <c r="AA72" i="16"/>
  <c r="AN72" i="16" s="1"/>
  <c r="AC75" i="16"/>
  <c r="AA75" i="16" s="1"/>
  <c r="AN75" i="16" s="1"/>
  <c r="AA76" i="16"/>
  <c r="AN76" i="16" s="1"/>
  <c r="AA85" i="16"/>
  <c r="AN85" i="16" s="1"/>
  <c r="AB85" i="16"/>
  <c r="AA89" i="16"/>
  <c r="AN89" i="16" s="1"/>
  <c r="AA96" i="16"/>
  <c r="AN96" i="16" s="1"/>
  <c r="AC95" i="16"/>
  <c r="AA95" i="16" s="1"/>
  <c r="AN95" i="16" s="1"/>
  <c r="AA105" i="16"/>
  <c r="AN105" i="16" s="1"/>
  <c r="AN113" i="16"/>
  <c r="AA113" i="16"/>
  <c r="AA115" i="16"/>
  <c r="AN115" i="16" s="1"/>
  <c r="E126" i="16"/>
  <c r="C121" i="16"/>
  <c r="C126" i="16" s="1"/>
  <c r="AB41" i="16"/>
  <c r="AD40" i="16"/>
  <c r="AB40" i="16" s="1"/>
  <c r="AB52" i="16"/>
  <c r="AD51" i="16"/>
  <c r="AB51" i="16" s="1"/>
  <c r="D79" i="16"/>
  <c r="AD119" i="16"/>
  <c r="AB119" i="16" s="1"/>
  <c r="AB120" i="16"/>
  <c r="AC67" i="16"/>
  <c r="AA67" i="16" s="1"/>
  <c r="AN67" i="16" s="1"/>
  <c r="AA68" i="16"/>
  <c r="AN68" i="16" s="1"/>
  <c r="C19" i="16"/>
  <c r="U121" i="16"/>
  <c r="I127" i="16" s="1"/>
  <c r="Y121" i="16"/>
  <c r="M127" i="16" s="1"/>
  <c r="AD19" i="16"/>
  <c r="AF19" i="16"/>
  <c r="AF121" i="16" s="1"/>
  <c r="AJ19" i="16"/>
  <c r="AJ121" i="16" s="1"/>
  <c r="AD31" i="16"/>
  <c r="AH31" i="16"/>
  <c r="AH121" i="16" s="1"/>
  <c r="AL31" i="16"/>
  <c r="AL121" i="16" s="1"/>
  <c r="AC40" i="16"/>
  <c r="AA40" i="16" s="1"/>
  <c r="AN40" i="16" s="1"/>
  <c r="AA41" i="16"/>
  <c r="AN41" i="16" s="1"/>
  <c r="AA46" i="16"/>
  <c r="AN46" i="16" s="1"/>
  <c r="AC51" i="16"/>
  <c r="AA51" i="16" s="1"/>
  <c r="AN51" i="16" s="1"/>
  <c r="AA52" i="16"/>
  <c r="AN52" i="16" s="1"/>
  <c r="AB57" i="16"/>
  <c r="AA62" i="16"/>
  <c r="AN62" i="16" s="1"/>
  <c r="AC61" i="16"/>
  <c r="AA61" i="16" s="1"/>
  <c r="AN61" i="16" s="1"/>
  <c r="AN65" i="16"/>
  <c r="AA65" i="16"/>
  <c r="AA71" i="16"/>
  <c r="AN71" i="16" s="1"/>
  <c r="AB76" i="16"/>
  <c r="AD75" i="16"/>
  <c r="AB75" i="16" s="1"/>
  <c r="AB84" i="16"/>
  <c r="AD83" i="16"/>
  <c r="AB83" i="16" s="1"/>
  <c r="AA93" i="16"/>
  <c r="AN93" i="16" s="1"/>
  <c r="AA116" i="16"/>
  <c r="AN116" i="16" s="1"/>
  <c r="AA117" i="16"/>
  <c r="AN117" i="16" s="1"/>
  <c r="R121" i="16"/>
  <c r="AB79" i="16"/>
  <c r="AC79" i="16"/>
  <c r="AA79" i="16" s="1"/>
  <c r="AN79" i="16" s="1"/>
  <c r="AA80" i="16"/>
  <c r="AN80" i="16" s="1"/>
  <c r="AA92" i="16"/>
  <c r="AN92" i="16" s="1"/>
  <c r="AC91" i="16"/>
  <c r="AA91" i="16" s="1"/>
  <c r="AN91" i="16" s="1"/>
  <c r="AA97" i="16"/>
  <c r="AN97" i="16" s="1"/>
  <c r="AD101" i="16"/>
  <c r="AB101" i="16" s="1"/>
  <c r="AB102" i="16"/>
  <c r="AA109" i="16"/>
  <c r="AN109" i="16" s="1"/>
  <c r="AD109" i="16"/>
  <c r="AB109" i="16" s="1"/>
  <c r="AB110" i="16"/>
  <c r="H121" i="16"/>
  <c r="H126" i="16" s="1"/>
  <c r="L121" i="16"/>
  <c r="L126" i="16" s="1"/>
  <c r="T121" i="16"/>
  <c r="H127" i="16" s="1"/>
  <c r="X121" i="16"/>
  <c r="L127" i="16" s="1"/>
  <c r="AE34" i="16"/>
  <c r="AE121" i="16" s="1"/>
  <c r="AI34" i="16"/>
  <c r="AI121" i="16" s="1"/>
  <c r="AA81" i="16"/>
  <c r="AN81" i="16" s="1"/>
  <c r="AC83" i="16"/>
  <c r="AA83" i="16" s="1"/>
  <c r="AN83" i="16" s="1"/>
  <c r="AA84" i="16"/>
  <c r="AN84" i="16" s="1"/>
  <c r="AB95" i="16"/>
  <c r="AA98" i="16"/>
  <c r="AN98" i="16" s="1"/>
  <c r="AA99" i="16"/>
  <c r="AN99" i="16" s="1"/>
  <c r="AE101" i="16"/>
  <c r="AA101" i="16" s="1"/>
  <c r="AN101" i="16" s="1"/>
  <c r="AA102" i="16"/>
  <c r="AN102" i="16" s="1"/>
  <c r="AD105" i="16"/>
  <c r="AB105" i="16" s="1"/>
  <c r="AB106" i="16"/>
  <c r="AA108" i="16"/>
  <c r="AN108" i="16" s="1"/>
  <c r="AC107" i="16"/>
  <c r="AA107" i="16" s="1"/>
  <c r="AN107" i="16" s="1"/>
  <c r="AN114" i="16"/>
  <c r="AA114" i="16"/>
  <c r="AD93" i="16"/>
  <c r="AB93" i="16" s="1"/>
  <c r="AB94" i="16"/>
  <c r="AB99" i="16"/>
  <c r="AA103" i="16"/>
  <c r="AN103" i="16" s="1"/>
  <c r="AC111" i="16"/>
  <c r="AA111" i="16" s="1"/>
  <c r="AN111" i="16" s="1"/>
  <c r="AA112" i="16"/>
  <c r="AN112" i="16" s="1"/>
  <c r="AB117" i="16"/>
  <c r="AD97" i="16"/>
  <c r="AB97" i="16" s="1"/>
  <c r="AB98" i="16"/>
  <c r="AB103" i="16"/>
  <c r="AB112" i="16"/>
  <c r="AD115" i="16"/>
  <c r="AB115" i="16" s="1"/>
  <c r="AB116" i="16"/>
  <c r="AM80" i="14"/>
  <c r="BC80" i="14" s="1"/>
  <c r="BC81" i="14"/>
  <c r="AY24" i="14"/>
  <c r="BO24" i="14" s="1"/>
  <c r="AZ52" i="14"/>
  <c r="BO85" i="14"/>
  <c r="BI21" i="14"/>
  <c r="BO27" i="14"/>
  <c r="AY31" i="14"/>
  <c r="BO31" i="14" s="1"/>
  <c r="AZ47" i="14"/>
  <c r="BO23" i="14"/>
  <c r="AY28" i="14"/>
  <c r="BO28" i="14" s="1"/>
  <c r="E313" i="14"/>
  <c r="BA19" i="14"/>
  <c r="BI19" i="14"/>
  <c r="BC22" i="14"/>
  <c r="K312" i="14"/>
  <c r="BO20" i="14"/>
  <c r="BA22" i="14"/>
  <c r="BI22" i="14"/>
  <c r="AJ27" i="14"/>
  <c r="AZ27" i="14" s="1"/>
  <c r="BB29" i="14"/>
  <c r="BC31" i="14"/>
  <c r="BC32" i="14"/>
  <c r="BB37" i="14"/>
  <c r="BC40" i="14"/>
  <c r="BB44" i="14"/>
  <c r="BO46" i="14"/>
  <c r="BD47" i="14"/>
  <c r="S50" i="14"/>
  <c r="AM50" i="14"/>
  <c r="BC50" i="14" s="1"/>
  <c r="BO51" i="14"/>
  <c r="BD52" i="14"/>
  <c r="BA54" i="14"/>
  <c r="BO77" i="14"/>
  <c r="BA77" i="14"/>
  <c r="AW81" i="14"/>
  <c r="Q80" i="14"/>
  <c r="BG81" i="14"/>
  <c r="BA83" i="14"/>
  <c r="BB87" i="14"/>
  <c r="AI93" i="14"/>
  <c r="BA93" i="14"/>
  <c r="AJ104" i="14"/>
  <c r="BB104" i="14"/>
  <c r="M312" i="14"/>
  <c r="BA20" i="14"/>
  <c r="S22" i="14"/>
  <c r="O312" i="14"/>
  <c r="AM19" i="14"/>
  <c r="BG19" i="14"/>
  <c r="BK19" i="14"/>
  <c r="J21" i="14"/>
  <c r="AO22" i="14"/>
  <c r="AW22" i="14"/>
  <c r="BE22" i="14"/>
  <c r="AJ23" i="14"/>
  <c r="AZ23" i="14" s="1"/>
  <c r="AI24" i="14"/>
  <c r="AI28" i="14"/>
  <c r="L308" i="14"/>
  <c r="P308" i="14"/>
  <c r="AB308" i="14"/>
  <c r="L313" i="14" s="1"/>
  <c r="AF308" i="14"/>
  <c r="P313" i="14" s="1"/>
  <c r="BD19" i="14"/>
  <c r="BH19" i="14"/>
  <c r="BL19" i="14"/>
  <c r="AJ20" i="14"/>
  <c r="AJ19" i="14" s="1"/>
  <c r="AZ19" i="14" s="1"/>
  <c r="AQ21" i="14"/>
  <c r="BG21" i="14" s="1"/>
  <c r="AU21" i="14"/>
  <c r="BK21" i="14" s="1"/>
  <c r="AP22" i="14"/>
  <c r="AX22" i="14"/>
  <c r="AJ24" i="14"/>
  <c r="AZ24" i="14" s="1"/>
  <c r="AI25" i="14"/>
  <c r="AY25" i="14" s="1"/>
  <c r="BO25" i="14" s="1"/>
  <c r="AJ28" i="14"/>
  <c r="AZ28" i="14" s="1"/>
  <c r="BO33" i="14"/>
  <c r="BA33" i="14"/>
  <c r="AY34" i="14"/>
  <c r="BA34" i="14"/>
  <c r="BB36" i="14"/>
  <c r="BO38" i="14"/>
  <c r="AI50" i="14"/>
  <c r="AY50" i="14" s="1"/>
  <c r="AX50" i="14"/>
  <c r="BN50" i="14" s="1"/>
  <c r="BB54" i="14"/>
  <c r="AZ57" i="14"/>
  <c r="AZ61" i="14"/>
  <c r="AM63" i="14"/>
  <c r="AI63" i="14" s="1"/>
  <c r="C63" i="14"/>
  <c r="BB66" i="14"/>
  <c r="BO68" i="14"/>
  <c r="BK81" i="14"/>
  <c r="AZ86" i="14"/>
  <c r="AU94" i="14"/>
  <c r="BK95" i="14"/>
  <c r="AJ96" i="14"/>
  <c r="AZ96" i="14" s="1"/>
  <c r="BB96" i="14"/>
  <c r="AJ100" i="14"/>
  <c r="BB100" i="14"/>
  <c r="S105" i="14"/>
  <c r="AG101" i="14"/>
  <c r="AZ29" i="14"/>
  <c r="BF44" i="14"/>
  <c r="W80" i="14"/>
  <c r="W308" i="14" s="1"/>
  <c r="S81" i="14"/>
  <c r="BN84" i="14"/>
  <c r="S87" i="14"/>
  <c r="AZ88" i="14"/>
  <c r="BB90" i="14"/>
  <c r="C91" i="14"/>
  <c r="BA91" i="14"/>
  <c r="AW91" i="14"/>
  <c r="AW87" i="14" s="1"/>
  <c r="BM87" i="14" s="1"/>
  <c r="BD92" i="14"/>
  <c r="AN92" i="14"/>
  <c r="D92" i="14"/>
  <c r="H87" i="14"/>
  <c r="AJ92" i="14"/>
  <c r="BB92" i="14"/>
  <c r="AL87" i="14"/>
  <c r="C94" i="14"/>
  <c r="BL98" i="14"/>
  <c r="BI101" i="14"/>
  <c r="AJ123" i="14"/>
  <c r="AN122" i="14"/>
  <c r="BD123" i="14"/>
  <c r="BH123" i="14"/>
  <c r="AR122" i="14"/>
  <c r="AV122" i="14"/>
  <c r="AV308" i="14" s="1"/>
  <c r="BL123" i="14"/>
  <c r="E312" i="14"/>
  <c r="C22" i="14"/>
  <c r="AI26" i="14"/>
  <c r="AY26" i="14" s="1"/>
  <c r="BO26" i="14" s="1"/>
  <c r="AZ37" i="14"/>
  <c r="AJ46" i="14"/>
  <c r="AZ46" i="14" s="1"/>
  <c r="AI49" i="14"/>
  <c r="AY49" i="14" s="1"/>
  <c r="BO49" i="14" s="1"/>
  <c r="AW49" i="14"/>
  <c r="BM49" i="14"/>
  <c r="AY54" i="14"/>
  <c r="BO54" i="14" s="1"/>
  <c r="BM60" i="14"/>
  <c r="AW60" i="14"/>
  <c r="F308" i="14"/>
  <c r="N308" i="14"/>
  <c r="V308" i="14"/>
  <c r="AD308" i="14"/>
  <c r="N313" i="14" s="1"/>
  <c r="BB19" i="14"/>
  <c r="BF19" i="14"/>
  <c r="BJ19" i="14"/>
  <c r="BN19" i="14"/>
  <c r="AY30" i="14"/>
  <c r="BO30" i="14" s="1"/>
  <c r="BA30" i="14"/>
  <c r="BO34" i="14"/>
  <c r="AY38" i="14"/>
  <c r="BA38" i="14"/>
  <c r="AW44" i="14"/>
  <c r="BM44" i="14" s="1"/>
  <c r="AP44" i="14"/>
  <c r="AJ44" i="14" s="1"/>
  <c r="AZ44" i="14" s="1"/>
  <c r="BB45" i="14"/>
  <c r="AZ48" i="14"/>
  <c r="AX49" i="14"/>
  <c r="AJ49" i="14" s="1"/>
  <c r="AZ49" i="14" s="1"/>
  <c r="BB50" i="14"/>
  <c r="AZ53" i="14"/>
  <c r="BB57" i="14"/>
  <c r="AM58" i="14"/>
  <c r="AI58" i="14" s="1"/>
  <c r="C58" i="14"/>
  <c r="BA58" i="14"/>
  <c r="AY59" i="14"/>
  <c r="BO59" i="14" s="1"/>
  <c r="BB61" i="14"/>
  <c r="AW63" i="14"/>
  <c r="BM63" i="14" s="1"/>
  <c r="AZ66" i="14"/>
  <c r="BO67" i="14"/>
  <c r="BA67" i="14"/>
  <c r="AY68" i="14"/>
  <c r="BE71" i="14"/>
  <c r="AI71" i="14"/>
  <c r="AY74" i="14"/>
  <c r="BO74" i="14" s="1"/>
  <c r="BB86" i="14"/>
  <c r="BK87" i="14"/>
  <c r="AN87" i="14"/>
  <c r="BD88" i="14"/>
  <c r="AZ91" i="14"/>
  <c r="BG95" i="14"/>
  <c r="BD102" i="14"/>
  <c r="AR101" i="14"/>
  <c r="AR308" i="14" s="1"/>
  <c r="BH102" i="14"/>
  <c r="S106" i="14"/>
  <c r="W101" i="14"/>
  <c r="BE106" i="14"/>
  <c r="AO101" i="14"/>
  <c r="BE101" i="14" s="1"/>
  <c r="AX108" i="14"/>
  <c r="BN109" i="14"/>
  <c r="BB58" i="14"/>
  <c r="BA59" i="14"/>
  <c r="AX63" i="14"/>
  <c r="BN63" i="14" s="1"/>
  <c r="BB63" i="14"/>
  <c r="BA64" i="14"/>
  <c r="BB67" i="14"/>
  <c r="BA68" i="14"/>
  <c r="BA74" i="14"/>
  <c r="BB77" i="14"/>
  <c r="BB79" i="14"/>
  <c r="AN81" i="14"/>
  <c r="BB83" i="14"/>
  <c r="AW84" i="14"/>
  <c r="AI84" i="14" s="1"/>
  <c r="AY84" i="14" s="1"/>
  <c r="BO84" i="14" s="1"/>
  <c r="BA84" i="14"/>
  <c r="BA88" i="14"/>
  <c r="AX91" i="14"/>
  <c r="AX87" i="14" s="1"/>
  <c r="BN87" i="14" s="1"/>
  <c r="BN91" i="14"/>
  <c r="BG94" i="14"/>
  <c r="BK94" i="14"/>
  <c r="AW105" i="14"/>
  <c r="AI105" i="14" s="1"/>
  <c r="C105" i="14"/>
  <c r="BK108" i="14"/>
  <c r="BC112" i="14"/>
  <c r="BK112" i="14"/>
  <c r="AU108" i="14"/>
  <c r="BC113" i="14"/>
  <c r="AM113" i="14"/>
  <c r="AI113" i="14" s="1"/>
  <c r="C113" i="14"/>
  <c r="BA113" i="14"/>
  <c r="D122" i="14"/>
  <c r="AZ123" i="14"/>
  <c r="BN123" i="14"/>
  <c r="AO60" i="14"/>
  <c r="AI60" i="14" s="1"/>
  <c r="AY60" i="14" s="1"/>
  <c r="BO60" i="14" s="1"/>
  <c r="AI62" i="14"/>
  <c r="AY62" i="14" s="1"/>
  <c r="BO62" i="14" s="1"/>
  <c r="R80" i="14"/>
  <c r="BN80" i="14" s="1"/>
  <c r="AX84" i="14"/>
  <c r="AJ84" i="14" s="1"/>
  <c r="AZ84" i="14" s="1"/>
  <c r="G87" i="14"/>
  <c r="G308" i="14" s="1"/>
  <c r="W87" i="14"/>
  <c r="AQ87" i="14"/>
  <c r="AQ308" i="14" s="1"/>
  <c r="BG308" i="14" s="1"/>
  <c r="AU87" i="14"/>
  <c r="AU308" i="14" s="1"/>
  <c r="BK308" i="14" s="1"/>
  <c r="W94" i="14"/>
  <c r="S95" i="14"/>
  <c r="X101" i="14"/>
  <c r="X308" i="14" s="1"/>
  <c r="H313" i="14" s="1"/>
  <c r="T102" i="14"/>
  <c r="T101" i="14" s="1"/>
  <c r="AZ105" i="14"/>
  <c r="AL101" i="14"/>
  <c r="AL308" i="14" s="1"/>
  <c r="AJ105" i="14"/>
  <c r="BB105" i="14"/>
  <c r="AM106" i="14"/>
  <c r="BC106" i="14" s="1"/>
  <c r="C106" i="14"/>
  <c r="G101" i="14"/>
  <c r="BA106" i="14"/>
  <c r="T112" i="14"/>
  <c r="T108" i="14" s="1"/>
  <c r="AH108" i="14"/>
  <c r="AH308" i="14" s="1"/>
  <c r="R313" i="14" s="1"/>
  <c r="AX112" i="14"/>
  <c r="BN112" i="14" s="1"/>
  <c r="X115" i="14"/>
  <c r="BC116" i="14"/>
  <c r="AI116" i="14"/>
  <c r="AM115" i="14"/>
  <c r="BC115" i="14" s="1"/>
  <c r="BB120" i="14"/>
  <c r="AY120" i="14"/>
  <c r="BO120" i="14" s="1"/>
  <c r="BD122" i="14"/>
  <c r="BH122" i="14"/>
  <c r="BL122" i="14"/>
  <c r="AY125" i="14"/>
  <c r="BO125" i="14" s="1"/>
  <c r="AO44" i="14"/>
  <c r="AI44" i="14" s="1"/>
  <c r="AY44" i="14" s="1"/>
  <c r="BO44" i="14" s="1"/>
  <c r="D58" i="14"/>
  <c r="AN58" i="14"/>
  <c r="BD58" i="14" s="1"/>
  <c r="AP60" i="14"/>
  <c r="BF60" i="14" s="1"/>
  <c r="AX60" i="14"/>
  <c r="BN60" i="14" s="1"/>
  <c r="D63" i="14"/>
  <c r="AN63" i="14"/>
  <c r="BD63" i="14" s="1"/>
  <c r="AX81" i="14"/>
  <c r="AX80" i="14" s="1"/>
  <c r="C88" i="14"/>
  <c r="AM88" i="14"/>
  <c r="AI88" i="14" s="1"/>
  <c r="AJ91" i="14"/>
  <c r="AJ87" i="14" s="1"/>
  <c r="AM92" i="14"/>
  <c r="AI92" i="14" s="1"/>
  <c r="C92" i="14"/>
  <c r="BA92" i="14"/>
  <c r="AY93" i="14"/>
  <c r="BO93" i="14" s="1"/>
  <c r="Q94" i="14"/>
  <c r="AW95" i="14"/>
  <c r="AW94" i="14" s="1"/>
  <c r="BC95" i="14"/>
  <c r="BO97" i="14"/>
  <c r="BD99" i="14"/>
  <c r="AI99" i="14"/>
  <c r="AY99" i="14" s="1"/>
  <c r="BO99" i="14" s="1"/>
  <c r="AZ100" i="14"/>
  <c r="BH101" i="14"/>
  <c r="BL101" i="14"/>
  <c r="R101" i="14"/>
  <c r="BN101" i="14" s="1"/>
  <c r="BN102" i="14"/>
  <c r="AX102" i="14"/>
  <c r="AX101" i="14" s="1"/>
  <c r="AZ104" i="14"/>
  <c r="BD106" i="14"/>
  <c r="BN108" i="14"/>
  <c r="AI110" i="14"/>
  <c r="BA110" i="14"/>
  <c r="AI117" i="14"/>
  <c r="AY117" i="14" s="1"/>
  <c r="BO117" i="14" s="1"/>
  <c r="BA117" i="14"/>
  <c r="D126" i="14"/>
  <c r="R122" i="14"/>
  <c r="BN126" i="14"/>
  <c r="AX126" i="14"/>
  <c r="AX122" i="14" s="1"/>
  <c r="AJ126" i="14"/>
  <c r="AL122" i="14"/>
  <c r="BB126" i="14"/>
  <c r="AP122" i="14"/>
  <c r="BF122" i="14" s="1"/>
  <c r="BF126" i="14"/>
  <c r="AX98" i="14"/>
  <c r="AJ98" i="14" s="1"/>
  <c r="AZ98" i="14" s="1"/>
  <c r="BA108" i="14"/>
  <c r="AN109" i="14"/>
  <c r="D109" i="14"/>
  <c r="BO114" i="14"/>
  <c r="BF116" i="14"/>
  <c r="BN116" i="14"/>
  <c r="AY118" i="14"/>
  <c r="BO118" i="14" s="1"/>
  <c r="BA118" i="14"/>
  <c r="BD120" i="14"/>
  <c r="AN120" i="14"/>
  <c r="AJ120" i="14" s="1"/>
  <c r="D120" i="14"/>
  <c r="T126" i="14"/>
  <c r="T122" i="14" s="1"/>
  <c r="AH122" i="14"/>
  <c r="AX129" i="14"/>
  <c r="BN129" i="14" s="1"/>
  <c r="BB95" i="14"/>
  <c r="BA96" i="14"/>
  <c r="BB99" i="14"/>
  <c r="C102" i="14"/>
  <c r="AM102" i="14"/>
  <c r="BA105" i="14"/>
  <c r="D106" i="14"/>
  <c r="AJ106" i="14"/>
  <c r="AN106" i="14"/>
  <c r="AN101" i="14" s="1"/>
  <c r="BD101" i="14" s="1"/>
  <c r="AK108" i="14"/>
  <c r="AK308" i="14" s="1"/>
  <c r="AI109" i="14"/>
  <c r="BA109" i="14"/>
  <c r="AY110" i="14"/>
  <c r="AJ112" i="14"/>
  <c r="AZ112" i="14" s="1"/>
  <c r="AL115" i="14"/>
  <c r="BB115" i="14" s="1"/>
  <c r="BG116" i="14"/>
  <c r="BA123" i="14"/>
  <c r="BB125" i="14"/>
  <c r="BM126" i="14"/>
  <c r="AW126" i="14"/>
  <c r="C126" i="14"/>
  <c r="BA126" i="14"/>
  <c r="AI126" i="14"/>
  <c r="AY139" i="14"/>
  <c r="BM143" i="14"/>
  <c r="BN147" i="14"/>
  <c r="BO148" i="14"/>
  <c r="S127" i="14"/>
  <c r="S122" i="14" s="1"/>
  <c r="W122" i="14"/>
  <c r="BA127" i="14"/>
  <c r="BN133" i="14"/>
  <c r="AY135" i="14"/>
  <c r="BO135" i="14" s="1"/>
  <c r="BO136" i="14"/>
  <c r="BD141" i="14"/>
  <c r="BO144" i="14"/>
  <c r="D95" i="14"/>
  <c r="AN95" i="14"/>
  <c r="AN94" i="14" s="1"/>
  <c r="BD94" i="14" s="1"/>
  <c r="AW98" i="14"/>
  <c r="AI98" i="14" s="1"/>
  <c r="AY98" i="14" s="1"/>
  <c r="BO98" i="14" s="1"/>
  <c r="D99" i="14"/>
  <c r="AN99" i="14"/>
  <c r="AJ99" i="14" s="1"/>
  <c r="AW102" i="14"/>
  <c r="AW101" i="14" s="1"/>
  <c r="BM101" i="14" s="1"/>
  <c r="BL108" i="14"/>
  <c r="BC109" i="14"/>
  <c r="AM109" i="14"/>
  <c r="AM108" i="14" s="1"/>
  <c r="BC108" i="14" s="1"/>
  <c r="C109" i="14"/>
  <c r="AW109" i="14"/>
  <c r="BE109" i="14"/>
  <c r="BO110" i="14"/>
  <c r="BD113" i="14"/>
  <c r="AN113" i="14"/>
  <c r="AJ113" i="14" s="1"/>
  <c r="D113" i="14"/>
  <c r="BB113" i="14"/>
  <c r="BD116" i="14"/>
  <c r="AN116" i="14"/>
  <c r="D116" i="14"/>
  <c r="BB122" i="14"/>
  <c r="AW123" i="14"/>
  <c r="AW122" i="14" s="1"/>
  <c r="BM122" i="14" s="1"/>
  <c r="AM127" i="14"/>
  <c r="AI127" i="14" s="1"/>
  <c r="C127" i="14"/>
  <c r="BA129" i="14"/>
  <c r="S129" i="14"/>
  <c r="AJ134" i="14"/>
  <c r="BO139" i="14"/>
  <c r="BK143" i="14"/>
  <c r="S150" i="14"/>
  <c r="BB130" i="14"/>
  <c r="BF130" i="14"/>
  <c r="BJ130" i="14"/>
  <c r="BN130" i="14"/>
  <c r="BA131" i="14"/>
  <c r="BB134" i="14"/>
  <c r="BA135" i="14"/>
  <c r="AY137" i="14"/>
  <c r="BC137" i="14"/>
  <c r="BG137" i="14"/>
  <c r="BK137" i="14"/>
  <c r="BO137" i="14"/>
  <c r="BB138" i="14"/>
  <c r="BA139" i="14"/>
  <c r="BB142" i="14"/>
  <c r="AZ144" i="14"/>
  <c r="BD144" i="14"/>
  <c r="BH144" i="14"/>
  <c r="BL144" i="14"/>
  <c r="BB146" i="14"/>
  <c r="AW147" i="14"/>
  <c r="AW143" i="14" s="1"/>
  <c r="BA147" i="14"/>
  <c r="BA151" i="14"/>
  <c r="BE151" i="14"/>
  <c r="BI151" i="14"/>
  <c r="BM151" i="14"/>
  <c r="BG153" i="14"/>
  <c r="BK153" i="14"/>
  <c r="AX154" i="14"/>
  <c r="AX150" i="14" s="1"/>
  <c r="BN150" i="14" s="1"/>
  <c r="BB154" i="14"/>
  <c r="BA155" i="14"/>
  <c r="BN158" i="14"/>
  <c r="BB160" i="14"/>
  <c r="AJ160" i="14"/>
  <c r="AJ159" i="14" s="1"/>
  <c r="AL159" i="14"/>
  <c r="BL163" i="14"/>
  <c r="S168" i="14"/>
  <c r="Y167" i="14"/>
  <c r="Y308" i="14" s="1"/>
  <c r="I313" i="14" s="1"/>
  <c r="T172" i="14"/>
  <c r="T171" i="14" s="1"/>
  <c r="Z171" i="14"/>
  <c r="Z308" i="14" s="1"/>
  <c r="J313" i="14" s="1"/>
  <c r="AW119" i="14"/>
  <c r="H129" i="14"/>
  <c r="X129" i="14"/>
  <c r="C130" i="14"/>
  <c r="AI130" i="14"/>
  <c r="AM130" i="14"/>
  <c r="BC130" i="14" s="1"/>
  <c r="D133" i="14"/>
  <c r="C134" i="14"/>
  <c r="AM134" i="14"/>
  <c r="BC134" i="14" s="1"/>
  <c r="D137" i="14"/>
  <c r="AJ137" i="14"/>
  <c r="AN137" i="14"/>
  <c r="AI138" i="14"/>
  <c r="AY138" i="14" s="1"/>
  <c r="BO138" i="14" s="1"/>
  <c r="D141" i="14"/>
  <c r="AJ141" i="14"/>
  <c r="AN141" i="14"/>
  <c r="AI142" i="14"/>
  <c r="AY142" i="14" s="1"/>
  <c r="BO142" i="14" s="1"/>
  <c r="AJ145" i="14"/>
  <c r="AZ145" i="14" s="1"/>
  <c r="AI146" i="14"/>
  <c r="AY146" i="14" s="1"/>
  <c r="BO146" i="14" s="1"/>
  <c r="AX147" i="14"/>
  <c r="AJ149" i="14"/>
  <c r="AZ149" i="14" s="1"/>
  <c r="G150" i="14"/>
  <c r="W150" i="14"/>
  <c r="AJ153" i="14"/>
  <c r="AZ153" i="14" s="1"/>
  <c r="C154" i="14"/>
  <c r="BB158" i="14"/>
  <c r="W159" i="14"/>
  <c r="S160" i="14"/>
  <c r="AI160" i="14"/>
  <c r="BC160" i="14"/>
  <c r="AY161" i="14"/>
  <c r="BO161" i="14" s="1"/>
  <c r="BH162" i="14"/>
  <c r="BL162" i="14"/>
  <c r="AP163" i="14"/>
  <c r="J162" i="14"/>
  <c r="S162" i="14"/>
  <c r="AI164" i="14"/>
  <c r="AY164" i="14" s="1"/>
  <c r="BO164" i="14" s="1"/>
  <c r="AY165" i="14"/>
  <c r="BO165" i="14" s="1"/>
  <c r="BC167" i="14"/>
  <c r="BG168" i="14"/>
  <c r="BO170" i="14"/>
  <c r="BA170" i="14"/>
  <c r="C171" i="14"/>
  <c r="AW172" i="14"/>
  <c r="AW171" i="14" s="1"/>
  <c r="Q171" i="14"/>
  <c r="BO174" i="14"/>
  <c r="BA175" i="14"/>
  <c r="BJ177" i="14"/>
  <c r="AL177" i="14"/>
  <c r="AJ178" i="14"/>
  <c r="AJ177" i="14" s="1"/>
  <c r="AL181" i="14"/>
  <c r="AY188" i="14"/>
  <c r="BO188" i="14" s="1"/>
  <c r="AI188" i="14"/>
  <c r="BA188" i="14"/>
  <c r="D189" i="14"/>
  <c r="BN190" i="14"/>
  <c r="AX190" i="14"/>
  <c r="AX189" i="14" s="1"/>
  <c r="R189" i="14"/>
  <c r="BN189" i="14" s="1"/>
  <c r="AW112" i="14"/>
  <c r="AI112" i="14" s="1"/>
  <c r="AY112" i="14" s="1"/>
  <c r="BO112" i="14" s="1"/>
  <c r="AX119" i="14"/>
  <c r="AJ119" i="14" s="1"/>
  <c r="AZ119" i="14" s="1"/>
  <c r="G122" i="14"/>
  <c r="AM123" i="14"/>
  <c r="AM122" i="14" s="1"/>
  <c r="AK129" i="14"/>
  <c r="AO129" i="14"/>
  <c r="BE129" i="14" s="1"/>
  <c r="AS129" i="14"/>
  <c r="BI129" i="14" s="1"/>
  <c r="D130" i="14"/>
  <c r="AJ130" i="14"/>
  <c r="AN130" i="14"/>
  <c r="AW133" i="14"/>
  <c r="AI133" i="14" s="1"/>
  <c r="AY133" i="14" s="1"/>
  <c r="BO133" i="14" s="1"/>
  <c r="D134" i="14"/>
  <c r="AN134" i="14"/>
  <c r="BD134" i="14" s="1"/>
  <c r="AL136" i="14"/>
  <c r="BB136" i="14" s="1"/>
  <c r="AP136" i="14"/>
  <c r="BF136" i="14" s="1"/>
  <c r="AT136" i="14"/>
  <c r="BJ136" i="14" s="1"/>
  <c r="AX136" i="14"/>
  <c r="BN136" i="14" s="1"/>
  <c r="C143" i="14"/>
  <c r="S143" i="14"/>
  <c r="AM143" i="14"/>
  <c r="BC143" i="14" s="1"/>
  <c r="AQ143" i="14"/>
  <c r="BG143" i="14" s="1"/>
  <c r="AU143" i="14"/>
  <c r="D150" i="14"/>
  <c r="AN150" i="14"/>
  <c r="BD150" i="14" s="1"/>
  <c r="AR150" i="14"/>
  <c r="BH150" i="14" s="1"/>
  <c r="AV150" i="14"/>
  <c r="BL150" i="14" s="1"/>
  <c r="C151" i="14"/>
  <c r="AM151" i="14"/>
  <c r="BC151" i="14" s="1"/>
  <c r="C155" i="14"/>
  <c r="AM155" i="14"/>
  <c r="AI155" i="14" s="1"/>
  <c r="AJ158" i="14"/>
  <c r="AJ157" i="14" s="1"/>
  <c r="AZ157" i="14" s="1"/>
  <c r="BF158" i="14"/>
  <c r="D159" i="14"/>
  <c r="AZ159" i="14" s="1"/>
  <c r="BN160" i="14"/>
  <c r="AX160" i="14"/>
  <c r="AX159" i="14" s="1"/>
  <c r="R159" i="14"/>
  <c r="BN159" i="14" s="1"/>
  <c r="BG160" i="14"/>
  <c r="BM163" i="14"/>
  <c r="BD163" i="14"/>
  <c r="BA166" i="14"/>
  <c r="BM168" i="14"/>
  <c r="AW168" i="14"/>
  <c r="AW167" i="14" s="1"/>
  <c r="Q167" i="14"/>
  <c r="BM167" i="14" s="1"/>
  <c r="BK168" i="14"/>
  <c r="BO169" i="14"/>
  <c r="AN171" i="14"/>
  <c r="BD171" i="14" s="1"/>
  <c r="BN172" i="14"/>
  <c r="AX171" i="14"/>
  <c r="BN171" i="14" s="1"/>
  <c r="BB174" i="14"/>
  <c r="AY175" i="14"/>
  <c r="BO175" i="14" s="1"/>
  <c r="BB177" i="14"/>
  <c r="BE178" i="14"/>
  <c r="BJ178" i="14"/>
  <c r="BO179" i="14"/>
  <c r="BA179" i="14"/>
  <c r="AY180" i="14"/>
  <c r="BO180" i="14" s="1"/>
  <c r="BJ181" i="14"/>
  <c r="BE182" i="14"/>
  <c r="BJ182" i="14"/>
  <c r="BO183" i="14"/>
  <c r="AX133" i="14"/>
  <c r="AJ133" i="14" s="1"/>
  <c r="AW154" i="14"/>
  <c r="AW150" i="14" s="1"/>
  <c r="BM150" i="14" s="1"/>
  <c r="BN157" i="14"/>
  <c r="AT157" i="14"/>
  <c r="BJ157" i="14" s="1"/>
  <c r="AZ158" i="14"/>
  <c r="BB159" i="14"/>
  <c r="BN163" i="14"/>
  <c r="BH163" i="14"/>
  <c r="AY166" i="14"/>
  <c r="BO166" i="14" s="1"/>
  <c r="BE172" i="14"/>
  <c r="J177" i="14"/>
  <c r="BF177" i="14" s="1"/>
  <c r="D178" i="14"/>
  <c r="AX178" i="14"/>
  <c r="BB181" i="14"/>
  <c r="J181" i="14"/>
  <c r="BF181" i="14" s="1"/>
  <c r="D182" i="14"/>
  <c r="AX182" i="14"/>
  <c r="AJ182" i="14" s="1"/>
  <c r="AJ181" i="14" s="1"/>
  <c r="AZ191" i="14"/>
  <c r="AJ191" i="14"/>
  <c r="BB191" i="14"/>
  <c r="AI158" i="14"/>
  <c r="AI157" i="14" s="1"/>
  <c r="AY157" i="14" s="1"/>
  <c r="BO157" i="14" s="1"/>
  <c r="AN160" i="14"/>
  <c r="AN159" i="14" s="1"/>
  <c r="BD159" i="14" s="1"/>
  <c r="AI161" i="14"/>
  <c r="AO163" i="14"/>
  <c r="AO162" i="14" s="1"/>
  <c r="BE162" i="14" s="1"/>
  <c r="AW163" i="14"/>
  <c r="AW162" i="14" s="1"/>
  <c r="BM162" i="14" s="1"/>
  <c r="AJ164" i="14"/>
  <c r="AZ164" i="14" s="1"/>
  <c r="AI165" i="14"/>
  <c r="BB170" i="14"/>
  <c r="AO172" i="14"/>
  <c r="BA176" i="14"/>
  <c r="C178" i="14"/>
  <c r="BB179" i="14"/>
  <c r="BA180" i="14"/>
  <c r="AN181" i="14"/>
  <c r="BD181" i="14" s="1"/>
  <c r="AR181" i="14"/>
  <c r="BH181" i="14" s="1"/>
  <c r="AV181" i="14"/>
  <c r="BL181" i="14" s="1"/>
  <c r="C182" i="14"/>
  <c r="BB184" i="14"/>
  <c r="AZ187" i="14"/>
  <c r="S189" i="14"/>
  <c r="AQ189" i="14"/>
  <c r="BG189" i="14" s="1"/>
  <c r="BG190" i="14"/>
  <c r="BK190" i="14"/>
  <c r="BA192" i="14"/>
  <c r="AN192" i="14"/>
  <c r="BD193" i="14"/>
  <c r="BI193" i="14"/>
  <c r="AS192" i="14"/>
  <c r="BI192" i="14" s="1"/>
  <c r="AW160" i="14"/>
  <c r="AW159" i="14" s="1"/>
  <c r="BM159" i="14" s="1"/>
  <c r="AX163" i="14"/>
  <c r="AX162" i="14" s="1"/>
  <c r="BN162" i="14" s="1"/>
  <c r="AO168" i="14"/>
  <c r="AP172" i="14"/>
  <c r="BO185" i="14"/>
  <c r="BB192" i="14"/>
  <c r="BN203" i="14"/>
  <c r="C163" i="14"/>
  <c r="AM163" i="14"/>
  <c r="AP168" i="14"/>
  <c r="AX168" i="14"/>
  <c r="AX167" i="14" s="1"/>
  <c r="BN167" i="14" s="1"/>
  <c r="AO178" i="14"/>
  <c r="AW178" i="14"/>
  <c r="AW177" i="14" s="1"/>
  <c r="BM177" i="14" s="1"/>
  <c r="AO182" i="14"/>
  <c r="AW182" i="14"/>
  <c r="AW181" i="14" s="1"/>
  <c r="BM181" i="14" s="1"/>
  <c r="BB188" i="14"/>
  <c r="BM189" i="14"/>
  <c r="AR189" i="14"/>
  <c r="BH189" i="14" s="1"/>
  <c r="C189" i="14"/>
  <c r="BM190" i="14"/>
  <c r="AW190" i="14"/>
  <c r="AW189" i="14" s="1"/>
  <c r="S192" i="14"/>
  <c r="BN204" i="14"/>
  <c r="AX203" i="14"/>
  <c r="T190" i="14"/>
  <c r="T189" i="14" s="1"/>
  <c r="Z189" i="14"/>
  <c r="C192" i="14"/>
  <c r="BL193" i="14"/>
  <c r="AZ195" i="14"/>
  <c r="BC195" i="14"/>
  <c r="BC197" i="14"/>
  <c r="Y197" i="14"/>
  <c r="AN197" i="14"/>
  <c r="BD197" i="14" s="1"/>
  <c r="AX198" i="14"/>
  <c r="AX197" i="14" s="1"/>
  <c r="R197" i="14"/>
  <c r="BO200" i="14"/>
  <c r="BA200" i="14"/>
  <c r="AY201" i="14"/>
  <c r="BO201" i="14" s="1"/>
  <c r="BA201" i="14"/>
  <c r="I203" i="14"/>
  <c r="BE203" i="14" s="1"/>
  <c r="C204" i="14"/>
  <c r="BI204" i="14"/>
  <c r="AY205" i="14"/>
  <c r="BA205" i="14"/>
  <c r="BB207" i="14"/>
  <c r="BG209" i="14"/>
  <c r="AZ210" i="14"/>
  <c r="BO211" i="14"/>
  <c r="BA211" i="14"/>
  <c r="AY212" i="14"/>
  <c r="BA213" i="14"/>
  <c r="AO213" i="14"/>
  <c r="BE214" i="14"/>
  <c r="AX214" i="14"/>
  <c r="BE220" i="14"/>
  <c r="S220" i="14"/>
  <c r="Y219" i="14"/>
  <c r="AO224" i="14"/>
  <c r="C224" i="14"/>
  <c r="I223" i="14"/>
  <c r="S223" i="14"/>
  <c r="BK224" i="14"/>
  <c r="AM228" i="14"/>
  <c r="BC228" i="14" s="1"/>
  <c r="BC229" i="14"/>
  <c r="BC233" i="14"/>
  <c r="J233" i="14"/>
  <c r="BF233" i="14" s="1"/>
  <c r="D234" i="14"/>
  <c r="AP234" i="14"/>
  <c r="AP233" i="14" s="1"/>
  <c r="S234" i="14"/>
  <c r="Y233" i="14"/>
  <c r="BF234" i="14"/>
  <c r="BA203" i="14"/>
  <c r="D203" i="14"/>
  <c r="AW209" i="14"/>
  <c r="AW208" i="14" s="1"/>
  <c r="J213" i="14"/>
  <c r="D214" i="14"/>
  <c r="AP214" i="14"/>
  <c r="AP213" i="14" s="1"/>
  <c r="AT213" i="14"/>
  <c r="BJ214" i="14"/>
  <c r="BB215" i="14"/>
  <c r="AJ215" i="14"/>
  <c r="AZ215" i="14" s="1"/>
  <c r="AQ223" i="14"/>
  <c r="BG223" i="14" s="1"/>
  <c r="BG224" i="14"/>
  <c r="S229" i="14"/>
  <c r="Y228" i="14"/>
  <c r="AY231" i="14"/>
  <c r="AI231" i="14"/>
  <c r="BA231" i="14"/>
  <c r="AI193" i="14"/>
  <c r="AI192" i="14" s="1"/>
  <c r="T198" i="14"/>
  <c r="T197" i="14" s="1"/>
  <c r="Z197" i="14"/>
  <c r="AI199" i="14"/>
  <c r="AY199" i="14" s="1"/>
  <c r="BO199" i="14" s="1"/>
  <c r="AK203" i="14"/>
  <c r="AI204" i="14"/>
  <c r="AI203" i="14" s="1"/>
  <c r="BE204" i="14"/>
  <c r="BM204" i="14"/>
  <c r="BO205" i="14"/>
  <c r="BN209" i="14"/>
  <c r="BB210" i="14"/>
  <c r="BO212" i="14"/>
  <c r="BB214" i="14"/>
  <c r="AL213" i="14"/>
  <c r="BB213" i="14" s="1"/>
  <c r="AJ214" i="14"/>
  <c r="AJ213" i="14" s="1"/>
  <c r="BA218" i="14"/>
  <c r="AI218" i="14"/>
  <c r="AY218" i="14" s="1"/>
  <c r="BO218" i="14" s="1"/>
  <c r="AR219" i="14"/>
  <c r="BH219" i="14" s="1"/>
  <c r="BH220" i="14"/>
  <c r="BM224" i="14"/>
  <c r="BB247" i="14"/>
  <c r="BD192" i="14"/>
  <c r="Z192" i="14"/>
  <c r="BN193" i="14"/>
  <c r="AX193" i="14"/>
  <c r="AX192" i="14" s="1"/>
  <c r="BN192" i="14" s="1"/>
  <c r="BA193" i="14"/>
  <c r="BB195" i="14"/>
  <c r="BM198" i="14"/>
  <c r="AW198" i="14"/>
  <c r="AW197" i="14" s="1"/>
  <c r="BM197" i="14" s="1"/>
  <c r="BC198" i="14"/>
  <c r="BK198" i="14"/>
  <c r="AZ199" i="14"/>
  <c r="AH203" i="14"/>
  <c r="AJ204" i="14"/>
  <c r="AJ203" i="14" s="1"/>
  <c r="AP204" i="14"/>
  <c r="AP203" i="14" s="1"/>
  <c r="BF203" i="14" s="1"/>
  <c r="BF204" i="14"/>
  <c r="BO207" i="14"/>
  <c r="BA207" i="14"/>
  <c r="D208" i="14"/>
  <c r="Q208" i="14"/>
  <c r="BM208" i="14" s="1"/>
  <c r="BC209" i="14"/>
  <c r="BJ213" i="14"/>
  <c r="S213" i="14"/>
  <c r="AM219" i="14"/>
  <c r="BC220" i="14"/>
  <c r="AY227" i="14"/>
  <c r="BO227" i="14" s="1"/>
  <c r="BA227" i="14"/>
  <c r="AI227" i="14"/>
  <c r="BM228" i="14"/>
  <c r="AR228" i="14"/>
  <c r="BH228" i="14" s="1"/>
  <c r="BH229" i="14"/>
  <c r="BO232" i="14"/>
  <c r="BG233" i="14"/>
  <c r="BN234" i="14"/>
  <c r="AZ236" i="14"/>
  <c r="BN243" i="14"/>
  <c r="AX242" i="14"/>
  <c r="BN242" i="14" s="1"/>
  <c r="AK238" i="14"/>
  <c r="AI239" i="14"/>
  <c r="AI238" i="14" s="1"/>
  <c r="BE239" i="14"/>
  <c r="BM239" i="14"/>
  <c r="I242" i="14"/>
  <c r="BE242" i="14" s="1"/>
  <c r="C243" i="14"/>
  <c r="AK247" i="14"/>
  <c r="AI248" i="14"/>
  <c r="AI247" i="14" s="1"/>
  <c r="BE248" i="14"/>
  <c r="BM248" i="14"/>
  <c r="BM253" i="14"/>
  <c r="BO261" i="14"/>
  <c r="AY267" i="14"/>
  <c r="BO267" i="14" s="1"/>
  <c r="S273" i="14"/>
  <c r="BB211" i="14"/>
  <c r="BA212" i="14"/>
  <c r="AW220" i="14"/>
  <c r="AW219" i="14" s="1"/>
  <c r="BM219" i="14" s="1"/>
  <c r="BL224" i="14"/>
  <c r="AW229" i="14"/>
  <c r="AW228" i="14" s="1"/>
  <c r="AW234" i="14"/>
  <c r="AW233" i="14" s="1"/>
  <c r="Q233" i="14"/>
  <c r="BA238" i="14"/>
  <c r="BF239" i="14"/>
  <c r="AZ243" i="14"/>
  <c r="D242" i="14"/>
  <c r="BA247" i="14"/>
  <c r="BF248" i="14"/>
  <c r="AZ256" i="14"/>
  <c r="Y258" i="14"/>
  <c r="S259" i="14"/>
  <c r="AS258" i="14"/>
  <c r="BI258" i="14" s="1"/>
  <c r="BI259" i="14"/>
  <c r="AO190" i="14"/>
  <c r="AP193" i="14"/>
  <c r="AO198" i="14"/>
  <c r="J208" i="14"/>
  <c r="R208" i="14"/>
  <c r="Z208" i="14"/>
  <c r="AL208" i="14"/>
  <c r="BB208" i="14" s="1"/>
  <c r="AT208" i="14"/>
  <c r="BJ208" i="14" s="1"/>
  <c r="AO209" i="14"/>
  <c r="AO208" i="14" s="1"/>
  <c r="BE208" i="14" s="1"/>
  <c r="I213" i="14"/>
  <c r="BE213" i="14" s="1"/>
  <c r="Q213" i="14"/>
  <c r="Y213" i="14"/>
  <c r="AK213" i="14"/>
  <c r="AY215" i="14"/>
  <c r="BO215" i="14" s="1"/>
  <c r="BA215" i="14"/>
  <c r="BC219" i="14"/>
  <c r="BG219" i="14"/>
  <c r="BK219" i="14"/>
  <c r="AX220" i="14"/>
  <c r="AX219" i="14" s="1"/>
  <c r="BN219" i="14" s="1"/>
  <c r="AO220" i="14"/>
  <c r="AW224" i="14"/>
  <c r="AW223" i="14" s="1"/>
  <c r="BM223" i="14" s="1"/>
  <c r="BC224" i="14"/>
  <c r="AZ226" i="14"/>
  <c r="BF226" i="14"/>
  <c r="BG228" i="14"/>
  <c r="BK228" i="14"/>
  <c r="BN229" i="14"/>
  <c r="AX229" i="14"/>
  <c r="AX228" i="14" s="1"/>
  <c r="BN228" i="14" s="1"/>
  <c r="AO229" i="14"/>
  <c r="BE229" i="14" s="1"/>
  <c r="BO231" i="14"/>
  <c r="AY232" i="14"/>
  <c r="BA232" i="14"/>
  <c r="AM233" i="14"/>
  <c r="C234" i="14"/>
  <c r="BN233" i="14"/>
  <c r="AL233" i="14"/>
  <c r="BB233" i="14" s="1"/>
  <c r="AJ234" i="14"/>
  <c r="AJ233" i="14" s="1"/>
  <c r="BB234" i="14"/>
  <c r="BJ234" i="14"/>
  <c r="BO236" i="14"/>
  <c r="I238" i="14"/>
  <c r="BE238" i="14" s="1"/>
  <c r="C239" i="14"/>
  <c r="BA239" i="14"/>
  <c r="BI239" i="14"/>
  <c r="AY240" i="14"/>
  <c r="BO240" i="14" s="1"/>
  <c r="BA240" i="14"/>
  <c r="AK242" i="14"/>
  <c r="AI243" i="14"/>
  <c r="AI242" i="14" s="1"/>
  <c r="AO243" i="14"/>
  <c r="AO242" i="14" s="1"/>
  <c r="AW243" i="14"/>
  <c r="BE243" i="14"/>
  <c r="BO244" i="14"/>
  <c r="I247" i="14"/>
  <c r="BE247" i="14" s="1"/>
  <c r="C248" i="14"/>
  <c r="BA248" i="14"/>
  <c r="BI248" i="14"/>
  <c r="AY249" i="14"/>
  <c r="BO249" i="14" s="1"/>
  <c r="BA249" i="14"/>
  <c r="AI251" i="14"/>
  <c r="AY251" i="14" s="1"/>
  <c r="BO251" i="14" s="1"/>
  <c r="BB251" i="14"/>
  <c r="Z253" i="14"/>
  <c r="T254" i="14"/>
  <c r="T253" i="14" s="1"/>
  <c r="AL253" i="14"/>
  <c r="BB253" i="14" s="1"/>
  <c r="AZ255" i="14"/>
  <c r="BA258" i="14"/>
  <c r="AK258" i="14"/>
  <c r="BA259" i="14"/>
  <c r="AO259" i="14"/>
  <c r="AZ260" i="14"/>
  <c r="D264" i="14"/>
  <c r="AS264" i="14"/>
  <c r="BI265" i="14"/>
  <c r="AP190" i="14"/>
  <c r="BF190" i="14" s="1"/>
  <c r="AP198" i="14"/>
  <c r="AP209" i="14"/>
  <c r="AX209" i="14"/>
  <c r="AX208" i="14" s="1"/>
  <c r="AW214" i="14"/>
  <c r="AW213" i="14" s="1"/>
  <c r="BK220" i="14"/>
  <c r="BC223" i="14"/>
  <c r="BK223" i="14"/>
  <c r="AX224" i="14"/>
  <c r="AX223" i="14" s="1"/>
  <c r="BN223" i="14" s="1"/>
  <c r="BK229" i="14"/>
  <c r="BB231" i="14"/>
  <c r="BJ233" i="14"/>
  <c r="AL238" i="14"/>
  <c r="BB238" i="14" s="1"/>
  <c r="AZ239" i="14"/>
  <c r="D238" i="14"/>
  <c r="AZ238" i="14" s="1"/>
  <c r="BB239" i="14"/>
  <c r="BA242" i="14"/>
  <c r="J242" i="14"/>
  <c r="S242" i="14"/>
  <c r="AH242" i="14"/>
  <c r="AJ243" i="14"/>
  <c r="AJ242" i="14" s="1"/>
  <c r="AP243" i="14"/>
  <c r="AP242" i="14" s="1"/>
  <c r="BF243" i="14"/>
  <c r="AL247" i="14"/>
  <c r="AZ248" i="14"/>
  <c r="D247" i="14"/>
  <c r="AZ247" i="14" s="1"/>
  <c r="BB248" i="14"/>
  <c r="AZ251" i="14"/>
  <c r="BB252" i="14"/>
  <c r="AJ252" i="14"/>
  <c r="AZ252" i="14" s="1"/>
  <c r="R253" i="14"/>
  <c r="BN254" i="14"/>
  <c r="AX254" i="14"/>
  <c r="AX253" i="14" s="1"/>
  <c r="BO255" i="14"/>
  <c r="BA257" i="14"/>
  <c r="AI257" i="14"/>
  <c r="AY257" i="14" s="1"/>
  <c r="BO257" i="14" s="1"/>
  <c r="C258" i="14"/>
  <c r="BM258" i="14"/>
  <c r="BB262" i="14"/>
  <c r="AJ262" i="14"/>
  <c r="AZ262" i="14" s="1"/>
  <c r="BO263" i="14"/>
  <c r="AI268" i="14"/>
  <c r="AI267" i="14" s="1"/>
  <c r="BA268" i="14"/>
  <c r="AK267" i="14"/>
  <c r="AO267" i="14"/>
  <c r="BE267" i="14" s="1"/>
  <c r="BE268" i="14"/>
  <c r="BI268" i="14"/>
  <c r="AS267" i="14"/>
  <c r="AW267" i="14"/>
  <c r="BM268" i="14"/>
  <c r="C269" i="14"/>
  <c r="Q269" i="14"/>
  <c r="AW270" i="14"/>
  <c r="AW269" i="14" s="1"/>
  <c r="BA277" i="14"/>
  <c r="D277" i="14"/>
  <c r="BM264" i="14"/>
  <c r="AK264" i="14"/>
  <c r="AI265" i="14"/>
  <c r="AI264" i="14" s="1"/>
  <c r="BA265" i="14"/>
  <c r="D275" i="14"/>
  <c r="AZ275" i="14" s="1"/>
  <c r="AZ276" i="14"/>
  <c r="AN275" i="14"/>
  <c r="BD275" i="14" s="1"/>
  <c r="BD276" i="14"/>
  <c r="AR275" i="14"/>
  <c r="BH275" i="14" s="1"/>
  <c r="BH276" i="14"/>
  <c r="AV275" i="14"/>
  <c r="BL275" i="14" s="1"/>
  <c r="BL276" i="14"/>
  <c r="AY252" i="14"/>
  <c r="BO252" i="14" s="1"/>
  <c r="BJ253" i="14"/>
  <c r="BF253" i="14"/>
  <c r="BL254" i="14"/>
  <c r="BN259" i="14"/>
  <c r="AI261" i="14"/>
  <c r="AY261" i="14" s="1"/>
  <c r="AY262" i="14"/>
  <c r="BO262" i="14" s="1"/>
  <c r="BI264" i="14"/>
  <c r="BA267" i="14"/>
  <c r="AL277" i="14"/>
  <c r="BB277" i="14" s="1"/>
  <c r="BB278" i="14"/>
  <c r="AP277" i="14"/>
  <c r="BF278" i="14"/>
  <c r="AT277" i="14"/>
  <c r="BJ278" i="14"/>
  <c r="AR283" i="14"/>
  <c r="BH284" i="14"/>
  <c r="AV283" i="14"/>
  <c r="BL284" i="14"/>
  <c r="BM286" i="14"/>
  <c r="AW285" i="14"/>
  <c r="BM285" i="14" s="1"/>
  <c r="AI286" i="14"/>
  <c r="AH285" i="14"/>
  <c r="T286" i="14"/>
  <c r="T285" i="14" s="1"/>
  <c r="AM287" i="14"/>
  <c r="BC288" i="14"/>
  <c r="AP220" i="14"/>
  <c r="AP224" i="14"/>
  <c r="AP229" i="14"/>
  <c r="AO234" i="14"/>
  <c r="BF254" i="14"/>
  <c r="BC259" i="14"/>
  <c r="BK259" i="14"/>
  <c r="AJ260" i="14"/>
  <c r="AZ261" i="14"/>
  <c r="BA264" i="14"/>
  <c r="I264" i="14"/>
  <c r="BE264" i="14" s="1"/>
  <c r="C265" i="14"/>
  <c r="S264" i="14"/>
  <c r="BO266" i="14"/>
  <c r="AY268" i="14"/>
  <c r="BO268" i="14" s="1"/>
  <c r="BN269" i="14"/>
  <c r="AK269" i="14"/>
  <c r="AI270" i="14"/>
  <c r="AI269" i="14" s="1"/>
  <c r="BA270" i="14"/>
  <c r="AZ272" i="14"/>
  <c r="AL273" i="14"/>
  <c r="BB273" i="14" s="1"/>
  <c r="BB274" i="14"/>
  <c r="AP273" i="14"/>
  <c r="BF274" i="14"/>
  <c r="AT273" i="14"/>
  <c r="BJ274" i="14"/>
  <c r="S277" i="14"/>
  <c r="AX280" i="14"/>
  <c r="R279" i="14"/>
  <c r="D280" i="14"/>
  <c r="AI252" i="14"/>
  <c r="AO254" i="14"/>
  <c r="AW254" i="14"/>
  <c r="AW253" i="14" s="1"/>
  <c r="AJ255" i="14"/>
  <c r="AI256" i="14"/>
  <c r="AY256" i="14" s="1"/>
  <c r="BO256" i="14" s="1"/>
  <c r="BB257" i="14"/>
  <c r="BB261" i="14"/>
  <c r="BA262" i="14"/>
  <c r="AM264" i="14"/>
  <c r="BC264" i="14" s="1"/>
  <c r="AQ264" i="14"/>
  <c r="BG264" i="14" s="1"/>
  <c r="AU264" i="14"/>
  <c r="BK264" i="14" s="1"/>
  <c r="AP265" i="14"/>
  <c r="AP264" i="14" s="1"/>
  <c r="BF264" i="14" s="1"/>
  <c r="AX265" i="14"/>
  <c r="AX264" i="14" s="1"/>
  <c r="BN264" i="14" s="1"/>
  <c r="BB265" i="14"/>
  <c r="BF265" i="14"/>
  <c r="BA266" i="14"/>
  <c r="BC269" i="14"/>
  <c r="BN270" i="14"/>
  <c r="BF273" i="14"/>
  <c r="BJ273" i="14"/>
  <c r="BF277" i="14"/>
  <c r="BJ277" i="14"/>
  <c r="BM278" i="14"/>
  <c r="BL280" i="14"/>
  <c r="AY282" i="14"/>
  <c r="BO282" i="14" s="1"/>
  <c r="BJ282" i="14"/>
  <c r="BB283" i="14"/>
  <c r="AZ283" i="14"/>
  <c r="BN286" i="14"/>
  <c r="AX286" i="14"/>
  <c r="AX285" i="14" s="1"/>
  <c r="R285" i="14"/>
  <c r="BN285" i="14" s="1"/>
  <c r="D286" i="14"/>
  <c r="AZ289" i="14"/>
  <c r="BD293" i="14"/>
  <c r="BI267" i="14"/>
  <c r="BM267" i="14"/>
  <c r="BE269" i="14"/>
  <c r="BC270" i="14"/>
  <c r="BO272" i="14"/>
  <c r="BN273" i="14"/>
  <c r="BD274" i="14"/>
  <c r="BL274" i="14"/>
  <c r="BF276" i="14"/>
  <c r="BN276" i="14"/>
  <c r="BD278" i="14"/>
  <c r="BL278" i="14"/>
  <c r="BB279" i="14"/>
  <c r="BJ279" i="14"/>
  <c r="BH281" i="14"/>
  <c r="AZ282" i="14"/>
  <c r="AL281" i="14"/>
  <c r="BB281" i="14" s="1"/>
  <c r="AJ282" i="14"/>
  <c r="AJ281" i="14" s="1"/>
  <c r="BN282" i="14"/>
  <c r="BO284" i="14"/>
  <c r="BB286" i="14"/>
  <c r="AL285" i="14"/>
  <c r="BB285" i="14" s="1"/>
  <c r="AJ286" i="14"/>
  <c r="AJ285" i="14" s="1"/>
  <c r="BF286" i="14"/>
  <c r="AP285" i="14"/>
  <c r="BF285" i="14" s="1"/>
  <c r="BJ286" i="14"/>
  <c r="AT285" i="14"/>
  <c r="BJ285" i="14" s="1"/>
  <c r="D290" i="14"/>
  <c r="BF293" i="14"/>
  <c r="AP259" i="14"/>
  <c r="BF259" i="14" s="1"/>
  <c r="AX259" i="14"/>
  <c r="AX258" i="14" s="1"/>
  <c r="BN258" i="14" s="1"/>
  <c r="BA269" i="14"/>
  <c r="BE270" i="14"/>
  <c r="BD273" i="14"/>
  <c r="BH273" i="14"/>
  <c r="BL273" i="14"/>
  <c r="T274" i="14"/>
  <c r="T273" i="14" s="1"/>
  <c r="AX274" i="14"/>
  <c r="AX273" i="14" s="1"/>
  <c r="BN274" i="14"/>
  <c r="BD277" i="14"/>
  <c r="BH277" i="14"/>
  <c r="BL277" i="14"/>
  <c r="T278" i="14"/>
  <c r="T277" i="14" s="1"/>
  <c r="AX278" i="14"/>
  <c r="AX277" i="14" s="1"/>
  <c r="BN277" i="14" s="1"/>
  <c r="BN278" i="14"/>
  <c r="BD280" i="14"/>
  <c r="BB282" i="14"/>
  <c r="BD283" i="14"/>
  <c r="BH283" i="14"/>
  <c r="BL283" i="14"/>
  <c r="AZ284" i="14"/>
  <c r="BD285" i="14"/>
  <c r="BH285" i="14"/>
  <c r="D287" i="14"/>
  <c r="BE296" i="14"/>
  <c r="BD297" i="14"/>
  <c r="AN296" i="14"/>
  <c r="AP270" i="14"/>
  <c r="AX270" i="14"/>
  <c r="AX269" i="14" s="1"/>
  <c r="BA272" i="14"/>
  <c r="C274" i="14"/>
  <c r="C278" i="14"/>
  <c r="AI278" i="14"/>
  <c r="AI277" i="14" s="1"/>
  <c r="AL279" i="14"/>
  <c r="AP279" i="14"/>
  <c r="BF279" i="14" s="1"/>
  <c r="AT279" i="14"/>
  <c r="AW280" i="14"/>
  <c r="D281" i="14"/>
  <c r="AN281" i="14"/>
  <c r="BD281" i="14" s="1"/>
  <c r="AR281" i="14"/>
  <c r="AV281" i="14"/>
  <c r="BL281" i="14" s="1"/>
  <c r="AI282" i="14"/>
  <c r="AI281" i="14" s="1"/>
  <c r="AY281" i="14" s="1"/>
  <c r="BO281" i="14" s="1"/>
  <c r="AL283" i="14"/>
  <c r="AP283" i="14"/>
  <c r="BF283" i="14" s="1"/>
  <c r="AT283" i="14"/>
  <c r="BJ283" i="14" s="1"/>
  <c r="AX283" i="14"/>
  <c r="BN283" i="14" s="1"/>
  <c r="BA284" i="14"/>
  <c r="AR285" i="14"/>
  <c r="AV285" i="14"/>
  <c r="BL285" i="14" s="1"/>
  <c r="BA287" i="14"/>
  <c r="AW288" i="14"/>
  <c r="AW287" i="14" s="1"/>
  <c r="BM287" i="14" s="1"/>
  <c r="BE288" i="14"/>
  <c r="BM291" i="14"/>
  <c r="BD292" i="14"/>
  <c r="BH292" i="14"/>
  <c r="BL292" i="14"/>
  <c r="AW292" i="14"/>
  <c r="BM292" i="14" s="1"/>
  <c r="T293" i="14"/>
  <c r="T292" i="14" s="1"/>
  <c r="Z292" i="14"/>
  <c r="AI293" i="14"/>
  <c r="AI292" i="14" s="1"/>
  <c r="AY292" i="14" s="1"/>
  <c r="BO292" i="14" s="1"/>
  <c r="BH293" i="14"/>
  <c r="BC305" i="14"/>
  <c r="BN290" i="14"/>
  <c r="AX293" i="14"/>
  <c r="AX292" i="14" s="1"/>
  <c r="R292" i="14"/>
  <c r="BL293" i="14"/>
  <c r="BO295" i="14"/>
  <c r="J296" i="14"/>
  <c r="D297" i="14"/>
  <c r="AP297" i="14"/>
  <c r="AX268" i="14"/>
  <c r="AW274" i="14"/>
  <c r="AW273" i="14" s="1"/>
  <c r="BM273" i="14" s="1"/>
  <c r="AW278" i="14"/>
  <c r="AW277" i="14" s="1"/>
  <c r="BM277" i="14" s="1"/>
  <c r="BC287" i="14"/>
  <c r="BE287" i="14"/>
  <c r="S288" i="14"/>
  <c r="BA288" i="14"/>
  <c r="BI288" i="14"/>
  <c r="AY289" i="14"/>
  <c r="BO289" i="14" s="1"/>
  <c r="AJ289" i="14"/>
  <c r="AJ291" i="14"/>
  <c r="AJ290" i="14" s="1"/>
  <c r="BD291" i="14"/>
  <c r="BL291" i="14"/>
  <c r="AY294" i="14"/>
  <c r="BO294" i="14" s="1"/>
  <c r="BE294" i="14"/>
  <c r="BD296" i="14"/>
  <c r="AZ301" i="14"/>
  <c r="AP288" i="14"/>
  <c r="AP287" i="14" s="1"/>
  <c r="BF287" i="14" s="1"/>
  <c r="AX288" i="14"/>
  <c r="AX287" i="14" s="1"/>
  <c r="BN287" i="14" s="1"/>
  <c r="BB288" i="14"/>
  <c r="BA289" i="14"/>
  <c r="AO293" i="14"/>
  <c r="AO292" i="14" s="1"/>
  <c r="BE292" i="14" s="1"/>
  <c r="BA293" i="14"/>
  <c r="BE293" i="14"/>
  <c r="BF294" i="14"/>
  <c r="BA295" i="14"/>
  <c r="AW297" i="14"/>
  <c r="AW296" i="14" s="1"/>
  <c r="BC300" i="14"/>
  <c r="AM300" i="14"/>
  <c r="AM299" i="14" s="1"/>
  <c r="C300" i="14"/>
  <c r="G299" i="14"/>
  <c r="AK299" i="14"/>
  <c r="AI300" i="14"/>
  <c r="AI299" i="14" s="1"/>
  <c r="J305" i="14"/>
  <c r="AP306" i="14"/>
  <c r="D306" i="14"/>
  <c r="AP293" i="14"/>
  <c r="Q296" i="14"/>
  <c r="BM296" i="14" s="1"/>
  <c r="AG296" i="14"/>
  <c r="AG308" i="14" s="1"/>
  <c r="Q313" i="14" s="1"/>
  <c r="AK296" i="14"/>
  <c r="BA296" i="14" s="1"/>
  <c r="BN300" i="14"/>
  <c r="BI300" i="14"/>
  <c r="BO301" i="14"/>
  <c r="BM305" i="14"/>
  <c r="BL306" i="14"/>
  <c r="AW291" i="14"/>
  <c r="BE297" i="14"/>
  <c r="AO297" i="14"/>
  <c r="AO296" i="14" s="1"/>
  <c r="BA299" i="14"/>
  <c r="S300" i="14"/>
  <c r="W299" i="14"/>
  <c r="AW300" i="14"/>
  <c r="AW299" i="14" s="1"/>
  <c r="BM299" i="14" s="1"/>
  <c r="AY304" i="14"/>
  <c r="BO304" i="14" s="1"/>
  <c r="S305" i="14"/>
  <c r="AY307" i="14"/>
  <c r="BO307" i="14" s="1"/>
  <c r="BE307" i="14"/>
  <c r="AX300" i="14"/>
  <c r="AX299" i="14" s="1"/>
  <c r="BN299" i="14" s="1"/>
  <c r="BB300" i="14"/>
  <c r="BA301" i="14"/>
  <c r="BA304" i="14"/>
  <c r="AW306" i="14"/>
  <c r="AW305" i="14" s="1"/>
  <c r="BA306" i="14"/>
  <c r="BF307" i="14"/>
  <c r="AX306" i="14"/>
  <c r="AX305" i="14" s="1"/>
  <c r="BN305" i="14" s="1"/>
  <c r="BN306" i="14"/>
  <c r="D300" i="14"/>
  <c r="AN300" i="14"/>
  <c r="AN299" i="14" s="1"/>
  <c r="BD299" i="14" s="1"/>
  <c r="Q19" i="18"/>
  <c r="N124" i="18"/>
  <c r="K17" i="18"/>
  <c r="K21" i="18"/>
  <c r="K34" i="18"/>
  <c r="G39" i="18"/>
  <c r="K39" i="18"/>
  <c r="G45" i="18"/>
  <c r="L45" i="18"/>
  <c r="K45" i="18" s="1"/>
  <c r="K52" i="18"/>
  <c r="G68" i="18"/>
  <c r="K68" i="18"/>
  <c r="G78" i="18"/>
  <c r="K82" i="18"/>
  <c r="C86" i="18"/>
  <c r="K90" i="18"/>
  <c r="G94" i="18"/>
  <c r="K99" i="18"/>
  <c r="P99" i="18" s="1"/>
  <c r="G100" i="18"/>
  <c r="G106" i="18"/>
  <c r="K110" i="18"/>
  <c r="G114" i="18"/>
  <c r="C118" i="18"/>
  <c r="E124" i="18"/>
  <c r="C124" i="18" s="1"/>
  <c r="I124" i="18"/>
  <c r="G124" i="18" s="1"/>
  <c r="K51" i="18"/>
  <c r="P51" i="18" s="1"/>
  <c r="G52" i="18"/>
  <c r="C68" i="18"/>
  <c r="C78" i="18"/>
  <c r="G90" i="18"/>
  <c r="C94" i="18"/>
  <c r="C106" i="18"/>
  <c r="C114" i="18"/>
  <c r="F124" i="18"/>
  <c r="J124" i="18"/>
  <c r="N29" i="18"/>
  <c r="K29" i="18" s="1"/>
  <c r="C52" i="18"/>
  <c r="K62" i="18"/>
  <c r="K70" i="18"/>
  <c r="K78" i="18"/>
  <c r="K88" i="18"/>
  <c r="K100" i="18"/>
  <c r="K104" i="18"/>
  <c r="K106" i="18"/>
  <c r="K118" i="18"/>
  <c r="G120" i="18"/>
  <c r="K120" i="18"/>
  <c r="E17" i="11"/>
  <c r="E27" i="11"/>
  <c r="C130" i="11"/>
  <c r="C135" i="11" s="1"/>
  <c r="C26" i="17" l="1"/>
  <c r="C29" i="17" s="1"/>
  <c r="AL26" i="17"/>
  <c r="AJ19" i="17"/>
  <c r="AI19" i="17"/>
  <c r="AK26" i="17"/>
  <c r="AA34" i="16"/>
  <c r="AN34" i="16" s="1"/>
  <c r="F127" i="16"/>
  <c r="P121" i="16"/>
  <c r="D127" i="16" s="1"/>
  <c r="F126" i="16"/>
  <c r="D121" i="16"/>
  <c r="D126" i="16" s="1"/>
  <c r="AB31" i="16"/>
  <c r="AD121" i="16"/>
  <c r="AB121" i="16" s="1"/>
  <c r="AO121" i="16" s="1"/>
  <c r="AB19" i="16"/>
  <c r="AC121" i="16"/>
  <c r="AA121" i="16" s="1"/>
  <c r="AN121" i="16" s="1"/>
  <c r="AA19" i="16"/>
  <c r="AN19" i="16" s="1"/>
  <c r="O121" i="16"/>
  <c r="C127" i="16" s="1"/>
  <c r="BA308" i="14"/>
  <c r="G312" i="14"/>
  <c r="G313" i="14"/>
  <c r="S308" i="14"/>
  <c r="AP305" i="14"/>
  <c r="AJ306" i="14"/>
  <c r="AJ305" i="14" s="1"/>
  <c r="AP296" i="14"/>
  <c r="BF297" i="14"/>
  <c r="AJ297" i="14"/>
  <c r="AJ296" i="14" s="1"/>
  <c r="AI280" i="14"/>
  <c r="AW279" i="14"/>
  <c r="BM279" i="14" s="1"/>
  <c r="D279" i="14"/>
  <c r="AP228" i="14"/>
  <c r="BF228" i="14" s="1"/>
  <c r="AJ229" i="14"/>
  <c r="AP208" i="14"/>
  <c r="AJ209" i="14"/>
  <c r="AY239" i="14"/>
  <c r="BO239" i="14" s="1"/>
  <c r="C238" i="14"/>
  <c r="AY238" i="14" s="1"/>
  <c r="BO238" i="14" s="1"/>
  <c r="C233" i="14"/>
  <c r="AP192" i="14"/>
  <c r="BF192" i="14" s="1"/>
  <c r="AJ193" i="14"/>
  <c r="BF229" i="14"/>
  <c r="S228" i="14"/>
  <c r="BF213" i="14"/>
  <c r="AZ234" i="14"/>
  <c r="D233" i="14"/>
  <c r="AZ233" i="14" s="1"/>
  <c r="AX213" i="14"/>
  <c r="BN213" i="14" s="1"/>
  <c r="BN214" i="14"/>
  <c r="AY192" i="14"/>
  <c r="AP171" i="14"/>
  <c r="BF171" i="14" s="1"/>
  <c r="AJ172" i="14"/>
  <c r="AZ182" i="14"/>
  <c r="D181" i="14"/>
  <c r="AZ181" i="14" s="1"/>
  <c r="AZ178" i="14"/>
  <c r="D177" i="14"/>
  <c r="AZ177" i="14" s="1"/>
  <c r="C150" i="14"/>
  <c r="AW129" i="14"/>
  <c r="BM129" i="14" s="1"/>
  <c r="AJ136" i="14"/>
  <c r="AW115" i="14"/>
  <c r="BM115" i="14" s="1"/>
  <c r="AI119" i="14"/>
  <c r="AY119" i="14" s="1"/>
  <c r="BO119" i="14" s="1"/>
  <c r="BF172" i="14"/>
  <c r="BC155" i="14"/>
  <c r="BC123" i="14"/>
  <c r="AZ113" i="14"/>
  <c r="AY109" i="14"/>
  <c r="BO109" i="14" s="1"/>
  <c r="C108" i="14"/>
  <c r="BM133" i="14"/>
  <c r="AI108" i="14"/>
  <c r="AI102" i="14"/>
  <c r="AZ120" i="14"/>
  <c r="AX115" i="14"/>
  <c r="BN115" i="14" s="1"/>
  <c r="AY88" i="14"/>
  <c r="BO88" i="14" s="1"/>
  <c r="C87" i="14"/>
  <c r="BM102" i="14"/>
  <c r="S94" i="14"/>
  <c r="AY113" i="14"/>
  <c r="BO113" i="14" s="1"/>
  <c r="AT308" i="14"/>
  <c r="BJ308" i="14" s="1"/>
  <c r="N312" i="14"/>
  <c r="C21" i="14"/>
  <c r="AJ63" i="14"/>
  <c r="AJ95" i="14"/>
  <c r="AJ94" i="14" s="1"/>
  <c r="BE44" i="14"/>
  <c r="AX21" i="14"/>
  <c r="AM21" i="14"/>
  <c r="BC21" i="14" s="1"/>
  <c r="L312" i="14"/>
  <c r="BH308" i="14"/>
  <c r="AZ20" i="14"/>
  <c r="AI254" i="14"/>
  <c r="AO253" i="14"/>
  <c r="BE253" i="14" s="1"/>
  <c r="BO277" i="14"/>
  <c r="BN265" i="14"/>
  <c r="AY269" i="14"/>
  <c r="BO269" i="14" s="1"/>
  <c r="D299" i="14"/>
  <c r="BM300" i="14"/>
  <c r="AI291" i="14"/>
  <c r="AW290" i="14"/>
  <c r="BM290" i="14" s="1"/>
  <c r="BD300" i="14"/>
  <c r="AP292" i="14"/>
  <c r="BF292" i="14" s="1"/>
  <c r="AJ293" i="14"/>
  <c r="BF306" i="14"/>
  <c r="BM297" i="14"/>
  <c r="BF288" i="14"/>
  <c r="AJ268" i="14"/>
  <c r="AX267" i="14"/>
  <c r="BN267" i="14" s="1"/>
  <c r="AZ297" i="14"/>
  <c r="D296" i="14"/>
  <c r="AZ296" i="14" s="1"/>
  <c r="BN292" i="14"/>
  <c r="AI306" i="14"/>
  <c r="AI288" i="14"/>
  <c r="AY278" i="14"/>
  <c r="BO278" i="14" s="1"/>
  <c r="C277" i="14"/>
  <c r="AY277" i="14" s="1"/>
  <c r="BM280" i="14"/>
  <c r="AZ291" i="14"/>
  <c r="AZ286" i="14"/>
  <c r="D285" i="14"/>
  <c r="AZ285" i="14" s="1"/>
  <c r="BM254" i="14"/>
  <c r="AP223" i="14"/>
  <c r="BF223" i="14" s="1"/>
  <c r="AJ224" i="14"/>
  <c r="BM270" i="14"/>
  <c r="BF242" i="14"/>
  <c r="BN224" i="14"/>
  <c r="AP197" i="14"/>
  <c r="BF197" i="14" s="1"/>
  <c r="AJ198" i="14"/>
  <c r="AO258" i="14"/>
  <c r="BE258" i="14" s="1"/>
  <c r="BE259" i="14"/>
  <c r="AI259" i="14"/>
  <c r="AO219" i="14"/>
  <c r="BE219" i="14" s="1"/>
  <c r="AI220" i="14"/>
  <c r="BN208" i="14"/>
  <c r="AI190" i="14"/>
  <c r="AO189" i="14"/>
  <c r="BE189" i="14" s="1"/>
  <c r="BM234" i="14"/>
  <c r="BF224" i="14"/>
  <c r="AI209" i="14"/>
  <c r="BM220" i="14"/>
  <c r="S219" i="14"/>
  <c r="AI214" i="14"/>
  <c r="AY204" i="14"/>
  <c r="BO204" i="14" s="1"/>
  <c r="C203" i="14"/>
  <c r="AY203" i="14" s="1"/>
  <c r="BO203" i="14" s="1"/>
  <c r="BN198" i="14"/>
  <c r="AY193" i="14"/>
  <c r="BO193" i="14" s="1"/>
  <c r="AO181" i="14"/>
  <c r="BE181" i="14" s="1"/>
  <c r="AI182" i="14"/>
  <c r="AI181" i="14" s="1"/>
  <c r="AP167" i="14"/>
  <c r="BF167" i="14" s="1"/>
  <c r="AJ168" i="14"/>
  <c r="AO167" i="14"/>
  <c r="BE167" i="14" s="1"/>
  <c r="AI168" i="14"/>
  <c r="C177" i="14"/>
  <c r="BN168" i="14"/>
  <c r="AY155" i="14"/>
  <c r="BO155" i="14" s="1"/>
  <c r="AN129" i="14"/>
  <c r="BC122" i="14"/>
  <c r="BM171" i="14"/>
  <c r="BF168" i="14"/>
  <c r="BM160" i="14"/>
  <c r="AI154" i="14"/>
  <c r="AZ141" i="14"/>
  <c r="AZ137" i="14"/>
  <c r="D136" i="14"/>
  <c r="AZ136" i="14" s="1"/>
  <c r="AY130" i="14"/>
  <c r="BO130" i="14" s="1"/>
  <c r="C129" i="14"/>
  <c r="AJ154" i="14"/>
  <c r="BC127" i="14"/>
  <c r="AZ95" i="14"/>
  <c r="D94" i="14"/>
  <c r="AZ94" i="14" s="1"/>
  <c r="BM154" i="14"/>
  <c r="BD130" i="14"/>
  <c r="AI147" i="14"/>
  <c r="BM119" i="14"/>
  <c r="AZ106" i="14"/>
  <c r="AY102" i="14"/>
  <c r="BO102" i="14" s="1"/>
  <c r="C101" i="14"/>
  <c r="D108" i="14"/>
  <c r="BN122" i="14"/>
  <c r="BN119" i="14"/>
  <c r="BN98" i="14"/>
  <c r="BM95" i="14"/>
  <c r="BC92" i="14"/>
  <c r="AJ60" i="14"/>
  <c r="AZ60" i="14" s="1"/>
  <c r="AI115" i="14"/>
  <c r="AY115" i="14" s="1"/>
  <c r="BO115" i="14" s="1"/>
  <c r="BM112" i="14"/>
  <c r="AI106" i="14"/>
  <c r="BB101" i="14"/>
  <c r="BM105" i="14"/>
  <c r="BG87" i="14"/>
  <c r="BC58" i="14"/>
  <c r="BN49" i="14"/>
  <c r="J308" i="14"/>
  <c r="AJ122" i="14"/>
  <c r="AZ122" i="14" s="1"/>
  <c r="BD87" i="14"/>
  <c r="BM91" i="14"/>
  <c r="S80" i="14"/>
  <c r="BN81" i="14"/>
  <c r="BC63" i="14"/>
  <c r="AJ22" i="14"/>
  <c r="AP21" i="14"/>
  <c r="BF21" i="14" s="1"/>
  <c r="H308" i="14"/>
  <c r="AW80" i="14"/>
  <c r="BM80" i="14" s="1"/>
  <c r="AS308" i="14"/>
  <c r="BI308" i="14" s="1"/>
  <c r="BF22" i="14"/>
  <c r="S299" i="14"/>
  <c r="S287" i="14"/>
  <c r="AI274" i="14"/>
  <c r="AI273" i="14" s="1"/>
  <c r="AZ290" i="14"/>
  <c r="BE254" i="14"/>
  <c r="AX279" i="14"/>
  <c r="BN279" i="14" s="1"/>
  <c r="AJ280" i="14"/>
  <c r="AJ279" i="14" s="1"/>
  <c r="AP219" i="14"/>
  <c r="BF219" i="14" s="1"/>
  <c r="AJ220" i="14"/>
  <c r="BM269" i="14"/>
  <c r="AP189" i="14"/>
  <c r="BF189" i="14" s="1"/>
  <c r="AJ190" i="14"/>
  <c r="AY248" i="14"/>
  <c r="BO248" i="14" s="1"/>
  <c r="C247" i="14"/>
  <c r="AY247" i="14" s="1"/>
  <c r="BO247" i="14" s="1"/>
  <c r="AW242" i="14"/>
  <c r="BM242" i="14" s="1"/>
  <c r="BM243" i="14"/>
  <c r="AO228" i="14"/>
  <c r="BE228" i="14" s="1"/>
  <c r="AI229" i="14"/>
  <c r="BF208" i="14"/>
  <c r="BF220" i="14"/>
  <c r="AZ214" i="14"/>
  <c r="D213" i="14"/>
  <c r="AZ213" i="14" s="1"/>
  <c r="AZ203" i="14"/>
  <c r="S233" i="14"/>
  <c r="C223" i="14"/>
  <c r="BF209" i="14"/>
  <c r="AI163" i="14"/>
  <c r="AI162" i="14" s="1"/>
  <c r="AM162" i="14"/>
  <c r="BC162" i="14" s="1"/>
  <c r="BF193" i="14"/>
  <c r="BC163" i="14"/>
  <c r="AM150" i="14"/>
  <c r="BC150" i="14" s="1"/>
  <c r="AJ129" i="14"/>
  <c r="AP162" i="14"/>
  <c r="BF162" i="14" s="1"/>
  <c r="AJ163" i="14"/>
  <c r="AI159" i="14"/>
  <c r="AY159" i="14" s="1"/>
  <c r="AY160" i="14"/>
  <c r="AY154" i="14"/>
  <c r="BO154" i="14" s="1"/>
  <c r="AZ133" i="14"/>
  <c r="S167" i="14"/>
  <c r="BE163" i="14"/>
  <c r="BD160" i="14"/>
  <c r="BN154" i="14"/>
  <c r="D115" i="14"/>
  <c r="AW108" i="14"/>
  <c r="BM108" i="14" s="1"/>
  <c r="BM109" i="14"/>
  <c r="AZ99" i="14"/>
  <c r="AY126" i="14"/>
  <c r="BO126" i="14" s="1"/>
  <c r="AN108" i="14"/>
  <c r="BD108" i="14" s="1"/>
  <c r="AZ126" i="14"/>
  <c r="D101" i="14"/>
  <c r="BM94" i="14"/>
  <c r="AN21" i="14"/>
  <c r="AJ109" i="14"/>
  <c r="AJ108" i="14" s="1"/>
  <c r="BM98" i="14"/>
  <c r="BD95" i="14"/>
  <c r="F313" i="14"/>
  <c r="T308" i="14"/>
  <c r="D313" i="14" s="1"/>
  <c r="F312" i="14"/>
  <c r="BB308" i="14"/>
  <c r="Q308" i="14"/>
  <c r="BM123" i="14"/>
  <c r="AZ92" i="14"/>
  <c r="AI91" i="14"/>
  <c r="AY91" i="14" s="1"/>
  <c r="BO91" i="14" s="1"/>
  <c r="D87" i="14"/>
  <c r="AZ87" i="14" s="1"/>
  <c r="S101" i="14"/>
  <c r="AW21" i="14"/>
  <c r="S21" i="14"/>
  <c r="BM81" i="14"/>
  <c r="BE60" i="14"/>
  <c r="BO50" i="14"/>
  <c r="BN22" i="14"/>
  <c r="AI81" i="14"/>
  <c r="AY300" i="14"/>
  <c r="BO300" i="14" s="1"/>
  <c r="C299" i="14"/>
  <c r="AY299" i="14" s="1"/>
  <c r="AI297" i="14"/>
  <c r="BF305" i="14"/>
  <c r="BF296" i="14"/>
  <c r="BM288" i="14"/>
  <c r="AJ270" i="14"/>
  <c r="AP269" i="14"/>
  <c r="BF269" i="14" s="1"/>
  <c r="AJ259" i="14"/>
  <c r="AP258" i="14"/>
  <c r="BF258" i="14" s="1"/>
  <c r="BM274" i="14"/>
  <c r="BM306" i="14"/>
  <c r="AJ300" i="14"/>
  <c r="AJ299" i="14" s="1"/>
  <c r="D305" i="14"/>
  <c r="AZ305" i="14" s="1"/>
  <c r="AZ306" i="14"/>
  <c r="BC299" i="14"/>
  <c r="AY293" i="14"/>
  <c r="BO293" i="14" s="1"/>
  <c r="AJ288" i="14"/>
  <c r="BN293" i="14"/>
  <c r="BN288" i="14"/>
  <c r="AZ281" i="14"/>
  <c r="AY274" i="14"/>
  <c r="BO274" i="14" s="1"/>
  <c r="C273" i="14"/>
  <c r="AY273" i="14" s="1"/>
  <c r="BO273" i="14" s="1"/>
  <c r="BF270" i="14"/>
  <c r="BN268" i="14"/>
  <c r="BN280" i="14"/>
  <c r="AJ274" i="14"/>
  <c r="AY265" i="14"/>
  <c r="BO265" i="14" s="1"/>
  <c r="C264" i="14"/>
  <c r="AY264" i="14" s="1"/>
  <c r="BO264" i="14" s="1"/>
  <c r="AO233" i="14"/>
  <c r="BE233" i="14" s="1"/>
  <c r="AI234" i="14"/>
  <c r="AI233" i="14" s="1"/>
  <c r="AI285" i="14"/>
  <c r="AY285" i="14" s="1"/>
  <c r="BO285" i="14" s="1"/>
  <c r="AY286" i="14"/>
  <c r="BO286" i="14" s="1"/>
  <c r="AJ278" i="14"/>
  <c r="AJ265" i="14"/>
  <c r="AY270" i="14"/>
  <c r="BO270" i="14" s="1"/>
  <c r="BN253" i="14"/>
  <c r="BE234" i="14"/>
  <c r="AJ254" i="14"/>
  <c r="BN220" i="14"/>
  <c r="BM213" i="14"/>
  <c r="AI198" i="14"/>
  <c r="AO197" i="14"/>
  <c r="BE197" i="14" s="1"/>
  <c r="S258" i="14"/>
  <c r="AZ242" i="14"/>
  <c r="BM233" i="14"/>
  <c r="AY243" i="14"/>
  <c r="BO243" i="14" s="1"/>
  <c r="C242" i="14"/>
  <c r="AY242" i="14" s="1"/>
  <c r="BO242" i="14" s="1"/>
  <c r="BM229" i="14"/>
  <c r="BE209" i="14"/>
  <c r="BM214" i="14"/>
  <c r="BF198" i="14"/>
  <c r="BF214" i="14"/>
  <c r="BM209" i="14"/>
  <c r="AZ204" i="14"/>
  <c r="BE198" i="14"/>
  <c r="AO223" i="14"/>
  <c r="BE223" i="14" s="1"/>
  <c r="AI224" i="14"/>
  <c r="AI223" i="14" s="1"/>
  <c r="BE224" i="14"/>
  <c r="BN197" i="14"/>
  <c r="BO192" i="14"/>
  <c r="AO177" i="14"/>
  <c r="BE177" i="14" s="1"/>
  <c r="AI178" i="14"/>
  <c r="AI177" i="14" s="1"/>
  <c r="AY163" i="14"/>
  <c r="BO163" i="14" s="1"/>
  <c r="C162" i="14"/>
  <c r="AY162" i="14" s="1"/>
  <c r="BO162" i="14" s="1"/>
  <c r="BE190" i="14"/>
  <c r="AY182" i="14"/>
  <c r="BO182" i="14" s="1"/>
  <c r="C181" i="14"/>
  <c r="AY181" i="14" s="1"/>
  <c r="BO181" i="14" s="1"/>
  <c r="AI172" i="14"/>
  <c r="AO171" i="14"/>
  <c r="BE171" i="14" s="1"/>
  <c r="AX181" i="14"/>
  <c r="BN181" i="14" s="1"/>
  <c r="BN182" i="14"/>
  <c r="AX177" i="14"/>
  <c r="BN177" i="14" s="1"/>
  <c r="BN178" i="14"/>
  <c r="AZ160" i="14"/>
  <c r="AY158" i="14"/>
  <c r="BO158" i="14" s="1"/>
  <c r="AI151" i="14"/>
  <c r="AI150" i="14" s="1"/>
  <c r="AZ134" i="14"/>
  <c r="AZ130" i="14"/>
  <c r="D129" i="14"/>
  <c r="AZ129" i="14" s="1"/>
  <c r="BM172" i="14"/>
  <c r="BF163" i="14"/>
  <c r="S159" i="14"/>
  <c r="BO159" i="14" s="1"/>
  <c r="BO160" i="14"/>
  <c r="AJ147" i="14"/>
  <c r="AX143" i="14"/>
  <c r="BN143" i="14" s="1"/>
  <c r="AN136" i="14"/>
  <c r="BD136" i="14" s="1"/>
  <c r="AI134" i="14"/>
  <c r="AY134" i="14" s="1"/>
  <c r="BO134" i="14" s="1"/>
  <c r="AM129" i="14"/>
  <c r="BC129" i="14" s="1"/>
  <c r="BD129" i="14"/>
  <c r="BM182" i="14"/>
  <c r="BM178" i="14"/>
  <c r="BE168" i="14"/>
  <c r="BM147" i="14"/>
  <c r="AY127" i="14"/>
  <c r="AN115" i="14"/>
  <c r="BD115" i="14" s="1"/>
  <c r="BO127" i="14"/>
  <c r="BD137" i="14"/>
  <c r="C122" i="14"/>
  <c r="AJ116" i="14"/>
  <c r="AJ115" i="14" s="1"/>
  <c r="AM101" i="14"/>
  <c r="BC101" i="14" s="1"/>
  <c r="AI123" i="14"/>
  <c r="BD109" i="14"/>
  <c r="AY92" i="14"/>
  <c r="BO92" i="14" s="1"/>
  <c r="AM87" i="14"/>
  <c r="AM308" i="14" s="1"/>
  <c r="AZ63" i="14"/>
  <c r="D21" i="14"/>
  <c r="AY116" i="14"/>
  <c r="BO116" i="14" s="1"/>
  <c r="AY106" i="14"/>
  <c r="BO106" i="14" s="1"/>
  <c r="AI95" i="14"/>
  <c r="AY105" i="14"/>
  <c r="BO105" i="14" s="1"/>
  <c r="AX94" i="14"/>
  <c r="BN94" i="14" s="1"/>
  <c r="BM84" i="14"/>
  <c r="BD81" i="14"/>
  <c r="AJ81" i="14"/>
  <c r="AN80" i="14"/>
  <c r="BD80" i="14" s="1"/>
  <c r="AJ102" i="14"/>
  <c r="BC88" i="14"/>
  <c r="AY58" i="14"/>
  <c r="BO58" i="14" s="1"/>
  <c r="R308" i="14"/>
  <c r="I308" i="14"/>
  <c r="AJ50" i="14"/>
  <c r="AZ50" i="14" s="1"/>
  <c r="AY63" i="14"/>
  <c r="BO63" i="14" s="1"/>
  <c r="P312" i="14"/>
  <c r="BL308" i="14"/>
  <c r="AO21" i="14"/>
  <c r="BC19" i="14"/>
  <c r="BC102" i="14"/>
  <c r="AJ58" i="14"/>
  <c r="AZ58" i="14" s="1"/>
  <c r="BM22" i="14"/>
  <c r="AI22" i="14"/>
  <c r="AI21" i="14" s="1"/>
  <c r="L124" i="18"/>
  <c r="K124" i="18" s="1"/>
  <c r="P124" i="18" s="1"/>
  <c r="E130" i="11"/>
  <c r="C137" i="11" s="1"/>
  <c r="C138" i="11" s="1"/>
  <c r="AL29" i="17" l="1"/>
  <c r="AJ26" i="17"/>
  <c r="AJ29" i="17" s="1"/>
  <c r="AI26" i="17"/>
  <c r="AI29" i="17" s="1"/>
  <c r="AK29" i="17"/>
  <c r="BC308" i="14"/>
  <c r="R312" i="14"/>
  <c r="AJ264" i="14"/>
  <c r="AZ264" i="14" s="1"/>
  <c r="AZ265" i="14"/>
  <c r="Q312" i="14"/>
  <c r="BE21" i="14"/>
  <c r="AO308" i="14"/>
  <c r="AI308" i="14" s="1"/>
  <c r="AI94" i="14"/>
  <c r="AY94" i="14" s="1"/>
  <c r="AY95" i="14"/>
  <c r="BO95" i="14" s="1"/>
  <c r="AZ147" i="14"/>
  <c r="AJ143" i="14"/>
  <c r="AZ143" i="14" s="1"/>
  <c r="AJ269" i="14"/>
  <c r="AZ269" i="14" s="1"/>
  <c r="AZ270" i="14"/>
  <c r="AI296" i="14"/>
  <c r="AY296" i="14" s="1"/>
  <c r="BO296" i="14" s="1"/>
  <c r="AY297" i="14"/>
  <c r="BO297" i="14" s="1"/>
  <c r="BC87" i="14"/>
  <c r="AY223" i="14"/>
  <c r="BO223" i="14" s="1"/>
  <c r="AJ189" i="14"/>
  <c r="AZ189" i="14" s="1"/>
  <c r="AZ190" i="14"/>
  <c r="BO299" i="14"/>
  <c r="J312" i="14"/>
  <c r="AZ109" i="14"/>
  <c r="AY177" i="14"/>
  <c r="BO177" i="14" s="1"/>
  <c r="AJ167" i="14"/>
  <c r="AZ167" i="14" s="1"/>
  <c r="AZ168" i="14"/>
  <c r="AI213" i="14"/>
  <c r="AY213" i="14" s="1"/>
  <c r="BO213" i="14" s="1"/>
  <c r="AY214" i="14"/>
  <c r="BO214" i="14" s="1"/>
  <c r="AJ223" i="14"/>
  <c r="AZ223" i="14" s="1"/>
  <c r="AZ224" i="14"/>
  <c r="AI305" i="14"/>
  <c r="AY305" i="14" s="1"/>
  <c r="BO305" i="14" s="1"/>
  <c r="AY306" i="14"/>
  <c r="BO306" i="14" s="1"/>
  <c r="AZ300" i="14"/>
  <c r="AY22" i="14"/>
  <c r="BO22" i="14" s="1"/>
  <c r="BO94" i="14"/>
  <c r="AY150" i="14"/>
  <c r="BO150" i="14" s="1"/>
  <c r="AI279" i="14"/>
  <c r="AY279" i="14" s="1"/>
  <c r="BO279" i="14" s="1"/>
  <c r="AY280" i="14"/>
  <c r="BO280" i="14" s="1"/>
  <c r="AI87" i="14"/>
  <c r="AI171" i="14"/>
  <c r="AY171" i="14" s="1"/>
  <c r="BO171" i="14" s="1"/>
  <c r="AY172" i="14"/>
  <c r="BO172" i="14" s="1"/>
  <c r="I312" i="14"/>
  <c r="AJ101" i="14"/>
  <c r="AZ102" i="14"/>
  <c r="AI122" i="14"/>
  <c r="AY122" i="14" s="1"/>
  <c r="BO122" i="14" s="1"/>
  <c r="AY123" i="14"/>
  <c r="BO123" i="14" s="1"/>
  <c r="AJ253" i="14"/>
  <c r="AZ253" i="14" s="1"/>
  <c r="AZ254" i="14"/>
  <c r="AJ258" i="14"/>
  <c r="AZ258" i="14" s="1"/>
  <c r="AZ259" i="14"/>
  <c r="BD21" i="14"/>
  <c r="AN308" i="14"/>
  <c r="BD308" i="14" s="1"/>
  <c r="AJ162" i="14"/>
  <c r="AZ162" i="14" s="1"/>
  <c r="AZ163" i="14"/>
  <c r="AI228" i="14"/>
  <c r="AY228" i="14" s="1"/>
  <c r="AY229" i="14"/>
  <c r="BO229" i="14" s="1"/>
  <c r="H312" i="14"/>
  <c r="AY147" i="14"/>
  <c r="BO147" i="14" s="1"/>
  <c r="AI143" i="14"/>
  <c r="AY143" i="14" s="1"/>
  <c r="BO143" i="14" s="1"/>
  <c r="AY178" i="14"/>
  <c r="BO178" i="14" s="1"/>
  <c r="AI219" i="14"/>
  <c r="AY219" i="14" s="1"/>
  <c r="AY220" i="14"/>
  <c r="BO220" i="14" s="1"/>
  <c r="AJ267" i="14"/>
  <c r="AZ267" i="14" s="1"/>
  <c r="AZ268" i="14"/>
  <c r="AJ292" i="14"/>
  <c r="AZ292" i="14" s="1"/>
  <c r="AZ293" i="14"/>
  <c r="AI290" i="14"/>
  <c r="AY290" i="14" s="1"/>
  <c r="BO290" i="14" s="1"/>
  <c r="AY291" i="14"/>
  <c r="BO291" i="14" s="1"/>
  <c r="BN21" i="14"/>
  <c r="AX308" i="14"/>
  <c r="BN308" i="14" s="1"/>
  <c r="AY108" i="14"/>
  <c r="BO108" i="14" s="1"/>
  <c r="AI129" i="14"/>
  <c r="AY129" i="14" s="1"/>
  <c r="BO129" i="14" s="1"/>
  <c r="AY151" i="14"/>
  <c r="BO151" i="14" s="1"/>
  <c r="BO228" i="14"/>
  <c r="AY233" i="14"/>
  <c r="AJ208" i="14"/>
  <c r="AZ208" i="14" s="1"/>
  <c r="AZ209" i="14"/>
  <c r="AZ280" i="14"/>
  <c r="AZ115" i="14"/>
  <c r="BO233" i="14"/>
  <c r="AP308" i="14"/>
  <c r="BF308" i="14" s="1"/>
  <c r="AI167" i="14"/>
  <c r="AY167" i="14" s="1"/>
  <c r="BO167" i="14" s="1"/>
  <c r="AY168" i="14"/>
  <c r="BO168" i="14" s="1"/>
  <c r="BO219" i="14"/>
  <c r="AI208" i="14"/>
  <c r="AY208" i="14" s="1"/>
  <c r="BO208" i="14" s="1"/>
  <c r="AY209" i="14"/>
  <c r="BO209" i="14" s="1"/>
  <c r="AZ198" i="14"/>
  <c r="AJ197" i="14"/>
  <c r="AZ197" i="14" s="1"/>
  <c r="AI253" i="14"/>
  <c r="AY253" i="14" s="1"/>
  <c r="BO253" i="14" s="1"/>
  <c r="AY254" i="14"/>
  <c r="BO254" i="14" s="1"/>
  <c r="AY87" i="14"/>
  <c r="BO87" i="14" s="1"/>
  <c r="AI101" i="14"/>
  <c r="AY101" i="14" s="1"/>
  <c r="BO101" i="14" s="1"/>
  <c r="AZ172" i="14"/>
  <c r="AJ171" i="14"/>
  <c r="AZ171" i="14" s="1"/>
  <c r="AY234" i="14"/>
  <c r="BO234" i="14" s="1"/>
  <c r="AZ279" i="14"/>
  <c r="C313" i="14"/>
  <c r="C308" i="14"/>
  <c r="AI197" i="14"/>
  <c r="AY197" i="14" s="1"/>
  <c r="BO197" i="14" s="1"/>
  <c r="AY198" i="14"/>
  <c r="BO198" i="14" s="1"/>
  <c r="AJ273" i="14"/>
  <c r="AZ273" i="14" s="1"/>
  <c r="AZ274" i="14"/>
  <c r="AJ80" i="14"/>
  <c r="AZ80" i="14" s="1"/>
  <c r="AZ81" i="14"/>
  <c r="AJ277" i="14"/>
  <c r="AZ277" i="14" s="1"/>
  <c r="AZ278" i="14"/>
  <c r="AJ287" i="14"/>
  <c r="AZ287" i="14" s="1"/>
  <c r="AZ288" i="14"/>
  <c r="AI80" i="14"/>
  <c r="AY80" i="14" s="1"/>
  <c r="AY81" i="14"/>
  <c r="BO81" i="14" s="1"/>
  <c r="BM21" i="14"/>
  <c r="AW308" i="14"/>
  <c r="BM308" i="14" s="1"/>
  <c r="D308" i="14"/>
  <c r="AZ101" i="14"/>
  <c r="AZ116" i="14"/>
  <c r="AY224" i="14"/>
  <c r="BO224" i="14" s="1"/>
  <c r="AZ220" i="14"/>
  <c r="AJ219" i="14"/>
  <c r="AZ219" i="14" s="1"/>
  <c r="AJ21" i="14"/>
  <c r="AZ21" i="14" s="1"/>
  <c r="AZ22" i="14"/>
  <c r="BO80" i="14"/>
  <c r="AZ108" i="14"/>
  <c r="AZ154" i="14"/>
  <c r="AJ150" i="14"/>
  <c r="AZ150" i="14" s="1"/>
  <c r="AI189" i="14"/>
  <c r="AY189" i="14" s="1"/>
  <c r="BO189" i="14" s="1"/>
  <c r="AY190" i="14"/>
  <c r="BO190" i="14" s="1"/>
  <c r="AI258" i="14"/>
  <c r="AY258" i="14" s="1"/>
  <c r="BO258" i="14" s="1"/>
  <c r="AY259" i="14"/>
  <c r="BO259" i="14" s="1"/>
  <c r="AI287" i="14"/>
  <c r="AY287" i="14" s="1"/>
  <c r="BO287" i="14" s="1"/>
  <c r="AY288" i="14"/>
  <c r="BO288" i="14" s="1"/>
  <c r="AZ299" i="14"/>
  <c r="AY21" i="14"/>
  <c r="BO21" i="14" s="1"/>
  <c r="AJ192" i="14"/>
  <c r="AZ192" i="14" s="1"/>
  <c r="AZ193" i="14"/>
  <c r="AZ229" i="14"/>
  <c r="AJ228" i="14"/>
  <c r="AZ228" i="14" s="1"/>
  <c r="D312" i="14" l="1"/>
  <c r="AY308" i="14"/>
  <c r="BO308" i="14" s="1"/>
  <c r="C312" i="14"/>
  <c r="BE308" i="14"/>
  <c r="AJ308" i="14"/>
  <c r="AZ308" i="14" s="1"/>
  <c r="D45" i="19" l="1"/>
  <c r="B45" i="19"/>
  <c r="D55" i="19"/>
  <c r="B55" i="19"/>
  <c r="G89" i="19"/>
  <c r="G95" i="19" s="1"/>
  <c r="O51" i="19"/>
  <c r="O50" i="19"/>
  <c r="C45" i="19" l="1"/>
  <c r="E45" i="19" s="1"/>
  <c r="C55" i="19"/>
  <c r="E55" i="19" s="1"/>
  <c r="O75" i="19"/>
  <c r="Q90" i="19"/>
  <c r="J89" i="19"/>
  <c r="J95" i="19" s="1"/>
  <c r="I89" i="19"/>
  <c r="H89" i="19"/>
  <c r="B56" i="19"/>
  <c r="H95" i="19" l="1"/>
  <c r="K89" i="19"/>
  <c r="K95" i="19"/>
  <c r="I95" i="19"/>
  <c r="O89" i="19"/>
  <c r="D56" i="19"/>
  <c r="C56" i="19"/>
  <c r="E56" i="19" s="1"/>
  <c r="K75" i="19"/>
  <c r="O95" i="19" l="1"/>
  <c r="Q95" i="19" s="1"/>
  <c r="L95" i="19"/>
  <c r="B52" i="19" l="1"/>
  <c r="D52" i="19" l="1"/>
  <c r="C52" i="19"/>
  <c r="E52" i="19" s="1"/>
  <c r="D50" i="19"/>
  <c r="B50" i="19"/>
  <c r="C50" i="19" l="1"/>
  <c r="E50" i="19" s="1"/>
  <c r="B51" i="19"/>
  <c r="C51" i="19"/>
  <c r="D51" i="19"/>
  <c r="C49" i="19"/>
  <c r="D49" i="19"/>
  <c r="B49" i="19"/>
  <c r="D37" i="19"/>
  <c r="C37" i="19"/>
  <c r="L75" i="19"/>
  <c r="E51" i="19" l="1"/>
  <c r="E49" i="19"/>
  <c r="L89" i="19"/>
  <c r="B53" i="19"/>
  <c r="G66" i="19" l="1"/>
  <c r="J66" i="19" s="1"/>
  <c r="C47" i="19"/>
  <c r="B47" i="19"/>
  <c r="B44" i="19"/>
  <c r="D43" i="19"/>
  <c r="C43" i="19"/>
  <c r="D46" i="19" l="1"/>
  <c r="C46" i="19"/>
  <c r="B46" i="19"/>
  <c r="D47" i="19"/>
  <c r="D44" i="19"/>
  <c r="E47" i="19"/>
  <c r="C44" i="19"/>
  <c r="E44" i="19" s="1"/>
  <c r="B43" i="19"/>
  <c r="E43" i="19" s="1"/>
  <c r="E46" i="19" l="1"/>
  <c r="D58" i="19"/>
  <c r="C58" i="19"/>
  <c r="C42" i="19" l="1"/>
  <c r="D41" i="19"/>
  <c r="C41" i="19"/>
  <c r="D42" i="19"/>
  <c r="D54" i="19"/>
  <c r="C54" i="19"/>
  <c r="B42" i="19"/>
  <c r="B40" i="19"/>
  <c r="D12" i="19"/>
  <c r="B41" i="19" l="1"/>
  <c r="E41" i="19" s="1"/>
  <c r="E42" i="19"/>
  <c r="D59" i="19"/>
  <c r="C59" i="19"/>
  <c r="D57" i="19"/>
  <c r="C57" i="19"/>
  <c r="C38" i="19"/>
  <c r="D40" i="19"/>
  <c r="D31" i="19"/>
  <c r="D32" i="19"/>
  <c r="D33" i="19"/>
  <c r="D34" i="19"/>
  <c r="D35" i="19"/>
  <c r="D36" i="19"/>
  <c r="D39" i="19"/>
  <c r="D5" i="19"/>
  <c r="D6" i="19"/>
  <c r="D7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6" i="19"/>
  <c r="D27" i="19"/>
  <c r="C40" i="19"/>
  <c r="C34" i="19"/>
  <c r="C36" i="19"/>
  <c r="C35" i="19"/>
  <c r="C33" i="19" l="1"/>
  <c r="C32" i="19"/>
  <c r="C31" i="19"/>
  <c r="C27" i="19" l="1"/>
  <c r="C26" i="19"/>
  <c r="C24" i="19"/>
  <c r="C23" i="19"/>
  <c r="C22" i="19"/>
  <c r="C21" i="19"/>
  <c r="C20" i="19"/>
  <c r="C19" i="19"/>
  <c r="C16" i="19"/>
  <c r="C17" i="19"/>
  <c r="C18" i="19"/>
  <c r="C15" i="19"/>
  <c r="C14" i="19"/>
  <c r="C13" i="19"/>
  <c r="C12" i="19"/>
  <c r="C6" i="19"/>
  <c r="C7" i="19"/>
  <c r="C11" i="19"/>
  <c r="C5" i="19"/>
  <c r="C39" i="19"/>
  <c r="D8" i="19" l="1"/>
  <c r="D25" i="19"/>
  <c r="C25" i="19"/>
  <c r="D10" i="19"/>
  <c r="C10" i="19"/>
  <c r="D9" i="19"/>
  <c r="C9" i="19"/>
  <c r="C8" i="19"/>
  <c r="C53" i="19"/>
  <c r="E53" i="19" s="1"/>
  <c r="D53" i="19"/>
  <c r="D66" i="19"/>
  <c r="C60" i="19"/>
  <c r="D30" i="19"/>
  <c r="C66" i="19"/>
  <c r="E66" i="19" s="1"/>
  <c r="D60" i="19"/>
  <c r="C30" i="19"/>
  <c r="C48" i="19"/>
  <c r="C29" i="19" l="1"/>
  <c r="D4" i="19"/>
  <c r="C4" i="19"/>
  <c r="H35" i="19"/>
  <c r="D29" i="19"/>
  <c r="I35" i="19" s="1"/>
  <c r="B48" i="19"/>
  <c r="E48" i="19" s="1"/>
  <c r="B39" i="19"/>
  <c r="E39" i="19" s="1"/>
  <c r="B38" i="19"/>
  <c r="B37" i="19"/>
  <c r="E37" i="19" s="1"/>
  <c r="B36" i="19"/>
  <c r="E36" i="19" s="1"/>
  <c r="B35" i="19"/>
  <c r="E35" i="19" s="1"/>
  <c r="B34" i="19"/>
  <c r="E34" i="19" s="1"/>
  <c r="B33" i="19"/>
  <c r="E33" i="19" s="1"/>
  <c r="B32" i="19"/>
  <c r="E32" i="19" s="1"/>
  <c r="B31" i="19"/>
  <c r="E31" i="19" s="1"/>
  <c r="B24" i="19"/>
  <c r="E24" i="19" s="1"/>
  <c r="B23" i="19"/>
  <c r="E23" i="19" s="1"/>
  <c r="C67" i="19" l="1"/>
  <c r="B54" i="19"/>
  <c r="E54" i="19" s="1"/>
  <c r="D61" i="19"/>
  <c r="B67" i="19"/>
  <c r="G67" i="19" s="1"/>
  <c r="J67" i="19" s="1"/>
  <c r="E40" i="19"/>
  <c r="H4" i="19"/>
  <c r="K4" i="19" s="1"/>
  <c r="I67" i="19" l="1"/>
  <c r="D67" i="19"/>
  <c r="I61" i="19"/>
  <c r="L61" i="19" s="1"/>
  <c r="I66" i="19"/>
  <c r="L66" i="19" s="1"/>
  <c r="H66" i="19"/>
  <c r="K66" i="19" s="1"/>
  <c r="H60" i="19"/>
  <c r="K60" i="19" s="1"/>
  <c r="I62" i="19"/>
  <c r="D62" i="19"/>
  <c r="D63" i="19" s="1"/>
  <c r="E67" i="19"/>
  <c r="I60" i="19"/>
  <c r="L60" i="19" s="1"/>
  <c r="I40" i="19"/>
  <c r="I41" i="19" s="1"/>
  <c r="H62" i="19"/>
  <c r="C62" i="19"/>
  <c r="H67" i="19"/>
  <c r="K67" i="19" s="1"/>
  <c r="C61" i="19"/>
  <c r="L67" i="19" l="1"/>
  <c r="D68" i="19"/>
  <c r="L62" i="19"/>
  <c r="I4" i="19"/>
  <c r="L4" i="19" s="1"/>
  <c r="D64" i="19"/>
  <c r="D65" i="19" s="1"/>
  <c r="K62" i="19"/>
  <c r="H40" i="19"/>
  <c r="H41" i="19" s="1"/>
  <c r="H61" i="19"/>
  <c r="K61" i="19" s="1"/>
  <c r="C64" i="19"/>
  <c r="C63" i="19"/>
  <c r="C68" i="19" l="1"/>
  <c r="C65" i="19"/>
  <c r="B60" i="19"/>
  <c r="G60" i="19"/>
  <c r="B13" i="19"/>
  <c r="E13" i="19" s="1"/>
  <c r="J60" i="19" l="1"/>
  <c r="E60" i="19"/>
  <c r="B59" i="19" l="1"/>
  <c r="E59" i="19" s="1"/>
  <c r="B58" i="19"/>
  <c r="E58" i="19" s="1"/>
  <c r="B57" i="19"/>
  <c r="E57" i="19" s="1"/>
  <c r="B10" i="19" l="1"/>
  <c r="E10" i="19" s="1"/>
  <c r="B27" i="19" l="1"/>
  <c r="E27" i="19" s="1"/>
  <c r="B26" i="19" l="1"/>
  <c r="E26" i="19" s="1"/>
  <c r="B25" i="19"/>
  <c r="E25" i="19" s="1"/>
  <c r="B22" i="19"/>
  <c r="E22" i="19" s="1"/>
  <c r="B21" i="19"/>
  <c r="E21" i="19" s="1"/>
  <c r="B20" i="19"/>
  <c r="E20" i="19" s="1"/>
  <c r="B19" i="19"/>
  <c r="E19" i="19" s="1"/>
  <c r="B18" i="19"/>
  <c r="E18" i="19" s="1"/>
  <c r="B17" i="19"/>
  <c r="E17" i="19" s="1"/>
  <c r="B16" i="19"/>
  <c r="E16" i="19" s="1"/>
  <c r="B15" i="19"/>
  <c r="E15" i="19" s="1"/>
  <c r="B14" i="19"/>
  <c r="E14" i="19" s="1"/>
  <c r="B12" i="19"/>
  <c r="E12" i="19" s="1"/>
  <c r="B11" i="19"/>
  <c r="E11" i="19" s="1"/>
  <c r="B9" i="19"/>
  <c r="E9" i="19" s="1"/>
  <c r="B8" i="19"/>
  <c r="E8" i="19" s="1"/>
  <c r="B7" i="19"/>
  <c r="E7" i="19" s="1"/>
  <c r="B6" i="19"/>
  <c r="E6" i="19" s="1"/>
  <c r="B5" i="19"/>
  <c r="E5" i="19" s="1"/>
  <c r="B62" i="19" l="1"/>
  <c r="E62" i="19" s="1"/>
  <c r="G62" i="19"/>
  <c r="B29" i="19" l="1"/>
  <c r="G35" i="19" s="1"/>
  <c r="B61" i="19"/>
  <c r="E61" i="19" s="1"/>
  <c r="B4" i="19"/>
  <c r="E4" i="19" s="1"/>
  <c r="G4" i="19"/>
  <c r="J62" i="19"/>
  <c r="B30" i="19"/>
  <c r="E30" i="19" s="1"/>
  <c r="E29" i="19" s="1"/>
  <c r="J4" i="19" l="1"/>
  <c r="B63" i="19"/>
  <c r="O96" i="19" s="1"/>
  <c r="J35" i="19"/>
  <c r="B68" i="19" l="1"/>
  <c r="E63" i="19"/>
  <c r="E68" i="19" l="1"/>
  <c r="P96" i="19"/>
  <c r="G40" i="19"/>
  <c r="G41" i="19" s="1"/>
  <c r="B64" i="19" l="1"/>
  <c r="B65" i="19" s="1"/>
  <c r="G61" i="19"/>
  <c r="J61" i="19" s="1"/>
</calcChain>
</file>

<file path=xl/comments1.xml><?xml version="1.0" encoding="utf-8"?>
<comments xmlns="http://schemas.openxmlformats.org/spreadsheetml/2006/main">
  <authors>
    <author>vartotojas</author>
  </authors>
  <commentList>
    <comment ref="B67" authorId="0" shapeId="0">
      <text>
        <r>
          <rPr>
            <b/>
            <sz val="9"/>
            <color indexed="81"/>
            <rFont val="Tahoma"/>
            <charset val="1"/>
          </rPr>
          <t>vartotojas:</t>
        </r>
        <r>
          <rPr>
            <sz val="9"/>
            <color indexed="81"/>
            <rFont val="Tahoma"/>
            <charset val="1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<sst xmlns="http://schemas.openxmlformats.org/spreadsheetml/2006/main" count="1310" uniqueCount="473">
  <si>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</si>
  <si>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</si>
  <si>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</si>
  <si>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</si>
  <si>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</si>
  <si>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</si>
  <si>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</si>
  <si>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</si>
  <si>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</si>
  <si>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</si>
  <si>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</si>
  <si>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</si>
  <si>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</si>
  <si>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</si>
  <si>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</si>
  <si>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</si>
  <si>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</si>
  <si>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</si>
  <si>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</si>
  <si>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</si>
  <si>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</si>
  <si>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</si>
  <si>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</si>
  <si>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</si>
  <si>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</si>
  <si>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</si>
  <si>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</si>
  <si>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</si>
  <si>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</si>
  <si>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</si>
  <si>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</si>
  <si>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</si>
  <si>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</si>
  <si>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</si>
  <si>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</si>
  <si>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</si>
  <si>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</si>
  <si>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</si>
  <si>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</si>
  <si>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</si>
  <si>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</si>
  <si>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</si>
  <si>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</si>
  <si>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</si>
  <si>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</si>
  <si>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</si>
  <si>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</si>
  <si>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</si>
  <si>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</si>
  <si>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</si>
  <si>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</si>
  <si>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</si>
  <si>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</si>
  <si>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</si>
  <si>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</si>
  <si>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</si>
  <si>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</si>
  <si>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</si>
  <si>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</si>
  <si>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</si>
  <si>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</si>
  <si>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</si>
  <si>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</si>
  <si>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</si>
  <si>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</si>
  <si>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</si>
  <si>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</si>
  <si>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</si>
  <si>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</si>
  <si>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</si>
  <si>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</si>
  <si>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</si>
  <si>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</si>
  <si>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</si>
  <si>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</si>
  <si>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</si>
  <si>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</si>
  <si>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</si>
  <si>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</si>
  <si>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</si>
  <si>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</si>
  <si>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</si>
  <si>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</si>
  <si>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</si>
  <si>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</si>
  <si>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</si>
  <si>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</si>
  <si>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</si>
  <si>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</si>
  <si>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</si>
  <si>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</si>
  <si>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</si>
  <si>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</si>
  <si>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</si>
  <si>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</si>
  <si>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</si>
  <si>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</si>
  <si>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</si>
  <si>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</si>
  <si>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</si>
  <si>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</si>
  <si>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</si>
  <si>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</si>
  <si>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</si>
  <si>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</si>
  <si>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</si>
  <si>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</si>
  <si>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</si>
  <si>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</si>
  <si>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</si>
  <si>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</si>
  <si>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</si>
  <si>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</si>
  <si>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</si>
  <si>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</si>
  <si>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</si>
  <si>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</si>
  <si>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</si>
  <si>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</si>
  <si>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</si>
  <si>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</si>
  <si>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</si>
  <si>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</si>
  <si>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</si>
  <si>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</si>
  <si>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</si>
  <si>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</si>
  <si>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</si>
  <si>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</si>
  <si>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</si>
  <si>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</si>
  <si>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</si>
  <si>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</si>
  <si>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</si>
  <si>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</si>
  <si>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</si>
  <si>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</si>
  <si>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</si>
  <si>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</si>
  <si>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</si>
  <si>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</si>
  <si>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</si>
  <si>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</si>
  <si>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</si>
  <si>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</si>
  <si>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</si>
  <si>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</si>
  <si>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</si>
  <si>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</si>
  <si>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</si>
  <si>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</si>
  <si>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</si>
  <si>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</si>
  <si>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</si>
  <si>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</si>
  <si>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</si>
  <si>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</si>
  <si>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</si>
  <si>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</si>
  <si>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</si>
  <si>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</si>
  <si>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</si>
  <si>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</si>
  <si>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</si>
  <si>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</si>
  <si>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</si>
  <si>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</si>
  <si>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</si>
  <si>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</si>
  <si>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</si>
  <si>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</si>
  <si>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</si>
  <si>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</si>
  <si>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</si>
  <si>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</si>
  <si>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</si>
  <si>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</si>
  <si>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</si>
  <si>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</si>
  <si>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</si>
  <si>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</si>
  <si>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</si>
  <si>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</si>
  <si>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</si>
  <si>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</si>
  <si>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</si>
  <si>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</si>
  <si>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</si>
  <si>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</si>
  <si>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</si>
  <si>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</si>
  <si>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</si>
  <si>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</si>
  <si>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</si>
  <si>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</si>
  <si>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</si>
  <si>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</si>
  <si>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</si>
  <si>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</si>
  <si>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</si>
  <si>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</si>
  <si>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</si>
  <si>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</si>
  <si>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</si>
  <si>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</si>
  <si>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</si>
  <si>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</si>
  <si>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</si>
  <si>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</si>
  <si>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</si>
  <si>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</si>
  <si>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</si>
  <si>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</si>
  <si>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</si>
  <si>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</si>
  <si>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</si>
  <si>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</si>
  <si>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</si>
  <si>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</si>
  <si>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</si>
  <si>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</si>
  <si>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</si>
  <si>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</si>
  <si>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</si>
  <si>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</si>
  <si>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</si>
  <si>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</si>
  <si>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</si>
  <si>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</si>
  <si>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</si>
  <si>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</si>
  <si>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</si>
  <si>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</si>
  <si>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</si>
  <si>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</si>
  <si>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</si>
  <si>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</si>
  <si>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</si>
  <si>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</si>
  <si>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</si>
  <si>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</si>
  <si>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</si>
  <si>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</si>
  <si>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</si>
  <si>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</si>
  <si>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</si>
  <si>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</si>
  <si>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</si>
  <si>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</si>
  <si>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</si>
  <si>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</si>
  <si>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</si>
  <si>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</si>
  <si>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</si>
  <si>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</si>
  <si>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</si>
  <si>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</si>
  <si>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</si>
  <si>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</si>
  <si>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</si>
  <si>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</si>
  <si>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</si>
  <si>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</si>
  <si>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</si>
  <si>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</si>
  <si>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</si>
  <si>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</si>
  <si>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</si>
  <si>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</si>
  <si>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</si>
  <si>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</si>
  <si>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</si>
  <si>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</si>
  <si>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</si>
  <si>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</si>
  <si>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</si>
  <si>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</si>
  <si>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</si>
  <si>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</si>
  <si>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</si>
  <si>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</si>
  <si>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</si>
  <si>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</si>
  <si>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</si>
  <si>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</si>
  <si>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</si>
  <si>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</si>
  <si>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</si>
  <si>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</si>
  <si>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</si>
  <si>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</si>
  <si>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</si>
  <si>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</si>
  <si>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</si>
  <si>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</si>
  <si>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</si>
  <si>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</si>
  <si>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</si>
  <si>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</si>
  <si>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</si>
  <si>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</si>
  <si>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</si>
  <si>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</si>
  <si>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</si>
  <si>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</si>
  <si>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</si>
  <si>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</si>
  <si>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</si>
  <si>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</si>
  <si>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</si>
  <si>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</si>
  <si>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</si>
  <si>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</si>
  <si>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</si>
  <si>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</si>
  <si>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</si>
  <si>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</si>
  <si>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</si>
  <si>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</si>
  <si>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</si>
  <si>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</si>
  <si>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</si>
  <si>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</si>
  <si>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</si>
  <si>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</si>
  <si>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</si>
  <si>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</si>
  <si>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</si>
  <si>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</si>
  <si>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</si>
  <si>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</si>
  <si>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</si>
  <si>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</si>
  <si>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</si>
  <si>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</si>
  <si>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</si>
  <si>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</si>
  <si>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</si>
  <si>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</si>
  <si>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</si>
  <si>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</si>
  <si>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</si>
  <si>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</si>
  <si>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</si>
  <si>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</si>
  <si>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</si>
  <si>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</si>
  <si>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</si>
  <si>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</si>
  <si>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</si>
  <si>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</si>
  <si>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</si>
  <si>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</si>
  <si>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</si>
  <si>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</si>
  <si>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</si>
  <si>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</si>
  <si>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</si>
  <si>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</si>
  <si>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</si>
  <si>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</si>
  <si>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</si>
  <si>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</si>
  <si>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</si>
  <si>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</si>
  <si>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</si>
  <si>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</si>
  <si>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</si>
  <si>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</si>
  <si>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</si>
  <si>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</si>
  <si>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</si>
  <si>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</si>
  <si>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</si>
  <si>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</si>
  <si>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</si>
  <si>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</si>
  <si>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</si>
  <si>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</si>
  <si>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</si>
  <si>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</si>
  <si>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</si>
  <si>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</si>
  <si>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</si>
  <si>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</si>
  <si>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</si>
  <si>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</si>
  <si>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</si>
  <si>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</si>
  <si>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</si>
  <si>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</si>
  <si>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</si>
  <si>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</si>
  <si>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</si>
  <si>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</si>
  <si>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</si>
  <si>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</si>
  <si>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</si>
  <si>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</si>
  <si>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</si>
  <si>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</si>
  <si>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</si>
  <si>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</si>
  <si>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</si>
  <si>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</si>
  <si>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</si>
  <si>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</si>
  <si>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</si>
  <si>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</si>
  <si>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</si>
  <si>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</si>
  <si>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</si>
  <si>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</si>
  <si>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</si>
  <si>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</si>
  <si>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</si>
  <si>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</si>
  <si>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</si>
  <si>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</si>
  <si>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</si>
  <si>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</si>
  <si>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</si>
  <si>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</si>
  <si>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</si>
  <si>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</si>
  <si>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</si>
  <si>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</si>
  <si>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</si>
  <si>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</si>
  <si>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</si>
  <si>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</si>
  <si>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</si>
  <si>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</si>
  <si>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</si>
  <si>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</si>
  <si>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</si>
  <si>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</si>
  <si>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</si>
  <si>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</si>
  <si>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Suaugusiųjų asmenų, atvykusių į Lietuvos Respubliką iš Ukrainos dėl Rusijos Federacijos karinių veiksmų Ukrainoje, lietuvių kalbai mokyti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</si>
  <si>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</si>
  <si>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</si>
  <si>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</si>
  <si>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</si>
  <si>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</si>
  <si>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</si>
  <si>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vaikų, atvykusių į Lietuvos Respubliką iš Ukrainos dėl Rusijos Federacijos karinių veiksmų Ukrainoje, ugdymui ir pavėžėjimui į mokyklą ir atgal finansuoti</t>
  </si>
  <si>
    <t>4.3.26.</t>
  </si>
  <si>
    <t>Socialinėms išmokoms ir kompensacijoms skaičiuoti ir mokėti</t>
  </si>
  <si>
    <t>sprendimo Nr. T1-221 redakcija)</t>
  </si>
  <si>
    <t>skirtumas</t>
  </si>
  <si>
    <t>Skolintos</t>
  </si>
  <si>
    <t>Apyvartinės</t>
  </si>
  <si>
    <t>(Telšių rajono savivaldybės tarybos 2022 m. rugsėjo 29 d.</t>
  </si>
  <si>
    <t xml:space="preserve"> (Telšių rajono savivaldybės tarybos 2022 m. rugsėjo 29 d.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</si>
  <si>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</si>
  <si>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51 tūkst gavimai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</si>
  <si>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</si>
  <si>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su viršutine lentele</t>
  </si>
  <si>
    <t>4.3.27.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</si>
  <si>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</si>
  <si>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</si>
  <si>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</si>
  <si>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</si>
  <si>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4.3.28.</t>
  </si>
  <si>
    <t>sprendimo Nr. T1-312 redakcija)</t>
  </si>
  <si>
    <t>(Telšių rajono savivaldybės tarybos 2022 m. spalio 27 d.</t>
  </si>
  <si>
    <t>sprendimo Nr. T1-354 redakcija)</t>
  </si>
  <si>
    <t>4.5.1.</t>
  </si>
  <si>
    <t>sprendimo Nr. T1-312  redakcija)</t>
  </si>
  <si>
    <t xml:space="preserve"> (Telšių rajono savivaldybės tarybos 2022 m. spalio 27 d.</t>
  </si>
  <si>
    <t>sprendimo Nr. T1-354  redakcija)</t>
  </si>
  <si>
    <t>Vaiko ir šeimos gerovės centras, iš jų: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</si>
</sst>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_-* #,##0.00\ _L_t_-;\-* #,##0.00\ _L_t_-;_-* &quot;-&quot;??\ _L_t_-;_-@_-"/>
  </numFmts>
  <fonts count="32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85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Border="1"/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Border="1"/>
    <xf numFmtId="0" fontId="2" fillId="0" borderId="1" xfId="0" applyFont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164" fontId="31" fillId="5" borderId="1" xfId="0" applyNumberFormat="1" applyFont="1" applyFill="1" applyBorder="1"/>
    <xf numFmtId="0" fontId="0" fillId="4" borderId="0" xfId="0" applyFill="1"/>
    <xf numFmtId="4" fontId="0" fillId="4" borderId="0" xfId="0" applyNumberFormat="1" applyFill="1"/>
    <xf numFmtId="0" fontId="0" fillId="0" borderId="0" xfId="0" applyAlignment="1">
      <alignment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indent="28"/>
    </xf>
    <xf numFmtId="1" fontId="11" fillId="0" borderId="0" xfId="0" applyNumberFormat="1" applyFont="1" applyAlignment="1">
      <alignment horizontal="left" wrapText="1" indent="2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2" fillId="0" borderId="1" xfId="0" applyNumberFormat="1" applyFont="1" applyBorder="1" applyAlignment="1">
      <alignment horizont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2 priedas_pajamų įmokos"/>
      <sheetName val="3 priedas_asignavimai"/>
      <sheetName val="4 priedas_ nepanaudotos lėšos"/>
      <sheetName val="5 piedas_suvestinė pagal progr"/>
      <sheetName val="tikrinimui"/>
    </sheetNames>
    <sheetDataSet>
      <sheetData sheetId="0">
        <row r="26">
          <cell r="E26">
            <v>123.5</v>
          </cell>
        </row>
        <row r="30">
          <cell r="E30">
            <v>53.6</v>
          </cell>
        </row>
        <row r="31">
          <cell r="E31">
            <v>90</v>
          </cell>
        </row>
        <row r="43">
          <cell r="E43">
            <v>0.9</v>
          </cell>
        </row>
      </sheetData>
      <sheetData sheetId="1"/>
      <sheetData sheetId="2">
        <row r="20">
          <cell r="E20">
            <v>129.6</v>
          </cell>
          <cell r="F20">
            <v>124.8</v>
          </cell>
        </row>
        <row r="21">
          <cell r="AW21">
            <v>3905.9</v>
          </cell>
        </row>
        <row r="22">
          <cell r="E22">
            <v>4256.8</v>
          </cell>
          <cell r="F22">
            <v>3030.1</v>
          </cell>
          <cell r="G22">
            <v>326.69999999999993</v>
          </cell>
          <cell r="H22">
            <v>278.59999999999997</v>
          </cell>
          <cell r="I22">
            <v>42.8</v>
          </cell>
          <cell r="J22">
            <v>31.1</v>
          </cell>
          <cell r="M22">
            <v>26</v>
          </cell>
          <cell r="N22">
            <v>3</v>
          </cell>
          <cell r="Q22">
            <v>1296.5</v>
          </cell>
          <cell r="R22">
            <v>0.6</v>
          </cell>
          <cell r="U22">
            <v>132</v>
          </cell>
          <cell r="W22">
            <v>4.0999999999999996</v>
          </cell>
          <cell r="X22">
            <v>4</v>
          </cell>
          <cell r="Y22">
            <v>4.8999999999999995</v>
          </cell>
          <cell r="Z22">
            <v>4.8999999999999995</v>
          </cell>
          <cell r="AG22">
            <v>-95.1</v>
          </cell>
          <cell r="AH22">
            <v>0</v>
          </cell>
          <cell r="AS22">
            <v>26</v>
          </cell>
          <cell r="AW22">
            <v>1201.4000000000001</v>
          </cell>
        </row>
        <row r="44">
          <cell r="E44">
            <v>2808.7</v>
          </cell>
          <cell r="I44">
            <v>4008.6</v>
          </cell>
          <cell r="J44">
            <v>6.2</v>
          </cell>
          <cell r="M44">
            <v>444.6</v>
          </cell>
          <cell r="O44">
            <v>1046.8</v>
          </cell>
          <cell r="P44">
            <v>6.9</v>
          </cell>
          <cell r="Q44">
            <v>1645</v>
          </cell>
          <cell r="R44">
            <v>0.1</v>
          </cell>
          <cell r="U44">
            <v>-179.2</v>
          </cell>
          <cell r="Y44">
            <v>0</v>
          </cell>
          <cell r="Z44">
            <v>0</v>
          </cell>
          <cell r="AG44">
            <v>0</v>
          </cell>
          <cell r="AH44">
            <v>0</v>
          </cell>
          <cell r="AS44">
            <v>444.6</v>
          </cell>
          <cell r="AW44">
            <v>1645</v>
          </cell>
        </row>
        <row r="49">
          <cell r="E49">
            <v>141.19999999999999</v>
          </cell>
          <cell r="F49">
            <v>0.6</v>
          </cell>
          <cell r="M49">
            <v>127.5</v>
          </cell>
          <cell r="Q49">
            <v>217.6</v>
          </cell>
          <cell r="R49">
            <v>0</v>
          </cell>
          <cell r="AG49">
            <v>0</v>
          </cell>
          <cell r="AH49">
            <v>0</v>
          </cell>
          <cell r="AS49">
            <v>127.5</v>
          </cell>
          <cell r="AW49">
            <v>217.6</v>
          </cell>
        </row>
        <row r="50">
          <cell r="E50">
            <v>2074.4</v>
          </cell>
          <cell r="F50">
            <v>284.5</v>
          </cell>
          <cell r="I50">
            <v>1246.0999999999999</v>
          </cell>
          <cell r="J50">
            <v>14.5</v>
          </cell>
          <cell r="K50">
            <v>1279.5</v>
          </cell>
          <cell r="L50">
            <v>1176.2</v>
          </cell>
          <cell r="O50">
            <v>785.9</v>
          </cell>
          <cell r="Q50">
            <v>318</v>
          </cell>
          <cell r="R50">
            <v>0</v>
          </cell>
          <cell r="U50">
            <v>179.2</v>
          </cell>
          <cell r="W50">
            <v>0</v>
          </cell>
          <cell r="Y50">
            <v>-4.3</v>
          </cell>
          <cell r="Z50">
            <v>0</v>
          </cell>
          <cell r="AA50">
            <v>-47.7</v>
          </cell>
          <cell r="AB50">
            <v>-47.5</v>
          </cell>
          <cell r="AG50">
            <v>0</v>
          </cell>
          <cell r="AH50">
            <v>0</v>
          </cell>
          <cell r="AW50">
            <v>318</v>
          </cell>
        </row>
        <row r="58">
          <cell r="E58">
            <v>475.1</v>
          </cell>
          <cell r="F58">
            <v>239.2</v>
          </cell>
          <cell r="G58">
            <v>219</v>
          </cell>
          <cell r="H58">
            <v>0</v>
          </cell>
          <cell r="O58">
            <v>214.9</v>
          </cell>
          <cell r="P58">
            <v>1</v>
          </cell>
          <cell r="U58">
            <v>22.6</v>
          </cell>
          <cell r="W58">
            <v>0</v>
          </cell>
          <cell r="X58">
            <v>0</v>
          </cell>
        </row>
        <row r="60">
          <cell r="E60">
            <v>1336.9</v>
          </cell>
          <cell r="F60">
            <v>137.5</v>
          </cell>
          <cell r="I60">
            <v>728.5</v>
          </cell>
          <cell r="J60">
            <v>0.6</v>
          </cell>
          <cell r="O60">
            <v>140.5</v>
          </cell>
          <cell r="P60">
            <v>13.7</v>
          </cell>
          <cell r="Q60">
            <v>33.5</v>
          </cell>
          <cell r="R60">
            <v>0</v>
          </cell>
          <cell r="Y60">
            <v>0</v>
          </cell>
          <cell r="Z60">
            <v>0</v>
          </cell>
          <cell r="AG60">
            <v>0</v>
          </cell>
          <cell r="AH60">
            <v>0</v>
          </cell>
          <cell r="AW60">
            <v>33.5</v>
          </cell>
        </row>
        <row r="63">
          <cell r="E63">
            <v>3773.6</v>
          </cell>
          <cell r="F63">
            <v>8.1999999999999993</v>
          </cell>
          <cell r="G63">
            <v>1843.1</v>
          </cell>
          <cell r="H63">
            <v>5.6</v>
          </cell>
          <cell r="I63">
            <v>1604.8999999999999</v>
          </cell>
          <cell r="J63">
            <v>119.60000000000001</v>
          </cell>
          <cell r="O63">
            <v>251.6</v>
          </cell>
          <cell r="P63">
            <v>9</v>
          </cell>
          <cell r="Q63">
            <v>490.4</v>
          </cell>
          <cell r="R63">
            <v>0</v>
          </cell>
          <cell r="U63">
            <v>110</v>
          </cell>
          <cell r="W63">
            <v>135.9</v>
          </cell>
          <cell r="X63">
            <v>0</v>
          </cell>
          <cell r="Y63">
            <v>49.9</v>
          </cell>
          <cell r="Z63">
            <v>0</v>
          </cell>
          <cell r="AG63">
            <v>0</v>
          </cell>
          <cell r="AH63">
            <v>0</v>
          </cell>
          <cell r="AW63">
            <v>490.4</v>
          </cell>
        </row>
        <row r="80">
          <cell r="AW80">
            <v>9.1</v>
          </cell>
        </row>
        <row r="81">
          <cell r="E81">
            <v>177.9</v>
          </cell>
          <cell r="F81">
            <v>124.1</v>
          </cell>
          <cell r="G81">
            <v>13</v>
          </cell>
          <cell r="H81">
            <v>11.5</v>
          </cell>
          <cell r="Q81">
            <v>7.1</v>
          </cell>
          <cell r="R81">
            <v>0</v>
          </cell>
          <cell r="W81">
            <v>0</v>
          </cell>
          <cell r="X81">
            <v>0</v>
          </cell>
          <cell r="AG81">
            <v>0</v>
          </cell>
          <cell r="AH81">
            <v>0</v>
          </cell>
          <cell r="AW81">
            <v>7.1</v>
          </cell>
        </row>
        <row r="84">
          <cell r="E84">
            <v>22.1</v>
          </cell>
          <cell r="M84">
            <v>4.9000000000000004</v>
          </cell>
          <cell r="Q84">
            <v>2</v>
          </cell>
          <cell r="R84">
            <v>0</v>
          </cell>
          <cell r="AG84">
            <v>0</v>
          </cell>
          <cell r="AH84">
            <v>0</v>
          </cell>
          <cell r="AS84">
            <v>4.9000000000000004</v>
          </cell>
          <cell r="AW84">
            <v>2</v>
          </cell>
        </row>
        <row r="85">
          <cell r="G85">
            <v>5.0999999999999996</v>
          </cell>
          <cell r="H85">
            <v>4.9000000000000004</v>
          </cell>
          <cell r="W85">
            <v>0</v>
          </cell>
          <cell r="X85">
            <v>0</v>
          </cell>
        </row>
        <row r="87">
          <cell r="AW87">
            <v>0.3</v>
          </cell>
        </row>
        <row r="88">
          <cell r="E88">
            <v>125.8</v>
          </cell>
          <cell r="F88">
            <v>111</v>
          </cell>
          <cell r="G88">
            <v>12.6</v>
          </cell>
          <cell r="H88">
            <v>11.4</v>
          </cell>
          <cell r="M88">
            <v>0.3</v>
          </cell>
          <cell r="W88">
            <v>0</v>
          </cell>
          <cell r="X88">
            <v>0</v>
          </cell>
          <cell r="AS88">
            <v>0.3</v>
          </cell>
        </row>
        <row r="91">
          <cell r="E91">
            <v>28.2</v>
          </cell>
          <cell r="M91">
            <v>0.7</v>
          </cell>
          <cell r="Q91">
            <v>0.3</v>
          </cell>
          <cell r="R91">
            <v>0</v>
          </cell>
          <cell r="AG91">
            <v>0</v>
          </cell>
          <cell r="AH91">
            <v>0</v>
          </cell>
          <cell r="AS91">
            <v>0.7</v>
          </cell>
          <cell r="AW91">
            <v>0.3</v>
          </cell>
        </row>
        <row r="92">
          <cell r="G92">
            <v>5.0999999999999996</v>
          </cell>
          <cell r="H92">
            <v>4.9000000000000004</v>
          </cell>
          <cell r="W92">
            <v>0</v>
          </cell>
          <cell r="X92">
            <v>0</v>
          </cell>
        </row>
        <row r="94">
          <cell r="AW94">
            <v>9.1999999999999993</v>
          </cell>
        </row>
        <row r="95">
          <cell r="E95">
            <v>226.2</v>
          </cell>
          <cell r="F95">
            <v>187.6</v>
          </cell>
          <cell r="G95">
            <v>12.799999999999999</v>
          </cell>
          <cell r="H95">
            <v>11.2</v>
          </cell>
          <cell r="M95">
            <v>1.2</v>
          </cell>
          <cell r="Q95">
            <v>4.8</v>
          </cell>
          <cell r="R95">
            <v>0</v>
          </cell>
          <cell r="W95">
            <v>0</v>
          </cell>
          <cell r="X95">
            <v>0</v>
          </cell>
          <cell r="AG95">
            <v>0</v>
          </cell>
          <cell r="AH95">
            <v>0</v>
          </cell>
          <cell r="AS95">
            <v>1.2</v>
          </cell>
          <cell r="AW95">
            <v>4.8</v>
          </cell>
        </row>
        <row r="98">
          <cell r="E98">
            <v>25.9</v>
          </cell>
          <cell r="M98">
            <v>18.3</v>
          </cell>
          <cell r="Q98">
            <v>4.4000000000000004</v>
          </cell>
          <cell r="R98">
            <v>0</v>
          </cell>
          <cell r="AG98">
            <v>0</v>
          </cell>
          <cell r="AH98">
            <v>0</v>
          </cell>
          <cell r="AS98">
            <v>18.3</v>
          </cell>
          <cell r="AW98">
            <v>4.4000000000000004</v>
          </cell>
        </row>
        <row r="99">
          <cell r="G99">
            <v>5.0999999999999996</v>
          </cell>
          <cell r="H99">
            <v>4.9000000000000004</v>
          </cell>
          <cell r="W99">
            <v>0</v>
          </cell>
          <cell r="X99">
            <v>0</v>
          </cell>
        </row>
        <row r="101">
          <cell r="AW101">
            <v>0.4</v>
          </cell>
        </row>
        <row r="102">
          <cell r="E102">
            <v>174.1</v>
          </cell>
          <cell r="F102">
            <v>151.19999999999999</v>
          </cell>
          <cell r="G102">
            <v>10.799999999999999</v>
          </cell>
          <cell r="H102">
            <v>9.5</v>
          </cell>
          <cell r="M102">
            <v>2.2000000000000002</v>
          </cell>
          <cell r="Q102">
            <v>0.2</v>
          </cell>
          <cell r="R102">
            <v>0</v>
          </cell>
          <cell r="U102">
            <v>-1</v>
          </cell>
          <cell r="W102">
            <v>0</v>
          </cell>
          <cell r="X102">
            <v>0</v>
          </cell>
          <cell r="AG102">
            <v>0</v>
          </cell>
          <cell r="AH102">
            <v>0</v>
          </cell>
          <cell r="AS102">
            <v>2.2000000000000002</v>
          </cell>
          <cell r="AW102">
            <v>0.2</v>
          </cell>
        </row>
        <row r="105">
          <cell r="E105">
            <v>28.5</v>
          </cell>
          <cell r="M105">
            <v>0.5</v>
          </cell>
          <cell r="Q105">
            <v>0.2</v>
          </cell>
          <cell r="R105">
            <v>0</v>
          </cell>
          <cell r="U105">
            <v>1</v>
          </cell>
          <cell r="AG105">
            <v>0</v>
          </cell>
          <cell r="AS105">
            <v>0.5</v>
          </cell>
          <cell r="AW105">
            <v>0.2</v>
          </cell>
        </row>
        <row r="106">
          <cell r="G106">
            <v>5.0999999999999996</v>
          </cell>
          <cell r="H106">
            <v>4.9000000000000004</v>
          </cell>
          <cell r="W106">
            <v>0</v>
          </cell>
          <cell r="X106">
            <v>0</v>
          </cell>
        </row>
        <row r="108">
          <cell r="AW108">
            <v>0.7</v>
          </cell>
        </row>
        <row r="109">
          <cell r="E109">
            <v>112.6</v>
          </cell>
          <cell r="F109">
            <v>92.5</v>
          </cell>
          <cell r="G109">
            <v>11.7</v>
          </cell>
          <cell r="H109">
            <v>10.4</v>
          </cell>
          <cell r="Q109">
            <v>0.6</v>
          </cell>
          <cell r="R109">
            <v>0</v>
          </cell>
          <cell r="W109">
            <v>0</v>
          </cell>
          <cell r="X109">
            <v>0</v>
          </cell>
          <cell r="AG109">
            <v>0</v>
          </cell>
          <cell r="AH109">
            <v>0</v>
          </cell>
          <cell r="AW109">
            <v>0.6</v>
          </cell>
        </row>
        <row r="112">
          <cell r="E112">
            <v>27.3</v>
          </cell>
          <cell r="M112">
            <v>0.5</v>
          </cell>
          <cell r="Q112">
            <v>0.1</v>
          </cell>
          <cell r="R112">
            <v>0</v>
          </cell>
          <cell r="AG112">
            <v>0</v>
          </cell>
          <cell r="AH112">
            <v>0</v>
          </cell>
          <cell r="AS112">
            <v>0.5</v>
          </cell>
          <cell r="AW112">
            <v>0.1</v>
          </cell>
        </row>
        <row r="113">
          <cell r="G113">
            <v>5.0999999999999996</v>
          </cell>
          <cell r="H113">
            <v>4.9000000000000004</v>
          </cell>
          <cell r="W113">
            <v>0</v>
          </cell>
          <cell r="X113">
            <v>0</v>
          </cell>
        </row>
        <row r="115">
          <cell r="AW115">
            <v>7.3</v>
          </cell>
        </row>
        <row r="116">
          <cell r="E116">
            <v>116.8</v>
          </cell>
          <cell r="F116">
            <v>104.4</v>
          </cell>
          <cell r="G116">
            <v>11.299999999999999</v>
          </cell>
          <cell r="H116">
            <v>10</v>
          </cell>
          <cell r="M116">
            <v>1</v>
          </cell>
          <cell r="W116">
            <v>0</v>
          </cell>
          <cell r="X116">
            <v>0</v>
          </cell>
          <cell r="AS116">
            <v>1</v>
          </cell>
        </row>
        <row r="119">
          <cell r="E119">
            <v>40.200000000000003</v>
          </cell>
          <cell r="M119">
            <v>16.7</v>
          </cell>
          <cell r="Q119">
            <v>7.3</v>
          </cell>
          <cell r="R119">
            <v>0</v>
          </cell>
          <cell r="AG119">
            <v>0</v>
          </cell>
          <cell r="AH119">
            <v>0</v>
          </cell>
          <cell r="AS119">
            <v>16.7</v>
          </cell>
          <cell r="AW119">
            <v>7.3</v>
          </cell>
        </row>
        <row r="120">
          <cell r="G120">
            <v>5.0999999999999996</v>
          </cell>
          <cell r="H120">
            <v>4.9000000000000004</v>
          </cell>
          <cell r="W120">
            <v>0</v>
          </cell>
          <cell r="X120">
            <v>0</v>
          </cell>
        </row>
        <row r="122">
          <cell r="AW122">
            <v>6.9</v>
          </cell>
        </row>
        <row r="123">
          <cell r="E123">
            <v>153.4</v>
          </cell>
          <cell r="F123">
            <v>119.4</v>
          </cell>
          <cell r="G123">
            <v>9.8999999999999986</v>
          </cell>
          <cell r="H123">
            <v>8.8000000000000007</v>
          </cell>
          <cell r="Q123">
            <v>0</v>
          </cell>
          <cell r="W123">
            <v>0</v>
          </cell>
          <cell r="X123">
            <v>0</v>
          </cell>
          <cell r="AG123">
            <v>4.9000000000000004</v>
          </cell>
          <cell r="AH123">
            <v>0</v>
          </cell>
        </row>
        <row r="126">
          <cell r="E126">
            <v>26.7</v>
          </cell>
          <cell r="M126">
            <v>2.2999999999999998</v>
          </cell>
          <cell r="Q126">
            <v>2</v>
          </cell>
          <cell r="R126">
            <v>0</v>
          </cell>
          <cell r="AG126">
            <v>0</v>
          </cell>
          <cell r="AH126">
            <v>0</v>
          </cell>
          <cell r="AS126">
            <v>2.2999999999999998</v>
          </cell>
          <cell r="AW126">
            <v>2</v>
          </cell>
        </row>
        <row r="127">
          <cell r="G127">
            <v>5.0999999999999996</v>
          </cell>
          <cell r="H127">
            <v>4.9000000000000004</v>
          </cell>
          <cell r="W127">
            <v>0</v>
          </cell>
          <cell r="X127">
            <v>0</v>
          </cell>
        </row>
        <row r="129">
          <cell r="AW129">
            <v>8.1</v>
          </cell>
        </row>
        <row r="130">
          <cell r="E130">
            <v>278.10000000000002</v>
          </cell>
          <cell r="F130">
            <v>246.5</v>
          </cell>
          <cell r="G130">
            <v>14</v>
          </cell>
          <cell r="H130">
            <v>10.8</v>
          </cell>
          <cell r="M130">
            <v>4</v>
          </cell>
          <cell r="W130">
            <v>0</v>
          </cell>
          <cell r="X130">
            <v>0</v>
          </cell>
          <cell r="AC130">
            <v>1.9</v>
          </cell>
          <cell r="AS130">
            <v>5.9</v>
          </cell>
        </row>
        <row r="133">
          <cell r="E133">
            <v>59.2</v>
          </cell>
          <cell r="M133">
            <v>11.4</v>
          </cell>
          <cell r="Q133">
            <v>8.1</v>
          </cell>
          <cell r="R133">
            <v>0</v>
          </cell>
          <cell r="AC133">
            <v>0.4</v>
          </cell>
          <cell r="AG133">
            <v>0</v>
          </cell>
          <cell r="AH133">
            <v>0</v>
          </cell>
          <cell r="AS133">
            <v>11.8</v>
          </cell>
          <cell r="AW133">
            <v>8.1</v>
          </cell>
        </row>
        <row r="134">
          <cell r="G134">
            <v>15.6</v>
          </cell>
          <cell r="H134">
            <v>15.2</v>
          </cell>
          <cell r="W134">
            <v>0</v>
          </cell>
          <cell r="X134">
            <v>0</v>
          </cell>
        </row>
        <row r="137">
          <cell r="E137">
            <v>107.8</v>
          </cell>
          <cell r="F137">
            <v>91.8</v>
          </cell>
          <cell r="G137">
            <v>9</v>
          </cell>
          <cell r="H137">
            <v>7.8</v>
          </cell>
          <cell r="M137">
            <v>0.5</v>
          </cell>
          <cell r="U137">
            <v>-1.2</v>
          </cell>
          <cell r="W137">
            <v>0</v>
          </cell>
          <cell r="X137">
            <v>0</v>
          </cell>
          <cell r="AS137">
            <v>0.5</v>
          </cell>
        </row>
        <row r="140">
          <cell r="E140">
            <v>45.6</v>
          </cell>
          <cell r="M140">
            <v>0.2</v>
          </cell>
          <cell r="U140">
            <v>1.2</v>
          </cell>
          <cell r="AS140">
            <v>0.2</v>
          </cell>
        </row>
        <row r="141">
          <cell r="G141">
            <v>5.0999999999999996</v>
          </cell>
          <cell r="H141">
            <v>4.9000000000000004</v>
          </cell>
          <cell r="W141">
            <v>0</v>
          </cell>
          <cell r="X141">
            <v>0</v>
          </cell>
        </row>
        <row r="143">
          <cell r="AW143">
            <v>1.5</v>
          </cell>
        </row>
        <row r="144">
          <cell r="E144">
            <v>101.3</v>
          </cell>
          <cell r="F144">
            <v>89.8</v>
          </cell>
          <cell r="G144">
            <v>11.399999999999999</v>
          </cell>
          <cell r="H144">
            <v>10.199999999999999</v>
          </cell>
          <cell r="M144">
            <v>0.1</v>
          </cell>
          <cell r="W144">
            <v>0</v>
          </cell>
          <cell r="X144">
            <v>0</v>
          </cell>
          <cell r="AS144">
            <v>0.1</v>
          </cell>
        </row>
        <row r="147">
          <cell r="E147">
            <v>17.7</v>
          </cell>
          <cell r="M147">
            <v>1.4</v>
          </cell>
          <cell r="Q147">
            <v>1.5</v>
          </cell>
          <cell r="R147">
            <v>0</v>
          </cell>
          <cell r="AC147">
            <v>0.1</v>
          </cell>
          <cell r="AG147">
            <v>0</v>
          </cell>
          <cell r="AH147">
            <v>0</v>
          </cell>
          <cell r="AS147">
            <v>1.5</v>
          </cell>
          <cell r="AW147">
            <v>1.5</v>
          </cell>
        </row>
        <row r="148">
          <cell r="G148">
            <v>5.0999999999999996</v>
          </cell>
          <cell r="H148">
            <v>4.9000000000000004</v>
          </cell>
          <cell r="W148">
            <v>0</v>
          </cell>
          <cell r="X148">
            <v>0</v>
          </cell>
        </row>
        <row r="150">
          <cell r="AW150">
            <v>10.6</v>
          </cell>
        </row>
        <row r="151">
          <cell r="E151">
            <v>251.3</v>
          </cell>
          <cell r="F151">
            <v>216.8</v>
          </cell>
          <cell r="G151">
            <v>5.0999999999999996</v>
          </cell>
          <cell r="H151">
            <v>3.1</v>
          </cell>
          <cell r="W151">
            <v>0</v>
          </cell>
          <cell r="X151">
            <v>0</v>
          </cell>
        </row>
        <row r="152">
          <cell r="AW152">
            <v>0</v>
          </cell>
        </row>
        <row r="154">
          <cell r="E154">
            <v>920.4</v>
          </cell>
          <cell r="M154">
            <v>0.9</v>
          </cell>
          <cell r="Q154">
            <v>10.6</v>
          </cell>
          <cell r="R154">
            <v>0</v>
          </cell>
          <cell r="AG154">
            <v>0</v>
          </cell>
          <cell r="AH154">
            <v>0</v>
          </cell>
          <cell r="AS154">
            <v>0.9</v>
          </cell>
          <cell r="AW154">
            <v>10.6</v>
          </cell>
        </row>
        <row r="155">
          <cell r="G155">
            <v>45.8</v>
          </cell>
          <cell r="H155">
            <v>20.2</v>
          </cell>
          <cell r="W155">
            <v>0</v>
          </cell>
          <cell r="X155">
            <v>0</v>
          </cell>
        </row>
        <row r="156">
          <cell r="AW156">
            <v>0</v>
          </cell>
        </row>
        <row r="158">
          <cell r="E158">
            <v>1724.4</v>
          </cell>
        </row>
        <row r="160">
          <cell r="E160">
            <v>7</v>
          </cell>
          <cell r="G160">
            <v>672.4</v>
          </cell>
          <cell r="H160">
            <v>629.29999999999995</v>
          </cell>
          <cell r="M160">
            <v>1.5</v>
          </cell>
          <cell r="Q160">
            <v>3.7</v>
          </cell>
          <cell r="R160">
            <v>0</v>
          </cell>
          <cell r="V160">
            <v>0</v>
          </cell>
          <cell r="W160">
            <v>0</v>
          </cell>
          <cell r="X160">
            <v>0</v>
          </cell>
          <cell r="AG160">
            <v>0</v>
          </cell>
          <cell r="AH160">
            <v>0</v>
          </cell>
          <cell r="AS160">
            <v>1.5</v>
          </cell>
        </row>
        <row r="162">
          <cell r="AW162">
            <v>0.1</v>
          </cell>
        </row>
        <row r="163">
          <cell r="E163">
            <v>48.7</v>
          </cell>
          <cell r="F163">
            <v>34.6</v>
          </cell>
          <cell r="G163">
            <v>436.6</v>
          </cell>
          <cell r="H163">
            <v>312.8</v>
          </cell>
          <cell r="I163">
            <v>9</v>
          </cell>
          <cell r="J163">
            <v>0</v>
          </cell>
          <cell r="M163">
            <v>3.5</v>
          </cell>
          <cell r="N163">
            <v>1</v>
          </cell>
          <cell r="Q163">
            <v>0.1</v>
          </cell>
          <cell r="R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G163">
            <v>0</v>
          </cell>
          <cell r="AH163">
            <v>0</v>
          </cell>
          <cell r="AS163">
            <v>3.5</v>
          </cell>
          <cell r="AW163">
            <v>0.1</v>
          </cell>
        </row>
        <row r="167">
          <cell r="AW167">
            <v>56.7</v>
          </cell>
        </row>
        <row r="168">
          <cell r="E168">
            <v>144.80000000000001</v>
          </cell>
          <cell r="F168">
            <v>105.8</v>
          </cell>
          <cell r="I168">
            <v>5.2</v>
          </cell>
          <cell r="J168">
            <v>5.2</v>
          </cell>
          <cell r="K168">
            <v>773.4</v>
          </cell>
          <cell r="L168">
            <v>732.2</v>
          </cell>
          <cell r="M168">
            <v>0.3</v>
          </cell>
          <cell r="Q168">
            <v>56.7</v>
          </cell>
          <cell r="R168">
            <v>0</v>
          </cell>
          <cell r="Y168">
            <v>0</v>
          </cell>
          <cell r="Z168">
            <v>0</v>
          </cell>
          <cell r="AA168">
            <v>9</v>
          </cell>
          <cell r="AB168">
            <v>8.9</v>
          </cell>
          <cell r="AG168">
            <v>0</v>
          </cell>
          <cell r="AH168">
            <v>0</v>
          </cell>
          <cell r="AS168">
            <v>0.3</v>
          </cell>
          <cell r="AW168">
            <v>56.7</v>
          </cell>
        </row>
        <row r="171">
          <cell r="AW171">
            <v>12.200000000000001</v>
          </cell>
        </row>
        <row r="172">
          <cell r="E172">
            <v>397.7</v>
          </cell>
          <cell r="F172">
            <v>297.7</v>
          </cell>
          <cell r="I172">
            <v>23.900000000000002</v>
          </cell>
          <cell r="J172">
            <v>18.5</v>
          </cell>
          <cell r="K172">
            <v>845.2</v>
          </cell>
          <cell r="L172">
            <v>805.1</v>
          </cell>
          <cell r="M172">
            <v>14.9</v>
          </cell>
          <cell r="Q172">
            <v>12.200000000000001</v>
          </cell>
          <cell r="Y172">
            <v>-0.2</v>
          </cell>
          <cell r="Z172">
            <v>0.1</v>
          </cell>
          <cell r="AA172">
            <v>-1</v>
          </cell>
          <cell r="AB172">
            <v>-1</v>
          </cell>
          <cell r="AG172">
            <v>0</v>
          </cell>
          <cell r="AH172">
            <v>0</v>
          </cell>
          <cell r="AS172">
            <v>14.9</v>
          </cell>
          <cell r="AW172">
            <v>12.200000000000001</v>
          </cell>
        </row>
        <row r="177">
          <cell r="AW177">
            <v>13.7</v>
          </cell>
        </row>
        <row r="178">
          <cell r="E178">
            <v>211.8</v>
          </cell>
          <cell r="F178">
            <v>148.9</v>
          </cell>
          <cell r="I178">
            <v>13</v>
          </cell>
          <cell r="J178">
            <v>4.8</v>
          </cell>
          <cell r="K178">
            <v>752</v>
          </cell>
          <cell r="L178">
            <v>703.3</v>
          </cell>
          <cell r="M178">
            <v>0.1</v>
          </cell>
          <cell r="Q178">
            <v>13.7</v>
          </cell>
          <cell r="R178">
            <v>0</v>
          </cell>
          <cell r="Y178">
            <v>0</v>
          </cell>
          <cell r="Z178">
            <v>0</v>
          </cell>
          <cell r="AA178">
            <v>-13.6</v>
          </cell>
          <cell r="AB178">
            <v>-13.4</v>
          </cell>
          <cell r="AG178">
            <v>0</v>
          </cell>
          <cell r="AH178">
            <v>0</v>
          </cell>
          <cell r="AS178">
            <v>0.1</v>
          </cell>
          <cell r="AW178">
            <v>13.7</v>
          </cell>
        </row>
        <row r="181">
          <cell r="AW181">
            <v>28.5</v>
          </cell>
        </row>
        <row r="182">
          <cell r="E182">
            <v>692.6</v>
          </cell>
          <cell r="F182">
            <v>537.20000000000005</v>
          </cell>
          <cell r="I182">
            <v>571.90000000000009</v>
          </cell>
          <cell r="J182">
            <v>392.00000000000006</v>
          </cell>
          <cell r="K182">
            <v>1562.4</v>
          </cell>
          <cell r="L182">
            <v>1486.6</v>
          </cell>
          <cell r="M182">
            <v>26</v>
          </cell>
          <cell r="Q182">
            <v>28.5</v>
          </cell>
          <cell r="R182">
            <v>0</v>
          </cell>
          <cell r="U182">
            <v>2.9</v>
          </cell>
          <cell r="Y182">
            <v>1.6</v>
          </cell>
          <cell r="Z182">
            <v>0.9</v>
          </cell>
          <cell r="AA182">
            <v>-7.8</v>
          </cell>
          <cell r="AB182">
            <v>-7.7</v>
          </cell>
          <cell r="AG182">
            <v>0</v>
          </cell>
          <cell r="AH182">
            <v>0</v>
          </cell>
          <cell r="AS182">
            <v>26</v>
          </cell>
          <cell r="AW182">
            <v>28.5</v>
          </cell>
        </row>
        <row r="189">
          <cell r="AW189">
            <v>15.9</v>
          </cell>
        </row>
        <row r="190">
          <cell r="E190">
            <v>202</v>
          </cell>
          <cell r="F190">
            <v>136.19999999999999</v>
          </cell>
          <cell r="I190">
            <v>1.4</v>
          </cell>
          <cell r="J190">
            <v>1.4</v>
          </cell>
          <cell r="K190">
            <v>1042.4000000000001</v>
          </cell>
          <cell r="L190">
            <v>990.4</v>
          </cell>
          <cell r="M190">
            <v>1.4</v>
          </cell>
          <cell r="Q190">
            <v>15.9</v>
          </cell>
          <cell r="R190">
            <v>0</v>
          </cell>
          <cell r="Y190">
            <v>0</v>
          </cell>
          <cell r="Z190">
            <v>0</v>
          </cell>
          <cell r="AA190">
            <v>-46.8</v>
          </cell>
          <cell r="AB190">
            <v>-44.8</v>
          </cell>
          <cell r="AG190">
            <v>0</v>
          </cell>
          <cell r="AH190">
            <v>0</v>
          </cell>
          <cell r="AS190">
            <v>1.4</v>
          </cell>
          <cell r="AW190">
            <v>15.9</v>
          </cell>
        </row>
        <row r="192">
          <cell r="AW192">
            <v>26.7</v>
          </cell>
        </row>
        <row r="193">
          <cell r="E193">
            <v>253.3</v>
          </cell>
          <cell r="F193">
            <v>163</v>
          </cell>
          <cell r="I193">
            <v>9</v>
          </cell>
          <cell r="J193">
            <v>8.8000000000000007</v>
          </cell>
          <cell r="K193">
            <v>1150.7</v>
          </cell>
          <cell r="L193">
            <v>1080.5999999999999</v>
          </cell>
          <cell r="M193">
            <v>2.8</v>
          </cell>
          <cell r="Q193">
            <v>26.7</v>
          </cell>
          <cell r="R193">
            <v>0</v>
          </cell>
          <cell r="Y193">
            <v>0</v>
          </cell>
          <cell r="Z193">
            <v>0</v>
          </cell>
          <cell r="AA193">
            <v>-48.3</v>
          </cell>
          <cell r="AB193">
            <v>-53.5</v>
          </cell>
          <cell r="AG193">
            <v>0</v>
          </cell>
          <cell r="AH193">
            <v>0</v>
          </cell>
          <cell r="AS193">
            <v>2.8</v>
          </cell>
          <cell r="AW193">
            <v>26.7</v>
          </cell>
        </row>
        <row r="197">
          <cell r="AW197">
            <v>16.599999999999998</v>
          </cell>
        </row>
        <row r="198">
          <cell r="E198">
            <v>552.6</v>
          </cell>
          <cell r="F198">
            <v>410.3</v>
          </cell>
          <cell r="I198">
            <v>27.400000000000002</v>
          </cell>
          <cell r="J198">
            <v>25.5</v>
          </cell>
          <cell r="K198">
            <v>1141.4000000000001</v>
          </cell>
          <cell r="L198">
            <v>1074.2</v>
          </cell>
          <cell r="M198">
            <v>38.700000000000003</v>
          </cell>
          <cell r="Q198">
            <v>16.599999999999998</v>
          </cell>
          <cell r="R198">
            <v>0</v>
          </cell>
          <cell r="U198">
            <v>0.6</v>
          </cell>
          <cell r="Y198">
            <v>-2.1</v>
          </cell>
          <cell r="Z198">
            <v>-0.8</v>
          </cell>
          <cell r="AA198">
            <v>2.8</v>
          </cell>
          <cell r="AB198">
            <v>2.2999999999999998</v>
          </cell>
          <cell r="AG198">
            <v>0</v>
          </cell>
          <cell r="AH198">
            <v>0</v>
          </cell>
          <cell r="AS198">
            <v>38.700000000000003</v>
          </cell>
          <cell r="AW198">
            <v>16.599999999999998</v>
          </cell>
        </row>
        <row r="203">
          <cell r="AW203">
            <v>37.6</v>
          </cell>
        </row>
        <row r="204">
          <cell r="E204">
            <v>464.3</v>
          </cell>
          <cell r="F204">
            <v>360.6</v>
          </cell>
          <cell r="I204">
            <v>14</v>
          </cell>
          <cell r="J204">
            <v>4.5999999999999996</v>
          </cell>
          <cell r="K204">
            <v>799</v>
          </cell>
          <cell r="L204">
            <v>740.4</v>
          </cell>
          <cell r="M204">
            <v>13.6</v>
          </cell>
          <cell r="Q204">
            <v>9.4</v>
          </cell>
          <cell r="R204">
            <v>0</v>
          </cell>
          <cell r="Y204">
            <v>4.8</v>
          </cell>
          <cell r="Z204">
            <v>2.7</v>
          </cell>
          <cell r="AA204">
            <v>-31.3</v>
          </cell>
          <cell r="AB204">
            <v>-30.4</v>
          </cell>
          <cell r="AG204">
            <v>28.2</v>
          </cell>
          <cell r="AH204">
            <v>0</v>
          </cell>
          <cell r="AS204">
            <v>13.6</v>
          </cell>
          <cell r="AW204">
            <v>37.6</v>
          </cell>
        </row>
        <row r="208">
          <cell r="AW208">
            <v>17.5</v>
          </cell>
        </row>
        <row r="209">
          <cell r="E209">
            <v>257.5</v>
          </cell>
          <cell r="F209">
            <v>198</v>
          </cell>
          <cell r="I209">
            <v>12.799999999999999</v>
          </cell>
          <cell r="J209">
            <v>10</v>
          </cell>
          <cell r="K209">
            <v>448.3</v>
          </cell>
          <cell r="L209">
            <v>431.7</v>
          </cell>
          <cell r="M209">
            <v>5.8</v>
          </cell>
          <cell r="Q209">
            <v>6.3999999999999995</v>
          </cell>
          <cell r="R209">
            <v>0</v>
          </cell>
          <cell r="Y209">
            <v>1.6</v>
          </cell>
          <cell r="Z209">
            <v>0.9</v>
          </cell>
          <cell r="AA209">
            <v>21.9</v>
          </cell>
          <cell r="AB209">
            <v>10.8</v>
          </cell>
          <cell r="AG209">
            <v>11.1</v>
          </cell>
          <cell r="AH209">
            <v>0</v>
          </cell>
          <cell r="AS209">
            <v>5.8</v>
          </cell>
          <cell r="AW209">
            <v>17.5</v>
          </cell>
        </row>
        <row r="213">
          <cell r="AW213">
            <v>12.299999999999999</v>
          </cell>
        </row>
        <row r="214">
          <cell r="E214">
            <v>427.9</v>
          </cell>
          <cell r="F214">
            <v>328.7</v>
          </cell>
          <cell r="I214">
            <v>13.2</v>
          </cell>
          <cell r="J214">
            <v>10.4</v>
          </cell>
          <cell r="K214">
            <v>773.4</v>
          </cell>
          <cell r="L214">
            <v>738.5</v>
          </cell>
          <cell r="M214">
            <v>16.2</v>
          </cell>
          <cell r="Q214">
            <v>12.299999999999999</v>
          </cell>
          <cell r="R214">
            <v>0</v>
          </cell>
          <cell r="Y214">
            <v>0</v>
          </cell>
          <cell r="Z214">
            <v>0</v>
          </cell>
          <cell r="AA214">
            <v>-13.7</v>
          </cell>
          <cell r="AB214">
            <v>-13.5</v>
          </cell>
          <cell r="AG214">
            <v>0</v>
          </cell>
          <cell r="AH214">
            <v>0</v>
          </cell>
          <cell r="AS214">
            <v>16.2</v>
          </cell>
          <cell r="AW214">
            <v>12.299999999999999</v>
          </cell>
        </row>
        <row r="219">
          <cell r="AW219">
            <v>26.4</v>
          </cell>
        </row>
        <row r="220">
          <cell r="E220">
            <v>195.9</v>
          </cell>
          <cell r="F220">
            <v>163.6</v>
          </cell>
          <cell r="I220">
            <v>6.6999999999999993</v>
          </cell>
          <cell r="J220">
            <v>6.6999999999999993</v>
          </cell>
          <cell r="K220">
            <v>77.900000000000006</v>
          </cell>
          <cell r="L220">
            <v>74.8</v>
          </cell>
          <cell r="M220">
            <v>11.8</v>
          </cell>
          <cell r="Q220">
            <v>5.5</v>
          </cell>
          <cell r="R220">
            <v>0</v>
          </cell>
          <cell r="Y220">
            <v>0</v>
          </cell>
          <cell r="Z220">
            <v>0</v>
          </cell>
          <cell r="AA220">
            <v>1.8</v>
          </cell>
          <cell r="AB220">
            <v>1.8</v>
          </cell>
          <cell r="AG220">
            <v>20.9</v>
          </cell>
          <cell r="AH220">
            <v>0</v>
          </cell>
          <cell r="AS220">
            <v>11.8</v>
          </cell>
          <cell r="AW220">
            <v>26.4</v>
          </cell>
        </row>
        <row r="223">
          <cell r="AW223">
            <v>11.799999999999999</v>
          </cell>
        </row>
        <row r="224">
          <cell r="E224">
            <v>181.7</v>
          </cell>
          <cell r="F224">
            <v>142.1</v>
          </cell>
          <cell r="I224">
            <v>7.4999999999999991</v>
          </cell>
          <cell r="J224">
            <v>7.3999999999999995</v>
          </cell>
          <cell r="K224">
            <v>207.4</v>
          </cell>
          <cell r="L224">
            <v>198.2</v>
          </cell>
          <cell r="M224">
            <v>15.7</v>
          </cell>
          <cell r="Q224">
            <v>11.799999999999999</v>
          </cell>
          <cell r="R224">
            <v>0</v>
          </cell>
          <cell r="U224">
            <v>2.2999999999999998</v>
          </cell>
          <cell r="Y224">
            <v>0</v>
          </cell>
          <cell r="Z224">
            <v>0</v>
          </cell>
          <cell r="AA224">
            <v>-6.5</v>
          </cell>
          <cell r="AB224">
            <v>-6.4</v>
          </cell>
          <cell r="AG224">
            <v>0</v>
          </cell>
          <cell r="AH224">
            <v>0</v>
          </cell>
          <cell r="AS224">
            <v>15.7</v>
          </cell>
          <cell r="AW224">
            <v>11.799999999999999</v>
          </cell>
        </row>
        <row r="228">
          <cell r="AW228">
            <v>1</v>
          </cell>
        </row>
        <row r="229">
          <cell r="E229">
            <v>92</v>
          </cell>
          <cell r="F229">
            <v>64.5</v>
          </cell>
          <cell r="I229">
            <v>39</v>
          </cell>
          <cell r="J229">
            <v>1.3</v>
          </cell>
          <cell r="K229">
            <v>241.1</v>
          </cell>
          <cell r="L229">
            <v>194.8</v>
          </cell>
          <cell r="M229">
            <v>0.1</v>
          </cell>
          <cell r="Q229">
            <v>1</v>
          </cell>
          <cell r="R229">
            <v>0</v>
          </cell>
          <cell r="Y229">
            <v>0</v>
          </cell>
          <cell r="Z229">
            <v>0</v>
          </cell>
          <cell r="AG229">
            <v>0</v>
          </cell>
          <cell r="AH229">
            <v>0</v>
          </cell>
          <cell r="AS229">
            <v>0.1</v>
          </cell>
          <cell r="AW229">
            <v>1</v>
          </cell>
        </row>
        <row r="233">
          <cell r="AW233">
            <v>7.6000000000000005</v>
          </cell>
        </row>
        <row r="234">
          <cell r="E234">
            <v>516.29999999999995</v>
          </cell>
          <cell r="F234">
            <v>423</v>
          </cell>
          <cell r="I234">
            <v>30.6</v>
          </cell>
          <cell r="J234">
            <v>26</v>
          </cell>
          <cell r="K234">
            <v>502.4</v>
          </cell>
          <cell r="L234">
            <v>478.8</v>
          </cell>
          <cell r="M234">
            <v>87.6</v>
          </cell>
          <cell r="Q234">
            <v>7.6000000000000005</v>
          </cell>
          <cell r="R234">
            <v>0</v>
          </cell>
          <cell r="Y234">
            <v>8</v>
          </cell>
          <cell r="Z234">
            <v>4.5999999999999996</v>
          </cell>
          <cell r="AA234">
            <v>2.9</v>
          </cell>
          <cell r="AB234">
            <v>2.8</v>
          </cell>
          <cell r="AG234">
            <v>0</v>
          </cell>
          <cell r="AH234">
            <v>0</v>
          </cell>
          <cell r="AS234">
            <v>87.6</v>
          </cell>
          <cell r="AW234">
            <v>7.6000000000000005</v>
          </cell>
        </row>
        <row r="238">
          <cell r="AW238">
            <v>2.5</v>
          </cell>
        </row>
        <row r="239">
          <cell r="E239">
            <v>243.5</v>
          </cell>
          <cell r="F239">
            <v>203</v>
          </cell>
          <cell r="I239">
            <v>11.9</v>
          </cell>
          <cell r="J239">
            <v>11.799999999999999</v>
          </cell>
          <cell r="K239">
            <v>211.8</v>
          </cell>
          <cell r="L239">
            <v>203.2</v>
          </cell>
          <cell r="M239">
            <v>39.9</v>
          </cell>
          <cell r="Q239">
            <v>2.5</v>
          </cell>
          <cell r="R239">
            <v>0</v>
          </cell>
          <cell r="Y239">
            <v>0</v>
          </cell>
          <cell r="Z239">
            <v>0</v>
          </cell>
          <cell r="AA239">
            <v>19.600000000000001</v>
          </cell>
          <cell r="AB239">
            <v>19.3</v>
          </cell>
          <cell r="AG239">
            <v>0</v>
          </cell>
          <cell r="AH239">
            <v>0</v>
          </cell>
          <cell r="AS239">
            <v>39.9</v>
          </cell>
          <cell r="AW239">
            <v>2.5</v>
          </cell>
        </row>
        <row r="242">
          <cell r="AW242">
            <v>14.2</v>
          </cell>
        </row>
        <row r="243">
          <cell r="E243">
            <v>439.9</v>
          </cell>
          <cell r="F243">
            <v>367.6</v>
          </cell>
          <cell r="I243">
            <v>17.3</v>
          </cell>
          <cell r="J243">
            <v>17</v>
          </cell>
          <cell r="K243">
            <v>409.5</v>
          </cell>
          <cell r="L243">
            <v>392.3</v>
          </cell>
          <cell r="M243">
            <v>70.599999999999994</v>
          </cell>
          <cell r="Q243">
            <v>14.2</v>
          </cell>
          <cell r="R243">
            <v>0</v>
          </cell>
          <cell r="Y243">
            <v>4.8</v>
          </cell>
          <cell r="Z243">
            <v>3.4</v>
          </cell>
          <cell r="AA243">
            <v>-1</v>
          </cell>
          <cell r="AB243">
            <v>-1</v>
          </cell>
          <cell r="AG243">
            <v>0</v>
          </cell>
          <cell r="AH243">
            <v>0</v>
          </cell>
          <cell r="AS243">
            <v>70.599999999999994</v>
          </cell>
          <cell r="AW243">
            <v>14.2</v>
          </cell>
        </row>
        <row r="247">
          <cell r="AW247">
            <v>8</v>
          </cell>
        </row>
        <row r="248">
          <cell r="E248">
            <v>258.39999999999998</v>
          </cell>
          <cell r="F248">
            <v>213.3</v>
          </cell>
          <cell r="I248">
            <v>19.5</v>
          </cell>
          <cell r="J248">
            <v>16.599999999999998</v>
          </cell>
          <cell r="K248">
            <v>226.4</v>
          </cell>
          <cell r="L248">
            <v>212.8</v>
          </cell>
          <cell r="M248">
            <v>36.1</v>
          </cell>
          <cell r="Q248">
            <v>8</v>
          </cell>
          <cell r="R248">
            <v>0</v>
          </cell>
          <cell r="Y248">
            <v>3.3</v>
          </cell>
          <cell r="Z248">
            <v>1.8</v>
          </cell>
          <cell r="AA248">
            <v>4.0999999999999996</v>
          </cell>
          <cell r="AB248">
            <v>4</v>
          </cell>
          <cell r="AG248">
            <v>0</v>
          </cell>
          <cell r="AH248">
            <v>0</v>
          </cell>
          <cell r="AS248">
            <v>36.1</v>
          </cell>
          <cell r="AW248">
            <v>8</v>
          </cell>
        </row>
        <row r="253">
          <cell r="AW253">
            <v>19.600000000000001</v>
          </cell>
        </row>
        <row r="254">
          <cell r="E254">
            <v>250.2</v>
          </cell>
          <cell r="F254">
            <v>217.4</v>
          </cell>
          <cell r="I254">
            <v>13.100000000000001</v>
          </cell>
          <cell r="J254">
            <v>12.1</v>
          </cell>
          <cell r="K254">
            <v>232.9</v>
          </cell>
          <cell r="L254">
            <v>223.1</v>
          </cell>
          <cell r="M254">
            <v>36.700000000000003</v>
          </cell>
          <cell r="Q254">
            <v>19.600000000000001</v>
          </cell>
          <cell r="R254">
            <v>0</v>
          </cell>
          <cell r="Y254">
            <v>1.7</v>
          </cell>
          <cell r="Z254">
            <v>0.7</v>
          </cell>
          <cell r="AA254">
            <v>13.5</v>
          </cell>
          <cell r="AB254">
            <v>13.3</v>
          </cell>
          <cell r="AG254">
            <v>0</v>
          </cell>
          <cell r="AH254">
            <v>0</v>
          </cell>
          <cell r="AS254">
            <v>36.700000000000003</v>
          </cell>
          <cell r="AW254">
            <v>19.600000000000001</v>
          </cell>
        </row>
        <row r="258">
          <cell r="AW258">
            <v>14.1</v>
          </cell>
        </row>
        <row r="259">
          <cell r="E259">
            <v>577.5</v>
          </cell>
          <cell r="F259">
            <v>479.2</v>
          </cell>
          <cell r="I259">
            <v>28.9</v>
          </cell>
          <cell r="J259">
            <v>27.1</v>
          </cell>
          <cell r="K259">
            <v>522</v>
          </cell>
          <cell r="L259">
            <v>495.3</v>
          </cell>
          <cell r="M259">
            <v>100.7</v>
          </cell>
          <cell r="Q259">
            <v>14.1</v>
          </cell>
          <cell r="R259">
            <v>0</v>
          </cell>
          <cell r="Y259">
            <v>-3.1</v>
          </cell>
          <cell r="Z259">
            <v>-2.6</v>
          </cell>
          <cell r="AA259">
            <v>2.4</v>
          </cell>
          <cell r="AB259">
            <v>2.2999999999999998</v>
          </cell>
          <cell r="AG259">
            <v>0</v>
          </cell>
          <cell r="AH259">
            <v>0</v>
          </cell>
          <cell r="AS259">
            <v>100.7</v>
          </cell>
          <cell r="AW259">
            <v>14.1</v>
          </cell>
        </row>
        <row r="264">
          <cell r="AW264">
            <v>17.899999999999999</v>
          </cell>
        </row>
        <row r="265">
          <cell r="E265">
            <v>843.9</v>
          </cell>
          <cell r="F265">
            <v>800.3</v>
          </cell>
          <cell r="I265">
            <v>94.6</v>
          </cell>
          <cell r="J265">
            <v>93.3</v>
          </cell>
          <cell r="K265">
            <v>62.3</v>
          </cell>
          <cell r="L265">
            <v>61.4</v>
          </cell>
          <cell r="M265">
            <v>70</v>
          </cell>
          <cell r="N265">
            <v>48</v>
          </cell>
          <cell r="Q265">
            <v>17.899999999999999</v>
          </cell>
          <cell r="R265">
            <v>5.8</v>
          </cell>
          <cell r="V265">
            <v>6</v>
          </cell>
          <cell r="Y265">
            <v>0</v>
          </cell>
          <cell r="Z265">
            <v>0</v>
          </cell>
          <cell r="AG265">
            <v>0</v>
          </cell>
          <cell r="AH265">
            <v>0</v>
          </cell>
          <cell r="AS265">
            <v>70</v>
          </cell>
          <cell r="AW265">
            <v>17.899999999999999</v>
          </cell>
        </row>
        <row r="267">
          <cell r="AW267">
            <v>30.599999999999998</v>
          </cell>
        </row>
        <row r="268">
          <cell r="E268">
            <v>531.70000000000005</v>
          </cell>
          <cell r="F268">
            <v>423.8</v>
          </cell>
          <cell r="K268">
            <v>33.799999999999997</v>
          </cell>
          <cell r="L268">
            <v>33.200000000000003</v>
          </cell>
          <cell r="M268">
            <v>24.4</v>
          </cell>
          <cell r="Q268">
            <v>30.599999999999998</v>
          </cell>
          <cell r="R268">
            <v>0</v>
          </cell>
          <cell r="AG268">
            <v>0</v>
          </cell>
          <cell r="AH268">
            <v>0</v>
          </cell>
          <cell r="AS268">
            <v>24.4</v>
          </cell>
          <cell r="AW268">
            <v>30.599999999999998</v>
          </cell>
        </row>
        <row r="269">
          <cell r="AW269">
            <v>14.100000000000001</v>
          </cell>
        </row>
        <row r="270">
          <cell r="E270">
            <v>162.5</v>
          </cell>
          <cell r="F270">
            <v>130</v>
          </cell>
          <cell r="I270">
            <v>20.7</v>
          </cell>
          <cell r="J270">
            <v>16.7</v>
          </cell>
          <cell r="K270">
            <v>161</v>
          </cell>
          <cell r="L270">
            <v>157.19999999999999</v>
          </cell>
          <cell r="M270">
            <v>55</v>
          </cell>
          <cell r="Q270">
            <v>14.100000000000001</v>
          </cell>
          <cell r="R270">
            <v>0</v>
          </cell>
          <cell r="Y270">
            <v>0</v>
          </cell>
          <cell r="Z270">
            <v>0</v>
          </cell>
          <cell r="AA270">
            <v>-3.8</v>
          </cell>
          <cell r="AB270">
            <v>-2.6</v>
          </cell>
          <cell r="AG270">
            <v>0</v>
          </cell>
          <cell r="AH270">
            <v>0</v>
          </cell>
          <cell r="AS270">
            <v>55</v>
          </cell>
          <cell r="AW270">
            <v>14.100000000000001</v>
          </cell>
        </row>
        <row r="273">
          <cell r="AW273">
            <v>27.9</v>
          </cell>
        </row>
        <row r="274">
          <cell r="E274">
            <v>626.6</v>
          </cell>
          <cell r="F274">
            <v>412.4</v>
          </cell>
          <cell r="M274">
            <v>30</v>
          </cell>
          <cell r="Q274">
            <v>11.2</v>
          </cell>
          <cell r="R274">
            <v>0</v>
          </cell>
          <cell r="AG274">
            <v>16.7</v>
          </cell>
          <cell r="AH274">
            <v>0</v>
          </cell>
          <cell r="AS274">
            <v>30</v>
          </cell>
          <cell r="AW274">
            <v>27.9</v>
          </cell>
        </row>
        <row r="276">
          <cell r="E276">
            <v>129.9</v>
          </cell>
          <cell r="F276">
            <v>116.8</v>
          </cell>
          <cell r="M276">
            <v>3</v>
          </cell>
          <cell r="AS276">
            <v>3</v>
          </cell>
        </row>
        <row r="277">
          <cell r="AW277">
            <v>2.9</v>
          </cell>
        </row>
        <row r="278">
          <cell r="E278">
            <v>162.30000000000001</v>
          </cell>
          <cell r="F278">
            <v>146.69999999999999</v>
          </cell>
          <cell r="M278">
            <v>5.8</v>
          </cell>
          <cell r="Q278">
            <v>2.9</v>
          </cell>
          <cell r="R278">
            <v>0</v>
          </cell>
          <cell r="AG278">
            <v>0</v>
          </cell>
          <cell r="AH278">
            <v>0</v>
          </cell>
          <cell r="AS278">
            <v>5.8</v>
          </cell>
          <cell r="AW278">
            <v>2.9</v>
          </cell>
        </row>
        <row r="279">
          <cell r="AW279">
            <v>13.6</v>
          </cell>
        </row>
        <row r="280">
          <cell r="E280">
            <v>147</v>
          </cell>
          <cell r="F280">
            <v>125.3</v>
          </cell>
          <cell r="M280">
            <v>5</v>
          </cell>
          <cell r="Q280">
            <v>9</v>
          </cell>
          <cell r="R280">
            <v>0</v>
          </cell>
          <cell r="AG280">
            <v>4.5999999999999996</v>
          </cell>
          <cell r="AH280">
            <v>0</v>
          </cell>
          <cell r="AS280">
            <v>5</v>
          </cell>
          <cell r="AW280">
            <v>13.6</v>
          </cell>
        </row>
        <row r="282">
          <cell r="E282">
            <v>74</v>
          </cell>
          <cell r="F282">
            <v>66.900000000000006</v>
          </cell>
          <cell r="M282">
            <v>2</v>
          </cell>
          <cell r="AS282">
            <v>2</v>
          </cell>
        </row>
        <row r="284">
          <cell r="E284">
            <v>131.6</v>
          </cell>
          <cell r="F284">
            <v>112.5</v>
          </cell>
          <cell r="M284">
            <v>3</v>
          </cell>
          <cell r="AS284">
            <v>3</v>
          </cell>
        </row>
        <row r="285">
          <cell r="AW285">
            <v>2.6</v>
          </cell>
        </row>
        <row r="286">
          <cell r="E286">
            <v>112.8</v>
          </cell>
          <cell r="F286">
            <v>94.1</v>
          </cell>
          <cell r="M286">
            <v>2.5</v>
          </cell>
          <cell r="Q286">
            <v>2.6</v>
          </cell>
          <cell r="R286">
            <v>0</v>
          </cell>
          <cell r="AG286">
            <v>0</v>
          </cell>
          <cell r="AH286">
            <v>0</v>
          </cell>
          <cell r="AS286">
            <v>2.5</v>
          </cell>
          <cell r="AW286">
            <v>2.6</v>
          </cell>
        </row>
        <row r="287">
          <cell r="AW287">
            <v>23.6</v>
          </cell>
        </row>
        <row r="288">
          <cell r="E288">
            <v>752.9</v>
          </cell>
          <cell r="F288">
            <v>644.79999999999995</v>
          </cell>
          <cell r="I288">
            <v>48</v>
          </cell>
          <cell r="J288">
            <v>0</v>
          </cell>
          <cell r="M288">
            <v>3.4</v>
          </cell>
          <cell r="Q288">
            <v>14.9</v>
          </cell>
          <cell r="R288">
            <v>0</v>
          </cell>
          <cell r="Y288">
            <v>0</v>
          </cell>
          <cell r="Z288">
            <v>0</v>
          </cell>
          <cell r="AG288">
            <v>8.6999999999999993</v>
          </cell>
          <cell r="AH288">
            <v>0</v>
          </cell>
          <cell r="AS288">
            <v>3.4</v>
          </cell>
          <cell r="AW288">
            <v>23.6</v>
          </cell>
        </row>
        <row r="290">
          <cell r="AW290">
            <v>10.7</v>
          </cell>
        </row>
        <row r="291">
          <cell r="E291">
            <v>359</v>
          </cell>
          <cell r="F291">
            <v>269.89999999999998</v>
          </cell>
          <cell r="M291">
            <v>26</v>
          </cell>
          <cell r="Q291">
            <v>10.7</v>
          </cell>
          <cell r="R291">
            <v>0</v>
          </cell>
          <cell r="AG291">
            <v>0</v>
          </cell>
          <cell r="AH291">
            <v>0</v>
          </cell>
          <cell r="AS291">
            <v>26</v>
          </cell>
          <cell r="AW291">
            <v>10.7</v>
          </cell>
        </row>
        <row r="292">
          <cell r="AW292">
            <v>0.4</v>
          </cell>
        </row>
        <row r="293">
          <cell r="E293">
            <v>292.5</v>
          </cell>
          <cell r="F293">
            <v>206.8</v>
          </cell>
          <cell r="I293">
            <v>21.7</v>
          </cell>
          <cell r="J293">
            <v>18.8</v>
          </cell>
          <cell r="M293">
            <v>0.6</v>
          </cell>
          <cell r="Q293">
            <v>0.4</v>
          </cell>
          <cell r="R293">
            <v>0</v>
          </cell>
          <cell r="Y293">
            <v>0</v>
          </cell>
          <cell r="Z293">
            <v>0</v>
          </cell>
          <cell r="AG293">
            <v>0</v>
          </cell>
          <cell r="AH293">
            <v>0</v>
          </cell>
          <cell r="AS293">
            <v>0.6</v>
          </cell>
          <cell r="AW293">
            <v>0.4</v>
          </cell>
        </row>
        <row r="296">
          <cell r="AW296">
            <v>7.8999999999999995</v>
          </cell>
        </row>
        <row r="297">
          <cell r="E297">
            <v>606.9</v>
          </cell>
          <cell r="F297">
            <v>557.5</v>
          </cell>
          <cell r="I297">
            <v>30.3</v>
          </cell>
          <cell r="J297">
            <v>29.9</v>
          </cell>
          <cell r="M297">
            <v>31.1</v>
          </cell>
          <cell r="Q297">
            <v>7.8999999999999995</v>
          </cell>
          <cell r="R297">
            <v>0</v>
          </cell>
          <cell r="AC297">
            <v>12.5</v>
          </cell>
          <cell r="AG297">
            <v>0</v>
          </cell>
          <cell r="AH297">
            <v>0</v>
          </cell>
          <cell r="AS297">
            <v>43.6</v>
          </cell>
          <cell r="AW297">
            <v>7.8999999999999995</v>
          </cell>
        </row>
        <row r="299">
          <cell r="AW299">
            <v>20.099999999999998</v>
          </cell>
        </row>
        <row r="300">
          <cell r="E300">
            <v>1195.3</v>
          </cell>
          <cell r="F300">
            <v>1026.9000000000001</v>
          </cell>
          <cell r="G300">
            <v>571.29999999999995</v>
          </cell>
          <cell r="H300">
            <v>542.4</v>
          </cell>
          <cell r="I300">
            <v>190.4</v>
          </cell>
          <cell r="J300">
            <v>181.6</v>
          </cell>
          <cell r="M300">
            <v>70</v>
          </cell>
          <cell r="N300">
            <v>28.5</v>
          </cell>
          <cell r="Q300">
            <v>20.099999999999998</v>
          </cell>
          <cell r="R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C300">
            <v>22.5</v>
          </cell>
          <cell r="AG300">
            <v>0</v>
          </cell>
          <cell r="AH300">
            <v>0</v>
          </cell>
          <cell r="AS300">
            <v>92.5</v>
          </cell>
          <cell r="AW300">
            <v>20.099999999999998</v>
          </cell>
        </row>
        <row r="305">
          <cell r="AW305">
            <v>52.8</v>
          </cell>
        </row>
        <row r="306">
          <cell r="E306">
            <v>527.70000000000005</v>
          </cell>
          <cell r="F306">
            <v>455.3</v>
          </cell>
          <cell r="I306">
            <v>13.2</v>
          </cell>
          <cell r="J306">
            <v>13</v>
          </cell>
          <cell r="M306">
            <v>290</v>
          </cell>
          <cell r="N306">
            <v>147.80000000000001</v>
          </cell>
          <cell r="Q306">
            <v>52.8</v>
          </cell>
          <cell r="R306">
            <v>0</v>
          </cell>
          <cell r="AC306">
            <v>60.4</v>
          </cell>
          <cell r="AG306">
            <v>0</v>
          </cell>
          <cell r="AH306">
            <v>0</v>
          </cell>
          <cell r="AS306">
            <v>350.4</v>
          </cell>
          <cell r="AW306">
            <v>52.8</v>
          </cell>
        </row>
        <row r="308">
          <cell r="C308">
            <v>68321.8</v>
          </cell>
          <cell r="D308">
            <v>31979.799999999988</v>
          </cell>
          <cell r="E308">
            <v>32860.000000000007</v>
          </cell>
          <cell r="F308">
            <v>15944.699999999993</v>
          </cell>
          <cell r="G308">
            <v>4298</v>
          </cell>
          <cell r="H308">
            <v>1952.8999999999996</v>
          </cell>
          <cell r="I308">
            <v>8925.1</v>
          </cell>
          <cell r="J308">
            <v>1132.4999999999998</v>
          </cell>
          <cell r="K308">
            <v>13456.199999999995</v>
          </cell>
          <cell r="L308">
            <v>12684.3</v>
          </cell>
          <cell r="M308">
            <v>1811</v>
          </cell>
          <cell r="N308">
            <v>228.3</v>
          </cell>
          <cell r="O308">
            <v>2439.6999999999998</v>
          </cell>
          <cell r="P308">
            <v>30.6</v>
          </cell>
          <cell r="Q308">
            <v>4531.7999999999993</v>
          </cell>
          <cell r="R308">
            <v>6.5</v>
          </cell>
          <cell r="S308">
            <v>435.60000000000008</v>
          </cell>
          <cell r="T308">
            <v>-129.69999999999993</v>
          </cell>
          <cell r="U308">
            <v>270.40000000000003</v>
          </cell>
          <cell r="V308">
            <v>6</v>
          </cell>
          <cell r="W308">
            <v>140</v>
          </cell>
          <cell r="X308">
            <v>4</v>
          </cell>
          <cell r="Y308">
            <v>70.899999999999991</v>
          </cell>
          <cell r="Z308">
            <v>16.599999999999998</v>
          </cell>
          <cell r="AA308">
            <v>-143.49999999999997</v>
          </cell>
          <cell r="AB308">
            <v>-156.29999999999993</v>
          </cell>
          <cell r="AC308">
            <v>97.8</v>
          </cell>
          <cell r="AD308">
            <v>0</v>
          </cell>
          <cell r="AE308">
            <v>0</v>
          </cell>
          <cell r="AF308">
            <v>0</v>
          </cell>
          <cell r="AG308">
            <v>1.2434497875801753E-14</v>
          </cell>
          <cell r="AH308">
            <v>0</v>
          </cell>
          <cell r="AI308">
            <v>68757.400000000009</v>
          </cell>
          <cell r="AJ308">
            <v>31850.099999999988</v>
          </cell>
          <cell r="AK308">
            <v>33130.400000000009</v>
          </cell>
          <cell r="AL308">
            <v>15950.699999999993</v>
          </cell>
          <cell r="AM308">
            <v>4438</v>
          </cell>
          <cell r="AN308">
            <v>1956.8999999999996</v>
          </cell>
          <cell r="AO308">
            <v>8995.9999999999982</v>
          </cell>
          <cell r="AP308">
            <v>1149.0999999999997</v>
          </cell>
          <cell r="AQ308">
            <v>13312.7</v>
          </cell>
          <cell r="AR308">
            <v>12527.999999999998</v>
          </cell>
          <cell r="AS308">
            <v>1908.8000000000002</v>
          </cell>
          <cell r="AT308">
            <v>228.3</v>
          </cell>
          <cell r="AU308">
            <v>2439.6999999999998</v>
          </cell>
          <cell r="AV308">
            <v>30.6</v>
          </cell>
          <cell r="AW308">
            <v>4531.8000000000011</v>
          </cell>
          <cell r="AX308">
            <v>6.5</v>
          </cell>
        </row>
      </sheetData>
      <sheetData sheetId="3">
        <row r="20">
          <cell r="C20">
            <v>1296.5</v>
          </cell>
          <cell r="D20">
            <v>0.6</v>
          </cell>
          <cell r="O20">
            <v>-95.1</v>
          </cell>
          <cell r="P20">
            <v>0</v>
          </cell>
        </row>
        <row r="21">
          <cell r="C21">
            <v>1645</v>
          </cell>
          <cell r="D21">
            <v>0.1</v>
          </cell>
          <cell r="O21">
            <v>0</v>
          </cell>
          <cell r="P21">
            <v>0</v>
          </cell>
        </row>
        <row r="22">
          <cell r="C22">
            <v>217.6</v>
          </cell>
          <cell r="D22">
            <v>0</v>
          </cell>
          <cell r="O22">
            <v>0</v>
          </cell>
          <cell r="P22">
            <v>0</v>
          </cell>
        </row>
        <row r="23">
          <cell r="C23">
            <v>318</v>
          </cell>
          <cell r="D23">
            <v>0</v>
          </cell>
          <cell r="O23">
            <v>0</v>
          </cell>
          <cell r="P23">
            <v>0</v>
          </cell>
        </row>
        <row r="24">
          <cell r="C24">
            <v>33.5</v>
          </cell>
          <cell r="D24">
            <v>0</v>
          </cell>
          <cell r="O24">
            <v>0</v>
          </cell>
          <cell r="P24">
            <v>0</v>
          </cell>
        </row>
        <row r="25">
          <cell r="C25">
            <v>490.4</v>
          </cell>
          <cell r="D25">
            <v>0</v>
          </cell>
          <cell r="O25">
            <v>0</v>
          </cell>
          <cell r="P25">
            <v>0</v>
          </cell>
        </row>
        <row r="27">
          <cell r="C27">
            <v>7.1</v>
          </cell>
          <cell r="D27">
            <v>0</v>
          </cell>
          <cell r="O27">
            <v>0</v>
          </cell>
          <cell r="P27">
            <v>0</v>
          </cell>
        </row>
        <row r="28">
          <cell r="C28">
            <v>2</v>
          </cell>
          <cell r="D28">
            <v>0</v>
          </cell>
          <cell r="O28">
            <v>0</v>
          </cell>
          <cell r="P28">
            <v>0</v>
          </cell>
        </row>
        <row r="30">
          <cell r="C30">
            <v>0.3</v>
          </cell>
          <cell r="D30">
            <v>0</v>
          </cell>
          <cell r="O30">
            <v>0</v>
          </cell>
          <cell r="P30">
            <v>0</v>
          </cell>
        </row>
        <row r="32">
          <cell r="C32">
            <v>4.8</v>
          </cell>
          <cell r="D32">
            <v>0</v>
          </cell>
          <cell r="O32">
            <v>0</v>
          </cell>
          <cell r="P32">
            <v>0</v>
          </cell>
        </row>
        <row r="33">
          <cell r="C33">
            <v>4.4000000000000004</v>
          </cell>
          <cell r="D33">
            <v>0</v>
          </cell>
          <cell r="O33">
            <v>0</v>
          </cell>
          <cell r="P33">
            <v>0</v>
          </cell>
        </row>
        <row r="35">
          <cell r="C35">
            <v>0.2</v>
          </cell>
          <cell r="D35">
            <v>0</v>
          </cell>
          <cell r="O35">
            <v>0</v>
          </cell>
          <cell r="P35">
            <v>0</v>
          </cell>
        </row>
        <row r="36">
          <cell r="C36">
            <v>0.2</v>
          </cell>
          <cell r="D36">
            <v>0</v>
          </cell>
          <cell r="O36">
            <v>0</v>
          </cell>
        </row>
        <row r="38">
          <cell r="C38">
            <v>0.6</v>
          </cell>
          <cell r="D38">
            <v>0</v>
          </cell>
          <cell r="O38">
            <v>0</v>
          </cell>
          <cell r="P38">
            <v>0</v>
          </cell>
        </row>
        <row r="39">
          <cell r="C39">
            <v>0.1</v>
          </cell>
          <cell r="D39">
            <v>0</v>
          </cell>
          <cell r="O39">
            <v>0</v>
          </cell>
          <cell r="P39">
            <v>0</v>
          </cell>
        </row>
        <row r="41">
          <cell r="C41">
            <v>7.3</v>
          </cell>
          <cell r="D41">
            <v>0</v>
          </cell>
          <cell r="O41">
            <v>0</v>
          </cell>
          <cell r="P41">
            <v>0</v>
          </cell>
        </row>
        <row r="43">
          <cell r="C43">
            <v>0</v>
          </cell>
          <cell r="O43">
            <v>4.9000000000000004</v>
          </cell>
          <cell r="P43">
            <v>0</v>
          </cell>
        </row>
        <row r="44">
          <cell r="C44">
            <v>2</v>
          </cell>
          <cell r="D44">
            <v>0</v>
          </cell>
          <cell r="O44">
            <v>0</v>
          </cell>
          <cell r="P44">
            <v>0</v>
          </cell>
        </row>
        <row r="46">
          <cell r="C46">
            <v>8.1</v>
          </cell>
          <cell r="D46">
            <v>0</v>
          </cell>
          <cell r="O46">
            <v>0</v>
          </cell>
          <cell r="P46">
            <v>0</v>
          </cell>
        </row>
        <row r="50">
          <cell r="C50">
            <v>1.5</v>
          </cell>
          <cell r="D50">
            <v>0</v>
          </cell>
          <cell r="O50">
            <v>0</v>
          </cell>
          <cell r="P50">
            <v>0</v>
          </cell>
        </row>
        <row r="52">
          <cell r="C52">
            <v>10.6</v>
          </cell>
          <cell r="D52">
            <v>0</v>
          </cell>
          <cell r="O52">
            <v>0</v>
          </cell>
          <cell r="P52">
            <v>0</v>
          </cell>
        </row>
        <row r="54">
          <cell r="C54">
            <v>3.7</v>
          </cell>
          <cell r="D54">
            <v>0</v>
          </cell>
          <cell r="O54">
            <v>0</v>
          </cell>
          <cell r="P54">
            <v>0</v>
          </cell>
        </row>
        <row r="56">
          <cell r="C56">
            <v>0.1</v>
          </cell>
          <cell r="D56">
            <v>0</v>
          </cell>
          <cell r="O56">
            <v>0</v>
          </cell>
          <cell r="P56">
            <v>0</v>
          </cell>
        </row>
        <row r="58">
          <cell r="C58">
            <v>56.7</v>
          </cell>
          <cell r="D58">
            <v>0</v>
          </cell>
          <cell r="O58">
            <v>0</v>
          </cell>
          <cell r="P58">
            <v>0</v>
          </cell>
        </row>
        <row r="59">
          <cell r="O59">
            <v>0</v>
          </cell>
          <cell r="P59">
            <v>0</v>
          </cell>
        </row>
        <row r="60">
          <cell r="C60">
            <v>12.200000000000001</v>
          </cell>
        </row>
        <row r="62">
          <cell r="C62">
            <v>13.7</v>
          </cell>
          <cell r="D62">
            <v>0</v>
          </cell>
          <cell r="O62">
            <v>0</v>
          </cell>
          <cell r="P62">
            <v>0</v>
          </cell>
        </row>
        <row r="64">
          <cell r="C64">
            <v>28.5</v>
          </cell>
          <cell r="D64">
            <v>0</v>
          </cell>
          <cell r="O64">
            <v>0</v>
          </cell>
          <cell r="P64">
            <v>0</v>
          </cell>
        </row>
        <row r="66">
          <cell r="C66">
            <v>15.9</v>
          </cell>
          <cell r="D66">
            <v>0</v>
          </cell>
          <cell r="O66">
            <v>0</v>
          </cell>
          <cell r="P66">
            <v>0</v>
          </cell>
        </row>
        <row r="68">
          <cell r="C68">
            <v>26.7</v>
          </cell>
          <cell r="D68">
            <v>0</v>
          </cell>
          <cell r="O68">
            <v>0</v>
          </cell>
          <cell r="P68">
            <v>0</v>
          </cell>
        </row>
        <row r="70">
          <cell r="C70">
            <v>16.599999999999998</v>
          </cell>
          <cell r="D70">
            <v>0</v>
          </cell>
          <cell r="O70">
            <v>0</v>
          </cell>
          <cell r="P70">
            <v>0</v>
          </cell>
        </row>
        <row r="72">
          <cell r="C72">
            <v>9.4</v>
          </cell>
          <cell r="D72">
            <v>0</v>
          </cell>
          <cell r="O72">
            <v>28.2</v>
          </cell>
          <cell r="P72">
            <v>0</v>
          </cell>
        </row>
        <row r="74">
          <cell r="C74">
            <v>6.3999999999999995</v>
          </cell>
          <cell r="D74">
            <v>0</v>
          </cell>
          <cell r="O74">
            <v>11.1</v>
          </cell>
          <cell r="P74">
            <v>0</v>
          </cell>
        </row>
        <row r="76">
          <cell r="C76">
            <v>12.299999999999999</v>
          </cell>
          <cell r="D76">
            <v>0</v>
          </cell>
          <cell r="O76">
            <v>0</v>
          </cell>
          <cell r="P76">
            <v>0</v>
          </cell>
        </row>
        <row r="78">
          <cell r="C78">
            <v>5.5</v>
          </cell>
          <cell r="D78">
            <v>0</v>
          </cell>
          <cell r="O78">
            <v>20.9</v>
          </cell>
          <cell r="P78">
            <v>0</v>
          </cell>
        </row>
        <row r="80">
          <cell r="C80">
            <v>11.799999999999999</v>
          </cell>
          <cell r="D80">
            <v>0</v>
          </cell>
          <cell r="O80">
            <v>0</v>
          </cell>
          <cell r="P80">
            <v>0</v>
          </cell>
        </row>
        <row r="82">
          <cell r="C82">
            <v>1</v>
          </cell>
          <cell r="D82">
            <v>0</v>
          </cell>
          <cell r="O82">
            <v>0</v>
          </cell>
          <cell r="P82">
            <v>0</v>
          </cell>
        </row>
        <row r="84">
          <cell r="C84">
            <v>7.6000000000000005</v>
          </cell>
          <cell r="D84">
            <v>0</v>
          </cell>
          <cell r="O84">
            <v>0</v>
          </cell>
          <cell r="P84">
            <v>0</v>
          </cell>
        </row>
        <row r="86">
          <cell r="C86">
            <v>2.5</v>
          </cell>
          <cell r="D86">
            <v>0</v>
          </cell>
          <cell r="O86">
            <v>0</v>
          </cell>
          <cell r="P86">
            <v>0</v>
          </cell>
        </row>
        <row r="88">
          <cell r="C88">
            <v>14.2</v>
          </cell>
          <cell r="D88">
            <v>0</v>
          </cell>
          <cell r="O88">
            <v>0</v>
          </cell>
          <cell r="P88">
            <v>0</v>
          </cell>
        </row>
        <row r="90">
          <cell r="C90">
            <v>8</v>
          </cell>
          <cell r="D90">
            <v>0</v>
          </cell>
          <cell r="O90">
            <v>0</v>
          </cell>
          <cell r="P90">
            <v>0</v>
          </cell>
        </row>
        <row r="92">
          <cell r="C92">
            <v>19.600000000000001</v>
          </cell>
          <cell r="D92">
            <v>0</v>
          </cell>
          <cell r="O92">
            <v>0</v>
          </cell>
          <cell r="P92">
            <v>0</v>
          </cell>
        </row>
        <row r="94">
          <cell r="C94">
            <v>14.1</v>
          </cell>
          <cell r="D94">
            <v>0</v>
          </cell>
          <cell r="O94">
            <v>0</v>
          </cell>
          <cell r="P94">
            <v>0</v>
          </cell>
        </row>
        <row r="96">
          <cell r="C96">
            <v>17.899999999999999</v>
          </cell>
          <cell r="D96">
            <v>5.8</v>
          </cell>
          <cell r="O96">
            <v>0</v>
          </cell>
          <cell r="P96">
            <v>0</v>
          </cell>
        </row>
        <row r="98">
          <cell r="C98">
            <v>30.599999999999998</v>
          </cell>
          <cell r="D98">
            <v>0</v>
          </cell>
          <cell r="O98">
            <v>0</v>
          </cell>
          <cell r="P98">
            <v>0</v>
          </cell>
        </row>
        <row r="100">
          <cell r="C100">
            <v>14.100000000000001</v>
          </cell>
          <cell r="D100">
            <v>0</v>
          </cell>
          <cell r="O100">
            <v>0</v>
          </cell>
          <cell r="P100">
            <v>0</v>
          </cell>
        </row>
        <row r="102">
          <cell r="C102">
            <v>11.2</v>
          </cell>
          <cell r="D102">
            <v>0</v>
          </cell>
          <cell r="O102">
            <v>16.7</v>
          </cell>
          <cell r="P102">
            <v>0</v>
          </cell>
        </row>
        <row r="104">
          <cell r="C104">
            <v>2.9</v>
          </cell>
          <cell r="D104">
            <v>0</v>
          </cell>
          <cell r="O104">
            <v>0</v>
          </cell>
          <cell r="P104">
            <v>0</v>
          </cell>
        </row>
        <row r="106">
          <cell r="C106">
            <v>9</v>
          </cell>
          <cell r="D106">
            <v>0</v>
          </cell>
          <cell r="O106">
            <v>4.5999999999999996</v>
          </cell>
          <cell r="P106">
            <v>0</v>
          </cell>
        </row>
        <row r="108">
          <cell r="C108">
            <v>2.6</v>
          </cell>
          <cell r="D108">
            <v>0</v>
          </cell>
          <cell r="O108">
            <v>0</v>
          </cell>
          <cell r="P108">
            <v>0</v>
          </cell>
        </row>
        <row r="110">
          <cell r="C110">
            <v>14.9</v>
          </cell>
          <cell r="D110">
            <v>0</v>
          </cell>
          <cell r="O110">
            <v>8.6999999999999993</v>
          </cell>
          <cell r="P110">
            <v>0</v>
          </cell>
        </row>
        <row r="112">
          <cell r="C112">
            <v>10.7</v>
          </cell>
          <cell r="D112">
            <v>0</v>
          </cell>
          <cell r="O112">
            <v>0</v>
          </cell>
          <cell r="P112">
            <v>0</v>
          </cell>
        </row>
        <row r="114">
          <cell r="C114">
            <v>0.4</v>
          </cell>
          <cell r="D114">
            <v>0</v>
          </cell>
          <cell r="O114">
            <v>0</v>
          </cell>
          <cell r="P114">
            <v>0</v>
          </cell>
        </row>
        <row r="116">
          <cell r="C116">
            <v>7.8999999999999995</v>
          </cell>
          <cell r="D116">
            <v>0</v>
          </cell>
          <cell r="O116">
            <v>0</v>
          </cell>
          <cell r="P116">
            <v>0</v>
          </cell>
        </row>
        <row r="118">
          <cell r="C118">
            <v>20.099999999999998</v>
          </cell>
          <cell r="D118">
            <v>0</v>
          </cell>
          <cell r="O118">
            <v>0</v>
          </cell>
          <cell r="P118">
            <v>0</v>
          </cell>
        </row>
        <row r="120">
          <cell r="C120">
            <v>52.8</v>
          </cell>
          <cell r="D120">
            <v>0</v>
          </cell>
          <cell r="O120">
            <v>0</v>
          </cell>
          <cell r="P120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8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6640625" style="34" customWidth="1"/>
    <col min="2" max="2" width="73.5546875" style="36" customWidth="1"/>
    <col min="3" max="3" width="10.33203125" style="37" hidden="1" customWidth="1"/>
    <col min="4" max="4" width="10.6640625" style="34" hidden="1" customWidth="1"/>
    <col min="5" max="5" width="12.33203125" style="34" customWidth="1"/>
    <col min="6" max="16384" width="9.44140625" style="34"/>
  </cols>
  <sheetData>
    <row r="1" spans="1:5" x14ac:dyDescent="0.25">
      <c r="B1" s="231" t="s">
        <v>137</v>
      </c>
      <c r="C1" s="231"/>
      <c r="D1" s="231"/>
      <c r="E1" s="231"/>
    </row>
    <row r="2" spans="1:5" x14ac:dyDescent="0.25">
      <c r="B2" s="231" t="s">
        <v>264</v>
      </c>
      <c r="C2" s="231"/>
      <c r="D2" s="231"/>
      <c r="E2" s="231"/>
    </row>
    <row r="3" spans="1:5" x14ac:dyDescent="0.25">
      <c r="B3" s="231" t="s">
        <v>397</v>
      </c>
      <c r="C3" s="231"/>
      <c r="D3" s="231"/>
      <c r="E3" s="231"/>
    </row>
    <row r="4" spans="1:5" x14ac:dyDescent="0.25">
      <c r="B4" s="231" t="s">
        <v>138</v>
      </c>
      <c r="C4" s="231"/>
      <c r="D4" s="231"/>
      <c r="E4" s="231"/>
    </row>
    <row r="5" spans="1:5" ht="15" customHeight="1" x14ac:dyDescent="0.25">
      <c r="B5" s="230" t="s">
        <v>398</v>
      </c>
      <c r="C5" s="230"/>
      <c r="D5" s="230"/>
      <c r="E5" s="230"/>
    </row>
    <row r="6" spans="1:5" x14ac:dyDescent="0.25">
      <c r="B6" s="230" t="s">
        <v>419</v>
      </c>
      <c r="C6" s="230"/>
      <c r="D6" s="230"/>
      <c r="E6" s="230"/>
    </row>
    <row r="7" spans="1:5" ht="15" customHeight="1" x14ac:dyDescent="0.25">
      <c r="B7" s="230" t="s">
        <v>445</v>
      </c>
      <c r="C7" s="230"/>
      <c r="D7" s="230"/>
      <c r="E7" s="230"/>
    </row>
    <row r="8" spans="1:5" x14ac:dyDescent="0.25">
      <c r="B8" s="230" t="s">
        <v>449</v>
      </c>
      <c r="C8" s="230"/>
      <c r="D8" s="230"/>
      <c r="E8" s="230"/>
    </row>
    <row r="9" spans="1:5" ht="15" customHeight="1" x14ac:dyDescent="0.25">
      <c r="B9" s="230" t="s">
        <v>453</v>
      </c>
      <c r="C9" s="230"/>
      <c r="D9" s="230"/>
      <c r="E9" s="230"/>
    </row>
    <row r="10" spans="1:5" x14ac:dyDescent="0.25">
      <c r="B10" s="230" t="s">
        <v>465</v>
      </c>
      <c r="C10" s="230"/>
      <c r="D10" s="230"/>
      <c r="E10" s="230"/>
    </row>
    <row r="11" spans="1:5" ht="15" customHeight="1" x14ac:dyDescent="0.25">
      <c r="B11" s="230" t="s">
        <v>466</v>
      </c>
      <c r="C11" s="230"/>
      <c r="D11" s="230"/>
      <c r="E11" s="230"/>
    </row>
    <row r="12" spans="1:5" x14ac:dyDescent="0.25">
      <c r="B12" s="230" t="s">
        <v>467</v>
      </c>
      <c r="C12" s="230"/>
      <c r="D12" s="230"/>
      <c r="E12" s="230"/>
    </row>
    <row r="13" spans="1:5" ht="12" customHeight="1" x14ac:dyDescent="0.25">
      <c r="B13" s="35"/>
      <c r="C13" s="35"/>
      <c r="D13" s="35"/>
      <c r="E13" s="35"/>
    </row>
    <row r="14" spans="1:5" ht="15" customHeight="1" x14ac:dyDescent="0.25">
      <c r="A14" s="229" t="s">
        <v>265</v>
      </c>
      <c r="B14" s="229"/>
      <c r="C14" s="229"/>
      <c r="D14" s="229"/>
      <c r="E14" s="229"/>
    </row>
    <row r="15" spans="1:5" ht="21" customHeight="1" x14ac:dyDescent="0.25">
      <c r="E15" s="2" t="s">
        <v>159</v>
      </c>
    </row>
    <row r="16" spans="1:5" ht="27.6" x14ac:dyDescent="0.25">
      <c r="A16" s="38" t="s">
        <v>84</v>
      </c>
      <c r="B16" s="39" t="s">
        <v>85</v>
      </c>
      <c r="C16" s="40" t="s">
        <v>133</v>
      </c>
      <c r="D16" s="41" t="s">
        <v>131</v>
      </c>
      <c r="E16" s="39" t="s">
        <v>0</v>
      </c>
    </row>
    <row r="17" spans="1:5" x14ac:dyDescent="0.25">
      <c r="A17" s="42" t="s">
        <v>9</v>
      </c>
      <c r="B17" s="43" t="s">
        <v>86</v>
      </c>
      <c r="C17" s="55">
        <f>C18+C21+C25</f>
        <v>31009.5</v>
      </c>
      <c r="D17" s="56">
        <f>D18+D21+D25</f>
        <v>0</v>
      </c>
      <c r="E17" s="57">
        <f>E18+E21+E25</f>
        <v>31009.5</v>
      </c>
    </row>
    <row r="18" spans="1:5" x14ac:dyDescent="0.25">
      <c r="A18" s="42" t="s">
        <v>87</v>
      </c>
      <c r="B18" s="43" t="s">
        <v>88</v>
      </c>
      <c r="C18" s="55">
        <f>C19</f>
        <v>30076</v>
      </c>
      <c r="D18" s="56">
        <f>D19</f>
        <v>0</v>
      </c>
      <c r="E18" s="57">
        <f>E19</f>
        <v>30076</v>
      </c>
    </row>
    <row r="19" spans="1:5" ht="15" customHeight="1" x14ac:dyDescent="0.25">
      <c r="A19" s="42" t="s">
        <v>89</v>
      </c>
      <c r="B19" s="44" t="s">
        <v>280</v>
      </c>
      <c r="C19" s="16">
        <v>30076</v>
      </c>
      <c r="D19" s="58"/>
      <c r="E19" s="61">
        <f>C19+D19</f>
        <v>30076</v>
      </c>
    </row>
    <row r="20" spans="1:5" ht="26.4" x14ac:dyDescent="0.25">
      <c r="A20" s="42"/>
      <c r="B20" s="72" t="s">
        <v>281</v>
      </c>
      <c r="C20" s="16">
        <v>53</v>
      </c>
      <c r="D20" s="58"/>
      <c r="E20" s="61">
        <v>53</v>
      </c>
    </row>
    <row r="21" spans="1:5" x14ac:dyDescent="0.25">
      <c r="A21" s="42" t="s">
        <v>90</v>
      </c>
      <c r="B21" s="43" t="s">
        <v>91</v>
      </c>
      <c r="C21" s="55">
        <f>C22+C23+C24</f>
        <v>810</v>
      </c>
      <c r="D21" s="56">
        <f>D22+D23+D24</f>
        <v>0</v>
      </c>
      <c r="E21" s="57">
        <f>E22+E23+E24</f>
        <v>810</v>
      </c>
    </row>
    <row r="22" spans="1:5" x14ac:dyDescent="0.25">
      <c r="A22" s="42" t="s">
        <v>92</v>
      </c>
      <c r="B22" s="44" t="s">
        <v>124</v>
      </c>
      <c r="C22" s="60">
        <v>350</v>
      </c>
      <c r="D22" s="58"/>
      <c r="E22" s="61">
        <f>C22+D22</f>
        <v>350</v>
      </c>
    </row>
    <row r="23" spans="1:5" x14ac:dyDescent="0.25">
      <c r="A23" s="42" t="s">
        <v>93</v>
      </c>
      <c r="B23" s="44" t="s">
        <v>125</v>
      </c>
      <c r="C23" s="60">
        <v>10</v>
      </c>
      <c r="D23" s="58"/>
      <c r="E23" s="61">
        <f>C23+D23</f>
        <v>10</v>
      </c>
    </row>
    <row r="24" spans="1:5" x14ac:dyDescent="0.25">
      <c r="A24" s="42" t="s">
        <v>94</v>
      </c>
      <c r="B24" s="44" t="s">
        <v>126</v>
      </c>
      <c r="C24" s="60">
        <v>450</v>
      </c>
      <c r="D24" s="58"/>
      <c r="E24" s="61">
        <f>C24+D24</f>
        <v>450</v>
      </c>
    </row>
    <row r="25" spans="1:5" x14ac:dyDescent="0.25">
      <c r="A25" s="42" t="s">
        <v>95</v>
      </c>
      <c r="B25" s="45" t="s">
        <v>96</v>
      </c>
      <c r="C25" s="55">
        <f>C26</f>
        <v>123.5</v>
      </c>
      <c r="D25" s="56">
        <f t="shared" ref="D25:E25" si="0">D26</f>
        <v>0</v>
      </c>
      <c r="E25" s="57">
        <f t="shared" si="0"/>
        <v>123.5</v>
      </c>
    </row>
    <row r="26" spans="1:5" x14ac:dyDescent="0.25">
      <c r="A26" s="42" t="s">
        <v>97</v>
      </c>
      <c r="B26" s="44" t="s">
        <v>127</v>
      </c>
      <c r="C26" s="60">
        <v>123.5</v>
      </c>
      <c r="D26" s="58"/>
      <c r="E26" s="61">
        <f>C26+D26</f>
        <v>123.5</v>
      </c>
    </row>
    <row r="27" spans="1:5" x14ac:dyDescent="0.25">
      <c r="A27" s="42" t="s">
        <v>62</v>
      </c>
      <c r="B27" s="43" t="s">
        <v>98</v>
      </c>
      <c r="C27" s="55">
        <f>C28+C33+C40+C42</f>
        <v>3408.5</v>
      </c>
      <c r="D27" s="56">
        <f>D28+D33+D40+D42</f>
        <v>131.20000000000002</v>
      </c>
      <c r="E27" s="57">
        <f>E28+E33+E40+E42</f>
        <v>3539.7000000000003</v>
      </c>
    </row>
    <row r="28" spans="1:5" x14ac:dyDescent="0.25">
      <c r="A28" s="42" t="s">
        <v>99</v>
      </c>
      <c r="B28" s="43" t="s">
        <v>100</v>
      </c>
      <c r="C28" s="55">
        <f>C29+C30+C31+C32</f>
        <v>343.6</v>
      </c>
      <c r="D28" s="56">
        <f>D29+D30+D31+D32</f>
        <v>0</v>
      </c>
      <c r="E28" s="57">
        <f>E29+E30+E31+E32</f>
        <v>343.6</v>
      </c>
    </row>
    <row r="29" spans="1:5" ht="27.6" x14ac:dyDescent="0.25">
      <c r="A29" s="42" t="s">
        <v>101</v>
      </c>
      <c r="B29" s="44" t="s">
        <v>128</v>
      </c>
      <c r="C29" s="60">
        <v>200</v>
      </c>
      <c r="D29" s="58"/>
      <c r="E29" s="61">
        <f>C29+D29</f>
        <v>200</v>
      </c>
    </row>
    <row r="30" spans="1:5" x14ac:dyDescent="0.25">
      <c r="A30" s="42" t="s">
        <v>102</v>
      </c>
      <c r="B30" s="44" t="s">
        <v>129</v>
      </c>
      <c r="C30" s="60">
        <v>53.6</v>
      </c>
      <c r="D30" s="58"/>
      <c r="E30" s="61">
        <f>C30+D30</f>
        <v>53.6</v>
      </c>
    </row>
    <row r="31" spans="1:5" s="1" customFormat="1" x14ac:dyDescent="0.25">
      <c r="A31" s="33" t="s">
        <v>103</v>
      </c>
      <c r="B31" s="78" t="s">
        <v>130</v>
      </c>
      <c r="C31" s="16">
        <v>90</v>
      </c>
      <c r="D31" s="21"/>
      <c r="E31" s="59">
        <f>C31+D31</f>
        <v>90</v>
      </c>
    </row>
    <row r="32" spans="1:5" hidden="1" x14ac:dyDescent="0.25">
      <c r="A32" s="42" t="s">
        <v>167</v>
      </c>
      <c r="B32" s="44" t="s">
        <v>166</v>
      </c>
      <c r="C32" s="55"/>
      <c r="D32" s="56"/>
      <c r="E32" s="57">
        <f>C32+D32</f>
        <v>0</v>
      </c>
    </row>
    <row r="33" spans="1:5" x14ac:dyDescent="0.25">
      <c r="A33" s="42" t="s">
        <v>104</v>
      </c>
      <c r="B33" s="43" t="s">
        <v>105</v>
      </c>
      <c r="C33" s="55">
        <f>C34+C35+C36+C37</f>
        <v>3038</v>
      </c>
      <c r="D33" s="56">
        <f t="shared" ref="D33:E33" si="1">D34+D35+D36+D37</f>
        <v>97.800000000000011</v>
      </c>
      <c r="E33" s="57">
        <f t="shared" si="1"/>
        <v>3135.8</v>
      </c>
    </row>
    <row r="34" spans="1:5" ht="15.75" customHeight="1" x14ac:dyDescent="0.25">
      <c r="A34" s="42" t="s">
        <v>106</v>
      </c>
      <c r="B34" s="44" t="s">
        <v>105</v>
      </c>
      <c r="C34" s="16">
        <v>180.9</v>
      </c>
      <c r="D34" s="21">
        <v>0.1</v>
      </c>
      <c r="E34" s="61">
        <f t="shared" ref="E34:E43" si="2">C34+D34</f>
        <v>181</v>
      </c>
    </row>
    <row r="35" spans="1:5" x14ac:dyDescent="0.25">
      <c r="A35" s="42" t="s">
        <v>107</v>
      </c>
      <c r="B35" s="44" t="s">
        <v>170</v>
      </c>
      <c r="C35" s="16">
        <v>368.8</v>
      </c>
      <c r="D35" s="21">
        <v>2.2999999999999998</v>
      </c>
      <c r="E35" s="61">
        <f t="shared" si="2"/>
        <v>371.1</v>
      </c>
    </row>
    <row r="36" spans="1:5" x14ac:dyDescent="0.25">
      <c r="A36" s="42" t="s">
        <v>108</v>
      </c>
      <c r="B36" s="44" t="s">
        <v>139</v>
      </c>
      <c r="C36" s="60">
        <v>993.3</v>
      </c>
      <c r="D36" s="58">
        <v>95.4</v>
      </c>
      <c r="E36" s="61">
        <f t="shared" si="2"/>
        <v>1088.7</v>
      </c>
    </row>
    <row r="37" spans="1:5" x14ac:dyDescent="0.25">
      <c r="A37" s="42" t="s">
        <v>175</v>
      </c>
      <c r="B37" s="49" t="s">
        <v>220</v>
      </c>
      <c r="C37" s="16">
        <f>C38+C39</f>
        <v>1495</v>
      </c>
      <c r="D37" s="21"/>
      <c r="E37" s="59">
        <f t="shared" ref="E37" si="3">E38+E39</f>
        <v>1495</v>
      </c>
    </row>
    <row r="38" spans="1:5" x14ac:dyDescent="0.25">
      <c r="A38" s="71" t="s">
        <v>176</v>
      </c>
      <c r="B38" s="72" t="s">
        <v>221</v>
      </c>
      <c r="C38" s="73">
        <v>50</v>
      </c>
      <c r="D38" s="74"/>
      <c r="E38" s="75">
        <f>C38+D38</f>
        <v>50</v>
      </c>
    </row>
    <row r="39" spans="1:5" x14ac:dyDescent="0.25">
      <c r="A39" s="71" t="s">
        <v>177</v>
      </c>
      <c r="B39" s="72" t="s">
        <v>222</v>
      </c>
      <c r="C39" s="73">
        <v>1445</v>
      </c>
      <c r="D39" s="74"/>
      <c r="E39" s="75">
        <f>C39+D39</f>
        <v>1445</v>
      </c>
    </row>
    <row r="40" spans="1:5" x14ac:dyDescent="0.25">
      <c r="A40" s="42" t="s">
        <v>109</v>
      </c>
      <c r="B40" s="43" t="s">
        <v>110</v>
      </c>
      <c r="C40" s="55">
        <v>20</v>
      </c>
      <c r="D40" s="56"/>
      <c r="E40" s="62">
        <f t="shared" si="2"/>
        <v>20</v>
      </c>
    </row>
    <row r="41" spans="1:5" ht="14.4" hidden="1" x14ac:dyDescent="0.3">
      <c r="A41" s="42"/>
      <c r="B41" s="46" t="s">
        <v>153</v>
      </c>
      <c r="C41" s="63"/>
      <c r="D41" s="64"/>
      <c r="E41" s="65">
        <f t="shared" si="2"/>
        <v>0</v>
      </c>
    </row>
    <row r="42" spans="1:5" x14ac:dyDescent="0.25">
      <c r="A42" s="42" t="s">
        <v>111</v>
      </c>
      <c r="B42" s="43" t="s">
        <v>112</v>
      </c>
      <c r="C42" s="66">
        <v>6.9</v>
      </c>
      <c r="D42" s="67">
        <v>33.4</v>
      </c>
      <c r="E42" s="62">
        <f>C42+D42</f>
        <v>40.299999999999997</v>
      </c>
    </row>
    <row r="43" spans="1:5" s="48" customFormat="1" ht="14.4" hidden="1" x14ac:dyDescent="0.3">
      <c r="A43" s="47"/>
      <c r="B43" s="46" t="s">
        <v>152</v>
      </c>
      <c r="C43" s="63">
        <v>0.9</v>
      </c>
      <c r="D43" s="64"/>
      <c r="E43" s="62">
        <f t="shared" si="2"/>
        <v>0.9</v>
      </c>
    </row>
    <row r="44" spans="1:5" x14ac:dyDescent="0.25">
      <c r="A44" s="42" t="s">
        <v>10</v>
      </c>
      <c r="B44" s="43" t="s">
        <v>113</v>
      </c>
      <c r="C44" s="66">
        <f>C45+C50</f>
        <v>253</v>
      </c>
      <c r="D44" s="67">
        <f t="shared" ref="D44" si="4">D45+D50</f>
        <v>32.200000000000003</v>
      </c>
      <c r="E44" s="62">
        <f>E45+E50</f>
        <v>285.2</v>
      </c>
    </row>
    <row r="45" spans="1:5" x14ac:dyDescent="0.25">
      <c r="A45" s="42" t="s">
        <v>114</v>
      </c>
      <c r="B45" s="43" t="s">
        <v>115</v>
      </c>
      <c r="C45" s="66">
        <f>C46+C47+C49+C48</f>
        <v>253</v>
      </c>
      <c r="D45" s="67">
        <f>D46+D47+D48</f>
        <v>32.200000000000003</v>
      </c>
      <c r="E45" s="62">
        <f>E46+E47+E48</f>
        <v>285.2</v>
      </c>
    </row>
    <row r="46" spans="1:5" x14ac:dyDescent="0.25">
      <c r="A46" s="33" t="s">
        <v>116</v>
      </c>
      <c r="B46" s="78" t="s">
        <v>179</v>
      </c>
      <c r="C46" s="16">
        <v>30</v>
      </c>
      <c r="D46" s="21"/>
      <c r="E46" s="61">
        <f t="shared" ref="E46:E50" si="5">C46+D46</f>
        <v>30</v>
      </c>
    </row>
    <row r="47" spans="1:5" x14ac:dyDescent="0.25">
      <c r="A47" s="42" t="s">
        <v>117</v>
      </c>
      <c r="B47" s="49" t="s">
        <v>155</v>
      </c>
      <c r="C47" s="16">
        <v>223</v>
      </c>
      <c r="D47" s="21">
        <v>30.2</v>
      </c>
      <c r="E47" s="61">
        <f t="shared" si="5"/>
        <v>253.2</v>
      </c>
    </row>
    <row r="48" spans="1:5" x14ac:dyDescent="0.25">
      <c r="A48" s="42" t="s">
        <v>154</v>
      </c>
      <c r="B48" s="49" t="s">
        <v>231</v>
      </c>
      <c r="C48" s="16"/>
      <c r="D48" s="21">
        <v>2</v>
      </c>
      <c r="E48" s="61">
        <f t="shared" si="5"/>
        <v>2</v>
      </c>
    </row>
    <row r="49" spans="1:9" hidden="1" x14ac:dyDescent="0.25">
      <c r="A49" s="42" t="s">
        <v>230</v>
      </c>
      <c r="B49" s="49" t="s">
        <v>156</v>
      </c>
      <c r="C49" s="16"/>
      <c r="D49" s="21"/>
      <c r="E49" s="61">
        <f t="shared" si="5"/>
        <v>0</v>
      </c>
    </row>
    <row r="50" spans="1:9" x14ac:dyDescent="0.25">
      <c r="A50" s="33" t="s">
        <v>157</v>
      </c>
      <c r="B50" s="50" t="s">
        <v>158</v>
      </c>
      <c r="C50" s="66"/>
      <c r="D50" s="67"/>
      <c r="E50" s="62">
        <f t="shared" si="5"/>
        <v>0</v>
      </c>
    </row>
    <row r="51" spans="1:9" x14ac:dyDescent="0.25">
      <c r="A51" s="42" t="s">
        <v>11</v>
      </c>
      <c r="B51" s="43" t="s">
        <v>118</v>
      </c>
      <c r="C51" s="55">
        <f>C52+C76+C77+C112+C114</f>
        <v>26679.3</v>
      </c>
      <c r="D51" s="67">
        <f>D52+D76+D77+D112+D114</f>
        <v>272.2</v>
      </c>
      <c r="E51" s="62">
        <f>E52+E76+E77+E112+E114</f>
        <v>26951.5</v>
      </c>
    </row>
    <row r="52" spans="1:9" s="1" customFormat="1" ht="27.6" x14ac:dyDescent="0.25">
      <c r="A52" s="33" t="s">
        <v>119</v>
      </c>
      <c r="B52" s="50" t="s">
        <v>195</v>
      </c>
      <c r="C52" s="66">
        <f>SUM(C53:C75)</f>
        <v>4297.9999999999991</v>
      </c>
      <c r="D52" s="56">
        <f>SUM(D53:D75)</f>
        <v>140</v>
      </c>
      <c r="E52" s="57">
        <f>SUM(E53:E75)</f>
        <v>4437.9999999999991</v>
      </c>
      <c r="I52" s="86"/>
    </row>
    <row r="53" spans="1:9" x14ac:dyDescent="0.25">
      <c r="A53" s="47" t="s">
        <v>120</v>
      </c>
      <c r="B53" s="91" t="s">
        <v>268</v>
      </c>
      <c r="C53" s="68">
        <v>0.7</v>
      </c>
      <c r="D53" s="64"/>
      <c r="E53" s="65">
        <f t="shared" ref="E53:E76" si="6">C53+D53</f>
        <v>0.7</v>
      </c>
    </row>
    <row r="54" spans="1:9" x14ac:dyDescent="0.25">
      <c r="A54" s="47" t="s">
        <v>121</v>
      </c>
      <c r="B54" s="91" t="s">
        <v>65</v>
      </c>
      <c r="C54" s="68">
        <v>26.8</v>
      </c>
      <c r="D54" s="64"/>
      <c r="E54" s="65">
        <f t="shared" si="6"/>
        <v>26.8</v>
      </c>
    </row>
    <row r="55" spans="1:9" x14ac:dyDescent="0.25">
      <c r="A55" s="47" t="s">
        <v>122</v>
      </c>
      <c r="B55" s="91" t="s">
        <v>72</v>
      </c>
      <c r="C55" s="68">
        <v>8.4</v>
      </c>
      <c r="D55" s="64"/>
      <c r="E55" s="65">
        <f t="shared" si="6"/>
        <v>8.4</v>
      </c>
    </row>
    <row r="56" spans="1:9" x14ac:dyDescent="0.25">
      <c r="A56" s="47" t="s">
        <v>196</v>
      </c>
      <c r="B56" s="91" t="s">
        <v>66</v>
      </c>
      <c r="C56" s="68">
        <v>295.7</v>
      </c>
      <c r="D56" s="64"/>
      <c r="E56" s="65">
        <f t="shared" si="6"/>
        <v>295.7</v>
      </c>
    </row>
    <row r="57" spans="1:9" x14ac:dyDescent="0.25">
      <c r="A57" s="47" t="s">
        <v>197</v>
      </c>
      <c r="B57" s="91" t="s">
        <v>234</v>
      </c>
      <c r="C57" s="68">
        <v>650.79999999999995</v>
      </c>
      <c r="D57" s="64"/>
      <c r="E57" s="65">
        <f t="shared" si="6"/>
        <v>650.79999999999995</v>
      </c>
    </row>
    <row r="58" spans="1:9" x14ac:dyDescent="0.25">
      <c r="A58" s="47" t="s">
        <v>198</v>
      </c>
      <c r="B58" s="91" t="s">
        <v>82</v>
      </c>
      <c r="C58" s="68">
        <v>1512.3</v>
      </c>
      <c r="D58" s="64">
        <v>140</v>
      </c>
      <c r="E58" s="65">
        <f t="shared" si="6"/>
        <v>1652.3</v>
      </c>
    </row>
    <row r="59" spans="1:9" x14ac:dyDescent="0.25">
      <c r="A59" s="47" t="s">
        <v>199</v>
      </c>
      <c r="B59" s="91" t="s">
        <v>73</v>
      </c>
      <c r="C59" s="68">
        <v>18.399999999999999</v>
      </c>
      <c r="D59" s="64"/>
      <c r="E59" s="65">
        <f t="shared" si="6"/>
        <v>18.399999999999999</v>
      </c>
    </row>
    <row r="60" spans="1:9" x14ac:dyDescent="0.25">
      <c r="A60" s="47" t="s">
        <v>200</v>
      </c>
      <c r="B60" s="91" t="s">
        <v>171</v>
      </c>
      <c r="C60" s="68">
        <v>111.6</v>
      </c>
      <c r="D60" s="64"/>
      <c r="E60" s="65">
        <f t="shared" si="6"/>
        <v>111.6</v>
      </c>
    </row>
    <row r="61" spans="1:9" ht="26.4" x14ac:dyDescent="0.25">
      <c r="A61" s="47" t="s">
        <v>201</v>
      </c>
      <c r="B61" s="91" t="s">
        <v>269</v>
      </c>
      <c r="C61" s="68">
        <v>357.8</v>
      </c>
      <c r="D61" s="64"/>
      <c r="E61" s="65">
        <f t="shared" si="6"/>
        <v>357.8</v>
      </c>
    </row>
    <row r="62" spans="1:9" ht="26.4" x14ac:dyDescent="0.25">
      <c r="A62" s="47" t="s">
        <v>202</v>
      </c>
      <c r="B62" s="91" t="s">
        <v>232</v>
      </c>
      <c r="C62" s="68">
        <v>78.8</v>
      </c>
      <c r="D62" s="64"/>
      <c r="E62" s="65">
        <f t="shared" si="6"/>
        <v>78.8</v>
      </c>
    </row>
    <row r="63" spans="1:9" x14ac:dyDescent="0.25">
      <c r="A63" s="47" t="s">
        <v>203</v>
      </c>
      <c r="B63" s="91" t="s">
        <v>67</v>
      </c>
      <c r="C63" s="68">
        <v>30.6</v>
      </c>
      <c r="D63" s="64"/>
      <c r="E63" s="65">
        <f t="shared" si="6"/>
        <v>30.6</v>
      </c>
    </row>
    <row r="64" spans="1:9" x14ac:dyDescent="0.25">
      <c r="A64" s="47" t="s">
        <v>204</v>
      </c>
      <c r="B64" s="91" t="s">
        <v>68</v>
      </c>
      <c r="C64" s="68">
        <v>6.5</v>
      </c>
      <c r="D64" s="64"/>
      <c r="E64" s="65">
        <f t="shared" si="6"/>
        <v>6.5</v>
      </c>
    </row>
    <row r="65" spans="1:5" x14ac:dyDescent="0.25">
      <c r="A65" s="47" t="s">
        <v>205</v>
      </c>
      <c r="B65" s="91" t="s">
        <v>70</v>
      </c>
      <c r="C65" s="68">
        <v>0.7</v>
      </c>
      <c r="D65" s="64"/>
      <c r="E65" s="65">
        <f t="shared" si="6"/>
        <v>0.7</v>
      </c>
    </row>
    <row r="66" spans="1:5" x14ac:dyDescent="0.25">
      <c r="A66" s="47" t="s">
        <v>206</v>
      </c>
      <c r="B66" s="91" t="s">
        <v>71</v>
      </c>
      <c r="C66" s="68">
        <v>20.9</v>
      </c>
      <c r="D66" s="64"/>
      <c r="E66" s="65">
        <f t="shared" si="6"/>
        <v>20.9</v>
      </c>
    </row>
    <row r="67" spans="1:5" x14ac:dyDescent="0.25">
      <c r="A67" s="47" t="s">
        <v>207</v>
      </c>
      <c r="B67" s="91" t="s">
        <v>78</v>
      </c>
      <c r="C67" s="68">
        <v>672.4</v>
      </c>
      <c r="D67" s="64"/>
      <c r="E67" s="65">
        <f t="shared" si="6"/>
        <v>672.4</v>
      </c>
    </row>
    <row r="68" spans="1:5" ht="26.4" x14ac:dyDescent="0.25">
      <c r="A68" s="47" t="s">
        <v>208</v>
      </c>
      <c r="B68" s="91" t="s">
        <v>236</v>
      </c>
      <c r="C68" s="68">
        <v>6</v>
      </c>
      <c r="D68" s="64"/>
      <c r="E68" s="65">
        <f t="shared" si="6"/>
        <v>6</v>
      </c>
    </row>
    <row r="69" spans="1:5" x14ac:dyDescent="0.25">
      <c r="A69" s="47" t="s">
        <v>209</v>
      </c>
      <c r="B69" s="91" t="s">
        <v>223</v>
      </c>
      <c r="C69" s="68">
        <v>216.9</v>
      </c>
      <c r="D69" s="64"/>
      <c r="E69" s="65">
        <f t="shared" si="6"/>
        <v>216.9</v>
      </c>
    </row>
    <row r="70" spans="1:5" ht="26.4" x14ac:dyDescent="0.25">
      <c r="A70" s="47" t="s">
        <v>210</v>
      </c>
      <c r="B70" s="91" t="s">
        <v>270</v>
      </c>
      <c r="C70" s="68">
        <v>0.2</v>
      </c>
      <c r="D70" s="64"/>
      <c r="E70" s="65">
        <f t="shared" si="6"/>
        <v>0.2</v>
      </c>
    </row>
    <row r="71" spans="1:5" ht="26.4" x14ac:dyDescent="0.25">
      <c r="A71" s="47" t="s">
        <v>211</v>
      </c>
      <c r="B71" s="82" t="s">
        <v>79</v>
      </c>
      <c r="C71" s="68">
        <v>219</v>
      </c>
      <c r="D71" s="64"/>
      <c r="E71" s="65">
        <f t="shared" si="6"/>
        <v>219</v>
      </c>
    </row>
    <row r="72" spans="1:5" ht="15.75" customHeight="1" x14ac:dyDescent="0.25">
      <c r="A72" s="47" t="s">
        <v>212</v>
      </c>
      <c r="B72" s="91" t="s">
        <v>69</v>
      </c>
      <c r="C72" s="68">
        <v>29.9</v>
      </c>
      <c r="D72" s="64"/>
      <c r="E72" s="65">
        <f t="shared" si="6"/>
        <v>29.9</v>
      </c>
    </row>
    <row r="73" spans="1:5" x14ac:dyDescent="0.25">
      <c r="A73" s="47" t="s">
        <v>213</v>
      </c>
      <c r="B73" s="91" t="s">
        <v>80</v>
      </c>
      <c r="C73" s="68">
        <v>9.6999999999999993</v>
      </c>
      <c r="D73" s="64"/>
      <c r="E73" s="65">
        <f t="shared" si="6"/>
        <v>9.6999999999999993</v>
      </c>
    </row>
    <row r="74" spans="1:5" x14ac:dyDescent="0.25">
      <c r="A74" s="47" t="s">
        <v>214</v>
      </c>
      <c r="B74" s="91" t="s">
        <v>163</v>
      </c>
      <c r="C74" s="68">
        <v>6.2</v>
      </c>
      <c r="D74" s="64"/>
      <c r="E74" s="65">
        <f t="shared" si="6"/>
        <v>6.2</v>
      </c>
    </row>
    <row r="75" spans="1:5" x14ac:dyDescent="0.25">
      <c r="A75" s="47" t="s">
        <v>233</v>
      </c>
      <c r="B75" s="91" t="s">
        <v>180</v>
      </c>
      <c r="C75" s="68">
        <v>17.7</v>
      </c>
      <c r="D75" s="64"/>
      <c r="E75" s="65">
        <f t="shared" si="6"/>
        <v>17.7</v>
      </c>
    </row>
    <row r="76" spans="1:5" s="1" customFormat="1" ht="15" customHeight="1" x14ac:dyDescent="0.25">
      <c r="A76" s="33" t="s">
        <v>174</v>
      </c>
      <c r="B76" s="50" t="s">
        <v>267</v>
      </c>
      <c r="C76" s="66">
        <v>13456.2</v>
      </c>
      <c r="D76" s="67">
        <v>-143.5</v>
      </c>
      <c r="E76" s="62">
        <f t="shared" si="6"/>
        <v>13312.7</v>
      </c>
    </row>
    <row r="77" spans="1:5" s="1" customFormat="1" ht="15" customHeight="1" x14ac:dyDescent="0.25">
      <c r="A77" s="33" t="s">
        <v>178</v>
      </c>
      <c r="B77" s="50" t="s">
        <v>183</v>
      </c>
      <c r="C77" s="66">
        <f>C78+C86+C87+C88+C89+C90+C91+C92+C93+C94+C95+C96+C97+C98+C99+C100+C101+C102+C103+C104+C105+C106+C107+C108+C109+C110+C111</f>
        <v>7559.3999999999987</v>
      </c>
      <c r="D77" s="66">
        <f t="shared" ref="D77:E77" si="7">D78+D86+D87+D88+D89+D90+D91+D92+D93+D94+D95+D96+D97+D98+D99+D100+D101+D102+D103+D104+D105+D106+D107+D108+D109+D110+D111</f>
        <v>70.899999999999991</v>
      </c>
      <c r="E77" s="62">
        <f t="shared" si="7"/>
        <v>7630.3</v>
      </c>
    </row>
    <row r="78" spans="1:5" s="1" customFormat="1" x14ac:dyDescent="0.25">
      <c r="A78" s="33" t="s">
        <v>160</v>
      </c>
      <c r="B78" s="51" t="s">
        <v>184</v>
      </c>
      <c r="C78" s="66">
        <f>SUM(C79:C85)</f>
        <v>1434</v>
      </c>
      <c r="D78" s="67">
        <f>SUM(D79:D85)</f>
        <v>0</v>
      </c>
      <c r="E78" s="62">
        <f>SUM(E79:E85)</f>
        <v>1434</v>
      </c>
    </row>
    <row r="79" spans="1:5" s="53" customFormat="1" ht="49.5" hidden="1" customHeight="1" x14ac:dyDescent="0.25">
      <c r="A79" s="47" t="s">
        <v>146</v>
      </c>
      <c r="B79" s="52" t="s">
        <v>165</v>
      </c>
      <c r="C79" s="68"/>
      <c r="D79" s="64"/>
      <c r="E79" s="65">
        <f t="shared" ref="E79:E113" si="8">C79+D79</f>
        <v>0</v>
      </c>
    </row>
    <row r="80" spans="1:5" s="53" customFormat="1" ht="26.4" hidden="1" x14ac:dyDescent="0.25">
      <c r="A80" s="47" t="s">
        <v>147</v>
      </c>
      <c r="B80" s="52" t="s">
        <v>135</v>
      </c>
      <c r="C80" s="68"/>
      <c r="D80" s="64"/>
      <c r="E80" s="65">
        <f t="shared" si="8"/>
        <v>0</v>
      </c>
    </row>
    <row r="81" spans="1:5" s="53" customFormat="1" ht="16.5" hidden="1" customHeight="1" x14ac:dyDescent="0.25">
      <c r="A81" s="47" t="s">
        <v>148</v>
      </c>
      <c r="B81" s="52" t="s">
        <v>136</v>
      </c>
      <c r="C81" s="68"/>
      <c r="D81" s="64"/>
      <c r="E81" s="65">
        <f t="shared" si="8"/>
        <v>0</v>
      </c>
    </row>
    <row r="82" spans="1:5" s="53" customFormat="1" hidden="1" x14ac:dyDescent="0.25">
      <c r="A82" s="47" t="s">
        <v>149</v>
      </c>
      <c r="B82" s="52" t="s">
        <v>140</v>
      </c>
      <c r="C82" s="68"/>
      <c r="D82" s="64"/>
      <c r="E82" s="65">
        <f t="shared" si="8"/>
        <v>0</v>
      </c>
    </row>
    <row r="83" spans="1:5" s="53" customFormat="1" ht="26.4" x14ac:dyDescent="0.25">
      <c r="A83" s="47" t="s">
        <v>190</v>
      </c>
      <c r="B83" s="76" t="s">
        <v>134</v>
      </c>
      <c r="C83" s="68">
        <v>409</v>
      </c>
      <c r="D83" s="64"/>
      <c r="E83" s="65">
        <f t="shared" si="8"/>
        <v>409</v>
      </c>
    </row>
    <row r="84" spans="1:5" s="53" customFormat="1" x14ac:dyDescent="0.25">
      <c r="A84" s="47" t="s">
        <v>191</v>
      </c>
      <c r="B84" s="76" t="s">
        <v>224</v>
      </c>
      <c r="C84" s="68">
        <v>700</v>
      </c>
      <c r="D84" s="64"/>
      <c r="E84" s="65">
        <f t="shared" si="8"/>
        <v>700</v>
      </c>
    </row>
    <row r="85" spans="1:5" s="53" customFormat="1" ht="26.4" x14ac:dyDescent="0.25">
      <c r="A85" s="47" t="s">
        <v>227</v>
      </c>
      <c r="B85" s="76" t="s">
        <v>229</v>
      </c>
      <c r="C85" s="68">
        <v>325</v>
      </c>
      <c r="D85" s="64"/>
      <c r="E85" s="65">
        <f t="shared" si="8"/>
        <v>325</v>
      </c>
    </row>
    <row r="86" spans="1:5" s="1" customFormat="1" ht="27.6" x14ac:dyDescent="0.25">
      <c r="A86" s="33" t="s">
        <v>161</v>
      </c>
      <c r="B86" s="79" t="s">
        <v>194</v>
      </c>
      <c r="C86" s="16">
        <v>546.1</v>
      </c>
      <c r="D86" s="21"/>
      <c r="E86" s="59">
        <f t="shared" si="8"/>
        <v>546.1</v>
      </c>
    </row>
    <row r="87" spans="1:5" s="1" customFormat="1" x14ac:dyDescent="0.25">
      <c r="A87" s="33" t="s">
        <v>239</v>
      </c>
      <c r="B87" s="80" t="s">
        <v>150</v>
      </c>
      <c r="C87" s="16">
        <v>16.899999999999999</v>
      </c>
      <c r="D87" s="21"/>
      <c r="E87" s="59">
        <f>C87+D87</f>
        <v>16.899999999999999</v>
      </c>
    </row>
    <row r="88" spans="1:5" s="1" customFormat="1" x14ac:dyDescent="0.25">
      <c r="A88" s="33" t="s">
        <v>240</v>
      </c>
      <c r="B88" s="78" t="s">
        <v>237</v>
      </c>
      <c r="C88" s="16">
        <v>48</v>
      </c>
      <c r="D88" s="21"/>
      <c r="E88" s="59">
        <f t="shared" ref="E88:E111" si="9">C88+D88</f>
        <v>48</v>
      </c>
    </row>
    <row r="89" spans="1:5" s="1" customFormat="1" x14ac:dyDescent="0.25">
      <c r="A89" s="33" t="s">
        <v>241</v>
      </c>
      <c r="B89" s="78" t="s">
        <v>238</v>
      </c>
      <c r="C89" s="16">
        <v>255.4</v>
      </c>
      <c r="D89" s="21">
        <v>8.9</v>
      </c>
      <c r="E89" s="59">
        <f t="shared" si="9"/>
        <v>264.3</v>
      </c>
    </row>
    <row r="90" spans="1:5" s="1" customFormat="1" ht="41.4" x14ac:dyDescent="0.25">
      <c r="A90" s="33" t="s">
        <v>242</v>
      </c>
      <c r="B90" s="78" t="s">
        <v>266</v>
      </c>
      <c r="C90" s="16">
        <v>27</v>
      </c>
      <c r="D90" s="21"/>
      <c r="E90" s="59">
        <f t="shared" si="9"/>
        <v>27</v>
      </c>
    </row>
    <row r="91" spans="1:5" s="1" customFormat="1" x14ac:dyDescent="0.25">
      <c r="A91" s="33" t="s">
        <v>243</v>
      </c>
      <c r="B91" s="78" t="s">
        <v>249</v>
      </c>
      <c r="C91" s="16">
        <v>233.7</v>
      </c>
      <c r="D91" s="21"/>
      <c r="E91" s="59">
        <f t="shared" si="9"/>
        <v>233.7</v>
      </c>
    </row>
    <row r="92" spans="1:5" s="1" customFormat="1" ht="27.6" x14ac:dyDescent="0.25">
      <c r="A92" s="33" t="s">
        <v>244</v>
      </c>
      <c r="B92" s="78" t="s">
        <v>271</v>
      </c>
      <c r="C92" s="16">
        <v>50</v>
      </c>
      <c r="D92" s="21"/>
      <c r="E92" s="59">
        <f t="shared" si="9"/>
        <v>50</v>
      </c>
    </row>
    <row r="93" spans="1:5" s="1" customFormat="1" ht="41.4" x14ac:dyDescent="0.25">
      <c r="A93" s="33" t="s">
        <v>251</v>
      </c>
      <c r="B93" s="85" t="s">
        <v>272</v>
      </c>
      <c r="C93" s="16">
        <v>253.7</v>
      </c>
      <c r="D93" s="21"/>
      <c r="E93" s="59">
        <f t="shared" si="9"/>
        <v>253.7</v>
      </c>
    </row>
    <row r="94" spans="1:5" s="1" customFormat="1" ht="27.6" x14ac:dyDescent="0.25">
      <c r="A94" s="33" t="s">
        <v>252</v>
      </c>
      <c r="B94" s="85" t="s">
        <v>262</v>
      </c>
      <c r="C94" s="16">
        <v>64.400000000000006</v>
      </c>
      <c r="D94" s="21">
        <v>16.100000000000001</v>
      </c>
      <c r="E94" s="59">
        <f t="shared" si="9"/>
        <v>80.5</v>
      </c>
    </row>
    <row r="95" spans="1:5" s="1" customFormat="1" ht="27.6" x14ac:dyDescent="0.25">
      <c r="A95" s="33" t="s">
        <v>253</v>
      </c>
      <c r="B95" s="87" t="s">
        <v>273</v>
      </c>
      <c r="C95" s="16">
        <v>226</v>
      </c>
      <c r="D95" s="21"/>
      <c r="E95" s="59">
        <f t="shared" si="9"/>
        <v>226</v>
      </c>
    </row>
    <row r="96" spans="1:5" s="1" customFormat="1" x14ac:dyDescent="0.25">
      <c r="A96" s="33" t="s">
        <v>254</v>
      </c>
      <c r="B96" s="87" t="s">
        <v>386</v>
      </c>
      <c r="C96" s="16">
        <v>116.8</v>
      </c>
      <c r="D96" s="21"/>
      <c r="E96" s="59">
        <f t="shared" si="9"/>
        <v>116.8</v>
      </c>
    </row>
    <row r="97" spans="1:5" s="1" customFormat="1" ht="27.6" x14ac:dyDescent="0.25">
      <c r="A97" s="33" t="s">
        <v>383</v>
      </c>
      <c r="B97" s="87" t="s">
        <v>387</v>
      </c>
      <c r="C97" s="16">
        <v>73.400000000000006</v>
      </c>
      <c r="D97" s="21"/>
      <c r="E97" s="59">
        <f t="shared" si="9"/>
        <v>73.400000000000006</v>
      </c>
    </row>
    <row r="98" spans="1:5" s="1" customFormat="1" x14ac:dyDescent="0.25">
      <c r="A98" s="33" t="s">
        <v>384</v>
      </c>
      <c r="B98" s="87" t="s">
        <v>388</v>
      </c>
      <c r="C98" s="16">
        <v>284.7</v>
      </c>
      <c r="D98" s="21"/>
      <c r="E98" s="59">
        <f t="shared" si="9"/>
        <v>284.7</v>
      </c>
    </row>
    <row r="99" spans="1:5" s="1" customFormat="1" ht="27.6" x14ac:dyDescent="0.25">
      <c r="A99" s="33" t="s">
        <v>385</v>
      </c>
      <c r="B99" s="87" t="s">
        <v>394</v>
      </c>
      <c r="C99" s="16">
        <v>112.9</v>
      </c>
      <c r="D99" s="21"/>
      <c r="E99" s="59">
        <f t="shared" si="9"/>
        <v>112.9</v>
      </c>
    </row>
    <row r="100" spans="1:5" s="1" customFormat="1" x14ac:dyDescent="0.25">
      <c r="A100" s="33" t="s">
        <v>395</v>
      </c>
      <c r="B100" s="87" t="s">
        <v>402</v>
      </c>
      <c r="C100" s="16">
        <v>31.1</v>
      </c>
      <c r="D100" s="21"/>
      <c r="E100" s="59">
        <f t="shared" si="9"/>
        <v>31.1</v>
      </c>
    </row>
    <row r="101" spans="1:5" s="1" customFormat="1" ht="27.6" x14ac:dyDescent="0.25">
      <c r="A101" s="33" t="s">
        <v>404</v>
      </c>
      <c r="B101" s="87" t="s">
        <v>403</v>
      </c>
      <c r="C101" s="16">
        <v>61.4</v>
      </c>
      <c r="D101" s="21"/>
      <c r="E101" s="59">
        <f t="shared" si="9"/>
        <v>61.4</v>
      </c>
    </row>
    <row r="102" spans="1:5" s="1" customFormat="1" x14ac:dyDescent="0.25">
      <c r="A102" s="33" t="s">
        <v>405</v>
      </c>
      <c r="B102" s="87" t="s">
        <v>406</v>
      </c>
      <c r="C102" s="16">
        <v>28.5</v>
      </c>
      <c r="D102" s="21"/>
      <c r="E102" s="59">
        <f t="shared" si="9"/>
        <v>28.5</v>
      </c>
    </row>
    <row r="103" spans="1:5" s="1" customFormat="1" ht="27.6" x14ac:dyDescent="0.25">
      <c r="A103" s="33" t="s">
        <v>426</v>
      </c>
      <c r="B103" s="87" t="s">
        <v>439</v>
      </c>
      <c r="C103" s="16">
        <v>3.7</v>
      </c>
      <c r="D103" s="21"/>
      <c r="E103" s="59">
        <f t="shared" si="9"/>
        <v>3.7</v>
      </c>
    </row>
    <row r="104" spans="1:5" s="1" customFormat="1" ht="41.4" x14ac:dyDescent="0.25">
      <c r="A104" s="33" t="s">
        <v>427</v>
      </c>
      <c r="B104" s="87" t="s">
        <v>455</v>
      </c>
      <c r="C104" s="16">
        <v>51</v>
      </c>
      <c r="D104" s="21">
        <v>40.799999999999997</v>
      </c>
      <c r="E104" s="59">
        <f t="shared" si="9"/>
        <v>91.8</v>
      </c>
    </row>
    <row r="105" spans="1:5" s="1" customFormat="1" ht="55.2" x14ac:dyDescent="0.25">
      <c r="A105" s="33" t="s">
        <v>434</v>
      </c>
      <c r="B105" s="87" t="s">
        <v>461</v>
      </c>
      <c r="C105" s="16">
        <v>17.7</v>
      </c>
      <c r="D105" s="21">
        <v>5.0999999999999996</v>
      </c>
      <c r="E105" s="59">
        <f t="shared" si="9"/>
        <v>22.799999999999997</v>
      </c>
    </row>
    <row r="106" spans="1:5" s="1" customFormat="1" ht="41.4" x14ac:dyDescent="0.25">
      <c r="A106" s="33" t="s">
        <v>436</v>
      </c>
      <c r="B106" s="87" t="s">
        <v>463</v>
      </c>
      <c r="C106" s="16">
        <v>61.1</v>
      </c>
      <c r="D106" s="21"/>
      <c r="E106" s="59">
        <f t="shared" si="9"/>
        <v>61.1</v>
      </c>
    </row>
    <row r="107" spans="1:5" s="1" customFormat="1" ht="41.4" x14ac:dyDescent="0.25">
      <c r="A107" s="33" t="s">
        <v>438</v>
      </c>
      <c r="B107" s="87" t="s">
        <v>428</v>
      </c>
      <c r="C107" s="16">
        <v>38.200000000000003</v>
      </c>
      <c r="D107" s="21"/>
      <c r="E107" s="59">
        <f t="shared" si="9"/>
        <v>38.200000000000003</v>
      </c>
    </row>
    <row r="108" spans="1:5" s="1" customFormat="1" ht="41.4" x14ac:dyDescent="0.25">
      <c r="A108" s="84" t="s">
        <v>441</v>
      </c>
      <c r="B108" s="87" t="s">
        <v>440</v>
      </c>
      <c r="C108" s="16">
        <v>11.2</v>
      </c>
      <c r="D108" s="21"/>
      <c r="E108" s="59">
        <f t="shared" si="9"/>
        <v>11.2</v>
      </c>
    </row>
    <row r="109" spans="1:5" s="1" customFormat="1" ht="27.6" x14ac:dyDescent="0.25">
      <c r="A109" s="84" t="s">
        <v>447</v>
      </c>
      <c r="B109" s="87" t="s">
        <v>442</v>
      </c>
      <c r="C109" s="16">
        <v>9</v>
      </c>
      <c r="D109" s="21"/>
      <c r="E109" s="59">
        <f t="shared" si="9"/>
        <v>9</v>
      </c>
    </row>
    <row r="110" spans="1:5" s="1" customFormat="1" ht="27.6" x14ac:dyDescent="0.25">
      <c r="A110" s="84" t="s">
        <v>459</v>
      </c>
      <c r="B110" s="49" t="s">
        <v>145</v>
      </c>
      <c r="C110" s="16">
        <v>3141.2</v>
      </c>
      <c r="D110" s="21"/>
      <c r="E110" s="59">
        <f t="shared" si="9"/>
        <v>3141.2</v>
      </c>
    </row>
    <row r="111" spans="1:5" s="1" customFormat="1" x14ac:dyDescent="0.25">
      <c r="A111" s="84" t="s">
        <v>464</v>
      </c>
      <c r="B111" s="49" t="s">
        <v>448</v>
      </c>
      <c r="C111" s="211">
        <v>362.3</v>
      </c>
      <c r="D111" s="212"/>
      <c r="E111" s="59">
        <f t="shared" si="9"/>
        <v>362.3</v>
      </c>
    </row>
    <row r="112" spans="1:5" s="1" customFormat="1" ht="27.6" x14ac:dyDescent="0.25">
      <c r="A112" s="84" t="s">
        <v>215</v>
      </c>
      <c r="B112" s="77" t="s">
        <v>218</v>
      </c>
      <c r="C112" s="88">
        <f>SUM(C113:C113)</f>
        <v>15.3</v>
      </c>
      <c r="D112" s="89">
        <f>SUM(D113:D113)</f>
        <v>0</v>
      </c>
      <c r="E112" s="90">
        <f>SUM(E113:E113)</f>
        <v>15.3</v>
      </c>
    </row>
    <row r="113" spans="1:5" s="1" customFormat="1" x14ac:dyDescent="0.25">
      <c r="A113" s="47" t="s">
        <v>228</v>
      </c>
      <c r="B113" s="81" t="s">
        <v>185</v>
      </c>
      <c r="C113" s="68">
        <v>15.3</v>
      </c>
      <c r="D113" s="64"/>
      <c r="E113" s="65">
        <f t="shared" si="8"/>
        <v>15.3</v>
      </c>
    </row>
    <row r="114" spans="1:5" x14ac:dyDescent="0.25">
      <c r="A114" s="33" t="s">
        <v>216</v>
      </c>
      <c r="B114" s="50" t="s">
        <v>164</v>
      </c>
      <c r="C114" s="55">
        <f>C125+C116+C115+C129</f>
        <v>1350.4000000000003</v>
      </c>
      <c r="D114" s="67">
        <f>D125+D116+D115+D129</f>
        <v>204.8</v>
      </c>
      <c r="E114" s="62">
        <f>C114+D114</f>
        <v>1555.2000000000003</v>
      </c>
    </row>
    <row r="115" spans="1:5" ht="27.6" x14ac:dyDescent="0.25">
      <c r="A115" s="33" t="s">
        <v>468</v>
      </c>
      <c r="B115" s="49" t="s">
        <v>181</v>
      </c>
      <c r="C115" s="16"/>
      <c r="D115" s="21">
        <v>204.8</v>
      </c>
      <c r="E115" s="59">
        <f>C115+D115</f>
        <v>204.8</v>
      </c>
    </row>
    <row r="116" spans="1:5" x14ac:dyDescent="0.25">
      <c r="A116" s="33" t="s">
        <v>217</v>
      </c>
      <c r="B116" s="49" t="s">
        <v>192</v>
      </c>
      <c r="C116" s="16">
        <f>SUM(C117:C124)</f>
        <v>1295.2000000000003</v>
      </c>
      <c r="D116" s="21">
        <f>SUM(D117:D124)</f>
        <v>0</v>
      </c>
      <c r="E116" s="59">
        <f>SUM(E117:E124)</f>
        <v>1295.2000000000003</v>
      </c>
    </row>
    <row r="117" spans="1:5" ht="15" hidden="1" customHeight="1" x14ac:dyDescent="0.25">
      <c r="A117" s="47" t="s">
        <v>245</v>
      </c>
      <c r="B117" s="82" t="s">
        <v>186</v>
      </c>
      <c r="C117" s="68">
        <v>0</v>
      </c>
      <c r="D117" s="64"/>
      <c r="E117" s="65">
        <f t="shared" ref="E117:E129" si="10">C117+D117</f>
        <v>0</v>
      </c>
    </row>
    <row r="118" spans="1:5" x14ac:dyDescent="0.25">
      <c r="A118" s="47" t="s">
        <v>245</v>
      </c>
      <c r="B118" s="82" t="s">
        <v>185</v>
      </c>
      <c r="C118" s="68">
        <v>384</v>
      </c>
      <c r="D118" s="64"/>
      <c r="E118" s="65">
        <f t="shared" si="10"/>
        <v>384</v>
      </c>
    </row>
    <row r="119" spans="1:5" ht="25.5" customHeight="1" x14ac:dyDescent="0.25">
      <c r="A119" s="47" t="s">
        <v>246</v>
      </c>
      <c r="B119" s="82" t="s">
        <v>423</v>
      </c>
      <c r="C119" s="68">
        <v>150</v>
      </c>
      <c r="D119" s="64"/>
      <c r="E119" s="65">
        <f t="shared" si="10"/>
        <v>150</v>
      </c>
    </row>
    <row r="120" spans="1:5" ht="26.4" x14ac:dyDescent="0.25">
      <c r="A120" s="47" t="s">
        <v>247</v>
      </c>
      <c r="B120" s="82" t="s">
        <v>187</v>
      </c>
      <c r="C120" s="68">
        <v>68.099999999999994</v>
      </c>
      <c r="D120" s="64"/>
      <c r="E120" s="65">
        <f t="shared" si="10"/>
        <v>68.099999999999994</v>
      </c>
    </row>
    <row r="121" spans="1:5" ht="15" customHeight="1" x14ac:dyDescent="0.25">
      <c r="A121" s="47" t="s">
        <v>248</v>
      </c>
      <c r="B121" s="82" t="s">
        <v>188</v>
      </c>
      <c r="C121" s="68">
        <v>164</v>
      </c>
      <c r="D121" s="64"/>
      <c r="E121" s="65">
        <f t="shared" si="10"/>
        <v>164</v>
      </c>
    </row>
    <row r="122" spans="1:5" ht="15" customHeight="1" x14ac:dyDescent="0.25">
      <c r="A122" s="47" t="s">
        <v>256</v>
      </c>
      <c r="B122" s="82" t="s">
        <v>189</v>
      </c>
      <c r="C122" s="68">
        <v>95.2</v>
      </c>
      <c r="D122" s="64"/>
      <c r="E122" s="65">
        <f t="shared" si="10"/>
        <v>95.2</v>
      </c>
    </row>
    <row r="123" spans="1:5" ht="26.4" x14ac:dyDescent="0.25">
      <c r="A123" s="47" t="s">
        <v>261</v>
      </c>
      <c r="B123" s="92" t="s">
        <v>425</v>
      </c>
      <c r="C123" s="68">
        <v>224.5</v>
      </c>
      <c r="D123" s="64"/>
      <c r="E123" s="65">
        <f t="shared" si="10"/>
        <v>224.5</v>
      </c>
    </row>
    <row r="124" spans="1:5" ht="26.4" x14ac:dyDescent="0.25">
      <c r="A124" s="47" t="s">
        <v>257</v>
      </c>
      <c r="B124" s="92" t="s">
        <v>424</v>
      </c>
      <c r="C124" s="68">
        <v>209.4</v>
      </c>
      <c r="D124" s="64"/>
      <c r="E124" s="65">
        <f t="shared" si="10"/>
        <v>209.4</v>
      </c>
    </row>
    <row r="125" spans="1:5" ht="27.6" x14ac:dyDescent="0.25">
      <c r="A125" s="33" t="s">
        <v>255</v>
      </c>
      <c r="B125" s="49" t="s">
        <v>193</v>
      </c>
      <c r="C125" s="16">
        <f>SUM(C126:C128)</f>
        <v>55.2</v>
      </c>
      <c r="D125" s="21">
        <f t="shared" ref="D125:E125" si="11">SUM(D126:D128)</f>
        <v>0</v>
      </c>
      <c r="E125" s="59">
        <f t="shared" si="11"/>
        <v>55.2</v>
      </c>
    </row>
    <row r="126" spans="1:5" ht="15" customHeight="1" x14ac:dyDescent="0.25">
      <c r="A126" s="47" t="s">
        <v>258</v>
      </c>
      <c r="B126" s="82" t="s">
        <v>185</v>
      </c>
      <c r="C126" s="68">
        <v>34.200000000000003</v>
      </c>
      <c r="D126" s="64"/>
      <c r="E126" s="65">
        <f t="shared" si="10"/>
        <v>34.200000000000003</v>
      </c>
    </row>
    <row r="127" spans="1:5" ht="26.4" x14ac:dyDescent="0.25">
      <c r="A127" s="47" t="s">
        <v>259</v>
      </c>
      <c r="B127" s="82" t="s">
        <v>423</v>
      </c>
      <c r="C127" s="68">
        <v>15</v>
      </c>
      <c r="D127" s="64"/>
      <c r="E127" s="65">
        <f t="shared" si="10"/>
        <v>15</v>
      </c>
    </row>
    <row r="128" spans="1:5" ht="26.4" x14ac:dyDescent="0.25">
      <c r="A128" s="47" t="s">
        <v>260</v>
      </c>
      <c r="B128" s="92" t="s">
        <v>187</v>
      </c>
      <c r="C128" s="68">
        <v>6</v>
      </c>
      <c r="D128" s="64"/>
      <c r="E128" s="65">
        <f t="shared" si="10"/>
        <v>6</v>
      </c>
    </row>
    <row r="129" spans="1:5" hidden="1" x14ac:dyDescent="0.25">
      <c r="A129" s="47" t="s">
        <v>255</v>
      </c>
      <c r="B129" s="49"/>
      <c r="C129" s="68"/>
      <c r="D129" s="64"/>
      <c r="E129" s="65">
        <f t="shared" si="10"/>
        <v>0</v>
      </c>
    </row>
    <row r="130" spans="1:5" x14ac:dyDescent="0.25">
      <c r="A130" s="83" t="s">
        <v>12</v>
      </c>
      <c r="B130" s="54" t="s">
        <v>123</v>
      </c>
      <c r="C130" s="69">
        <f>C17+C27+C44+C51</f>
        <v>61350.3</v>
      </c>
      <c r="D130" s="69">
        <f>D17+D27+D44+D51</f>
        <v>435.6</v>
      </c>
      <c r="E130" s="69">
        <f>E17+E27+E44+E51</f>
        <v>61785.899999999994</v>
      </c>
    </row>
    <row r="131" spans="1:5" ht="15.75" customHeight="1" x14ac:dyDescent="0.25">
      <c r="A131" s="33" t="s">
        <v>13</v>
      </c>
      <c r="B131" s="78" t="s">
        <v>182</v>
      </c>
      <c r="C131" s="16">
        <v>4531.8</v>
      </c>
      <c r="D131" s="21"/>
      <c r="E131" s="59">
        <f t="shared" ref="E131" si="12">C131+D131</f>
        <v>4531.8</v>
      </c>
    </row>
    <row r="133" spans="1:5" x14ac:dyDescent="0.25">
      <c r="C133" s="37" t="s">
        <v>380</v>
      </c>
    </row>
    <row r="134" spans="1:5" x14ac:dyDescent="0.25">
      <c r="C134" s="37">
        <v>61350.3</v>
      </c>
    </row>
    <row r="135" spans="1:5" x14ac:dyDescent="0.25">
      <c r="C135" s="37">
        <f>C134-C130</f>
        <v>0</v>
      </c>
    </row>
    <row r="136" spans="1:5" x14ac:dyDescent="0.25">
      <c r="C136" s="37" t="s">
        <v>379</v>
      </c>
    </row>
    <row r="137" spans="1:5" x14ac:dyDescent="0.25">
      <c r="C137" s="37">
        <f>E130+E131+'[1]3 priedas_asignavimai'!AU308</f>
        <v>68757.399999999994</v>
      </c>
    </row>
    <row r="138" spans="1:5" x14ac:dyDescent="0.25">
      <c r="C138" s="37">
        <f>C137-'[1]3 priedas_asignavimai'!AI308</f>
        <v>0</v>
      </c>
    </row>
  </sheetData>
  <mergeCells count="13">
    <mergeCell ref="A14:E14"/>
    <mergeCell ref="B5:E5"/>
    <mergeCell ref="B6:E6"/>
    <mergeCell ref="B1:E1"/>
    <mergeCell ref="B3:E3"/>
    <mergeCell ref="B4:E4"/>
    <mergeCell ref="B2:E2"/>
    <mergeCell ref="B7:E7"/>
    <mergeCell ref="B8:E8"/>
    <mergeCell ref="B9:E9"/>
    <mergeCell ref="B10:E10"/>
    <mergeCell ref="B11:E11"/>
    <mergeCell ref="B12:E12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4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" customWidth="1"/>
    <col min="2" max="2" width="50.6640625" style="1" customWidth="1"/>
    <col min="3" max="6" width="10" style="1" hidden="1" customWidth="1"/>
    <col min="7" max="10" width="9.109375" style="1" hidden="1" customWidth="1"/>
    <col min="11" max="11" width="9.109375" style="1" customWidth="1"/>
    <col min="12" max="13" width="9.6640625" style="1" customWidth="1"/>
    <col min="14" max="14" width="10.109375" style="1" customWidth="1"/>
    <col min="15" max="19" width="9.109375" style="1" hidden="1" customWidth="1"/>
    <col min="20" max="20" width="9.109375" style="1" customWidth="1"/>
    <col min="21" max="16384" width="9.109375" style="1"/>
  </cols>
  <sheetData>
    <row r="1" spans="1:17" x14ac:dyDescent="0.25">
      <c r="B1" s="238" t="s">
        <v>137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</row>
    <row r="2" spans="1:17" x14ac:dyDescent="0.25">
      <c r="B2" s="238" t="s">
        <v>264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</row>
    <row r="3" spans="1:17" x14ac:dyDescent="0.25">
      <c r="B3" s="238" t="s">
        <v>397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</row>
    <row r="4" spans="1:17" x14ac:dyDescent="0.25">
      <c r="B4" s="238" t="s">
        <v>141</v>
      </c>
      <c r="C4" s="238"/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</row>
    <row r="5" spans="1:17" s="34" customFormat="1" x14ac:dyDescent="0.25">
      <c r="A5" s="1"/>
      <c r="B5" s="239" t="s">
        <v>444</v>
      </c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</row>
    <row r="6" spans="1:17" s="34" customFormat="1" x14ac:dyDescent="0.25">
      <c r="A6" s="1"/>
      <c r="B6" s="239" t="s">
        <v>449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7" s="34" customFormat="1" ht="15" customHeight="1" x14ac:dyDescent="0.25">
      <c r="A7" s="1"/>
      <c r="B7" s="239" t="s">
        <v>454</v>
      </c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39"/>
    </row>
    <row r="8" spans="1:17" s="34" customFormat="1" ht="15" customHeight="1" x14ac:dyDescent="0.25">
      <c r="A8" s="1"/>
      <c r="B8" s="239" t="s">
        <v>469</v>
      </c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</row>
    <row r="9" spans="1:17" s="34" customFormat="1" ht="15" customHeight="1" x14ac:dyDescent="0.25">
      <c r="A9" s="1"/>
      <c r="B9" s="239" t="s">
        <v>470</v>
      </c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</row>
    <row r="10" spans="1:17" s="34" customFormat="1" ht="15" customHeight="1" x14ac:dyDescent="0.25">
      <c r="A10" s="1"/>
      <c r="B10" s="239" t="s">
        <v>471</v>
      </c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</row>
    <row r="11" spans="1:17" s="34" customFormat="1" x14ac:dyDescent="0.25">
      <c r="A11" s="1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</row>
    <row r="12" spans="1:17" x14ac:dyDescent="0.25">
      <c r="A12" s="240" t="s">
        <v>358</v>
      </c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</row>
    <row r="13" spans="1:17" x14ac:dyDescent="0.25">
      <c r="F13" s="2"/>
      <c r="G13" s="2"/>
      <c r="H13" s="2"/>
      <c r="I13" s="2"/>
      <c r="J13" s="2"/>
      <c r="K13" s="2"/>
      <c r="L13" s="2"/>
      <c r="M13" s="2"/>
      <c r="N13" s="2" t="s">
        <v>159</v>
      </c>
    </row>
    <row r="14" spans="1:17" ht="15" customHeight="1" x14ac:dyDescent="0.25">
      <c r="A14" s="241" t="s">
        <v>3</v>
      </c>
      <c r="B14" s="232" t="s">
        <v>357</v>
      </c>
      <c r="C14" s="242" t="s">
        <v>142</v>
      </c>
      <c r="D14" s="245" t="s">
        <v>63</v>
      </c>
      <c r="E14" s="246"/>
      <c r="F14" s="247"/>
      <c r="G14" s="242" t="s">
        <v>143</v>
      </c>
      <c r="H14" s="251" t="s">
        <v>63</v>
      </c>
      <c r="I14" s="252"/>
      <c r="J14" s="253"/>
      <c r="K14" s="254" t="s">
        <v>0</v>
      </c>
      <c r="L14" s="255" t="s">
        <v>63</v>
      </c>
      <c r="M14" s="256"/>
      <c r="N14" s="257"/>
    </row>
    <row r="15" spans="1:17" x14ac:dyDescent="0.25">
      <c r="A15" s="241"/>
      <c r="B15" s="232"/>
      <c r="C15" s="243"/>
      <c r="D15" s="248" t="s">
        <v>168</v>
      </c>
      <c r="E15" s="249" t="s">
        <v>169</v>
      </c>
      <c r="F15" s="248" t="s">
        <v>64</v>
      </c>
      <c r="G15" s="243"/>
      <c r="H15" s="237" t="s">
        <v>168</v>
      </c>
      <c r="I15" s="235" t="s">
        <v>169</v>
      </c>
      <c r="J15" s="237" t="s">
        <v>64</v>
      </c>
      <c r="K15" s="254"/>
      <c r="L15" s="232" t="s">
        <v>168</v>
      </c>
      <c r="M15" s="233" t="s">
        <v>169</v>
      </c>
      <c r="N15" s="232" t="s">
        <v>64</v>
      </c>
    </row>
    <row r="16" spans="1:17" ht="70.5" customHeight="1" x14ac:dyDescent="0.25">
      <c r="A16" s="241"/>
      <c r="B16" s="232"/>
      <c r="C16" s="244"/>
      <c r="D16" s="248"/>
      <c r="E16" s="250"/>
      <c r="F16" s="248"/>
      <c r="G16" s="244"/>
      <c r="H16" s="237"/>
      <c r="I16" s="236"/>
      <c r="J16" s="237"/>
      <c r="K16" s="254"/>
      <c r="L16" s="232"/>
      <c r="M16" s="234"/>
      <c r="N16" s="232"/>
      <c r="P16" s="145" t="s">
        <v>363</v>
      </c>
      <c r="Q16" s="1" t="s">
        <v>418</v>
      </c>
    </row>
    <row r="17" spans="1:18" ht="15" customHeight="1" x14ac:dyDescent="0.25">
      <c r="A17" s="27" t="s">
        <v>9</v>
      </c>
      <c r="B17" s="104" t="s">
        <v>275</v>
      </c>
      <c r="C17" s="137">
        <f>D17+E17+F17</f>
        <v>330.1</v>
      </c>
      <c r="D17" s="117">
        <f>D18+D19+D20</f>
        <v>270.10000000000002</v>
      </c>
      <c r="E17" s="117">
        <f t="shared" ref="E17:F17" si="0">E18+E19+E20</f>
        <v>60</v>
      </c>
      <c r="F17" s="117">
        <f t="shared" si="0"/>
        <v>0</v>
      </c>
      <c r="G17" s="137">
        <f>H17+I17+J17</f>
        <v>0</v>
      </c>
      <c r="H17" s="144">
        <f>H18+H19+H20</f>
        <v>0</v>
      </c>
      <c r="I17" s="144">
        <f t="shared" ref="I17:J17" si="1">I18+I19+I20</f>
        <v>0</v>
      </c>
      <c r="J17" s="144">
        <f t="shared" si="1"/>
        <v>0</v>
      </c>
      <c r="K17" s="94">
        <f>L17+M17+N17</f>
        <v>330.1</v>
      </c>
      <c r="L17" s="94">
        <f>L18+L19+L20</f>
        <v>270.10000000000002</v>
      </c>
      <c r="M17" s="94">
        <f t="shared" ref="M17:N17" si="2">M18+M19+M20</f>
        <v>60</v>
      </c>
      <c r="N17" s="94">
        <f t="shared" si="2"/>
        <v>0</v>
      </c>
      <c r="P17" s="146"/>
    </row>
    <row r="18" spans="1:18" x14ac:dyDescent="0.25">
      <c r="A18" s="27"/>
      <c r="B18" s="19" t="s">
        <v>4</v>
      </c>
      <c r="C18" s="139">
        <f t="shared" ref="C18:C81" si="3">D18+E18+F18</f>
        <v>26</v>
      </c>
      <c r="D18" s="6">
        <v>23</v>
      </c>
      <c r="E18" s="6">
        <v>3</v>
      </c>
      <c r="F18" s="6"/>
      <c r="G18" s="139">
        <f t="shared" ref="G18:G70" si="4">H18+I18+J18</f>
        <v>0</v>
      </c>
      <c r="H18" s="114"/>
      <c r="I18" s="114"/>
      <c r="J18" s="114"/>
      <c r="K18" s="5">
        <f>C18+G18</f>
        <v>26</v>
      </c>
      <c r="L18" s="5">
        <f t="shared" ref="L18:N20" si="5">D18+H18</f>
        <v>23</v>
      </c>
      <c r="M18" s="5">
        <f t="shared" si="5"/>
        <v>3</v>
      </c>
      <c r="N18" s="5">
        <f t="shared" si="5"/>
        <v>0</v>
      </c>
      <c r="P18" s="146">
        <f>K18-'[1]3 priedas_asignavimai'!AS22</f>
        <v>0</v>
      </c>
    </row>
    <row r="19" spans="1:18" x14ac:dyDescent="0.25">
      <c r="A19" s="27"/>
      <c r="B19" s="19" t="s">
        <v>5</v>
      </c>
      <c r="C19" s="139">
        <f t="shared" si="3"/>
        <v>207</v>
      </c>
      <c r="D19" s="6">
        <v>150</v>
      </c>
      <c r="E19" s="6">
        <v>57</v>
      </c>
      <c r="F19" s="6"/>
      <c r="G19" s="139">
        <f t="shared" si="4"/>
        <v>0</v>
      </c>
      <c r="H19" s="114"/>
      <c r="I19" s="114"/>
      <c r="J19" s="114"/>
      <c r="K19" s="5">
        <f t="shared" ref="K19:K20" si="6">C19+G19</f>
        <v>207</v>
      </c>
      <c r="L19" s="5">
        <f t="shared" si="5"/>
        <v>150</v>
      </c>
      <c r="M19" s="5">
        <f t="shared" si="5"/>
        <v>57</v>
      </c>
      <c r="N19" s="5">
        <f t="shared" si="5"/>
        <v>0</v>
      </c>
      <c r="P19" s="146">
        <f>K19-'[1]3 priedas_asignavimai'!AS44</f>
        <v>-237.60000000000002</v>
      </c>
      <c r="Q19" s="1">
        <f>P19+P20</f>
        <v>-268</v>
      </c>
      <c r="R19" s="1">
        <f>'[1]1 priedas_pajamos'!E26+'[1]1 priedas_pajamos'!E30+'[1]1 priedas_pajamos'!E31+'[1]1 priedas_pajamos'!E43</f>
        <v>268</v>
      </c>
    </row>
    <row r="20" spans="1:18" x14ac:dyDescent="0.25">
      <c r="A20" s="27"/>
      <c r="B20" s="19" t="s">
        <v>6</v>
      </c>
      <c r="C20" s="139">
        <f t="shared" si="3"/>
        <v>97.1</v>
      </c>
      <c r="D20" s="6">
        <v>97.1</v>
      </c>
      <c r="E20" s="6"/>
      <c r="F20" s="6"/>
      <c r="G20" s="137">
        <f t="shared" si="4"/>
        <v>0</v>
      </c>
      <c r="H20" s="114"/>
      <c r="I20" s="114"/>
      <c r="J20" s="114"/>
      <c r="K20" s="5">
        <f t="shared" si="6"/>
        <v>97.1</v>
      </c>
      <c r="L20" s="5">
        <f t="shared" si="5"/>
        <v>97.1</v>
      </c>
      <c r="M20" s="5">
        <f t="shared" si="5"/>
        <v>0</v>
      </c>
      <c r="N20" s="5">
        <f t="shared" si="5"/>
        <v>0</v>
      </c>
      <c r="P20" s="146">
        <f>K20-'[1]3 priedas_asignavimai'!AS49</f>
        <v>-30.400000000000006</v>
      </c>
    </row>
    <row r="21" spans="1:18" x14ac:dyDescent="0.25">
      <c r="A21" s="26" t="s">
        <v>62</v>
      </c>
      <c r="B21" s="104" t="s">
        <v>292</v>
      </c>
      <c r="C21" s="137">
        <f t="shared" si="3"/>
        <v>4.9000000000000004</v>
      </c>
      <c r="D21" s="117">
        <f>D22</f>
        <v>4.9000000000000004</v>
      </c>
      <c r="E21" s="117">
        <f t="shared" ref="E21:F21" si="7">E22</f>
        <v>0</v>
      </c>
      <c r="F21" s="117">
        <f t="shared" si="7"/>
        <v>0</v>
      </c>
      <c r="G21" s="137">
        <f t="shared" si="4"/>
        <v>0</v>
      </c>
      <c r="H21" s="144">
        <f>H22</f>
        <v>0</v>
      </c>
      <c r="I21" s="144">
        <f t="shared" ref="I21:J21" si="8">I22</f>
        <v>0</v>
      </c>
      <c r="J21" s="144">
        <f t="shared" si="8"/>
        <v>0</v>
      </c>
      <c r="K21" s="94">
        <f>L21+M21+N21</f>
        <v>4.9000000000000004</v>
      </c>
      <c r="L21" s="94">
        <f>L22</f>
        <v>4.9000000000000004</v>
      </c>
      <c r="M21" s="94">
        <f t="shared" ref="M21:N21" si="9">M22</f>
        <v>0</v>
      </c>
      <c r="N21" s="94">
        <f t="shared" si="9"/>
        <v>0</v>
      </c>
      <c r="P21" s="146"/>
    </row>
    <row r="22" spans="1:18" x14ac:dyDescent="0.25">
      <c r="A22" s="27"/>
      <c r="B22" s="4" t="s">
        <v>5</v>
      </c>
      <c r="C22" s="139">
        <f t="shared" si="3"/>
        <v>4.9000000000000004</v>
      </c>
      <c r="D22" s="6">
        <v>4.9000000000000004</v>
      </c>
      <c r="E22" s="6"/>
      <c r="F22" s="6"/>
      <c r="G22" s="139">
        <f t="shared" si="4"/>
        <v>0</v>
      </c>
      <c r="H22" s="114"/>
      <c r="I22" s="114"/>
      <c r="J22" s="114"/>
      <c r="K22" s="5">
        <f>C22+G22</f>
        <v>4.9000000000000004</v>
      </c>
      <c r="L22" s="5">
        <f t="shared" ref="L22:N22" si="10">D22+H22</f>
        <v>4.9000000000000004</v>
      </c>
      <c r="M22" s="5">
        <f t="shared" si="10"/>
        <v>0</v>
      </c>
      <c r="N22" s="5">
        <f t="shared" si="10"/>
        <v>0</v>
      </c>
      <c r="P22" s="146">
        <f>K22-'[1]3 priedas_asignavimai'!AS84</f>
        <v>0</v>
      </c>
    </row>
    <row r="23" spans="1:18" x14ac:dyDescent="0.25">
      <c r="A23" s="3" t="s">
        <v>10</v>
      </c>
      <c r="B23" s="104" t="s">
        <v>295</v>
      </c>
      <c r="C23" s="137">
        <f t="shared" si="3"/>
        <v>1</v>
      </c>
      <c r="D23" s="117">
        <f>D24+D25</f>
        <v>0.8</v>
      </c>
      <c r="E23" s="117">
        <f t="shared" ref="E23:F23" si="11">E24+E25</f>
        <v>0.2</v>
      </c>
      <c r="F23" s="117">
        <f t="shared" si="11"/>
        <v>0</v>
      </c>
      <c r="G23" s="137">
        <f t="shared" si="4"/>
        <v>0</v>
      </c>
      <c r="H23" s="144">
        <f>H24+H25</f>
        <v>0</v>
      </c>
      <c r="I23" s="144">
        <f t="shared" ref="I23:J23" si="12">I24+I25</f>
        <v>0</v>
      </c>
      <c r="J23" s="144">
        <f t="shared" si="12"/>
        <v>0</v>
      </c>
      <c r="K23" s="94">
        <f>L23+M23+N23</f>
        <v>1</v>
      </c>
      <c r="L23" s="94">
        <f>L24+L25</f>
        <v>0.8</v>
      </c>
      <c r="M23" s="94">
        <f t="shared" ref="M23:N23" si="13">M24+M25</f>
        <v>0.2</v>
      </c>
      <c r="N23" s="94">
        <f t="shared" si="13"/>
        <v>0</v>
      </c>
      <c r="P23" s="146"/>
    </row>
    <row r="24" spans="1:18" x14ac:dyDescent="0.25">
      <c r="A24" s="9"/>
      <c r="B24" s="19" t="s">
        <v>4</v>
      </c>
      <c r="C24" s="139">
        <f t="shared" si="3"/>
        <v>0.3</v>
      </c>
      <c r="D24" s="6">
        <v>0.3</v>
      </c>
      <c r="E24" s="6"/>
      <c r="F24" s="6"/>
      <c r="G24" s="139">
        <f t="shared" si="4"/>
        <v>0</v>
      </c>
      <c r="H24" s="114"/>
      <c r="I24" s="114"/>
      <c r="J24" s="114"/>
      <c r="K24" s="5">
        <f>C24+G24</f>
        <v>0.3</v>
      </c>
      <c r="L24" s="5">
        <f t="shared" ref="L24:N25" si="14">D24+H24</f>
        <v>0.3</v>
      </c>
      <c r="M24" s="5">
        <f t="shared" si="14"/>
        <v>0</v>
      </c>
      <c r="N24" s="5">
        <f t="shared" si="14"/>
        <v>0</v>
      </c>
      <c r="P24" s="146">
        <f>K24-'[1]3 priedas_asignavimai'!AS88</f>
        <v>0</v>
      </c>
    </row>
    <row r="25" spans="1:18" x14ac:dyDescent="0.25">
      <c r="A25" s="9"/>
      <c r="B25" s="19" t="s">
        <v>5</v>
      </c>
      <c r="C25" s="139">
        <f t="shared" si="3"/>
        <v>0.7</v>
      </c>
      <c r="D25" s="6">
        <v>0.5</v>
      </c>
      <c r="E25" s="6">
        <v>0.2</v>
      </c>
      <c r="F25" s="6"/>
      <c r="G25" s="139">
        <f t="shared" si="4"/>
        <v>0</v>
      </c>
      <c r="H25" s="114"/>
      <c r="I25" s="114"/>
      <c r="J25" s="114"/>
      <c r="K25" s="5">
        <f>C25+G25</f>
        <v>0.7</v>
      </c>
      <c r="L25" s="5">
        <f t="shared" si="14"/>
        <v>0.5</v>
      </c>
      <c r="M25" s="5">
        <f t="shared" si="14"/>
        <v>0.2</v>
      </c>
      <c r="N25" s="5">
        <f t="shared" si="14"/>
        <v>0</v>
      </c>
      <c r="P25" s="146">
        <f>K25-'[1]3 priedas_asignavimai'!AS91</f>
        <v>0</v>
      </c>
    </row>
    <row r="26" spans="1:18" s="23" customFormat="1" x14ac:dyDescent="0.25">
      <c r="A26" s="3" t="s">
        <v>11</v>
      </c>
      <c r="B26" s="104" t="s">
        <v>296</v>
      </c>
      <c r="C26" s="137">
        <f t="shared" si="3"/>
        <v>19.5</v>
      </c>
      <c r="D26" s="117">
        <f>D27+D28</f>
        <v>19.399999999999999</v>
      </c>
      <c r="E26" s="117">
        <f t="shared" ref="E26:F26" si="15">E27+E28</f>
        <v>0.1</v>
      </c>
      <c r="F26" s="117">
        <f t="shared" si="15"/>
        <v>0</v>
      </c>
      <c r="G26" s="137">
        <f t="shared" si="4"/>
        <v>0</v>
      </c>
      <c r="H26" s="144">
        <f>H27+H28</f>
        <v>0</v>
      </c>
      <c r="I26" s="144">
        <f t="shared" ref="I26:J26" si="16">I27+I28</f>
        <v>0</v>
      </c>
      <c r="J26" s="144">
        <f t="shared" si="16"/>
        <v>0</v>
      </c>
      <c r="K26" s="94">
        <f>L26+M26+N26</f>
        <v>19.5</v>
      </c>
      <c r="L26" s="94">
        <f>L27+L28</f>
        <v>19.399999999999999</v>
      </c>
      <c r="M26" s="94">
        <f t="shared" ref="M26:N26" si="17">M27+M28</f>
        <v>0.1</v>
      </c>
      <c r="N26" s="94">
        <f t="shared" si="17"/>
        <v>0</v>
      </c>
      <c r="P26" s="147"/>
    </row>
    <row r="27" spans="1:18" x14ac:dyDescent="0.25">
      <c r="A27" s="9"/>
      <c r="B27" s="19" t="s">
        <v>4</v>
      </c>
      <c r="C27" s="139">
        <f t="shared" si="3"/>
        <v>1.2</v>
      </c>
      <c r="D27" s="6">
        <v>1.2</v>
      </c>
      <c r="E27" s="6"/>
      <c r="F27" s="6"/>
      <c r="G27" s="139">
        <f t="shared" si="4"/>
        <v>0</v>
      </c>
      <c r="H27" s="114"/>
      <c r="I27" s="114"/>
      <c r="J27" s="114"/>
      <c r="K27" s="5">
        <f>C27+G27</f>
        <v>1.2</v>
      </c>
      <c r="L27" s="5">
        <f t="shared" ref="L27:N28" si="18">D27+H27</f>
        <v>1.2</v>
      </c>
      <c r="M27" s="5">
        <f t="shared" si="18"/>
        <v>0</v>
      </c>
      <c r="N27" s="5">
        <f t="shared" si="18"/>
        <v>0</v>
      </c>
      <c r="P27" s="146">
        <f>K27-'[1]3 priedas_asignavimai'!AS95</f>
        <v>0</v>
      </c>
    </row>
    <row r="28" spans="1:18" x14ac:dyDescent="0.25">
      <c r="A28" s="9"/>
      <c r="B28" s="19" t="s">
        <v>5</v>
      </c>
      <c r="C28" s="139">
        <f t="shared" si="3"/>
        <v>18.3</v>
      </c>
      <c r="D28" s="6">
        <v>18.2</v>
      </c>
      <c r="E28" s="6">
        <v>0.1</v>
      </c>
      <c r="F28" s="6"/>
      <c r="G28" s="139">
        <f t="shared" si="4"/>
        <v>0</v>
      </c>
      <c r="H28" s="114"/>
      <c r="I28" s="114"/>
      <c r="J28" s="114"/>
      <c r="K28" s="5">
        <f>C28+G28</f>
        <v>18.3</v>
      </c>
      <c r="L28" s="5">
        <f t="shared" si="18"/>
        <v>18.2</v>
      </c>
      <c r="M28" s="5">
        <f t="shared" si="18"/>
        <v>0.1</v>
      </c>
      <c r="N28" s="5">
        <f t="shared" si="18"/>
        <v>0</v>
      </c>
      <c r="P28" s="146">
        <f>K28-'[1]3 priedas_asignavimai'!AS98</f>
        <v>0</v>
      </c>
    </row>
    <row r="29" spans="1:18" s="23" customFormat="1" x14ac:dyDescent="0.25">
      <c r="A29" s="3" t="s">
        <v>353</v>
      </c>
      <c r="B29" s="104" t="s">
        <v>297</v>
      </c>
      <c r="C29" s="137">
        <f t="shared" si="3"/>
        <v>2.7</v>
      </c>
      <c r="D29" s="117">
        <f>D30+D31</f>
        <v>2.2000000000000002</v>
      </c>
      <c r="E29" s="117">
        <f t="shared" ref="E29:F29" si="19">E30+E31</f>
        <v>0.5</v>
      </c>
      <c r="F29" s="117">
        <f t="shared" si="19"/>
        <v>0</v>
      </c>
      <c r="G29" s="137">
        <f t="shared" si="4"/>
        <v>0</v>
      </c>
      <c r="H29" s="144">
        <f>H30+H31</f>
        <v>0</v>
      </c>
      <c r="I29" s="144">
        <f t="shared" ref="I29:J29" si="20">I30+I31</f>
        <v>0</v>
      </c>
      <c r="J29" s="144">
        <f t="shared" si="20"/>
        <v>0</v>
      </c>
      <c r="K29" s="94">
        <f>L29+M29+N29</f>
        <v>2.7</v>
      </c>
      <c r="L29" s="94">
        <f>L30+L31</f>
        <v>2.2000000000000002</v>
      </c>
      <c r="M29" s="94">
        <f t="shared" ref="M29:N29" si="21">M30+M31</f>
        <v>0.5</v>
      </c>
      <c r="N29" s="94">
        <f t="shared" si="21"/>
        <v>0</v>
      </c>
      <c r="P29" s="147"/>
    </row>
    <row r="30" spans="1:18" x14ac:dyDescent="0.25">
      <c r="A30" s="9"/>
      <c r="B30" s="19" t="s">
        <v>4</v>
      </c>
      <c r="C30" s="139">
        <f t="shared" si="3"/>
        <v>2.2000000000000002</v>
      </c>
      <c r="D30" s="6">
        <v>2.2000000000000002</v>
      </c>
      <c r="E30" s="6"/>
      <c r="F30" s="6"/>
      <c r="G30" s="139">
        <f t="shared" si="4"/>
        <v>0</v>
      </c>
      <c r="H30" s="114"/>
      <c r="I30" s="114"/>
      <c r="J30" s="114"/>
      <c r="K30" s="5">
        <f>C30+G30</f>
        <v>2.2000000000000002</v>
      </c>
      <c r="L30" s="5">
        <f t="shared" ref="L30:N31" si="22">D30+H30</f>
        <v>2.2000000000000002</v>
      </c>
      <c r="M30" s="5">
        <f t="shared" si="22"/>
        <v>0</v>
      </c>
      <c r="N30" s="5">
        <f t="shared" si="22"/>
        <v>0</v>
      </c>
      <c r="P30" s="146">
        <f>K30-'[1]3 priedas_asignavimai'!AS102</f>
        <v>0</v>
      </c>
    </row>
    <row r="31" spans="1:18" x14ac:dyDescent="0.25">
      <c r="A31" s="9"/>
      <c r="B31" s="19" t="s">
        <v>5</v>
      </c>
      <c r="C31" s="139">
        <f t="shared" si="3"/>
        <v>0.5</v>
      </c>
      <c r="D31" s="6"/>
      <c r="E31" s="6">
        <v>0.5</v>
      </c>
      <c r="F31" s="6"/>
      <c r="G31" s="139">
        <f t="shared" si="4"/>
        <v>0</v>
      </c>
      <c r="H31" s="114"/>
      <c r="I31" s="114"/>
      <c r="J31" s="114"/>
      <c r="K31" s="5">
        <f>C31+G31</f>
        <v>0.5</v>
      </c>
      <c r="L31" s="5">
        <f t="shared" si="22"/>
        <v>0</v>
      </c>
      <c r="M31" s="5">
        <f t="shared" si="22"/>
        <v>0.5</v>
      </c>
      <c r="N31" s="5">
        <f t="shared" si="22"/>
        <v>0</v>
      </c>
      <c r="P31" s="146">
        <f>K31-'[1]3 priedas_asignavimai'!AS105</f>
        <v>0</v>
      </c>
    </row>
    <row r="32" spans="1:18" s="23" customFormat="1" x14ac:dyDescent="0.25">
      <c r="A32" s="3" t="s">
        <v>13</v>
      </c>
      <c r="B32" s="104" t="s">
        <v>298</v>
      </c>
      <c r="C32" s="137">
        <f t="shared" si="3"/>
        <v>0.5</v>
      </c>
      <c r="D32" s="117">
        <f>D33</f>
        <v>0.5</v>
      </c>
      <c r="E32" s="117">
        <f t="shared" ref="E32:F32" si="23">E33</f>
        <v>0</v>
      </c>
      <c r="F32" s="117">
        <f t="shared" si="23"/>
        <v>0</v>
      </c>
      <c r="G32" s="137">
        <f t="shared" si="4"/>
        <v>0</v>
      </c>
      <c r="H32" s="144">
        <f>H33</f>
        <v>0</v>
      </c>
      <c r="I32" s="144">
        <f t="shared" ref="I32:J32" si="24">I33</f>
        <v>0</v>
      </c>
      <c r="J32" s="144">
        <f t="shared" si="24"/>
        <v>0</v>
      </c>
      <c r="K32" s="94">
        <f>L32+M32+N32</f>
        <v>0.5</v>
      </c>
      <c r="L32" s="94">
        <f>L33</f>
        <v>0.5</v>
      </c>
      <c r="M32" s="94">
        <f t="shared" ref="M32:N32" si="25">M33</f>
        <v>0</v>
      </c>
      <c r="N32" s="94">
        <f t="shared" si="25"/>
        <v>0</v>
      </c>
      <c r="P32" s="147"/>
    </row>
    <row r="33" spans="1:16" x14ac:dyDescent="0.25">
      <c r="A33" s="9"/>
      <c r="B33" s="19" t="s">
        <v>5</v>
      </c>
      <c r="C33" s="139">
        <f t="shared" si="3"/>
        <v>0.5</v>
      </c>
      <c r="D33" s="6">
        <v>0.5</v>
      </c>
      <c r="E33" s="6"/>
      <c r="F33" s="6"/>
      <c r="G33" s="139">
        <f t="shared" si="4"/>
        <v>0</v>
      </c>
      <c r="H33" s="114"/>
      <c r="I33" s="114"/>
      <c r="J33" s="114"/>
      <c r="K33" s="5">
        <f>C33+G33</f>
        <v>0.5</v>
      </c>
      <c r="L33" s="5">
        <f t="shared" ref="L33:N33" si="26">D33+H33</f>
        <v>0.5</v>
      </c>
      <c r="M33" s="5">
        <f t="shared" si="26"/>
        <v>0</v>
      </c>
      <c r="N33" s="5">
        <f t="shared" si="26"/>
        <v>0</v>
      </c>
      <c r="P33" s="146">
        <f>K33-'[1]3 priedas_asignavimai'!AS112</f>
        <v>0</v>
      </c>
    </row>
    <row r="34" spans="1:16" s="23" customFormat="1" x14ac:dyDescent="0.25">
      <c r="A34" s="3" t="s">
        <v>14</v>
      </c>
      <c r="B34" s="104" t="s">
        <v>299</v>
      </c>
      <c r="C34" s="137">
        <f t="shared" si="3"/>
        <v>17.7</v>
      </c>
      <c r="D34" s="117">
        <f>D35+D36</f>
        <v>17.5</v>
      </c>
      <c r="E34" s="117">
        <f t="shared" ref="E34:F34" si="27">E35+E36</f>
        <v>0.2</v>
      </c>
      <c r="F34" s="117">
        <f t="shared" si="27"/>
        <v>0</v>
      </c>
      <c r="G34" s="137">
        <f t="shared" si="4"/>
        <v>0</v>
      </c>
      <c r="H34" s="144">
        <f>H35+H36</f>
        <v>0</v>
      </c>
      <c r="I34" s="144">
        <f t="shared" ref="I34:J34" si="28">I35+I36</f>
        <v>0</v>
      </c>
      <c r="J34" s="144">
        <f t="shared" si="28"/>
        <v>0</v>
      </c>
      <c r="K34" s="94">
        <f>L34+M34+N34</f>
        <v>17.7</v>
      </c>
      <c r="L34" s="94">
        <f>L35+L36</f>
        <v>17.5</v>
      </c>
      <c r="M34" s="94">
        <f t="shared" ref="M34:N34" si="29">M35+M36</f>
        <v>0.2</v>
      </c>
      <c r="N34" s="94">
        <f t="shared" si="29"/>
        <v>0</v>
      </c>
      <c r="P34" s="147"/>
    </row>
    <row r="35" spans="1:16" x14ac:dyDescent="0.25">
      <c r="A35" s="9"/>
      <c r="B35" s="19" t="s">
        <v>4</v>
      </c>
      <c r="C35" s="139">
        <f t="shared" si="3"/>
        <v>1</v>
      </c>
      <c r="D35" s="6">
        <v>1</v>
      </c>
      <c r="E35" s="6"/>
      <c r="F35" s="6"/>
      <c r="G35" s="139">
        <f t="shared" si="4"/>
        <v>0</v>
      </c>
      <c r="H35" s="114"/>
      <c r="I35" s="114"/>
      <c r="J35" s="114"/>
      <c r="K35" s="5">
        <f>C35+G35</f>
        <v>1</v>
      </c>
      <c r="L35" s="5">
        <f t="shared" ref="L35:N36" si="30">D35+H35</f>
        <v>1</v>
      </c>
      <c r="M35" s="5">
        <f t="shared" si="30"/>
        <v>0</v>
      </c>
      <c r="N35" s="5">
        <f t="shared" si="30"/>
        <v>0</v>
      </c>
      <c r="P35" s="146">
        <f>K35-'[1]3 priedas_asignavimai'!AS116</f>
        <v>0</v>
      </c>
    </row>
    <row r="36" spans="1:16" x14ac:dyDescent="0.25">
      <c r="A36" s="9"/>
      <c r="B36" s="19" t="s">
        <v>5</v>
      </c>
      <c r="C36" s="139">
        <f t="shared" si="3"/>
        <v>16.7</v>
      </c>
      <c r="D36" s="6">
        <v>16.5</v>
      </c>
      <c r="E36" s="6">
        <v>0.2</v>
      </c>
      <c r="F36" s="6"/>
      <c r="G36" s="139">
        <f t="shared" si="4"/>
        <v>0</v>
      </c>
      <c r="H36" s="114"/>
      <c r="I36" s="114"/>
      <c r="J36" s="114"/>
      <c r="K36" s="5">
        <f>C36+G36</f>
        <v>16.7</v>
      </c>
      <c r="L36" s="5">
        <f t="shared" si="30"/>
        <v>16.5</v>
      </c>
      <c r="M36" s="5">
        <f t="shared" si="30"/>
        <v>0.2</v>
      </c>
      <c r="N36" s="5">
        <f t="shared" si="30"/>
        <v>0</v>
      </c>
      <c r="P36" s="146">
        <f>K36-'[1]3 priedas_asignavimai'!AS119</f>
        <v>0</v>
      </c>
    </row>
    <row r="37" spans="1:16" s="23" customFormat="1" x14ac:dyDescent="0.25">
      <c r="A37" s="3" t="s">
        <v>15</v>
      </c>
      <c r="B37" s="104" t="s">
        <v>300</v>
      </c>
      <c r="C37" s="137">
        <f t="shared" si="3"/>
        <v>2.2999999999999998</v>
      </c>
      <c r="D37" s="117">
        <f>D38</f>
        <v>1.9</v>
      </c>
      <c r="E37" s="117">
        <f t="shared" ref="E37:F37" si="31">E38</f>
        <v>0.4</v>
      </c>
      <c r="F37" s="117">
        <f t="shared" si="31"/>
        <v>0</v>
      </c>
      <c r="G37" s="137">
        <f t="shared" si="4"/>
        <v>0</v>
      </c>
      <c r="H37" s="144">
        <f>H38</f>
        <v>0</v>
      </c>
      <c r="I37" s="144">
        <f t="shared" ref="I37:J37" si="32">I38</f>
        <v>0</v>
      </c>
      <c r="J37" s="144">
        <f t="shared" si="32"/>
        <v>0</v>
      </c>
      <c r="K37" s="94">
        <f>L37+M37+N37</f>
        <v>2.2999999999999998</v>
      </c>
      <c r="L37" s="94">
        <f>L38</f>
        <v>1.9</v>
      </c>
      <c r="M37" s="94">
        <f t="shared" ref="M37:N37" si="33">M38</f>
        <v>0.4</v>
      </c>
      <c r="N37" s="94">
        <f t="shared" si="33"/>
        <v>0</v>
      </c>
      <c r="P37" s="147"/>
    </row>
    <row r="38" spans="1:16" x14ac:dyDescent="0.25">
      <c r="A38" s="9"/>
      <c r="B38" s="19" t="s">
        <v>5</v>
      </c>
      <c r="C38" s="139">
        <f t="shared" si="3"/>
        <v>2.2999999999999998</v>
      </c>
      <c r="D38" s="6">
        <v>1.9</v>
      </c>
      <c r="E38" s="6">
        <v>0.4</v>
      </c>
      <c r="F38" s="6"/>
      <c r="G38" s="139">
        <f t="shared" si="4"/>
        <v>0</v>
      </c>
      <c r="H38" s="114"/>
      <c r="I38" s="114"/>
      <c r="J38" s="114"/>
      <c r="K38" s="5">
        <f>C38+G38</f>
        <v>2.2999999999999998</v>
      </c>
      <c r="L38" s="5">
        <f t="shared" ref="L38:N38" si="34">D38+H38</f>
        <v>1.9</v>
      </c>
      <c r="M38" s="5">
        <f t="shared" si="34"/>
        <v>0.4</v>
      </c>
      <c r="N38" s="5">
        <f t="shared" si="34"/>
        <v>0</v>
      </c>
      <c r="P38" s="146">
        <f>K38-'[1]3 priedas_asignavimai'!AS126</f>
        <v>0</v>
      </c>
    </row>
    <row r="39" spans="1:16" s="23" customFormat="1" x14ac:dyDescent="0.25">
      <c r="A39" s="3" t="s">
        <v>16</v>
      </c>
      <c r="B39" s="104" t="s">
        <v>301</v>
      </c>
      <c r="C39" s="137">
        <f t="shared" si="3"/>
        <v>15.399999999999999</v>
      </c>
      <c r="D39" s="117">
        <f>D40+D41</f>
        <v>11.1</v>
      </c>
      <c r="E39" s="117">
        <f t="shared" ref="E39:F39" si="35">E40+E41</f>
        <v>4.3</v>
      </c>
      <c r="F39" s="117">
        <f t="shared" si="35"/>
        <v>0</v>
      </c>
      <c r="G39" s="137">
        <f t="shared" si="4"/>
        <v>2.2999999999999998</v>
      </c>
      <c r="H39" s="144">
        <f>H40+H41</f>
        <v>2.2999999999999998</v>
      </c>
      <c r="I39" s="144">
        <f t="shared" ref="I39:J39" si="36">I40+I41</f>
        <v>0</v>
      </c>
      <c r="J39" s="144">
        <f t="shared" si="36"/>
        <v>0</v>
      </c>
      <c r="K39" s="94">
        <f>L39+M39+N39</f>
        <v>17.7</v>
      </c>
      <c r="L39" s="94">
        <f>L40+L41</f>
        <v>13.4</v>
      </c>
      <c r="M39" s="94">
        <f t="shared" ref="M39:N39" si="37">M40+M41</f>
        <v>4.3</v>
      </c>
      <c r="N39" s="94">
        <f t="shared" si="37"/>
        <v>0</v>
      </c>
      <c r="P39" s="147"/>
    </row>
    <row r="40" spans="1:16" x14ac:dyDescent="0.25">
      <c r="A40" s="9"/>
      <c r="B40" s="19" t="s">
        <v>4</v>
      </c>
      <c r="C40" s="139">
        <f t="shared" si="3"/>
        <v>4</v>
      </c>
      <c r="D40" s="6">
        <v>3</v>
      </c>
      <c r="E40" s="6">
        <v>1</v>
      </c>
      <c r="F40" s="6"/>
      <c r="G40" s="139">
        <f t="shared" si="4"/>
        <v>1.9</v>
      </c>
      <c r="H40" s="114">
        <v>1.9</v>
      </c>
      <c r="I40" s="114"/>
      <c r="J40" s="114"/>
      <c r="K40" s="5">
        <f>C40+G40</f>
        <v>5.9</v>
      </c>
      <c r="L40" s="5">
        <f t="shared" ref="L40:N41" si="38">D40+H40</f>
        <v>4.9000000000000004</v>
      </c>
      <c r="M40" s="5">
        <f t="shared" si="38"/>
        <v>1</v>
      </c>
      <c r="N40" s="5">
        <f t="shared" si="38"/>
        <v>0</v>
      </c>
      <c r="P40" s="146">
        <f>K40-'[1]3 priedas_asignavimai'!AS130</f>
        <v>0</v>
      </c>
    </row>
    <row r="41" spans="1:16" x14ac:dyDescent="0.25">
      <c r="A41" s="9"/>
      <c r="B41" s="19" t="s">
        <v>5</v>
      </c>
      <c r="C41" s="139">
        <f t="shared" si="3"/>
        <v>11.399999999999999</v>
      </c>
      <c r="D41" s="6">
        <v>8.1</v>
      </c>
      <c r="E41" s="6">
        <v>3.3</v>
      </c>
      <c r="F41" s="6"/>
      <c r="G41" s="139">
        <f t="shared" si="4"/>
        <v>0.4</v>
      </c>
      <c r="H41" s="114">
        <v>0.4</v>
      </c>
      <c r="I41" s="114"/>
      <c r="J41" s="114"/>
      <c r="K41" s="5">
        <f>C41+G41</f>
        <v>11.799999999999999</v>
      </c>
      <c r="L41" s="5">
        <f t="shared" si="38"/>
        <v>8.5</v>
      </c>
      <c r="M41" s="5">
        <f t="shared" si="38"/>
        <v>3.3</v>
      </c>
      <c r="N41" s="5">
        <f t="shared" si="38"/>
        <v>0</v>
      </c>
      <c r="P41" s="146">
        <f>K41-'[1]3 priedas_asignavimai'!AS133</f>
        <v>0</v>
      </c>
    </row>
    <row r="42" spans="1:16" s="23" customFormat="1" x14ac:dyDescent="0.25">
      <c r="A42" s="3" t="s">
        <v>17</v>
      </c>
      <c r="B42" s="104" t="s">
        <v>302</v>
      </c>
      <c r="C42" s="137">
        <f t="shared" si="3"/>
        <v>0.7</v>
      </c>
      <c r="D42" s="117">
        <f>D43+D44</f>
        <v>0.5</v>
      </c>
      <c r="E42" s="117">
        <f t="shared" ref="E42:F42" si="39">E43+E44</f>
        <v>0.2</v>
      </c>
      <c r="F42" s="117">
        <f t="shared" si="39"/>
        <v>0</v>
      </c>
      <c r="G42" s="137">
        <f t="shared" si="4"/>
        <v>0</v>
      </c>
      <c r="H42" s="144">
        <f>H43+H44</f>
        <v>0</v>
      </c>
      <c r="I42" s="144">
        <f t="shared" ref="I42:J42" si="40">I43+I44</f>
        <v>0</v>
      </c>
      <c r="J42" s="144">
        <f t="shared" si="40"/>
        <v>0</v>
      </c>
      <c r="K42" s="94">
        <f>L42+M42+N42</f>
        <v>0.7</v>
      </c>
      <c r="L42" s="94">
        <f>L43+L44</f>
        <v>0.5</v>
      </c>
      <c r="M42" s="94">
        <f t="shared" ref="M42:N42" si="41">M43+M44</f>
        <v>0.2</v>
      </c>
      <c r="N42" s="94">
        <f t="shared" si="41"/>
        <v>0</v>
      </c>
      <c r="P42" s="147"/>
    </row>
    <row r="43" spans="1:16" x14ac:dyDescent="0.25">
      <c r="A43" s="9"/>
      <c r="B43" s="19" t="s">
        <v>4</v>
      </c>
      <c r="C43" s="139">
        <f t="shared" si="3"/>
        <v>0.5</v>
      </c>
      <c r="D43" s="6">
        <v>0.5</v>
      </c>
      <c r="E43" s="6"/>
      <c r="F43" s="6"/>
      <c r="G43" s="139">
        <f t="shared" si="4"/>
        <v>0</v>
      </c>
      <c r="H43" s="114"/>
      <c r="I43" s="114"/>
      <c r="J43" s="114"/>
      <c r="K43" s="5">
        <f>C43+G43</f>
        <v>0.5</v>
      </c>
      <c r="L43" s="5">
        <f t="shared" ref="L43:N44" si="42">D43+H43</f>
        <v>0.5</v>
      </c>
      <c r="M43" s="5">
        <f t="shared" si="42"/>
        <v>0</v>
      </c>
      <c r="N43" s="5">
        <f t="shared" si="42"/>
        <v>0</v>
      </c>
      <c r="P43" s="146">
        <f>K43-'[1]3 priedas_asignavimai'!AS137</f>
        <v>0</v>
      </c>
    </row>
    <row r="44" spans="1:16" x14ac:dyDescent="0.25">
      <c r="A44" s="9"/>
      <c r="B44" s="19" t="s">
        <v>5</v>
      </c>
      <c r="C44" s="139">
        <f t="shared" si="3"/>
        <v>0.2</v>
      </c>
      <c r="D44" s="6"/>
      <c r="E44" s="6">
        <v>0.2</v>
      </c>
      <c r="F44" s="6"/>
      <c r="G44" s="139">
        <f t="shared" si="4"/>
        <v>0</v>
      </c>
      <c r="H44" s="114"/>
      <c r="I44" s="114"/>
      <c r="J44" s="114"/>
      <c r="K44" s="5">
        <f>C44+G44</f>
        <v>0.2</v>
      </c>
      <c r="L44" s="5">
        <f t="shared" si="42"/>
        <v>0</v>
      </c>
      <c r="M44" s="5">
        <f t="shared" si="42"/>
        <v>0.2</v>
      </c>
      <c r="N44" s="5">
        <f t="shared" si="42"/>
        <v>0</v>
      </c>
      <c r="P44" s="146">
        <f>K44-'[1]3 priedas_asignavimai'!AS140</f>
        <v>0</v>
      </c>
    </row>
    <row r="45" spans="1:16" s="23" customFormat="1" x14ac:dyDescent="0.25">
      <c r="A45" s="3" t="s">
        <v>18</v>
      </c>
      <c r="B45" s="104" t="s">
        <v>303</v>
      </c>
      <c r="C45" s="137">
        <f t="shared" si="3"/>
        <v>1.5000000000000002</v>
      </c>
      <c r="D45" s="117">
        <f>D46+D47</f>
        <v>1.4000000000000001</v>
      </c>
      <c r="E45" s="117">
        <f t="shared" ref="E45:F45" si="43">E46+E47</f>
        <v>0.1</v>
      </c>
      <c r="F45" s="117">
        <f t="shared" si="43"/>
        <v>0</v>
      </c>
      <c r="G45" s="137">
        <f t="shared" si="4"/>
        <v>0.1</v>
      </c>
      <c r="H45" s="144">
        <f>H46+H47</f>
        <v>0</v>
      </c>
      <c r="I45" s="144">
        <f t="shared" ref="I45:J45" si="44">I46+I47</f>
        <v>0.1</v>
      </c>
      <c r="J45" s="144">
        <f t="shared" si="44"/>
        <v>0</v>
      </c>
      <c r="K45" s="94">
        <f>L45+M45+N45</f>
        <v>1.6</v>
      </c>
      <c r="L45" s="94">
        <f>L46+L47</f>
        <v>1.4000000000000001</v>
      </c>
      <c r="M45" s="94">
        <f t="shared" ref="M45:N45" si="45">M46+M47</f>
        <v>0.2</v>
      </c>
      <c r="N45" s="94">
        <f t="shared" si="45"/>
        <v>0</v>
      </c>
      <c r="P45" s="147"/>
    </row>
    <row r="46" spans="1:16" x14ac:dyDescent="0.25">
      <c r="A46" s="9"/>
      <c r="B46" s="19" t="s">
        <v>4</v>
      </c>
      <c r="C46" s="139">
        <f t="shared" si="3"/>
        <v>0.1</v>
      </c>
      <c r="D46" s="6">
        <v>0.1</v>
      </c>
      <c r="E46" s="6"/>
      <c r="F46" s="6"/>
      <c r="G46" s="139">
        <f t="shared" si="4"/>
        <v>0</v>
      </c>
      <c r="H46" s="114"/>
      <c r="I46" s="114"/>
      <c r="J46" s="114"/>
      <c r="K46" s="5">
        <f>C46+G46</f>
        <v>0.1</v>
      </c>
      <c r="L46" s="5">
        <f t="shared" ref="L46:N47" si="46">D46+H46</f>
        <v>0.1</v>
      </c>
      <c r="M46" s="5">
        <f t="shared" si="46"/>
        <v>0</v>
      </c>
      <c r="N46" s="5">
        <f t="shared" si="46"/>
        <v>0</v>
      </c>
      <c r="P46" s="146">
        <f>K46-'[1]3 priedas_asignavimai'!AS144</f>
        <v>0</v>
      </c>
    </row>
    <row r="47" spans="1:16" x14ac:dyDescent="0.25">
      <c r="A47" s="9"/>
      <c r="B47" s="19" t="s">
        <v>5</v>
      </c>
      <c r="C47" s="139">
        <f t="shared" si="3"/>
        <v>1.4000000000000001</v>
      </c>
      <c r="D47" s="6">
        <v>1.3</v>
      </c>
      <c r="E47" s="6">
        <v>0.1</v>
      </c>
      <c r="F47" s="6"/>
      <c r="G47" s="139">
        <f t="shared" si="4"/>
        <v>0.1</v>
      </c>
      <c r="H47" s="114"/>
      <c r="I47" s="114">
        <v>0.1</v>
      </c>
      <c r="J47" s="114"/>
      <c r="K47" s="5">
        <f>C47+G47</f>
        <v>1.5000000000000002</v>
      </c>
      <c r="L47" s="5">
        <f t="shared" si="46"/>
        <v>1.3</v>
      </c>
      <c r="M47" s="5">
        <f t="shared" si="46"/>
        <v>0.2</v>
      </c>
      <c r="N47" s="5">
        <f t="shared" si="46"/>
        <v>0</v>
      </c>
      <c r="P47" s="146">
        <f>K47-'[1]3 priedas_asignavimai'!AS147</f>
        <v>0</v>
      </c>
    </row>
    <row r="48" spans="1:16" s="23" customFormat="1" x14ac:dyDescent="0.25">
      <c r="A48" s="3" t="s">
        <v>19</v>
      </c>
      <c r="B48" s="104" t="s">
        <v>304</v>
      </c>
      <c r="C48" s="137">
        <f t="shared" si="3"/>
        <v>0.9</v>
      </c>
      <c r="D48" s="117">
        <f>D49</f>
        <v>0</v>
      </c>
      <c r="E48" s="117">
        <f t="shared" ref="E48:F48" si="47">E49</f>
        <v>0.9</v>
      </c>
      <c r="F48" s="117">
        <f t="shared" si="47"/>
        <v>0</v>
      </c>
      <c r="G48" s="137">
        <f t="shared" si="4"/>
        <v>0</v>
      </c>
      <c r="H48" s="144">
        <f>H49</f>
        <v>0</v>
      </c>
      <c r="I48" s="144">
        <f t="shared" ref="I48:J48" si="48">I49</f>
        <v>0</v>
      </c>
      <c r="J48" s="144">
        <f t="shared" si="48"/>
        <v>0</v>
      </c>
      <c r="K48" s="94">
        <f>L48+M48+N48</f>
        <v>0.9</v>
      </c>
      <c r="L48" s="94">
        <f>L49</f>
        <v>0</v>
      </c>
      <c r="M48" s="94">
        <f t="shared" ref="M48:N48" si="49">M49</f>
        <v>0.9</v>
      </c>
      <c r="N48" s="94">
        <f t="shared" si="49"/>
        <v>0</v>
      </c>
      <c r="P48" s="147"/>
    </row>
    <row r="49" spans="1:16" x14ac:dyDescent="0.25">
      <c r="A49" s="9"/>
      <c r="B49" s="19" t="s">
        <v>5</v>
      </c>
      <c r="C49" s="139">
        <f t="shared" si="3"/>
        <v>0.9</v>
      </c>
      <c r="D49" s="6"/>
      <c r="E49" s="6">
        <v>0.9</v>
      </c>
      <c r="F49" s="6"/>
      <c r="G49" s="139">
        <f t="shared" si="4"/>
        <v>0</v>
      </c>
      <c r="H49" s="114"/>
      <c r="I49" s="114"/>
      <c r="J49" s="114"/>
      <c r="K49" s="5">
        <f>C49+G49</f>
        <v>0.9</v>
      </c>
      <c r="L49" s="5">
        <f t="shared" ref="L49:N49" si="50">D49+H49</f>
        <v>0</v>
      </c>
      <c r="M49" s="5">
        <f t="shared" si="50"/>
        <v>0.9</v>
      </c>
      <c r="N49" s="5">
        <f t="shared" si="50"/>
        <v>0</v>
      </c>
      <c r="P49" s="146">
        <f>K49-'[1]3 priedas_asignavimai'!AS154</f>
        <v>0</v>
      </c>
    </row>
    <row r="50" spans="1:16" x14ac:dyDescent="0.25">
      <c r="A50" s="3" t="s">
        <v>20</v>
      </c>
      <c r="B50" s="104" t="s">
        <v>306</v>
      </c>
      <c r="C50" s="137">
        <f t="shared" si="3"/>
        <v>1.5</v>
      </c>
      <c r="D50" s="117">
        <f>D51</f>
        <v>1.5</v>
      </c>
      <c r="E50" s="117">
        <f t="shared" ref="E50:F50" si="51">E51</f>
        <v>0</v>
      </c>
      <c r="F50" s="117">
        <f t="shared" si="51"/>
        <v>0</v>
      </c>
      <c r="G50" s="137">
        <f t="shared" si="4"/>
        <v>0</v>
      </c>
      <c r="H50" s="144">
        <f>H51</f>
        <v>0</v>
      </c>
      <c r="I50" s="144">
        <f t="shared" ref="I50:J50" si="52">I51</f>
        <v>0</v>
      </c>
      <c r="J50" s="144">
        <f t="shared" si="52"/>
        <v>0</v>
      </c>
      <c r="K50" s="94">
        <f>L50+M50+N50</f>
        <v>1.5</v>
      </c>
      <c r="L50" s="94">
        <f>L51</f>
        <v>1.5</v>
      </c>
      <c r="M50" s="94">
        <f t="shared" ref="M50:N50" si="53">M51</f>
        <v>0</v>
      </c>
      <c r="N50" s="94">
        <f t="shared" si="53"/>
        <v>0</v>
      </c>
      <c r="P50" s="146"/>
    </row>
    <row r="51" spans="1:16" x14ac:dyDescent="0.25">
      <c r="A51" s="24"/>
      <c r="B51" s="19" t="s">
        <v>4</v>
      </c>
      <c r="C51" s="139">
        <f t="shared" si="3"/>
        <v>1.5</v>
      </c>
      <c r="D51" s="6">
        <v>1.5</v>
      </c>
      <c r="E51" s="6"/>
      <c r="F51" s="6"/>
      <c r="G51" s="139">
        <f t="shared" si="4"/>
        <v>0</v>
      </c>
      <c r="H51" s="114"/>
      <c r="I51" s="114"/>
      <c r="J51" s="114"/>
      <c r="K51" s="5">
        <f t="shared" ref="K51:N51" si="54">C51+G51</f>
        <v>1.5</v>
      </c>
      <c r="L51" s="5">
        <f t="shared" si="54"/>
        <v>1.5</v>
      </c>
      <c r="M51" s="5">
        <f t="shared" si="54"/>
        <v>0</v>
      </c>
      <c r="N51" s="5">
        <f t="shared" si="54"/>
        <v>0</v>
      </c>
      <c r="P51" s="146">
        <f>K51-'[1]3 priedas_asignavimai'!AS160</f>
        <v>0</v>
      </c>
    </row>
    <row r="52" spans="1:16" x14ac:dyDescent="0.25">
      <c r="A52" s="27" t="s">
        <v>21</v>
      </c>
      <c r="B52" s="104" t="s">
        <v>307</v>
      </c>
      <c r="C52" s="137">
        <f t="shared" si="3"/>
        <v>3.5</v>
      </c>
      <c r="D52" s="117">
        <f t="shared" ref="D52:F52" si="55">D53</f>
        <v>0</v>
      </c>
      <c r="E52" s="117">
        <f t="shared" si="55"/>
        <v>3.5</v>
      </c>
      <c r="F52" s="117">
        <f t="shared" si="55"/>
        <v>0</v>
      </c>
      <c r="G52" s="137">
        <f t="shared" si="4"/>
        <v>0</v>
      </c>
      <c r="H52" s="144">
        <f t="shared" ref="H52:J52" si="56">H53</f>
        <v>0</v>
      </c>
      <c r="I52" s="144">
        <f t="shared" si="56"/>
        <v>0</v>
      </c>
      <c r="J52" s="144">
        <f t="shared" si="56"/>
        <v>0</v>
      </c>
      <c r="K52" s="94">
        <f>L52+M52+N52</f>
        <v>3.5</v>
      </c>
      <c r="L52" s="94">
        <f>L53</f>
        <v>0</v>
      </c>
      <c r="M52" s="94">
        <f t="shared" ref="M52:N52" si="57">M53</f>
        <v>3.5</v>
      </c>
      <c r="N52" s="94">
        <f t="shared" si="57"/>
        <v>0</v>
      </c>
      <c r="P52" s="146"/>
    </row>
    <row r="53" spans="1:16" x14ac:dyDescent="0.25">
      <c r="A53" s="27"/>
      <c r="B53" s="4" t="s">
        <v>6</v>
      </c>
      <c r="C53" s="139">
        <f t="shared" si="3"/>
        <v>3.5</v>
      </c>
      <c r="D53" s="6"/>
      <c r="E53" s="6">
        <v>3.5</v>
      </c>
      <c r="F53" s="6"/>
      <c r="G53" s="139">
        <f t="shared" si="4"/>
        <v>0</v>
      </c>
      <c r="H53" s="114"/>
      <c r="I53" s="114"/>
      <c r="J53" s="114"/>
      <c r="K53" s="5">
        <f t="shared" ref="K53:N53" si="58">C53+G53</f>
        <v>3.5</v>
      </c>
      <c r="L53" s="5">
        <f t="shared" si="58"/>
        <v>0</v>
      </c>
      <c r="M53" s="5">
        <f t="shared" si="58"/>
        <v>3.5</v>
      </c>
      <c r="N53" s="5">
        <f t="shared" si="58"/>
        <v>0</v>
      </c>
      <c r="P53" s="146">
        <f>K53-'[1]3 priedas_asignavimai'!AS163</f>
        <v>0</v>
      </c>
    </row>
    <row r="54" spans="1:16" x14ac:dyDescent="0.25">
      <c r="A54" s="3" t="s">
        <v>22</v>
      </c>
      <c r="B54" s="106" t="s">
        <v>311</v>
      </c>
      <c r="C54" s="137">
        <f t="shared" si="3"/>
        <v>0.30000000000000004</v>
      </c>
      <c r="D54" s="117">
        <f t="shared" ref="D54:F54" si="59">D55</f>
        <v>0.1</v>
      </c>
      <c r="E54" s="117">
        <f t="shared" si="59"/>
        <v>0.2</v>
      </c>
      <c r="F54" s="117">
        <f t="shared" si="59"/>
        <v>0</v>
      </c>
      <c r="G54" s="137">
        <f t="shared" si="4"/>
        <v>0</v>
      </c>
      <c r="H54" s="144">
        <f t="shared" ref="H54:J54" si="60">H55</f>
        <v>0</v>
      </c>
      <c r="I54" s="144">
        <f t="shared" si="60"/>
        <v>0</v>
      </c>
      <c r="J54" s="144">
        <f t="shared" si="60"/>
        <v>0</v>
      </c>
      <c r="K54" s="94">
        <f>L54+M54+N54</f>
        <v>0.30000000000000004</v>
      </c>
      <c r="L54" s="94">
        <f>L55</f>
        <v>0.1</v>
      </c>
      <c r="M54" s="94">
        <f t="shared" ref="M54:N54" si="61">M55</f>
        <v>0.2</v>
      </c>
      <c r="N54" s="94">
        <f t="shared" si="61"/>
        <v>0</v>
      </c>
      <c r="P54" s="146"/>
    </row>
    <row r="55" spans="1:16" x14ac:dyDescent="0.25">
      <c r="A55" s="24"/>
      <c r="B55" s="19" t="s">
        <v>59</v>
      </c>
      <c r="C55" s="139">
        <f t="shared" si="3"/>
        <v>0.30000000000000004</v>
      </c>
      <c r="D55" s="6">
        <v>0.1</v>
      </c>
      <c r="E55" s="6">
        <v>0.2</v>
      </c>
      <c r="F55" s="6"/>
      <c r="G55" s="139">
        <f t="shared" si="4"/>
        <v>0</v>
      </c>
      <c r="H55" s="114"/>
      <c r="I55" s="114"/>
      <c r="J55" s="114"/>
      <c r="K55" s="5">
        <f t="shared" ref="K55:N55" si="62">C55+G55</f>
        <v>0.30000000000000004</v>
      </c>
      <c r="L55" s="5">
        <f t="shared" si="62"/>
        <v>0.1</v>
      </c>
      <c r="M55" s="5">
        <f t="shared" si="62"/>
        <v>0.2</v>
      </c>
      <c r="N55" s="5">
        <f t="shared" si="62"/>
        <v>0</v>
      </c>
      <c r="P55" s="146">
        <f>K55-'[1]3 priedas_asignavimai'!AS168</f>
        <v>0</v>
      </c>
    </row>
    <row r="56" spans="1:16" x14ac:dyDescent="0.25">
      <c r="A56" s="27" t="s">
        <v>23</v>
      </c>
      <c r="B56" s="105" t="s">
        <v>312</v>
      </c>
      <c r="C56" s="137">
        <f t="shared" si="3"/>
        <v>14.9</v>
      </c>
      <c r="D56" s="117">
        <f t="shared" ref="D56:F56" si="63">D57</f>
        <v>0.1</v>
      </c>
      <c r="E56" s="117">
        <f t="shared" si="63"/>
        <v>0</v>
      </c>
      <c r="F56" s="117">
        <f t="shared" si="63"/>
        <v>14.8</v>
      </c>
      <c r="G56" s="137">
        <f t="shared" si="4"/>
        <v>0</v>
      </c>
      <c r="H56" s="144">
        <f t="shared" ref="H56:J56" si="64">H57</f>
        <v>0</v>
      </c>
      <c r="I56" s="144">
        <f t="shared" si="64"/>
        <v>0</v>
      </c>
      <c r="J56" s="144">
        <f t="shared" si="64"/>
        <v>0</v>
      </c>
      <c r="K56" s="94">
        <f>L56+M56+N56</f>
        <v>14.9</v>
      </c>
      <c r="L56" s="94">
        <f>L57</f>
        <v>0.1</v>
      </c>
      <c r="M56" s="94">
        <f t="shared" ref="M56:N56" si="65">M57</f>
        <v>0</v>
      </c>
      <c r="N56" s="94">
        <f t="shared" si="65"/>
        <v>14.8</v>
      </c>
      <c r="P56" s="146"/>
    </row>
    <row r="57" spans="1:16" x14ac:dyDescent="0.25">
      <c r="A57" s="27"/>
      <c r="B57" s="19" t="s">
        <v>59</v>
      </c>
      <c r="C57" s="139">
        <f t="shared" si="3"/>
        <v>14.9</v>
      </c>
      <c r="D57" s="6">
        <v>0.1</v>
      </c>
      <c r="E57" s="6"/>
      <c r="F57" s="6">
        <v>14.8</v>
      </c>
      <c r="G57" s="139">
        <f t="shared" si="4"/>
        <v>0</v>
      </c>
      <c r="H57" s="114"/>
      <c r="I57" s="114"/>
      <c r="J57" s="114"/>
      <c r="K57" s="5">
        <f t="shared" ref="K57:N57" si="66">C57+G57</f>
        <v>14.9</v>
      </c>
      <c r="L57" s="5">
        <f t="shared" si="66"/>
        <v>0.1</v>
      </c>
      <c r="M57" s="5">
        <f t="shared" si="66"/>
        <v>0</v>
      </c>
      <c r="N57" s="5">
        <f t="shared" si="66"/>
        <v>14.8</v>
      </c>
      <c r="P57" s="146">
        <f>K57-'[1]3 priedas_asignavimai'!AS172</f>
        <v>0</v>
      </c>
    </row>
    <row r="58" spans="1:16" x14ac:dyDescent="0.25">
      <c r="A58" s="26" t="s">
        <v>24</v>
      </c>
      <c r="B58" s="105" t="s">
        <v>313</v>
      </c>
      <c r="C58" s="137">
        <f t="shared" si="3"/>
        <v>0.1</v>
      </c>
      <c r="D58" s="117">
        <f>D59</f>
        <v>0.1</v>
      </c>
      <c r="E58" s="117">
        <f t="shared" ref="E58:F58" si="67">E59</f>
        <v>0</v>
      </c>
      <c r="F58" s="117">
        <f t="shared" si="67"/>
        <v>0</v>
      </c>
      <c r="G58" s="137">
        <f t="shared" si="4"/>
        <v>0</v>
      </c>
      <c r="H58" s="144">
        <f t="shared" ref="H58:J58" si="68">H59</f>
        <v>0</v>
      </c>
      <c r="I58" s="144">
        <f t="shared" si="68"/>
        <v>0</v>
      </c>
      <c r="J58" s="144">
        <f t="shared" si="68"/>
        <v>0</v>
      </c>
      <c r="K58" s="94">
        <f>L58+M58+N58</f>
        <v>0.1</v>
      </c>
      <c r="L58" s="94">
        <f>L59</f>
        <v>0.1</v>
      </c>
      <c r="M58" s="94">
        <f t="shared" ref="M58:N58" si="69">M59</f>
        <v>0</v>
      </c>
      <c r="N58" s="94">
        <f t="shared" si="69"/>
        <v>0</v>
      </c>
      <c r="P58" s="146"/>
    </row>
    <row r="59" spans="1:16" x14ac:dyDescent="0.25">
      <c r="A59" s="27"/>
      <c r="B59" s="19" t="s">
        <v>59</v>
      </c>
      <c r="C59" s="139">
        <f t="shared" si="3"/>
        <v>0.1</v>
      </c>
      <c r="D59" s="6">
        <v>0.1</v>
      </c>
      <c r="E59" s="6"/>
      <c r="F59" s="6"/>
      <c r="G59" s="139">
        <f t="shared" si="4"/>
        <v>0</v>
      </c>
      <c r="H59" s="114"/>
      <c r="I59" s="114"/>
      <c r="J59" s="114"/>
      <c r="K59" s="5">
        <f t="shared" ref="K59:N59" si="70">C59+G59</f>
        <v>0.1</v>
      </c>
      <c r="L59" s="5">
        <f t="shared" si="70"/>
        <v>0.1</v>
      </c>
      <c r="M59" s="5">
        <f t="shared" si="70"/>
        <v>0</v>
      </c>
      <c r="N59" s="5">
        <f t="shared" si="70"/>
        <v>0</v>
      </c>
      <c r="P59" s="146">
        <f>K59-'[1]3 priedas_asignavimai'!AS178</f>
        <v>0</v>
      </c>
    </row>
    <row r="60" spans="1:16" x14ac:dyDescent="0.25">
      <c r="A60" s="26" t="s">
        <v>25</v>
      </c>
      <c r="B60" s="105" t="s">
        <v>314</v>
      </c>
      <c r="C60" s="137">
        <f t="shared" si="3"/>
        <v>26</v>
      </c>
      <c r="D60" s="117">
        <f t="shared" ref="D60:F60" si="71">D61</f>
        <v>0.7</v>
      </c>
      <c r="E60" s="117">
        <f t="shared" si="71"/>
        <v>0.3</v>
      </c>
      <c r="F60" s="117">
        <f t="shared" si="71"/>
        <v>25</v>
      </c>
      <c r="G60" s="137">
        <f t="shared" si="4"/>
        <v>0</v>
      </c>
      <c r="H60" s="144">
        <f t="shared" ref="H60:J60" si="72">H61</f>
        <v>0</v>
      </c>
      <c r="I60" s="144">
        <f t="shared" si="72"/>
        <v>0</v>
      </c>
      <c r="J60" s="144">
        <f t="shared" si="72"/>
        <v>0</v>
      </c>
      <c r="K60" s="94">
        <f>L60+M60+N60</f>
        <v>26</v>
      </c>
      <c r="L60" s="94">
        <f>L61</f>
        <v>0.7</v>
      </c>
      <c r="M60" s="94">
        <f t="shared" ref="M60:N60" si="73">M61</f>
        <v>0.3</v>
      </c>
      <c r="N60" s="94">
        <f t="shared" si="73"/>
        <v>25</v>
      </c>
      <c r="P60" s="146"/>
    </row>
    <row r="61" spans="1:16" x14ac:dyDescent="0.25">
      <c r="A61" s="27"/>
      <c r="B61" s="19" t="s">
        <v>59</v>
      </c>
      <c r="C61" s="139">
        <f t="shared" si="3"/>
        <v>26</v>
      </c>
      <c r="D61" s="6">
        <v>0.7</v>
      </c>
      <c r="E61" s="6">
        <v>0.3</v>
      </c>
      <c r="F61" s="6">
        <v>25</v>
      </c>
      <c r="G61" s="139">
        <f t="shared" si="4"/>
        <v>0</v>
      </c>
      <c r="H61" s="114"/>
      <c r="I61" s="114"/>
      <c r="J61" s="114"/>
      <c r="K61" s="5">
        <f t="shared" ref="K61:N61" si="74">C61+G61</f>
        <v>26</v>
      </c>
      <c r="L61" s="5">
        <f t="shared" si="74"/>
        <v>0.7</v>
      </c>
      <c r="M61" s="5">
        <f t="shared" si="74"/>
        <v>0.3</v>
      </c>
      <c r="N61" s="5">
        <f t="shared" si="74"/>
        <v>25</v>
      </c>
      <c r="P61" s="146">
        <f>K61-'[1]3 priedas_asignavimai'!AS182</f>
        <v>0</v>
      </c>
    </row>
    <row r="62" spans="1:16" x14ac:dyDescent="0.25">
      <c r="A62" s="3" t="s">
        <v>26</v>
      </c>
      <c r="B62" s="105" t="s">
        <v>315</v>
      </c>
      <c r="C62" s="137">
        <f t="shared" si="3"/>
        <v>1.4000000000000001</v>
      </c>
      <c r="D62" s="117">
        <f t="shared" ref="D62:F62" si="75">D63</f>
        <v>1.3</v>
      </c>
      <c r="E62" s="117">
        <f t="shared" si="75"/>
        <v>0.1</v>
      </c>
      <c r="F62" s="117">
        <f t="shared" si="75"/>
        <v>0</v>
      </c>
      <c r="G62" s="137">
        <f t="shared" si="4"/>
        <v>0</v>
      </c>
      <c r="H62" s="144">
        <f t="shared" ref="H62:J62" si="76">H63</f>
        <v>0</v>
      </c>
      <c r="I62" s="144">
        <f t="shared" si="76"/>
        <v>0</v>
      </c>
      <c r="J62" s="144">
        <f t="shared" si="76"/>
        <v>0</v>
      </c>
      <c r="K62" s="94">
        <f>L62+M62+N62</f>
        <v>1.4000000000000001</v>
      </c>
      <c r="L62" s="94">
        <f>L63</f>
        <v>1.3</v>
      </c>
      <c r="M62" s="94">
        <f t="shared" ref="M62:N62" si="77">M63</f>
        <v>0.1</v>
      </c>
      <c r="N62" s="94">
        <f t="shared" si="77"/>
        <v>0</v>
      </c>
      <c r="P62" s="146"/>
    </row>
    <row r="63" spans="1:16" x14ac:dyDescent="0.25">
      <c r="A63" s="27"/>
      <c r="B63" s="19" t="s">
        <v>59</v>
      </c>
      <c r="C63" s="139">
        <f t="shared" si="3"/>
        <v>1.4000000000000001</v>
      </c>
      <c r="D63" s="6">
        <v>1.3</v>
      </c>
      <c r="E63" s="6">
        <v>0.1</v>
      </c>
      <c r="F63" s="6"/>
      <c r="G63" s="139">
        <f t="shared" si="4"/>
        <v>0</v>
      </c>
      <c r="H63" s="114"/>
      <c r="I63" s="114"/>
      <c r="J63" s="114"/>
      <c r="K63" s="5">
        <f t="shared" ref="K63:N63" si="78">C63+G63</f>
        <v>1.4000000000000001</v>
      </c>
      <c r="L63" s="5">
        <f t="shared" si="78"/>
        <v>1.3</v>
      </c>
      <c r="M63" s="5">
        <f t="shared" si="78"/>
        <v>0.1</v>
      </c>
      <c r="N63" s="5">
        <f t="shared" si="78"/>
        <v>0</v>
      </c>
      <c r="P63" s="146">
        <f>K63-'[1]3 priedas_asignavimai'!AS190</f>
        <v>0</v>
      </c>
    </row>
    <row r="64" spans="1:16" x14ac:dyDescent="0.25">
      <c r="A64" s="26" t="s">
        <v>27</v>
      </c>
      <c r="B64" s="105" t="s">
        <v>151</v>
      </c>
      <c r="C64" s="137">
        <f t="shared" si="3"/>
        <v>2.8</v>
      </c>
      <c r="D64" s="117">
        <f t="shared" ref="D64:F64" si="79">D65</f>
        <v>2.8</v>
      </c>
      <c r="E64" s="117">
        <f t="shared" si="79"/>
        <v>0</v>
      </c>
      <c r="F64" s="117">
        <f t="shared" si="79"/>
        <v>0</v>
      </c>
      <c r="G64" s="137">
        <f t="shared" si="4"/>
        <v>0</v>
      </c>
      <c r="H64" s="144">
        <f t="shared" ref="H64:J64" si="80">H65</f>
        <v>0</v>
      </c>
      <c r="I64" s="144">
        <f t="shared" si="80"/>
        <v>0</v>
      </c>
      <c r="J64" s="144">
        <f t="shared" si="80"/>
        <v>0</v>
      </c>
      <c r="K64" s="94">
        <f>L64+M64+N64</f>
        <v>2.8</v>
      </c>
      <c r="L64" s="94">
        <f>L65</f>
        <v>2.8</v>
      </c>
      <c r="M64" s="94">
        <f t="shared" ref="M64:N64" si="81">M65</f>
        <v>0</v>
      </c>
      <c r="N64" s="94">
        <f t="shared" si="81"/>
        <v>0</v>
      </c>
      <c r="P64" s="146"/>
    </row>
    <row r="65" spans="1:16" x14ac:dyDescent="0.25">
      <c r="A65" s="27"/>
      <c r="B65" s="19" t="s">
        <v>59</v>
      </c>
      <c r="C65" s="139">
        <f t="shared" si="3"/>
        <v>2.8</v>
      </c>
      <c r="D65" s="6">
        <v>2.8</v>
      </c>
      <c r="E65" s="6"/>
      <c r="F65" s="6"/>
      <c r="G65" s="139">
        <f t="shared" si="4"/>
        <v>0</v>
      </c>
      <c r="H65" s="114"/>
      <c r="I65" s="114"/>
      <c r="J65" s="114"/>
      <c r="K65" s="5">
        <f t="shared" ref="K65:N65" si="82">C65+G65</f>
        <v>2.8</v>
      </c>
      <c r="L65" s="5">
        <f t="shared" si="82"/>
        <v>2.8</v>
      </c>
      <c r="M65" s="5">
        <f t="shared" si="82"/>
        <v>0</v>
      </c>
      <c r="N65" s="5">
        <f t="shared" si="82"/>
        <v>0</v>
      </c>
      <c r="P65" s="146">
        <f>K65-'[1]3 priedas_asignavimai'!AS193</f>
        <v>0</v>
      </c>
    </row>
    <row r="66" spans="1:16" x14ac:dyDescent="0.25">
      <c r="A66" s="26" t="s">
        <v>28</v>
      </c>
      <c r="B66" s="105" t="s">
        <v>317</v>
      </c>
      <c r="C66" s="137">
        <f t="shared" si="3"/>
        <v>38.700000000000003</v>
      </c>
      <c r="D66" s="117">
        <f t="shared" ref="D66:F66" si="83">D67</f>
        <v>1</v>
      </c>
      <c r="E66" s="117">
        <f t="shared" si="83"/>
        <v>0</v>
      </c>
      <c r="F66" s="117">
        <f t="shared" si="83"/>
        <v>37.700000000000003</v>
      </c>
      <c r="G66" s="137">
        <f t="shared" si="4"/>
        <v>0</v>
      </c>
      <c r="H66" s="144">
        <f t="shared" ref="H66:J66" si="84">H67</f>
        <v>0</v>
      </c>
      <c r="I66" s="144">
        <f t="shared" si="84"/>
        <v>0</v>
      </c>
      <c r="J66" s="144">
        <f t="shared" si="84"/>
        <v>0</v>
      </c>
      <c r="K66" s="94">
        <f>L66+M66+N66</f>
        <v>38.700000000000003</v>
      </c>
      <c r="L66" s="94">
        <f>L67</f>
        <v>1</v>
      </c>
      <c r="M66" s="94">
        <f t="shared" ref="M66:N66" si="85">M67</f>
        <v>0</v>
      </c>
      <c r="N66" s="94">
        <f t="shared" si="85"/>
        <v>37.700000000000003</v>
      </c>
      <c r="P66" s="146"/>
    </row>
    <row r="67" spans="1:16" x14ac:dyDescent="0.25">
      <c r="A67" s="27"/>
      <c r="B67" s="19" t="s">
        <v>59</v>
      </c>
      <c r="C67" s="139">
        <f t="shared" si="3"/>
        <v>38.700000000000003</v>
      </c>
      <c r="D67" s="6">
        <v>1</v>
      </c>
      <c r="E67" s="6"/>
      <c r="F67" s="6">
        <v>37.700000000000003</v>
      </c>
      <c r="G67" s="139">
        <f t="shared" si="4"/>
        <v>0</v>
      </c>
      <c r="H67" s="114"/>
      <c r="I67" s="114"/>
      <c r="J67" s="114"/>
      <c r="K67" s="5">
        <f t="shared" ref="K67:N67" si="86">C67+G67</f>
        <v>38.700000000000003</v>
      </c>
      <c r="L67" s="5">
        <f t="shared" si="86"/>
        <v>1</v>
      </c>
      <c r="M67" s="5">
        <f t="shared" si="86"/>
        <v>0</v>
      </c>
      <c r="N67" s="5">
        <f t="shared" si="86"/>
        <v>37.700000000000003</v>
      </c>
      <c r="P67" s="146">
        <f>K67-'[1]3 priedas_asignavimai'!AS198</f>
        <v>0</v>
      </c>
    </row>
    <row r="68" spans="1:16" x14ac:dyDescent="0.25">
      <c r="A68" s="26" t="s">
        <v>29</v>
      </c>
      <c r="B68" s="105" t="s">
        <v>319</v>
      </c>
      <c r="C68" s="137">
        <f t="shared" si="3"/>
        <v>13.6</v>
      </c>
      <c r="D68" s="117">
        <f t="shared" ref="D68:F68" si="87">D69</f>
        <v>0.1</v>
      </c>
      <c r="E68" s="117">
        <f t="shared" si="87"/>
        <v>0</v>
      </c>
      <c r="F68" s="117">
        <f t="shared" si="87"/>
        <v>13.5</v>
      </c>
      <c r="G68" s="137">
        <f t="shared" si="4"/>
        <v>0</v>
      </c>
      <c r="H68" s="144">
        <f t="shared" ref="H68:J68" si="88">H69</f>
        <v>0</v>
      </c>
      <c r="I68" s="144">
        <f t="shared" si="88"/>
        <v>0</v>
      </c>
      <c r="J68" s="144">
        <f t="shared" si="88"/>
        <v>0</v>
      </c>
      <c r="K68" s="94">
        <f>L68+M68+N68</f>
        <v>13.6</v>
      </c>
      <c r="L68" s="94">
        <f>L69</f>
        <v>0.1</v>
      </c>
      <c r="M68" s="94">
        <f t="shared" ref="M68:N68" si="89">M69</f>
        <v>0</v>
      </c>
      <c r="N68" s="94">
        <f t="shared" si="89"/>
        <v>13.5</v>
      </c>
      <c r="P68" s="146"/>
    </row>
    <row r="69" spans="1:16" x14ac:dyDescent="0.25">
      <c r="A69" s="27"/>
      <c r="B69" s="19" t="s">
        <v>59</v>
      </c>
      <c r="C69" s="139">
        <f t="shared" si="3"/>
        <v>13.6</v>
      </c>
      <c r="D69" s="6">
        <v>0.1</v>
      </c>
      <c r="E69" s="6"/>
      <c r="F69" s="6">
        <v>13.5</v>
      </c>
      <c r="G69" s="139">
        <f t="shared" si="4"/>
        <v>0</v>
      </c>
      <c r="H69" s="114"/>
      <c r="I69" s="114"/>
      <c r="J69" s="114"/>
      <c r="K69" s="5">
        <f t="shared" ref="K69:N69" si="90">C69+G69</f>
        <v>13.6</v>
      </c>
      <c r="L69" s="5">
        <f t="shared" si="90"/>
        <v>0.1</v>
      </c>
      <c r="M69" s="5">
        <f t="shared" si="90"/>
        <v>0</v>
      </c>
      <c r="N69" s="5">
        <f t="shared" si="90"/>
        <v>13.5</v>
      </c>
      <c r="P69" s="146">
        <f>K69-'[1]3 priedas_asignavimai'!AS204</f>
        <v>0</v>
      </c>
    </row>
    <row r="70" spans="1:16" x14ac:dyDescent="0.25">
      <c r="A70" s="26" t="s">
        <v>316</v>
      </c>
      <c r="B70" s="105" t="s">
        <v>320</v>
      </c>
      <c r="C70" s="137">
        <f t="shared" si="3"/>
        <v>5.8</v>
      </c>
      <c r="D70" s="117">
        <f t="shared" ref="D70:F70" si="91">D71</f>
        <v>0.1</v>
      </c>
      <c r="E70" s="117">
        <f t="shared" si="91"/>
        <v>0</v>
      </c>
      <c r="F70" s="117">
        <f t="shared" si="91"/>
        <v>5.7</v>
      </c>
      <c r="G70" s="137">
        <f t="shared" si="4"/>
        <v>0</v>
      </c>
      <c r="H70" s="144">
        <f t="shared" ref="H70:J70" si="92">H71</f>
        <v>0</v>
      </c>
      <c r="I70" s="144">
        <f t="shared" si="92"/>
        <v>0</v>
      </c>
      <c r="J70" s="144">
        <f t="shared" si="92"/>
        <v>0</v>
      </c>
      <c r="K70" s="94">
        <f>L70+M70+N70</f>
        <v>5.8</v>
      </c>
      <c r="L70" s="94">
        <f>L71</f>
        <v>0.1</v>
      </c>
      <c r="M70" s="94">
        <f t="shared" ref="M70:N70" si="93">M71</f>
        <v>0</v>
      </c>
      <c r="N70" s="94">
        <f t="shared" si="93"/>
        <v>5.7</v>
      </c>
      <c r="P70" s="146"/>
    </row>
    <row r="71" spans="1:16" x14ac:dyDescent="0.25">
      <c r="A71" s="27"/>
      <c r="B71" s="19" t="s">
        <v>59</v>
      </c>
      <c r="C71" s="139">
        <f t="shared" si="3"/>
        <v>5.8</v>
      </c>
      <c r="D71" s="6">
        <v>0.1</v>
      </c>
      <c r="E71" s="6"/>
      <c r="F71" s="6">
        <v>5.7</v>
      </c>
      <c r="G71" s="139"/>
      <c r="H71" s="114"/>
      <c r="I71" s="114"/>
      <c r="J71" s="114"/>
      <c r="K71" s="5">
        <f t="shared" ref="K71:N71" si="94">C71+G71</f>
        <v>5.8</v>
      </c>
      <c r="L71" s="5">
        <f t="shared" si="94"/>
        <v>0.1</v>
      </c>
      <c r="M71" s="5">
        <f t="shared" si="94"/>
        <v>0</v>
      </c>
      <c r="N71" s="5">
        <f t="shared" si="94"/>
        <v>5.7</v>
      </c>
      <c r="P71" s="146">
        <f>K71-'[1]3 priedas_asignavimai'!AS209</f>
        <v>0</v>
      </c>
    </row>
    <row r="72" spans="1:16" x14ac:dyDescent="0.25">
      <c r="A72" s="26" t="s">
        <v>30</v>
      </c>
      <c r="B72" s="105" t="s">
        <v>322</v>
      </c>
      <c r="C72" s="137">
        <f t="shared" si="3"/>
        <v>16.200000000000003</v>
      </c>
      <c r="D72" s="117">
        <f t="shared" ref="D72:F72" si="95">D73</f>
        <v>0.1</v>
      </c>
      <c r="E72" s="117">
        <f t="shared" si="95"/>
        <v>0</v>
      </c>
      <c r="F72" s="117">
        <f t="shared" si="95"/>
        <v>16.100000000000001</v>
      </c>
      <c r="G72" s="137">
        <f t="shared" ref="G72" si="96">H72+I72+J72</f>
        <v>0</v>
      </c>
      <c r="H72" s="144">
        <f t="shared" ref="H72:J72" si="97">H73</f>
        <v>0</v>
      </c>
      <c r="I72" s="144">
        <f t="shared" si="97"/>
        <v>0</v>
      </c>
      <c r="J72" s="144">
        <f t="shared" si="97"/>
        <v>0</v>
      </c>
      <c r="K72" s="94">
        <f>L72+M72+N72</f>
        <v>16.200000000000003</v>
      </c>
      <c r="L72" s="94">
        <f>L73</f>
        <v>0.1</v>
      </c>
      <c r="M72" s="94">
        <f t="shared" ref="M72:N72" si="98">M73</f>
        <v>0</v>
      </c>
      <c r="N72" s="94">
        <f t="shared" si="98"/>
        <v>16.100000000000001</v>
      </c>
      <c r="P72" s="146"/>
    </row>
    <row r="73" spans="1:16" x14ac:dyDescent="0.25">
      <c r="A73" s="27"/>
      <c r="B73" s="19" t="s">
        <v>59</v>
      </c>
      <c r="C73" s="139">
        <f t="shared" si="3"/>
        <v>16.200000000000003</v>
      </c>
      <c r="D73" s="6">
        <v>0.1</v>
      </c>
      <c r="E73" s="6"/>
      <c r="F73" s="6">
        <v>16.100000000000001</v>
      </c>
      <c r="G73" s="139"/>
      <c r="H73" s="114"/>
      <c r="I73" s="114"/>
      <c r="J73" s="114"/>
      <c r="K73" s="5">
        <f t="shared" ref="K73:N73" si="99">C73+G73</f>
        <v>16.200000000000003</v>
      </c>
      <c r="L73" s="5">
        <f t="shared" si="99"/>
        <v>0.1</v>
      </c>
      <c r="M73" s="5">
        <f t="shared" si="99"/>
        <v>0</v>
      </c>
      <c r="N73" s="5">
        <f t="shared" si="99"/>
        <v>16.100000000000001</v>
      </c>
      <c r="P73" s="146">
        <f>K73-'[1]3 priedas_asignavimai'!AS214</f>
        <v>0</v>
      </c>
    </row>
    <row r="74" spans="1:16" x14ac:dyDescent="0.25">
      <c r="A74" s="26" t="s">
        <v>31</v>
      </c>
      <c r="B74" s="105" t="s">
        <v>323</v>
      </c>
      <c r="C74" s="137">
        <f t="shared" si="3"/>
        <v>11.8</v>
      </c>
      <c r="D74" s="117">
        <f t="shared" ref="D74:F74" si="100">D75</f>
        <v>4</v>
      </c>
      <c r="E74" s="117">
        <f t="shared" si="100"/>
        <v>0</v>
      </c>
      <c r="F74" s="117">
        <f t="shared" si="100"/>
        <v>7.8</v>
      </c>
      <c r="G74" s="137">
        <f t="shared" ref="G74" si="101">H74+I74+J74</f>
        <v>0</v>
      </c>
      <c r="H74" s="144">
        <f t="shared" ref="H74:J74" si="102">H75</f>
        <v>0</v>
      </c>
      <c r="I74" s="144">
        <f t="shared" si="102"/>
        <v>0</v>
      </c>
      <c r="J74" s="144">
        <f t="shared" si="102"/>
        <v>0</v>
      </c>
      <c r="K74" s="94">
        <f>L74+M74+N74</f>
        <v>11.8</v>
      </c>
      <c r="L74" s="94">
        <f>L75</f>
        <v>4</v>
      </c>
      <c r="M74" s="94">
        <f t="shared" ref="M74:N74" si="103">M75</f>
        <v>0</v>
      </c>
      <c r="N74" s="94">
        <f t="shared" si="103"/>
        <v>7.8</v>
      </c>
      <c r="P74" s="146"/>
    </row>
    <row r="75" spans="1:16" x14ac:dyDescent="0.25">
      <c r="A75" s="27"/>
      <c r="B75" s="19" t="s">
        <v>59</v>
      </c>
      <c r="C75" s="139">
        <f t="shared" si="3"/>
        <v>11.8</v>
      </c>
      <c r="D75" s="6">
        <v>4</v>
      </c>
      <c r="E75" s="6"/>
      <c r="F75" s="6">
        <v>7.8</v>
      </c>
      <c r="G75" s="139"/>
      <c r="H75" s="114"/>
      <c r="I75" s="114"/>
      <c r="J75" s="114"/>
      <c r="K75" s="5">
        <f t="shared" ref="K75:N75" si="104">C75+G75</f>
        <v>11.8</v>
      </c>
      <c r="L75" s="5">
        <f t="shared" si="104"/>
        <v>4</v>
      </c>
      <c r="M75" s="5">
        <f t="shared" si="104"/>
        <v>0</v>
      </c>
      <c r="N75" s="5">
        <f t="shared" si="104"/>
        <v>7.8</v>
      </c>
      <c r="P75" s="146">
        <f>K75-'[1]3 priedas_asignavimai'!AS220</f>
        <v>0</v>
      </c>
    </row>
    <row r="76" spans="1:16" x14ac:dyDescent="0.25">
      <c r="A76" s="26" t="s">
        <v>32</v>
      </c>
      <c r="B76" s="105" t="s">
        <v>326</v>
      </c>
      <c r="C76" s="137">
        <f t="shared" si="3"/>
        <v>15.7</v>
      </c>
      <c r="D76" s="117">
        <f t="shared" ref="D76:F76" si="105">D77</f>
        <v>0.1</v>
      </c>
      <c r="E76" s="117">
        <f t="shared" si="105"/>
        <v>0</v>
      </c>
      <c r="F76" s="117">
        <f t="shared" si="105"/>
        <v>15.6</v>
      </c>
      <c r="G76" s="137">
        <f t="shared" ref="G76" si="106">H76+I76+J76</f>
        <v>0</v>
      </c>
      <c r="H76" s="144">
        <f t="shared" ref="H76:J76" si="107">H77</f>
        <v>0</v>
      </c>
      <c r="I76" s="144">
        <f t="shared" si="107"/>
        <v>0</v>
      </c>
      <c r="J76" s="144">
        <f t="shared" si="107"/>
        <v>0</v>
      </c>
      <c r="K76" s="94">
        <f>L76+M76+N76</f>
        <v>15.7</v>
      </c>
      <c r="L76" s="94">
        <f>L77</f>
        <v>0.1</v>
      </c>
      <c r="M76" s="94">
        <f t="shared" ref="M76:N76" si="108">M77</f>
        <v>0</v>
      </c>
      <c r="N76" s="94">
        <f t="shared" si="108"/>
        <v>15.6</v>
      </c>
      <c r="P76" s="146"/>
    </row>
    <row r="77" spans="1:16" x14ac:dyDescent="0.25">
      <c r="A77" s="27"/>
      <c r="B77" s="19" t="s">
        <v>59</v>
      </c>
      <c r="C77" s="139">
        <f t="shared" si="3"/>
        <v>15.7</v>
      </c>
      <c r="D77" s="6">
        <v>0.1</v>
      </c>
      <c r="E77" s="6"/>
      <c r="F77" s="6">
        <v>15.6</v>
      </c>
      <c r="G77" s="139"/>
      <c r="H77" s="114"/>
      <c r="I77" s="114"/>
      <c r="J77" s="114"/>
      <c r="K77" s="5">
        <f t="shared" ref="K77:N77" si="109">C77+G77</f>
        <v>15.7</v>
      </c>
      <c r="L77" s="5">
        <f t="shared" si="109"/>
        <v>0.1</v>
      </c>
      <c r="M77" s="5">
        <f t="shared" si="109"/>
        <v>0</v>
      </c>
      <c r="N77" s="5">
        <f t="shared" si="109"/>
        <v>15.6</v>
      </c>
      <c r="P77" s="146">
        <f>K77-'[1]3 priedas_asignavimai'!AS224</f>
        <v>0</v>
      </c>
    </row>
    <row r="78" spans="1:16" x14ac:dyDescent="0.25">
      <c r="A78" s="26" t="s">
        <v>33</v>
      </c>
      <c r="B78" s="105" t="s">
        <v>325</v>
      </c>
      <c r="C78" s="137">
        <f t="shared" si="3"/>
        <v>0.1</v>
      </c>
      <c r="D78" s="117">
        <f t="shared" ref="D78:F78" si="110">D79</f>
        <v>0.1</v>
      </c>
      <c r="E78" s="117">
        <f t="shared" si="110"/>
        <v>0</v>
      </c>
      <c r="F78" s="117">
        <f t="shared" si="110"/>
        <v>0</v>
      </c>
      <c r="G78" s="137">
        <f t="shared" ref="G78" si="111">H78+I78+J78</f>
        <v>0</v>
      </c>
      <c r="H78" s="144">
        <f t="shared" ref="H78:J78" si="112">H79</f>
        <v>0</v>
      </c>
      <c r="I78" s="144">
        <f t="shared" si="112"/>
        <v>0</v>
      </c>
      <c r="J78" s="144">
        <f t="shared" si="112"/>
        <v>0</v>
      </c>
      <c r="K78" s="94">
        <f>L78+M78+N78</f>
        <v>0.1</v>
      </c>
      <c r="L78" s="94">
        <f>L79</f>
        <v>0.1</v>
      </c>
      <c r="M78" s="94">
        <f t="shared" ref="M78:N78" si="113">M79</f>
        <v>0</v>
      </c>
      <c r="N78" s="94">
        <f t="shared" si="113"/>
        <v>0</v>
      </c>
      <c r="P78" s="146"/>
    </row>
    <row r="79" spans="1:16" x14ac:dyDescent="0.25">
      <c r="A79" s="27"/>
      <c r="B79" s="19" t="s">
        <v>59</v>
      </c>
      <c r="C79" s="139">
        <f t="shared" si="3"/>
        <v>0.1</v>
      </c>
      <c r="D79" s="6">
        <v>0.1</v>
      </c>
      <c r="E79" s="6"/>
      <c r="F79" s="6"/>
      <c r="G79" s="139"/>
      <c r="H79" s="114"/>
      <c r="I79" s="114"/>
      <c r="J79" s="114"/>
      <c r="K79" s="5">
        <f t="shared" ref="K79:N79" si="114">C79+G79</f>
        <v>0.1</v>
      </c>
      <c r="L79" s="5">
        <f t="shared" si="114"/>
        <v>0.1</v>
      </c>
      <c r="M79" s="5">
        <f t="shared" si="114"/>
        <v>0</v>
      </c>
      <c r="N79" s="5">
        <f t="shared" si="114"/>
        <v>0</v>
      </c>
      <c r="P79" s="146">
        <f>K79-'[1]3 priedas_asignavimai'!AS229</f>
        <v>0</v>
      </c>
    </row>
    <row r="80" spans="1:16" x14ac:dyDescent="0.25">
      <c r="A80" s="26" t="s">
        <v>34</v>
      </c>
      <c r="B80" s="105" t="s">
        <v>324</v>
      </c>
      <c r="C80" s="137">
        <f t="shared" si="3"/>
        <v>87.6</v>
      </c>
      <c r="D80" s="117">
        <f t="shared" ref="D80:F80" si="115">D81</f>
        <v>0.1</v>
      </c>
      <c r="E80" s="117">
        <f t="shared" si="115"/>
        <v>0</v>
      </c>
      <c r="F80" s="117">
        <f t="shared" si="115"/>
        <v>87.5</v>
      </c>
      <c r="G80" s="137">
        <f t="shared" ref="G80" si="116">H80+I80+J80</f>
        <v>0</v>
      </c>
      <c r="H80" s="144">
        <f t="shared" ref="H80:J80" si="117">H81</f>
        <v>0</v>
      </c>
      <c r="I80" s="144">
        <f t="shared" si="117"/>
        <v>0</v>
      </c>
      <c r="J80" s="144">
        <f t="shared" si="117"/>
        <v>0</v>
      </c>
      <c r="K80" s="94">
        <f>L80+M80+N80</f>
        <v>87.6</v>
      </c>
      <c r="L80" s="94">
        <f>L81</f>
        <v>0.1</v>
      </c>
      <c r="M80" s="94">
        <f t="shared" ref="M80:N80" si="118">M81</f>
        <v>0</v>
      </c>
      <c r="N80" s="94">
        <f t="shared" si="118"/>
        <v>87.5</v>
      </c>
      <c r="P80" s="146"/>
    </row>
    <row r="81" spans="1:16" x14ac:dyDescent="0.25">
      <c r="A81" s="27"/>
      <c r="B81" s="19" t="s">
        <v>59</v>
      </c>
      <c r="C81" s="139">
        <f t="shared" si="3"/>
        <v>87.6</v>
      </c>
      <c r="D81" s="6">
        <v>0.1</v>
      </c>
      <c r="E81" s="6"/>
      <c r="F81" s="6">
        <v>87.5</v>
      </c>
      <c r="G81" s="139"/>
      <c r="H81" s="114"/>
      <c r="I81" s="114"/>
      <c r="J81" s="114"/>
      <c r="K81" s="5">
        <f t="shared" ref="K81:N81" si="119">C81+G81</f>
        <v>87.6</v>
      </c>
      <c r="L81" s="5">
        <f t="shared" si="119"/>
        <v>0.1</v>
      </c>
      <c r="M81" s="5">
        <f t="shared" si="119"/>
        <v>0</v>
      </c>
      <c r="N81" s="5">
        <f t="shared" si="119"/>
        <v>87.5</v>
      </c>
      <c r="P81" s="146">
        <f>K81-'[1]3 priedas_asignavimai'!AS234</f>
        <v>0</v>
      </c>
    </row>
    <row r="82" spans="1:16" x14ac:dyDescent="0.25">
      <c r="A82" s="26" t="s">
        <v>35</v>
      </c>
      <c r="B82" s="105" t="s">
        <v>327</v>
      </c>
      <c r="C82" s="137">
        <f t="shared" ref="C82:C145" si="120">D82+E82+F82</f>
        <v>39.9</v>
      </c>
      <c r="D82" s="117">
        <f t="shared" ref="D82:F82" si="121">D83</f>
        <v>0.1</v>
      </c>
      <c r="E82" s="117">
        <f t="shared" si="121"/>
        <v>0</v>
      </c>
      <c r="F82" s="117">
        <f t="shared" si="121"/>
        <v>39.799999999999997</v>
      </c>
      <c r="G82" s="137">
        <f t="shared" ref="G82" si="122">H82+I82+J82</f>
        <v>0</v>
      </c>
      <c r="H82" s="144">
        <f t="shared" ref="H82:J82" si="123">H83</f>
        <v>0</v>
      </c>
      <c r="I82" s="144">
        <f t="shared" si="123"/>
        <v>0</v>
      </c>
      <c r="J82" s="144">
        <f t="shared" si="123"/>
        <v>0</v>
      </c>
      <c r="K82" s="94">
        <f>L82+M82+N82</f>
        <v>39.9</v>
      </c>
      <c r="L82" s="94">
        <f>L83</f>
        <v>0.1</v>
      </c>
      <c r="M82" s="94">
        <f t="shared" ref="M82:N82" si="124">M83</f>
        <v>0</v>
      </c>
      <c r="N82" s="94">
        <f t="shared" si="124"/>
        <v>39.799999999999997</v>
      </c>
      <c r="P82" s="146"/>
    </row>
    <row r="83" spans="1:16" x14ac:dyDescent="0.25">
      <c r="A83" s="27"/>
      <c r="B83" s="19" t="s">
        <v>59</v>
      </c>
      <c r="C83" s="139">
        <f t="shared" si="120"/>
        <v>39.9</v>
      </c>
      <c r="D83" s="6">
        <v>0.1</v>
      </c>
      <c r="E83" s="6"/>
      <c r="F83" s="6">
        <v>39.799999999999997</v>
      </c>
      <c r="G83" s="139"/>
      <c r="H83" s="114"/>
      <c r="I83" s="114"/>
      <c r="J83" s="114"/>
      <c r="K83" s="5">
        <f t="shared" ref="K83:N83" si="125">C83+G83</f>
        <v>39.9</v>
      </c>
      <c r="L83" s="5">
        <f t="shared" si="125"/>
        <v>0.1</v>
      </c>
      <c r="M83" s="5">
        <f t="shared" si="125"/>
        <v>0</v>
      </c>
      <c r="N83" s="5">
        <f t="shared" si="125"/>
        <v>39.799999999999997</v>
      </c>
      <c r="P83" s="146">
        <f>K83-'[1]3 priedas_asignavimai'!AS239</f>
        <v>0</v>
      </c>
    </row>
    <row r="84" spans="1:16" x14ac:dyDescent="0.25">
      <c r="A84" s="26" t="s">
        <v>36</v>
      </c>
      <c r="B84" s="105" t="s">
        <v>328</v>
      </c>
      <c r="C84" s="137">
        <f t="shared" si="120"/>
        <v>70.599999999999994</v>
      </c>
      <c r="D84" s="117">
        <f t="shared" ref="D84:F84" si="126">D85</f>
        <v>0.1</v>
      </c>
      <c r="E84" s="117">
        <f t="shared" si="126"/>
        <v>0</v>
      </c>
      <c r="F84" s="117">
        <f t="shared" si="126"/>
        <v>70.5</v>
      </c>
      <c r="G84" s="137">
        <f t="shared" ref="G84" si="127">H84+I84+J84</f>
        <v>0</v>
      </c>
      <c r="H84" s="144">
        <f t="shared" ref="H84:J84" si="128">H85</f>
        <v>0</v>
      </c>
      <c r="I84" s="144">
        <f t="shared" si="128"/>
        <v>0</v>
      </c>
      <c r="J84" s="144">
        <f t="shared" si="128"/>
        <v>0</v>
      </c>
      <c r="K84" s="94">
        <f>L84+M84+N84</f>
        <v>70.599999999999994</v>
      </c>
      <c r="L84" s="94">
        <f>L85</f>
        <v>0.1</v>
      </c>
      <c r="M84" s="94">
        <f t="shared" ref="M84:N84" si="129">M85</f>
        <v>0</v>
      </c>
      <c r="N84" s="94">
        <f t="shared" si="129"/>
        <v>70.5</v>
      </c>
      <c r="P84" s="146"/>
    </row>
    <row r="85" spans="1:16" x14ac:dyDescent="0.25">
      <c r="A85" s="27"/>
      <c r="B85" s="19" t="s">
        <v>59</v>
      </c>
      <c r="C85" s="139">
        <f t="shared" si="120"/>
        <v>70.599999999999994</v>
      </c>
      <c r="D85" s="6">
        <v>0.1</v>
      </c>
      <c r="E85" s="6"/>
      <c r="F85" s="6">
        <v>70.5</v>
      </c>
      <c r="G85" s="139"/>
      <c r="H85" s="114"/>
      <c r="I85" s="114"/>
      <c r="J85" s="114"/>
      <c r="K85" s="5">
        <f t="shared" ref="K85:N85" si="130">C85+G85</f>
        <v>70.599999999999994</v>
      </c>
      <c r="L85" s="5">
        <f t="shared" si="130"/>
        <v>0.1</v>
      </c>
      <c r="M85" s="5">
        <f t="shared" si="130"/>
        <v>0</v>
      </c>
      <c r="N85" s="5">
        <f t="shared" si="130"/>
        <v>70.5</v>
      </c>
      <c r="P85" s="146">
        <f>K85-'[1]3 priedas_asignavimai'!AS243</f>
        <v>0</v>
      </c>
    </row>
    <row r="86" spans="1:16" x14ac:dyDescent="0.25">
      <c r="A86" s="26" t="s">
        <v>37</v>
      </c>
      <c r="B86" s="105" t="s">
        <v>329</v>
      </c>
      <c r="C86" s="137">
        <f t="shared" si="120"/>
        <v>36.1</v>
      </c>
      <c r="D86" s="117">
        <f t="shared" ref="D86:F86" si="131">D87</f>
        <v>0.1</v>
      </c>
      <c r="E86" s="117">
        <f t="shared" si="131"/>
        <v>0</v>
      </c>
      <c r="F86" s="117">
        <f t="shared" si="131"/>
        <v>36</v>
      </c>
      <c r="G86" s="137">
        <f t="shared" ref="G86" si="132">H86+I86+J86</f>
        <v>0</v>
      </c>
      <c r="H86" s="144">
        <f t="shared" ref="H86:J86" si="133">H87</f>
        <v>0</v>
      </c>
      <c r="I86" s="144">
        <f t="shared" si="133"/>
        <v>0</v>
      </c>
      <c r="J86" s="144">
        <f t="shared" si="133"/>
        <v>0</v>
      </c>
      <c r="K86" s="94">
        <f>L86+M86+N86</f>
        <v>36.1</v>
      </c>
      <c r="L86" s="94">
        <f>L87</f>
        <v>0.1</v>
      </c>
      <c r="M86" s="94">
        <f t="shared" ref="M86:N86" si="134">M87</f>
        <v>0</v>
      </c>
      <c r="N86" s="94">
        <f t="shared" si="134"/>
        <v>36</v>
      </c>
      <c r="P86" s="146"/>
    </row>
    <row r="87" spans="1:16" x14ac:dyDescent="0.25">
      <c r="A87" s="27"/>
      <c r="B87" s="19" t="s">
        <v>59</v>
      </c>
      <c r="C87" s="139">
        <f t="shared" si="120"/>
        <v>36.1</v>
      </c>
      <c r="D87" s="6">
        <v>0.1</v>
      </c>
      <c r="E87" s="6"/>
      <c r="F87" s="6">
        <v>36</v>
      </c>
      <c r="G87" s="139"/>
      <c r="H87" s="114"/>
      <c r="I87" s="114"/>
      <c r="J87" s="114"/>
      <c r="K87" s="5">
        <f t="shared" ref="K87:N87" si="135">C87+G87</f>
        <v>36.1</v>
      </c>
      <c r="L87" s="5">
        <f t="shared" si="135"/>
        <v>0.1</v>
      </c>
      <c r="M87" s="5">
        <f t="shared" si="135"/>
        <v>0</v>
      </c>
      <c r="N87" s="5">
        <f t="shared" si="135"/>
        <v>36</v>
      </c>
      <c r="P87" s="146">
        <f>K87-'[1]3 priedas_asignavimai'!AS248</f>
        <v>0</v>
      </c>
    </row>
    <row r="88" spans="1:16" x14ac:dyDescent="0.25">
      <c r="A88" s="26" t="s">
        <v>38</v>
      </c>
      <c r="B88" s="105" t="s">
        <v>330</v>
      </c>
      <c r="C88" s="137">
        <f t="shared" si="120"/>
        <v>36.700000000000003</v>
      </c>
      <c r="D88" s="117">
        <f t="shared" ref="D88:F88" si="136">D89</f>
        <v>0.1</v>
      </c>
      <c r="E88" s="117">
        <f t="shared" si="136"/>
        <v>0</v>
      </c>
      <c r="F88" s="117">
        <f t="shared" si="136"/>
        <v>36.6</v>
      </c>
      <c r="G88" s="137">
        <f t="shared" ref="G88" si="137">H88+I88+J88</f>
        <v>0</v>
      </c>
      <c r="H88" s="144">
        <f t="shared" ref="H88:J88" si="138">H89</f>
        <v>0</v>
      </c>
      <c r="I88" s="144">
        <f t="shared" si="138"/>
        <v>0</v>
      </c>
      <c r="J88" s="144">
        <f t="shared" si="138"/>
        <v>0</v>
      </c>
      <c r="K88" s="94">
        <f>L88+M88+N88</f>
        <v>36.700000000000003</v>
      </c>
      <c r="L88" s="94">
        <f>L89</f>
        <v>0.1</v>
      </c>
      <c r="M88" s="94">
        <f t="shared" ref="M88:N88" si="139">M89</f>
        <v>0</v>
      </c>
      <c r="N88" s="94">
        <f t="shared" si="139"/>
        <v>36.6</v>
      </c>
      <c r="P88" s="146"/>
    </row>
    <row r="89" spans="1:16" x14ac:dyDescent="0.25">
      <c r="A89" s="27"/>
      <c r="B89" s="19" t="s">
        <v>59</v>
      </c>
      <c r="C89" s="139">
        <f t="shared" si="120"/>
        <v>36.700000000000003</v>
      </c>
      <c r="D89" s="6">
        <v>0.1</v>
      </c>
      <c r="E89" s="6"/>
      <c r="F89" s="6">
        <v>36.6</v>
      </c>
      <c r="G89" s="139"/>
      <c r="H89" s="114"/>
      <c r="I89" s="114"/>
      <c r="J89" s="114"/>
      <c r="K89" s="5">
        <f t="shared" ref="K89:N89" si="140">C89+G89</f>
        <v>36.700000000000003</v>
      </c>
      <c r="L89" s="5">
        <f t="shared" si="140"/>
        <v>0.1</v>
      </c>
      <c r="M89" s="5">
        <f t="shared" si="140"/>
        <v>0</v>
      </c>
      <c r="N89" s="5">
        <f t="shared" si="140"/>
        <v>36.6</v>
      </c>
      <c r="P89" s="146">
        <f>K89-'[1]3 priedas_asignavimai'!AS254</f>
        <v>0</v>
      </c>
    </row>
    <row r="90" spans="1:16" x14ac:dyDescent="0.25">
      <c r="A90" s="26" t="s">
        <v>39</v>
      </c>
      <c r="B90" s="105" t="s">
        <v>331</v>
      </c>
      <c r="C90" s="137">
        <f t="shared" si="120"/>
        <v>100.69999999999999</v>
      </c>
      <c r="D90" s="117">
        <f t="shared" ref="D90:F90" si="141">D91</f>
        <v>0.1</v>
      </c>
      <c r="E90" s="117">
        <f t="shared" si="141"/>
        <v>0</v>
      </c>
      <c r="F90" s="117">
        <f t="shared" si="141"/>
        <v>100.6</v>
      </c>
      <c r="G90" s="137">
        <f t="shared" ref="G90" si="142">H90+I90+J90</f>
        <v>0</v>
      </c>
      <c r="H90" s="144">
        <f t="shared" ref="H90:J90" si="143">H91</f>
        <v>0</v>
      </c>
      <c r="I90" s="144">
        <f t="shared" si="143"/>
        <v>0</v>
      </c>
      <c r="J90" s="144">
        <f t="shared" si="143"/>
        <v>0</v>
      </c>
      <c r="K90" s="94">
        <f>L90+M90+N90</f>
        <v>100.69999999999999</v>
      </c>
      <c r="L90" s="94">
        <f>L91</f>
        <v>0.1</v>
      </c>
      <c r="M90" s="94">
        <f t="shared" ref="M90:N90" si="144">M91</f>
        <v>0</v>
      </c>
      <c r="N90" s="94">
        <f t="shared" si="144"/>
        <v>100.6</v>
      </c>
      <c r="P90" s="146"/>
    </row>
    <row r="91" spans="1:16" x14ac:dyDescent="0.25">
      <c r="A91" s="27"/>
      <c r="B91" s="19" t="s">
        <v>59</v>
      </c>
      <c r="C91" s="139">
        <f t="shared" si="120"/>
        <v>100.69999999999999</v>
      </c>
      <c r="D91" s="6">
        <v>0.1</v>
      </c>
      <c r="E91" s="6"/>
      <c r="F91" s="6">
        <v>100.6</v>
      </c>
      <c r="G91" s="139"/>
      <c r="H91" s="114"/>
      <c r="I91" s="114"/>
      <c r="J91" s="114"/>
      <c r="K91" s="5">
        <f t="shared" ref="K91:N91" si="145">C91+G91</f>
        <v>100.69999999999999</v>
      </c>
      <c r="L91" s="5">
        <f t="shared" si="145"/>
        <v>0.1</v>
      </c>
      <c r="M91" s="5">
        <f t="shared" si="145"/>
        <v>0</v>
      </c>
      <c r="N91" s="5">
        <f t="shared" si="145"/>
        <v>100.6</v>
      </c>
      <c r="P91" s="146">
        <f>K91-'[1]3 priedas_asignavimai'!AS259</f>
        <v>0</v>
      </c>
    </row>
    <row r="92" spans="1:16" x14ac:dyDescent="0.25">
      <c r="A92" s="26" t="s">
        <v>40</v>
      </c>
      <c r="B92" s="105" t="s">
        <v>332</v>
      </c>
      <c r="C92" s="137">
        <f t="shared" si="120"/>
        <v>70</v>
      </c>
      <c r="D92" s="117">
        <f t="shared" ref="D92:F92" si="146">D93</f>
        <v>0.5</v>
      </c>
      <c r="E92" s="117">
        <f t="shared" si="146"/>
        <v>0</v>
      </c>
      <c r="F92" s="117">
        <f t="shared" si="146"/>
        <v>69.5</v>
      </c>
      <c r="G92" s="137">
        <f t="shared" ref="G92" si="147">H92+I92+J92</f>
        <v>0</v>
      </c>
      <c r="H92" s="144">
        <f t="shared" ref="H92:J92" si="148">H93</f>
        <v>0</v>
      </c>
      <c r="I92" s="144">
        <f t="shared" si="148"/>
        <v>0</v>
      </c>
      <c r="J92" s="144">
        <f t="shared" si="148"/>
        <v>0</v>
      </c>
      <c r="K92" s="94">
        <f>L92+M92+N92</f>
        <v>70</v>
      </c>
      <c r="L92" s="94">
        <f>L93</f>
        <v>0.5</v>
      </c>
      <c r="M92" s="94">
        <f t="shared" ref="M92:N92" si="149">M93</f>
        <v>0</v>
      </c>
      <c r="N92" s="94">
        <f t="shared" si="149"/>
        <v>69.5</v>
      </c>
      <c r="P92" s="146"/>
    </row>
    <row r="93" spans="1:16" x14ac:dyDescent="0.25">
      <c r="A93" s="27"/>
      <c r="B93" s="19" t="s">
        <v>59</v>
      </c>
      <c r="C93" s="139">
        <f t="shared" si="120"/>
        <v>70</v>
      </c>
      <c r="D93" s="6">
        <v>0.5</v>
      </c>
      <c r="E93" s="6"/>
      <c r="F93" s="6">
        <v>69.5</v>
      </c>
      <c r="G93" s="139"/>
      <c r="H93" s="114"/>
      <c r="I93" s="114"/>
      <c r="J93" s="114"/>
      <c r="K93" s="5">
        <f t="shared" ref="K93:N93" si="150">C93+G93</f>
        <v>70</v>
      </c>
      <c r="L93" s="5">
        <f t="shared" si="150"/>
        <v>0.5</v>
      </c>
      <c r="M93" s="5">
        <f t="shared" si="150"/>
        <v>0</v>
      </c>
      <c r="N93" s="5">
        <f t="shared" si="150"/>
        <v>69.5</v>
      </c>
      <c r="P93" s="146">
        <f>K93-'[1]3 priedas_asignavimai'!AS265</f>
        <v>0</v>
      </c>
    </row>
    <row r="94" spans="1:16" x14ac:dyDescent="0.25">
      <c r="A94" s="26" t="s">
        <v>41</v>
      </c>
      <c r="B94" s="105" t="s">
        <v>333</v>
      </c>
      <c r="C94" s="137">
        <f t="shared" si="120"/>
        <v>24.4</v>
      </c>
      <c r="D94" s="117">
        <f t="shared" ref="D94:F94" si="151">D95</f>
        <v>2</v>
      </c>
      <c r="E94" s="117">
        <f t="shared" si="151"/>
        <v>2.4</v>
      </c>
      <c r="F94" s="117">
        <f t="shared" si="151"/>
        <v>20</v>
      </c>
      <c r="G94" s="137">
        <f t="shared" ref="G94:G100" si="152">H94+I94+J94</f>
        <v>0</v>
      </c>
      <c r="H94" s="144">
        <f t="shared" ref="H94:J94" si="153">H95</f>
        <v>0</v>
      </c>
      <c r="I94" s="144">
        <f t="shared" si="153"/>
        <v>0</v>
      </c>
      <c r="J94" s="144">
        <f t="shared" si="153"/>
        <v>0</v>
      </c>
      <c r="K94" s="94">
        <f>L94+M94+N94</f>
        <v>24.4</v>
      </c>
      <c r="L94" s="94">
        <f>L95</f>
        <v>2</v>
      </c>
      <c r="M94" s="94">
        <f t="shared" ref="M94:N94" si="154">M95</f>
        <v>2.4</v>
      </c>
      <c r="N94" s="94">
        <f t="shared" si="154"/>
        <v>20</v>
      </c>
      <c r="P94" s="146"/>
    </row>
    <row r="95" spans="1:16" x14ac:dyDescent="0.25">
      <c r="A95" s="27"/>
      <c r="B95" s="19" t="s">
        <v>59</v>
      </c>
      <c r="C95" s="139">
        <f t="shared" si="120"/>
        <v>24.4</v>
      </c>
      <c r="D95" s="6">
        <v>2</v>
      </c>
      <c r="E95" s="6">
        <v>2.4</v>
      </c>
      <c r="F95" s="6">
        <v>20</v>
      </c>
      <c r="G95" s="137">
        <f t="shared" si="152"/>
        <v>0</v>
      </c>
      <c r="H95" s="114"/>
      <c r="I95" s="114"/>
      <c r="J95" s="114"/>
      <c r="K95" s="5">
        <f t="shared" ref="K95:N95" si="155">C95+G95</f>
        <v>24.4</v>
      </c>
      <c r="L95" s="5">
        <f t="shared" si="155"/>
        <v>2</v>
      </c>
      <c r="M95" s="5">
        <f t="shared" si="155"/>
        <v>2.4</v>
      </c>
      <c r="N95" s="5">
        <f t="shared" si="155"/>
        <v>20</v>
      </c>
      <c r="P95" s="146">
        <f>K95-'[1]3 priedas_asignavimai'!AS268</f>
        <v>0</v>
      </c>
    </row>
    <row r="96" spans="1:16" x14ac:dyDescent="0.25">
      <c r="A96" s="26" t="s">
        <v>42</v>
      </c>
      <c r="B96" s="105" t="s">
        <v>334</v>
      </c>
      <c r="C96" s="137">
        <f t="shared" si="120"/>
        <v>55</v>
      </c>
      <c r="D96" s="117">
        <f t="shared" ref="D96:F96" si="156">D97</f>
        <v>0</v>
      </c>
      <c r="E96" s="117">
        <f t="shared" si="156"/>
        <v>55</v>
      </c>
      <c r="F96" s="117">
        <f t="shared" si="156"/>
        <v>0</v>
      </c>
      <c r="G96" s="137">
        <f t="shared" si="152"/>
        <v>0</v>
      </c>
      <c r="H96" s="144">
        <f t="shared" ref="H96:J96" si="157">H97</f>
        <v>0</v>
      </c>
      <c r="I96" s="144">
        <f t="shared" si="157"/>
        <v>0</v>
      </c>
      <c r="J96" s="144">
        <f t="shared" si="157"/>
        <v>0</v>
      </c>
      <c r="K96" s="94">
        <f>L96+M96+N96</f>
        <v>55</v>
      </c>
      <c r="L96" s="94">
        <f>L97</f>
        <v>0</v>
      </c>
      <c r="M96" s="94">
        <f t="shared" ref="M96:N96" si="158">M97</f>
        <v>55</v>
      </c>
      <c r="N96" s="94">
        <f t="shared" si="158"/>
        <v>0</v>
      </c>
      <c r="P96" s="146"/>
    </row>
    <row r="97" spans="1:16" x14ac:dyDescent="0.25">
      <c r="A97" s="27"/>
      <c r="B97" s="19" t="s">
        <v>59</v>
      </c>
      <c r="C97" s="139">
        <f t="shared" si="120"/>
        <v>55</v>
      </c>
      <c r="D97" s="6"/>
      <c r="E97" s="6">
        <v>55</v>
      </c>
      <c r="F97" s="6"/>
      <c r="G97" s="137">
        <f t="shared" si="152"/>
        <v>0</v>
      </c>
      <c r="H97" s="114"/>
      <c r="I97" s="114"/>
      <c r="J97" s="114"/>
      <c r="K97" s="5">
        <f t="shared" ref="K97:N97" si="159">C97+G97</f>
        <v>55</v>
      </c>
      <c r="L97" s="5">
        <f t="shared" si="159"/>
        <v>0</v>
      </c>
      <c r="M97" s="5">
        <f t="shared" si="159"/>
        <v>55</v>
      </c>
      <c r="N97" s="5">
        <f t="shared" si="159"/>
        <v>0</v>
      </c>
      <c r="P97" s="146">
        <f>K97-'[1]3 priedas_asignavimai'!AS270</f>
        <v>0</v>
      </c>
    </row>
    <row r="98" spans="1:16" x14ac:dyDescent="0.25">
      <c r="A98" s="26" t="s">
        <v>43</v>
      </c>
      <c r="B98" s="105" t="s">
        <v>335</v>
      </c>
      <c r="C98" s="137">
        <f t="shared" si="120"/>
        <v>30</v>
      </c>
      <c r="D98" s="117">
        <f t="shared" ref="D98:F98" si="160">D99</f>
        <v>7</v>
      </c>
      <c r="E98" s="117">
        <f t="shared" si="160"/>
        <v>18</v>
      </c>
      <c r="F98" s="117">
        <f t="shared" si="160"/>
        <v>5</v>
      </c>
      <c r="G98" s="137">
        <f t="shared" si="152"/>
        <v>0</v>
      </c>
      <c r="H98" s="144">
        <f t="shared" ref="H98:J98" si="161">H99</f>
        <v>0</v>
      </c>
      <c r="I98" s="144">
        <f t="shared" si="161"/>
        <v>0</v>
      </c>
      <c r="J98" s="144">
        <f t="shared" si="161"/>
        <v>0</v>
      </c>
      <c r="K98" s="94">
        <f>L98+M98+N98</f>
        <v>30</v>
      </c>
      <c r="L98" s="94">
        <f>L99</f>
        <v>7</v>
      </c>
      <c r="M98" s="94">
        <f t="shared" ref="M98:N98" si="162">M99</f>
        <v>18</v>
      </c>
      <c r="N98" s="94">
        <f t="shared" si="162"/>
        <v>5</v>
      </c>
      <c r="P98" s="146"/>
    </row>
    <row r="99" spans="1:16" x14ac:dyDescent="0.25">
      <c r="A99" s="27"/>
      <c r="B99" s="19" t="s">
        <v>7</v>
      </c>
      <c r="C99" s="139">
        <f t="shared" si="120"/>
        <v>30</v>
      </c>
      <c r="D99" s="6">
        <v>7</v>
      </c>
      <c r="E99" s="6">
        <v>18</v>
      </c>
      <c r="F99" s="6">
        <v>5</v>
      </c>
      <c r="G99" s="137">
        <f t="shared" si="152"/>
        <v>0</v>
      </c>
      <c r="H99" s="114"/>
      <c r="I99" s="114"/>
      <c r="J99" s="114"/>
      <c r="K99" s="5">
        <f t="shared" ref="K99:N99" si="163">C99+G99</f>
        <v>30</v>
      </c>
      <c r="L99" s="5">
        <f t="shared" si="163"/>
        <v>7</v>
      </c>
      <c r="M99" s="5">
        <f t="shared" si="163"/>
        <v>18</v>
      </c>
      <c r="N99" s="5">
        <f t="shared" si="163"/>
        <v>5</v>
      </c>
      <c r="P99" s="146">
        <f>K99-'[1]3 priedas_asignavimai'!AS274</f>
        <v>0</v>
      </c>
    </row>
    <row r="100" spans="1:16" x14ac:dyDescent="0.25">
      <c r="A100" s="26" t="s">
        <v>44</v>
      </c>
      <c r="B100" s="105" t="s">
        <v>336</v>
      </c>
      <c r="C100" s="137">
        <f t="shared" si="120"/>
        <v>3</v>
      </c>
      <c r="D100" s="117">
        <f t="shared" ref="D100:F100" si="164">D101</f>
        <v>0.1</v>
      </c>
      <c r="E100" s="117">
        <f t="shared" si="164"/>
        <v>2.9</v>
      </c>
      <c r="F100" s="117">
        <f t="shared" si="164"/>
        <v>0</v>
      </c>
      <c r="G100" s="137">
        <f t="shared" si="152"/>
        <v>0</v>
      </c>
      <c r="H100" s="144">
        <f t="shared" ref="H100:J100" si="165">H101</f>
        <v>0</v>
      </c>
      <c r="I100" s="144">
        <f t="shared" si="165"/>
        <v>0</v>
      </c>
      <c r="J100" s="144">
        <f t="shared" si="165"/>
        <v>0</v>
      </c>
      <c r="K100" s="94">
        <f>L100+M100+N100</f>
        <v>3</v>
      </c>
      <c r="L100" s="94">
        <f>L101</f>
        <v>0.1</v>
      </c>
      <c r="M100" s="94">
        <f t="shared" ref="M100:N100" si="166">M101</f>
        <v>2.9</v>
      </c>
      <c r="N100" s="94">
        <f t="shared" si="166"/>
        <v>0</v>
      </c>
      <c r="P100" s="146"/>
    </row>
    <row r="101" spans="1:16" x14ac:dyDescent="0.25">
      <c r="A101" s="27"/>
      <c r="B101" s="19" t="s">
        <v>7</v>
      </c>
      <c r="C101" s="139">
        <f t="shared" si="120"/>
        <v>3</v>
      </c>
      <c r="D101" s="6">
        <v>0.1</v>
      </c>
      <c r="E101" s="6">
        <v>2.9</v>
      </c>
      <c r="F101" s="6"/>
      <c r="G101" s="139"/>
      <c r="H101" s="114"/>
      <c r="I101" s="114"/>
      <c r="J101" s="114"/>
      <c r="K101" s="5">
        <f t="shared" ref="K101:N101" si="167">C101+G101</f>
        <v>3</v>
      </c>
      <c r="L101" s="5">
        <f t="shared" si="167"/>
        <v>0.1</v>
      </c>
      <c r="M101" s="5">
        <f t="shared" si="167"/>
        <v>2.9</v>
      </c>
      <c r="N101" s="5">
        <f t="shared" si="167"/>
        <v>0</v>
      </c>
      <c r="P101" s="146">
        <f>K101-'[1]3 priedas_asignavimai'!AS276</f>
        <v>0</v>
      </c>
    </row>
    <row r="102" spans="1:16" x14ac:dyDescent="0.25">
      <c r="A102" s="26" t="s">
        <v>45</v>
      </c>
      <c r="B102" s="105" t="s">
        <v>337</v>
      </c>
      <c r="C102" s="137">
        <f t="shared" si="120"/>
        <v>5.8</v>
      </c>
      <c r="D102" s="117">
        <f t="shared" ref="D102:F102" si="168">D103</f>
        <v>0.8</v>
      </c>
      <c r="E102" s="117">
        <f t="shared" si="168"/>
        <v>5</v>
      </c>
      <c r="F102" s="117">
        <f t="shared" si="168"/>
        <v>0</v>
      </c>
      <c r="G102" s="137">
        <f t="shared" ref="G102:G104" si="169">H102+I102+J102</f>
        <v>0</v>
      </c>
      <c r="H102" s="144">
        <f t="shared" ref="H102:J102" si="170">H103</f>
        <v>0</v>
      </c>
      <c r="I102" s="144">
        <f t="shared" si="170"/>
        <v>0</v>
      </c>
      <c r="J102" s="144">
        <f t="shared" si="170"/>
        <v>0</v>
      </c>
      <c r="K102" s="94">
        <f>L102+M102+N102</f>
        <v>5.8</v>
      </c>
      <c r="L102" s="94">
        <f>L103</f>
        <v>0.8</v>
      </c>
      <c r="M102" s="94">
        <f t="shared" ref="M102:N102" si="171">M103</f>
        <v>5</v>
      </c>
      <c r="N102" s="94">
        <f t="shared" si="171"/>
        <v>0</v>
      </c>
      <c r="P102" s="146"/>
    </row>
    <row r="103" spans="1:16" x14ac:dyDescent="0.25">
      <c r="A103" s="27"/>
      <c r="B103" s="19" t="s">
        <v>7</v>
      </c>
      <c r="C103" s="139">
        <f t="shared" si="120"/>
        <v>5.8</v>
      </c>
      <c r="D103" s="6">
        <v>0.8</v>
      </c>
      <c r="E103" s="6">
        <v>5</v>
      </c>
      <c r="F103" s="6"/>
      <c r="G103" s="137">
        <f t="shared" si="169"/>
        <v>0</v>
      </c>
      <c r="H103" s="114"/>
      <c r="I103" s="114"/>
      <c r="J103" s="114"/>
      <c r="K103" s="5">
        <f t="shared" ref="K103:N103" si="172">C103+G103</f>
        <v>5.8</v>
      </c>
      <c r="L103" s="5">
        <f t="shared" si="172"/>
        <v>0.8</v>
      </c>
      <c r="M103" s="5">
        <f t="shared" si="172"/>
        <v>5</v>
      </c>
      <c r="N103" s="5">
        <f t="shared" si="172"/>
        <v>0</v>
      </c>
      <c r="P103" s="146">
        <f>K103-'[1]3 priedas_asignavimai'!AS278</f>
        <v>0</v>
      </c>
    </row>
    <row r="104" spans="1:16" x14ac:dyDescent="0.25">
      <c r="A104" s="26" t="s">
        <v>46</v>
      </c>
      <c r="B104" s="105" t="s">
        <v>338</v>
      </c>
      <c r="C104" s="137">
        <f t="shared" si="120"/>
        <v>5</v>
      </c>
      <c r="D104" s="117">
        <f t="shared" ref="D104:F104" si="173">D105</f>
        <v>0.8</v>
      </c>
      <c r="E104" s="117">
        <f t="shared" si="173"/>
        <v>4.2</v>
      </c>
      <c r="F104" s="117">
        <f t="shared" si="173"/>
        <v>0</v>
      </c>
      <c r="G104" s="137">
        <f t="shared" si="169"/>
        <v>0</v>
      </c>
      <c r="H104" s="144">
        <f t="shared" ref="H104:J104" si="174">H105</f>
        <v>0</v>
      </c>
      <c r="I104" s="144">
        <f t="shared" si="174"/>
        <v>0</v>
      </c>
      <c r="J104" s="144">
        <f t="shared" si="174"/>
        <v>0</v>
      </c>
      <c r="K104" s="94">
        <f>L104+M104+N104</f>
        <v>5</v>
      </c>
      <c r="L104" s="94">
        <f>L105</f>
        <v>0.8</v>
      </c>
      <c r="M104" s="94">
        <f t="shared" ref="M104:N104" si="175">M105</f>
        <v>4.2</v>
      </c>
      <c r="N104" s="94">
        <f t="shared" si="175"/>
        <v>0</v>
      </c>
      <c r="P104" s="146"/>
    </row>
    <row r="105" spans="1:16" x14ac:dyDescent="0.25">
      <c r="A105" s="27"/>
      <c r="B105" s="19" t="s">
        <v>7</v>
      </c>
      <c r="C105" s="139">
        <f t="shared" si="120"/>
        <v>5</v>
      </c>
      <c r="D105" s="6">
        <v>0.8</v>
      </c>
      <c r="E105" s="6">
        <v>4.2</v>
      </c>
      <c r="F105" s="6"/>
      <c r="G105" s="139"/>
      <c r="H105" s="114"/>
      <c r="I105" s="114"/>
      <c r="J105" s="114"/>
      <c r="K105" s="5">
        <f t="shared" ref="K105:N105" si="176">C105+G105</f>
        <v>5</v>
      </c>
      <c r="L105" s="5">
        <f t="shared" si="176"/>
        <v>0.8</v>
      </c>
      <c r="M105" s="5">
        <f t="shared" si="176"/>
        <v>4.2</v>
      </c>
      <c r="N105" s="5">
        <f t="shared" si="176"/>
        <v>0</v>
      </c>
      <c r="P105" s="146">
        <f>K105-'[1]3 priedas_asignavimai'!AS280</f>
        <v>0</v>
      </c>
    </row>
    <row r="106" spans="1:16" x14ac:dyDescent="0.25">
      <c r="A106" s="26" t="s">
        <v>54</v>
      </c>
      <c r="B106" s="105" t="s">
        <v>339</v>
      </c>
      <c r="C106" s="137">
        <f t="shared" si="120"/>
        <v>2</v>
      </c>
      <c r="D106" s="117">
        <f t="shared" ref="D106:F106" si="177">D107</f>
        <v>0.1</v>
      </c>
      <c r="E106" s="117">
        <f t="shared" si="177"/>
        <v>1.9</v>
      </c>
      <c r="F106" s="117">
        <f t="shared" si="177"/>
        <v>0</v>
      </c>
      <c r="G106" s="137">
        <f t="shared" ref="G106" si="178">H106+I106+J106</f>
        <v>0</v>
      </c>
      <c r="H106" s="144">
        <f t="shared" ref="H106:J106" si="179">H107</f>
        <v>0</v>
      </c>
      <c r="I106" s="144">
        <f t="shared" si="179"/>
        <v>0</v>
      </c>
      <c r="J106" s="144">
        <f t="shared" si="179"/>
        <v>0</v>
      </c>
      <c r="K106" s="94">
        <f>L106+M106+N106</f>
        <v>2</v>
      </c>
      <c r="L106" s="94">
        <f>L107</f>
        <v>0.1</v>
      </c>
      <c r="M106" s="94">
        <f t="shared" ref="M106:N106" si="180">M107</f>
        <v>1.9</v>
      </c>
      <c r="N106" s="94">
        <f t="shared" si="180"/>
        <v>0</v>
      </c>
      <c r="P106" s="146"/>
    </row>
    <row r="107" spans="1:16" x14ac:dyDescent="0.25">
      <c r="A107" s="27"/>
      <c r="B107" s="19" t="s">
        <v>7</v>
      </c>
      <c r="C107" s="139">
        <f t="shared" si="120"/>
        <v>2</v>
      </c>
      <c r="D107" s="6">
        <v>0.1</v>
      </c>
      <c r="E107" s="6">
        <v>1.9</v>
      </c>
      <c r="F107" s="6"/>
      <c r="G107" s="139"/>
      <c r="H107" s="114"/>
      <c r="I107" s="114"/>
      <c r="J107" s="114"/>
      <c r="K107" s="5">
        <f t="shared" ref="K107:N107" si="181">C107+G107</f>
        <v>2</v>
      </c>
      <c r="L107" s="5">
        <f t="shared" si="181"/>
        <v>0.1</v>
      </c>
      <c r="M107" s="5">
        <f t="shared" si="181"/>
        <v>1.9</v>
      </c>
      <c r="N107" s="5">
        <f t="shared" si="181"/>
        <v>0</v>
      </c>
      <c r="P107" s="146">
        <f>K107-'[1]3 priedas_asignavimai'!AS282</f>
        <v>0</v>
      </c>
    </row>
    <row r="108" spans="1:16" x14ac:dyDescent="0.25">
      <c r="A108" s="26" t="s">
        <v>55</v>
      </c>
      <c r="B108" s="105" t="s">
        <v>340</v>
      </c>
      <c r="C108" s="137">
        <f t="shared" si="120"/>
        <v>3</v>
      </c>
      <c r="D108" s="117">
        <f t="shared" ref="D108:F108" si="182">D109</f>
        <v>0.3</v>
      </c>
      <c r="E108" s="117">
        <f t="shared" si="182"/>
        <v>2.7</v>
      </c>
      <c r="F108" s="117">
        <f t="shared" si="182"/>
        <v>0</v>
      </c>
      <c r="G108" s="137">
        <f t="shared" ref="G108" si="183">H108+I108+J108</f>
        <v>0</v>
      </c>
      <c r="H108" s="144">
        <f t="shared" ref="H108:J108" si="184">H109</f>
        <v>0</v>
      </c>
      <c r="I108" s="144">
        <f t="shared" si="184"/>
        <v>0</v>
      </c>
      <c r="J108" s="144">
        <f t="shared" si="184"/>
        <v>0</v>
      </c>
      <c r="K108" s="94">
        <f>L108+M108+N108</f>
        <v>3</v>
      </c>
      <c r="L108" s="94">
        <f>L109</f>
        <v>0.3</v>
      </c>
      <c r="M108" s="94">
        <f t="shared" ref="M108:N108" si="185">M109</f>
        <v>2.7</v>
      </c>
      <c r="N108" s="94">
        <f t="shared" si="185"/>
        <v>0</v>
      </c>
      <c r="P108" s="146"/>
    </row>
    <row r="109" spans="1:16" x14ac:dyDescent="0.25">
      <c r="A109" s="27"/>
      <c r="B109" s="19" t="s">
        <v>7</v>
      </c>
      <c r="C109" s="139">
        <f t="shared" si="120"/>
        <v>3</v>
      </c>
      <c r="D109" s="6">
        <v>0.3</v>
      </c>
      <c r="E109" s="6">
        <v>2.7</v>
      </c>
      <c r="F109" s="6"/>
      <c r="G109" s="139"/>
      <c r="H109" s="114"/>
      <c r="I109" s="114"/>
      <c r="J109" s="114"/>
      <c r="K109" s="5">
        <f t="shared" ref="K109:N109" si="186">C109+G109</f>
        <v>3</v>
      </c>
      <c r="L109" s="5">
        <f t="shared" si="186"/>
        <v>0.3</v>
      </c>
      <c r="M109" s="5">
        <f t="shared" si="186"/>
        <v>2.7</v>
      </c>
      <c r="N109" s="5">
        <f t="shared" si="186"/>
        <v>0</v>
      </c>
      <c r="P109" s="146">
        <f>K109-'[1]3 priedas_asignavimai'!AS284</f>
        <v>0</v>
      </c>
    </row>
    <row r="110" spans="1:16" x14ac:dyDescent="0.25">
      <c r="A110" s="26" t="s">
        <v>47</v>
      </c>
      <c r="B110" s="105" t="s">
        <v>341</v>
      </c>
      <c r="C110" s="137">
        <f t="shared" si="120"/>
        <v>2.5</v>
      </c>
      <c r="D110" s="117">
        <f t="shared" ref="D110:F110" si="187">D111</f>
        <v>0.8</v>
      </c>
      <c r="E110" s="117">
        <f t="shared" si="187"/>
        <v>1.7</v>
      </c>
      <c r="F110" s="117">
        <f t="shared" si="187"/>
        <v>0</v>
      </c>
      <c r="G110" s="137">
        <f t="shared" ref="G110" si="188">H110+I110+J110</f>
        <v>0</v>
      </c>
      <c r="H110" s="144">
        <f t="shared" ref="H110:J110" si="189">H111</f>
        <v>0</v>
      </c>
      <c r="I110" s="144">
        <f t="shared" si="189"/>
        <v>0</v>
      </c>
      <c r="J110" s="144">
        <f t="shared" si="189"/>
        <v>0</v>
      </c>
      <c r="K110" s="94">
        <f>L110+M110+N110</f>
        <v>2.5</v>
      </c>
      <c r="L110" s="94">
        <f>L111</f>
        <v>0.8</v>
      </c>
      <c r="M110" s="94">
        <f t="shared" ref="M110:N110" si="190">M111</f>
        <v>1.7</v>
      </c>
      <c r="N110" s="94">
        <f t="shared" si="190"/>
        <v>0</v>
      </c>
      <c r="P110" s="146"/>
    </row>
    <row r="111" spans="1:16" x14ac:dyDescent="0.25">
      <c r="A111" s="27"/>
      <c r="B111" s="19" t="s">
        <v>7</v>
      </c>
      <c r="C111" s="139">
        <f t="shared" si="120"/>
        <v>2.5</v>
      </c>
      <c r="D111" s="6">
        <v>0.8</v>
      </c>
      <c r="E111" s="6">
        <v>1.7</v>
      </c>
      <c r="F111" s="6"/>
      <c r="G111" s="139"/>
      <c r="H111" s="114"/>
      <c r="I111" s="114"/>
      <c r="J111" s="114"/>
      <c r="K111" s="5">
        <f t="shared" ref="K111:N111" si="191">C111+G111</f>
        <v>2.5</v>
      </c>
      <c r="L111" s="5">
        <f t="shared" si="191"/>
        <v>0.8</v>
      </c>
      <c r="M111" s="5">
        <f t="shared" si="191"/>
        <v>1.7</v>
      </c>
      <c r="N111" s="5">
        <f t="shared" si="191"/>
        <v>0</v>
      </c>
      <c r="P111" s="146">
        <f>K111-'[1]3 priedas_asignavimai'!AS286</f>
        <v>0</v>
      </c>
    </row>
    <row r="112" spans="1:16" x14ac:dyDescent="0.25">
      <c r="A112" s="26" t="s">
        <v>56</v>
      </c>
      <c r="B112" s="105" t="s">
        <v>343</v>
      </c>
      <c r="C112" s="137">
        <f t="shared" si="120"/>
        <v>3.4</v>
      </c>
      <c r="D112" s="117">
        <f t="shared" ref="D112:F112" si="192">D113</f>
        <v>0.3</v>
      </c>
      <c r="E112" s="117">
        <f t="shared" si="192"/>
        <v>3.1</v>
      </c>
      <c r="F112" s="117">
        <f t="shared" si="192"/>
        <v>0</v>
      </c>
      <c r="G112" s="137">
        <f t="shared" ref="G112" si="193">H112+I112+J112</f>
        <v>0</v>
      </c>
      <c r="H112" s="144">
        <f t="shared" ref="H112:J112" si="194">H113</f>
        <v>0</v>
      </c>
      <c r="I112" s="144">
        <f t="shared" si="194"/>
        <v>0</v>
      </c>
      <c r="J112" s="144">
        <f t="shared" si="194"/>
        <v>0</v>
      </c>
      <c r="K112" s="94">
        <f>L112+M112+N112</f>
        <v>3.4</v>
      </c>
      <c r="L112" s="94">
        <f>L113</f>
        <v>0.3</v>
      </c>
      <c r="M112" s="94">
        <f t="shared" ref="M112:N112" si="195">M113</f>
        <v>3.1</v>
      </c>
      <c r="N112" s="94">
        <f t="shared" si="195"/>
        <v>0</v>
      </c>
      <c r="P112" s="146"/>
    </row>
    <row r="113" spans="1:16" x14ac:dyDescent="0.25">
      <c r="A113" s="27"/>
      <c r="B113" s="19" t="s">
        <v>7</v>
      </c>
      <c r="C113" s="139">
        <f t="shared" si="120"/>
        <v>3.4</v>
      </c>
      <c r="D113" s="6">
        <v>0.3</v>
      </c>
      <c r="E113" s="6">
        <v>3.1</v>
      </c>
      <c r="F113" s="6"/>
      <c r="G113" s="139"/>
      <c r="H113" s="114"/>
      <c r="I113" s="114"/>
      <c r="J113" s="114"/>
      <c r="K113" s="5">
        <f t="shared" ref="K113:N113" si="196">C113+G113</f>
        <v>3.4</v>
      </c>
      <c r="L113" s="5">
        <f t="shared" si="196"/>
        <v>0.3</v>
      </c>
      <c r="M113" s="5">
        <f t="shared" si="196"/>
        <v>3.1</v>
      </c>
      <c r="N113" s="5">
        <f t="shared" si="196"/>
        <v>0</v>
      </c>
      <c r="P113" s="146">
        <f>K113-'[1]3 priedas_asignavimai'!AS288</f>
        <v>0</v>
      </c>
    </row>
    <row r="114" spans="1:16" x14ac:dyDescent="0.25">
      <c r="A114" s="26" t="s">
        <v>57</v>
      </c>
      <c r="B114" s="105" t="s">
        <v>342</v>
      </c>
      <c r="C114" s="137">
        <f t="shared" si="120"/>
        <v>26</v>
      </c>
      <c r="D114" s="117">
        <f t="shared" ref="D114:F114" si="197">D115</f>
        <v>13</v>
      </c>
      <c r="E114" s="117">
        <f t="shared" si="197"/>
        <v>13</v>
      </c>
      <c r="F114" s="117">
        <f t="shared" si="197"/>
        <v>0</v>
      </c>
      <c r="G114" s="137">
        <f t="shared" ref="G114:G116" si="198">H114+I114+J114</f>
        <v>0</v>
      </c>
      <c r="H114" s="144">
        <f t="shared" ref="H114:J114" si="199">H115</f>
        <v>0</v>
      </c>
      <c r="I114" s="144">
        <f t="shared" si="199"/>
        <v>0</v>
      </c>
      <c r="J114" s="144">
        <f t="shared" si="199"/>
        <v>0</v>
      </c>
      <c r="K114" s="94">
        <f>L114+M114+N114</f>
        <v>26</v>
      </c>
      <c r="L114" s="94">
        <f>L115</f>
        <v>13</v>
      </c>
      <c r="M114" s="94">
        <f t="shared" ref="M114:N114" si="200">M115</f>
        <v>13</v>
      </c>
      <c r="N114" s="94">
        <f t="shared" si="200"/>
        <v>0</v>
      </c>
      <c r="P114" s="146"/>
    </row>
    <row r="115" spans="1:16" x14ac:dyDescent="0.25">
      <c r="A115" s="27"/>
      <c r="B115" s="19" t="s">
        <v>7</v>
      </c>
      <c r="C115" s="139">
        <f t="shared" si="120"/>
        <v>26</v>
      </c>
      <c r="D115" s="6">
        <v>13</v>
      </c>
      <c r="E115" s="6">
        <v>13</v>
      </c>
      <c r="F115" s="6"/>
      <c r="G115" s="137">
        <f t="shared" si="198"/>
        <v>0</v>
      </c>
      <c r="H115" s="114"/>
      <c r="I115" s="114"/>
      <c r="J115" s="114"/>
      <c r="K115" s="5">
        <f t="shared" ref="K115:N115" si="201">C115+G115</f>
        <v>26</v>
      </c>
      <c r="L115" s="5">
        <f t="shared" si="201"/>
        <v>13</v>
      </c>
      <c r="M115" s="5">
        <f t="shared" si="201"/>
        <v>13</v>
      </c>
      <c r="N115" s="5">
        <f t="shared" si="201"/>
        <v>0</v>
      </c>
      <c r="P115" s="146">
        <f>K115-'[1]3 priedas_asignavimai'!AS291</f>
        <v>0</v>
      </c>
    </row>
    <row r="116" spans="1:16" x14ac:dyDescent="0.25">
      <c r="A116" s="26" t="s">
        <v>48</v>
      </c>
      <c r="B116" s="105" t="s">
        <v>472</v>
      </c>
      <c r="C116" s="137">
        <f t="shared" si="120"/>
        <v>0.6</v>
      </c>
      <c r="D116" s="117">
        <f t="shared" ref="D116:F116" si="202">D117</f>
        <v>0</v>
      </c>
      <c r="E116" s="117">
        <f t="shared" si="202"/>
        <v>0</v>
      </c>
      <c r="F116" s="117">
        <f t="shared" si="202"/>
        <v>0.6</v>
      </c>
      <c r="G116" s="137">
        <f t="shared" si="198"/>
        <v>0</v>
      </c>
      <c r="H116" s="144">
        <f t="shared" ref="H116:J116" si="203">H117</f>
        <v>0</v>
      </c>
      <c r="I116" s="144">
        <f t="shared" si="203"/>
        <v>0</v>
      </c>
      <c r="J116" s="144">
        <f t="shared" si="203"/>
        <v>0</v>
      </c>
      <c r="K116" s="94">
        <f>L116+M116+N116</f>
        <v>0.6</v>
      </c>
      <c r="L116" s="94">
        <f>L117</f>
        <v>0</v>
      </c>
      <c r="M116" s="94">
        <f t="shared" ref="M116:N116" si="204">M117</f>
        <v>0</v>
      </c>
      <c r="N116" s="94">
        <f t="shared" si="204"/>
        <v>0.6</v>
      </c>
      <c r="P116" s="146"/>
    </row>
    <row r="117" spans="1:16" x14ac:dyDescent="0.25">
      <c r="A117" s="27"/>
      <c r="B117" s="19" t="s">
        <v>8</v>
      </c>
      <c r="C117" s="139">
        <f t="shared" si="120"/>
        <v>0.6</v>
      </c>
      <c r="D117" s="6"/>
      <c r="E117" s="6"/>
      <c r="F117" s="6">
        <v>0.6</v>
      </c>
      <c r="G117" s="139"/>
      <c r="H117" s="114"/>
      <c r="I117" s="114"/>
      <c r="J117" s="114"/>
      <c r="K117" s="5">
        <f t="shared" ref="K117:N117" si="205">C117+G117</f>
        <v>0.6</v>
      </c>
      <c r="L117" s="5">
        <f t="shared" si="205"/>
        <v>0</v>
      </c>
      <c r="M117" s="5">
        <f t="shared" si="205"/>
        <v>0</v>
      </c>
      <c r="N117" s="5">
        <f t="shared" si="205"/>
        <v>0.6</v>
      </c>
      <c r="P117" s="146">
        <f>K117-'[1]3 priedas_asignavimai'!AS293</f>
        <v>0</v>
      </c>
    </row>
    <row r="118" spans="1:16" x14ac:dyDescent="0.25">
      <c r="A118" s="26" t="s">
        <v>49</v>
      </c>
      <c r="B118" s="105" t="s">
        <v>345</v>
      </c>
      <c r="C118" s="137">
        <f t="shared" si="120"/>
        <v>31.1</v>
      </c>
      <c r="D118" s="117">
        <f t="shared" ref="D118:F118" si="206">D119</f>
        <v>0.1</v>
      </c>
      <c r="E118" s="117">
        <f t="shared" si="206"/>
        <v>0</v>
      </c>
      <c r="F118" s="117">
        <f t="shared" si="206"/>
        <v>31</v>
      </c>
      <c r="G118" s="137">
        <f t="shared" ref="G118:G124" si="207">H118+I118+J118</f>
        <v>12.5</v>
      </c>
      <c r="H118" s="144">
        <f t="shared" ref="H118:J118" si="208">H119</f>
        <v>0</v>
      </c>
      <c r="I118" s="144">
        <f t="shared" si="208"/>
        <v>0</v>
      </c>
      <c r="J118" s="144">
        <f t="shared" si="208"/>
        <v>12.5</v>
      </c>
      <c r="K118" s="94">
        <f>L118+M118+N118</f>
        <v>43.6</v>
      </c>
      <c r="L118" s="94">
        <f>L119</f>
        <v>0.1</v>
      </c>
      <c r="M118" s="94">
        <f t="shared" ref="M118:N118" si="209">M119</f>
        <v>0</v>
      </c>
      <c r="N118" s="94">
        <f t="shared" si="209"/>
        <v>43.5</v>
      </c>
      <c r="P118" s="146"/>
    </row>
    <row r="119" spans="1:16" x14ac:dyDescent="0.25">
      <c r="A119" s="27"/>
      <c r="B119" s="19" t="s">
        <v>8</v>
      </c>
      <c r="C119" s="139">
        <f t="shared" si="120"/>
        <v>31.1</v>
      </c>
      <c r="D119" s="6">
        <v>0.1</v>
      </c>
      <c r="E119" s="6"/>
      <c r="F119" s="6">
        <v>31</v>
      </c>
      <c r="G119" s="137">
        <f t="shared" si="207"/>
        <v>12.5</v>
      </c>
      <c r="H119" s="114"/>
      <c r="I119" s="114"/>
      <c r="J119" s="114">
        <v>12.5</v>
      </c>
      <c r="K119" s="5">
        <f t="shared" ref="K119:N119" si="210">C119+G119</f>
        <v>43.6</v>
      </c>
      <c r="L119" s="5">
        <f t="shared" si="210"/>
        <v>0.1</v>
      </c>
      <c r="M119" s="5">
        <f t="shared" si="210"/>
        <v>0</v>
      </c>
      <c r="N119" s="5">
        <f t="shared" si="210"/>
        <v>43.5</v>
      </c>
      <c r="P119" s="146">
        <f>K119-'[1]3 priedas_asignavimai'!AS297</f>
        <v>0</v>
      </c>
    </row>
    <row r="120" spans="1:16" x14ac:dyDescent="0.25">
      <c r="A120" s="26" t="s">
        <v>50</v>
      </c>
      <c r="B120" s="105" t="s">
        <v>347</v>
      </c>
      <c r="C120" s="137">
        <f t="shared" si="120"/>
        <v>70</v>
      </c>
      <c r="D120" s="117">
        <f t="shared" ref="D120:F120" si="211">D121</f>
        <v>0</v>
      </c>
      <c r="E120" s="117">
        <f t="shared" si="211"/>
        <v>0</v>
      </c>
      <c r="F120" s="117">
        <f t="shared" si="211"/>
        <v>70</v>
      </c>
      <c r="G120" s="137">
        <f t="shared" si="207"/>
        <v>22.5</v>
      </c>
      <c r="H120" s="144">
        <f t="shared" ref="H120:J120" si="212">H121</f>
        <v>0</v>
      </c>
      <c r="I120" s="144">
        <f t="shared" si="212"/>
        <v>0</v>
      </c>
      <c r="J120" s="144">
        <f t="shared" si="212"/>
        <v>22.5</v>
      </c>
      <c r="K120" s="94">
        <f>L120+M120+N120</f>
        <v>92.5</v>
      </c>
      <c r="L120" s="94">
        <f>L121</f>
        <v>0</v>
      </c>
      <c r="M120" s="94">
        <f t="shared" ref="M120:N120" si="213">M121</f>
        <v>0</v>
      </c>
      <c r="N120" s="94">
        <f t="shared" si="213"/>
        <v>92.5</v>
      </c>
      <c r="P120" s="146"/>
    </row>
    <row r="121" spans="1:16" x14ac:dyDescent="0.25">
      <c r="A121" s="27"/>
      <c r="B121" s="19" t="s">
        <v>8</v>
      </c>
      <c r="C121" s="139">
        <f t="shared" si="120"/>
        <v>70</v>
      </c>
      <c r="D121" s="6"/>
      <c r="E121" s="6"/>
      <c r="F121" s="6">
        <v>70</v>
      </c>
      <c r="G121" s="137">
        <f t="shared" si="207"/>
        <v>22.5</v>
      </c>
      <c r="H121" s="114"/>
      <c r="I121" s="114"/>
      <c r="J121" s="114">
        <v>22.5</v>
      </c>
      <c r="K121" s="5">
        <f t="shared" ref="K121:N121" si="214">C121+G121</f>
        <v>92.5</v>
      </c>
      <c r="L121" s="5">
        <f t="shared" si="214"/>
        <v>0</v>
      </c>
      <c r="M121" s="5">
        <f t="shared" si="214"/>
        <v>0</v>
      </c>
      <c r="N121" s="5">
        <f t="shared" si="214"/>
        <v>92.5</v>
      </c>
      <c r="P121" s="146">
        <f>K121-'[1]3 priedas_asignavimai'!AS300</f>
        <v>0</v>
      </c>
    </row>
    <row r="122" spans="1:16" x14ac:dyDescent="0.25">
      <c r="A122" s="26" t="s">
        <v>51</v>
      </c>
      <c r="B122" s="105" t="s">
        <v>346</v>
      </c>
      <c r="C122" s="137">
        <f t="shared" si="120"/>
        <v>290</v>
      </c>
      <c r="D122" s="117">
        <f t="shared" ref="D122:F122" si="215">D123</f>
        <v>0</v>
      </c>
      <c r="E122" s="117">
        <f t="shared" si="215"/>
        <v>0</v>
      </c>
      <c r="F122" s="117">
        <f t="shared" si="215"/>
        <v>290</v>
      </c>
      <c r="G122" s="137">
        <f t="shared" si="207"/>
        <v>60.4</v>
      </c>
      <c r="H122" s="144">
        <f t="shared" ref="H122:J122" si="216">H123</f>
        <v>0</v>
      </c>
      <c r="I122" s="144">
        <f t="shared" si="216"/>
        <v>0</v>
      </c>
      <c r="J122" s="144">
        <f t="shared" si="216"/>
        <v>60.4</v>
      </c>
      <c r="K122" s="94">
        <f>L122+M122+N122</f>
        <v>350.4</v>
      </c>
      <c r="L122" s="94">
        <f>L123</f>
        <v>0</v>
      </c>
      <c r="M122" s="94">
        <f t="shared" ref="M122:N122" si="217">M123</f>
        <v>0</v>
      </c>
      <c r="N122" s="94">
        <f t="shared" si="217"/>
        <v>350.4</v>
      </c>
      <c r="P122" s="146"/>
    </row>
    <row r="123" spans="1:16" x14ac:dyDescent="0.25">
      <c r="A123" s="27"/>
      <c r="B123" s="4" t="s">
        <v>8</v>
      </c>
      <c r="C123" s="139">
        <f t="shared" si="120"/>
        <v>290</v>
      </c>
      <c r="D123" s="6"/>
      <c r="E123" s="6"/>
      <c r="F123" s="6">
        <v>290</v>
      </c>
      <c r="G123" s="137">
        <f t="shared" si="207"/>
        <v>60.4</v>
      </c>
      <c r="H123" s="114"/>
      <c r="I123" s="114"/>
      <c r="J123" s="114">
        <v>60.4</v>
      </c>
      <c r="K123" s="5">
        <f t="shared" ref="K123:N123" si="218">C123+G123</f>
        <v>350.4</v>
      </c>
      <c r="L123" s="5">
        <f t="shared" si="218"/>
        <v>0</v>
      </c>
      <c r="M123" s="5">
        <f t="shared" si="218"/>
        <v>0</v>
      </c>
      <c r="N123" s="5">
        <f t="shared" si="218"/>
        <v>350.4</v>
      </c>
      <c r="P123" s="146">
        <f>K123-'[1]3 priedas_asignavimai'!AS306</f>
        <v>0</v>
      </c>
    </row>
    <row r="124" spans="1:16" x14ac:dyDescent="0.25">
      <c r="A124" s="10" t="s">
        <v>52</v>
      </c>
      <c r="B124" s="25" t="s">
        <v>60</v>
      </c>
      <c r="C124" s="143">
        <f>D124+E124+F124</f>
        <v>1543.0000000000005</v>
      </c>
      <c r="D124" s="115">
        <f>D17+D21+D23+D26+D29+D32+D34+D37+D39+D42+D45+D48+D50+D52+D54+D56+D58+D60+D62+D64+D66+D68+D70+D72+D74+D76+D78+D80+D82+D84+D86+D88+D90+D92+D94+D96+D98+D100+D102+D104+D106+D108+D110+D112+D114+D116+D118+D120+D122</f>
        <v>368.80000000000041</v>
      </c>
      <c r="E124" s="115">
        <f t="shared" ref="E124:F124" si="219">E17+E21+E23+E26+E29+E32+E34+E37+E39+E42+E45+E48+E50+E52+E54+E56+E58+E60+E62+E64+E66+E68+E70+E72+E74+E76+E78+E80+E82+E84+E86+E88+E90+E92+E94+E96+E98+E100+E102+E104+E106+E108+E110+E112+E114+E116+E118+E120+E122</f>
        <v>180.89999999999998</v>
      </c>
      <c r="F124" s="115">
        <f t="shared" si="219"/>
        <v>993.30000000000007</v>
      </c>
      <c r="G124" s="143">
        <f t="shared" si="207"/>
        <v>97.800000000000011</v>
      </c>
      <c r="H124" s="115">
        <f t="shared" ref="H124:N124" si="220">H17+H21+H23+H26+H29+H32+H34+H37+H39+H42+H45+H48+H50+H52+H54+H56+H58+H60+H62+H64+H66+H68+H70+H72+H74+H76+H78+H80+H82+H84+H86+H88+H90+H92+H94+H96+H98+H100+H102+H104+H106+H108+H110+H112+H114+H116+H118+H120+H122</f>
        <v>2.2999999999999998</v>
      </c>
      <c r="I124" s="115">
        <f t="shared" si="220"/>
        <v>0.1</v>
      </c>
      <c r="J124" s="115">
        <f t="shared" si="220"/>
        <v>95.4</v>
      </c>
      <c r="K124" s="115">
        <f t="shared" ref="K124" si="221">L124+M124+N124</f>
        <v>1640.8000000000004</v>
      </c>
      <c r="L124" s="115">
        <f t="shared" ref="L124" si="222">L17+L21+L23+L26+L29+L32+L34+L37+L39+L42+L45+L48+L50+L52+L54+L56+L58+L60+L62+L64+L66+L68+L70+L72+L74+L76+L78+L80+L82+L84+L86+L88+L90+L92+L94+L96+L98+L100+L102+L104+L106+L108+L110+L112+L114+L116+L118+L120+L122</f>
        <v>371.10000000000036</v>
      </c>
      <c r="M124" s="115">
        <f t="shared" si="220"/>
        <v>180.99999999999997</v>
      </c>
      <c r="N124" s="115">
        <f t="shared" si="220"/>
        <v>1088.7</v>
      </c>
      <c r="P124" s="146">
        <f>K124-'[1]3 priedas_asignavimai'!AS308</f>
        <v>-267.99999999999977</v>
      </c>
    </row>
  </sheetData>
  <mergeCells count="28">
    <mergeCell ref="J15:J16"/>
    <mergeCell ref="L15:L16"/>
    <mergeCell ref="M15:M16"/>
    <mergeCell ref="N15:N16"/>
    <mergeCell ref="B9:N9"/>
    <mergeCell ref="B10:N10"/>
    <mergeCell ref="A12:N12"/>
    <mergeCell ref="A14:A16"/>
    <mergeCell ref="B14:B16"/>
    <mergeCell ref="C14:C16"/>
    <mergeCell ref="D14:F14"/>
    <mergeCell ref="G14:G16"/>
    <mergeCell ref="H14:J14"/>
    <mergeCell ref="K14:K16"/>
    <mergeCell ref="L14:N14"/>
    <mergeCell ref="D15:D16"/>
    <mergeCell ref="E15:E16"/>
    <mergeCell ref="F15:F16"/>
    <mergeCell ref="H15:H16"/>
    <mergeCell ref="I15:I16"/>
    <mergeCell ref="B6:N6"/>
    <mergeCell ref="B7:N7"/>
    <mergeCell ref="B8:N8"/>
    <mergeCell ref="B1:N1"/>
    <mergeCell ref="B2:N2"/>
    <mergeCell ref="B3:N3"/>
    <mergeCell ref="B4:N4"/>
    <mergeCell ref="B5:N5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313"/>
  <sheetViews>
    <sheetView showZeros="0" zoomScaleNormal="100" workbookViewId="0">
      <pane xSplit="2" ySplit="16" topLeftCell="AU17" activePane="bottomRight" state="frozen"/>
      <selection activeCell="L126" sqref="L126"/>
      <selection pane="topRight" activeCell="L126" sqref="L126"/>
      <selection pane="bottomLeft" activeCell="L126" sqref="L126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9.33203125" style="1" customWidth="1"/>
    <col min="3" max="3" width="10.109375" style="23" hidden="1" customWidth="1"/>
    <col min="4" max="4" width="10.33203125" style="23" hidden="1" customWidth="1"/>
    <col min="5" max="16" width="10.109375" style="1" hidden="1" customWidth="1"/>
    <col min="17" max="18" width="10.109375" style="184" hidden="1" customWidth="1"/>
    <col min="19" max="19" width="10.109375" style="23" hidden="1" customWidth="1"/>
    <col min="20" max="20" width="10.33203125" style="23" hidden="1" customWidth="1"/>
    <col min="21" max="32" width="10.109375" style="1" hidden="1" customWidth="1"/>
    <col min="33" max="33" width="10.109375" style="184" hidden="1" customWidth="1"/>
    <col min="34" max="34" width="9.5546875" style="184" hidden="1" customWidth="1"/>
    <col min="35" max="35" width="10.109375" style="23" customWidth="1"/>
    <col min="36" max="36" width="10.33203125" style="23" customWidth="1"/>
    <col min="37" max="50" width="10.109375" style="1" customWidth="1"/>
    <col min="51" max="67" width="9.109375" style="1" hidden="1" customWidth="1"/>
    <col min="68" max="71" width="9.109375" style="1" customWidth="1"/>
    <col min="72" max="16384" width="9.109375" style="1"/>
  </cols>
  <sheetData>
    <row r="1" spans="1:51" s="34" customFormat="1" x14ac:dyDescent="0.25">
      <c r="C1" s="1"/>
      <c r="D1" s="1"/>
      <c r="O1" s="22"/>
      <c r="P1" s="22"/>
      <c r="Q1" s="183"/>
      <c r="R1" s="183"/>
      <c r="S1" s="1"/>
      <c r="T1" s="1"/>
      <c r="AE1" s="22"/>
      <c r="AF1" s="22"/>
      <c r="AG1" s="183"/>
      <c r="AH1" s="183"/>
      <c r="AI1" s="1"/>
      <c r="AJ1" s="1"/>
      <c r="AT1" s="259" t="s">
        <v>137</v>
      </c>
      <c r="AU1" s="259"/>
      <c r="AV1" s="259"/>
      <c r="AW1" s="259"/>
      <c r="AX1" s="259"/>
    </row>
    <row r="2" spans="1:51" s="34" customFormat="1" x14ac:dyDescent="0.25">
      <c r="C2" s="1"/>
      <c r="D2" s="1"/>
      <c r="O2" s="22"/>
      <c r="P2" s="22"/>
      <c r="Q2" s="183"/>
      <c r="R2" s="183"/>
      <c r="S2" s="1"/>
      <c r="T2" s="1"/>
      <c r="AE2" s="22"/>
      <c r="AF2" s="22"/>
      <c r="AG2" s="183"/>
      <c r="AH2" s="183"/>
      <c r="AI2" s="1"/>
      <c r="AJ2" s="1"/>
      <c r="AT2" s="259" t="s">
        <v>264</v>
      </c>
      <c r="AU2" s="259"/>
      <c r="AV2" s="259"/>
      <c r="AW2" s="259"/>
      <c r="AX2" s="259"/>
    </row>
    <row r="3" spans="1:51" s="34" customFormat="1" x14ac:dyDescent="0.25">
      <c r="C3" s="1"/>
      <c r="D3" s="1"/>
      <c r="O3" s="22"/>
      <c r="P3" s="22"/>
      <c r="Q3" s="183"/>
      <c r="R3" s="183"/>
      <c r="S3" s="1"/>
      <c r="T3" s="1"/>
      <c r="AE3" s="22"/>
      <c r="AF3" s="22"/>
      <c r="AG3" s="183"/>
      <c r="AH3" s="183"/>
      <c r="AI3" s="1"/>
      <c r="AJ3" s="1"/>
      <c r="AT3" s="259" t="s">
        <v>397</v>
      </c>
      <c r="AU3" s="259"/>
      <c r="AV3" s="259"/>
      <c r="AW3" s="259"/>
      <c r="AX3" s="259"/>
    </row>
    <row r="4" spans="1:51" s="34" customFormat="1" x14ac:dyDescent="0.25">
      <c r="C4" s="1"/>
      <c r="D4" s="1"/>
      <c r="O4" s="22"/>
      <c r="P4" s="22"/>
      <c r="Q4" s="183"/>
      <c r="R4" s="183"/>
      <c r="S4" s="1"/>
      <c r="T4" s="1"/>
      <c r="AE4" s="22"/>
      <c r="AF4" s="22"/>
      <c r="AG4" s="183"/>
      <c r="AH4" s="183"/>
      <c r="AI4" s="1"/>
      <c r="AJ4" s="1"/>
      <c r="AT4" s="259" t="s">
        <v>279</v>
      </c>
      <c r="AU4" s="259"/>
      <c r="AV4" s="259"/>
      <c r="AW4" s="259"/>
      <c r="AX4" s="259"/>
    </row>
    <row r="5" spans="1:51" s="34" customFormat="1" ht="15" customHeight="1" x14ac:dyDescent="0.25">
      <c r="C5" s="1"/>
      <c r="D5" s="1"/>
      <c r="O5" s="258"/>
      <c r="P5" s="258"/>
      <c r="Q5" s="258"/>
      <c r="R5" s="258"/>
      <c r="S5" s="1"/>
      <c r="T5" s="1"/>
      <c r="AE5" s="258"/>
      <c r="AF5" s="258"/>
      <c r="AG5" s="258"/>
      <c r="AH5" s="258"/>
      <c r="AI5" s="1"/>
      <c r="AJ5" s="1"/>
      <c r="AT5" s="258" t="s">
        <v>399</v>
      </c>
      <c r="AU5" s="258"/>
      <c r="AV5" s="258"/>
      <c r="AW5" s="258"/>
      <c r="AX5" s="258"/>
    </row>
    <row r="6" spans="1:51" s="34" customFormat="1" ht="15" customHeight="1" x14ac:dyDescent="0.25">
      <c r="C6" s="1"/>
      <c r="D6" s="1"/>
      <c r="O6" s="258"/>
      <c r="P6" s="258"/>
      <c r="Q6" s="258"/>
      <c r="R6" s="258"/>
      <c r="S6" s="1"/>
      <c r="T6" s="1"/>
      <c r="AE6" s="258"/>
      <c r="AF6" s="258"/>
      <c r="AG6" s="258"/>
      <c r="AH6" s="258"/>
      <c r="AI6" s="1"/>
      <c r="AJ6" s="1"/>
      <c r="AT6" s="258" t="s">
        <v>419</v>
      </c>
      <c r="AU6" s="258"/>
      <c r="AV6" s="258"/>
      <c r="AW6" s="258"/>
      <c r="AX6" s="258"/>
    </row>
    <row r="7" spans="1:51" s="34" customFormat="1" ht="15" customHeight="1" x14ac:dyDescent="0.25">
      <c r="C7" s="1"/>
      <c r="D7" s="1"/>
      <c r="O7" s="258"/>
      <c r="P7" s="258"/>
      <c r="Q7" s="258"/>
      <c r="R7" s="258"/>
      <c r="S7" s="1"/>
      <c r="T7" s="1"/>
      <c r="AE7" s="258"/>
      <c r="AF7" s="258"/>
      <c r="AG7" s="258"/>
      <c r="AH7" s="258"/>
      <c r="AI7" s="1"/>
      <c r="AJ7" s="1"/>
      <c r="AT7" s="258" t="s">
        <v>444</v>
      </c>
      <c r="AU7" s="258"/>
      <c r="AV7" s="258"/>
      <c r="AW7" s="258"/>
      <c r="AX7" s="258"/>
    </row>
    <row r="8" spans="1:51" s="34" customFormat="1" ht="15" customHeight="1" x14ac:dyDescent="0.25">
      <c r="C8" s="1"/>
      <c r="D8" s="1"/>
      <c r="O8" s="258"/>
      <c r="P8" s="258"/>
      <c r="Q8" s="258"/>
      <c r="R8" s="258"/>
      <c r="S8" s="1"/>
      <c r="T8" s="1"/>
      <c r="AE8" s="258"/>
      <c r="AF8" s="258"/>
      <c r="AG8" s="258"/>
      <c r="AH8" s="258"/>
      <c r="AI8" s="1"/>
      <c r="AJ8" s="1"/>
      <c r="AT8" s="258" t="s">
        <v>449</v>
      </c>
      <c r="AU8" s="258"/>
      <c r="AV8" s="258"/>
      <c r="AW8" s="258"/>
      <c r="AX8" s="258"/>
    </row>
    <row r="9" spans="1:51" s="34" customFormat="1" ht="15" customHeight="1" x14ac:dyDescent="0.25">
      <c r="C9" s="1"/>
      <c r="D9" s="1"/>
      <c r="O9" s="222"/>
      <c r="P9" s="222"/>
      <c r="Q9" s="222"/>
      <c r="R9" s="222"/>
      <c r="S9" s="1"/>
      <c r="T9" s="1"/>
      <c r="AE9" s="222"/>
      <c r="AF9" s="222"/>
      <c r="AG9" s="222"/>
      <c r="AH9" s="222"/>
      <c r="AI9" s="1"/>
      <c r="AJ9" s="1"/>
      <c r="AT9" s="258" t="s">
        <v>454</v>
      </c>
      <c r="AU9" s="258"/>
      <c r="AV9" s="258"/>
      <c r="AW9" s="258"/>
      <c r="AX9" s="258"/>
    </row>
    <row r="10" spans="1:51" s="34" customFormat="1" ht="15" customHeight="1" x14ac:dyDescent="0.25">
      <c r="C10" s="1"/>
      <c r="D10" s="1"/>
      <c r="O10" s="222"/>
      <c r="P10" s="222"/>
      <c r="Q10" s="222"/>
      <c r="R10" s="222"/>
      <c r="S10" s="1"/>
      <c r="T10" s="1"/>
      <c r="AE10" s="222"/>
      <c r="AF10" s="222"/>
      <c r="AG10" s="222"/>
      <c r="AH10" s="222"/>
      <c r="AI10" s="1"/>
      <c r="AJ10" s="1"/>
      <c r="AT10" s="258" t="s">
        <v>465</v>
      </c>
      <c r="AU10" s="258"/>
      <c r="AV10" s="258"/>
      <c r="AW10" s="258"/>
      <c r="AX10" s="258"/>
    </row>
    <row r="11" spans="1:51" s="34" customFormat="1" ht="15" customHeight="1" x14ac:dyDescent="0.25">
      <c r="C11" s="1"/>
      <c r="D11" s="1"/>
      <c r="O11" s="222"/>
      <c r="P11" s="222"/>
      <c r="Q11" s="222"/>
      <c r="R11" s="222"/>
      <c r="S11" s="1"/>
      <c r="T11" s="1"/>
      <c r="AE11" s="222"/>
      <c r="AF11" s="222"/>
      <c r="AG11" s="222"/>
      <c r="AH11" s="222"/>
      <c r="AI11" s="1"/>
      <c r="AJ11" s="1"/>
      <c r="AT11" s="258" t="s">
        <v>470</v>
      </c>
      <c r="AU11" s="258"/>
      <c r="AV11" s="258"/>
      <c r="AW11" s="258"/>
      <c r="AX11" s="258"/>
    </row>
    <row r="12" spans="1:51" s="34" customFormat="1" ht="15" customHeight="1" x14ac:dyDescent="0.25">
      <c r="C12" s="1"/>
      <c r="D12" s="1"/>
      <c r="O12" s="222"/>
      <c r="P12" s="222"/>
      <c r="Q12" s="222"/>
      <c r="R12" s="222"/>
      <c r="S12" s="1"/>
      <c r="T12" s="1"/>
      <c r="AE12" s="222"/>
      <c r="AF12" s="222"/>
      <c r="AG12" s="222"/>
      <c r="AH12" s="222"/>
      <c r="AI12" s="1"/>
      <c r="AJ12" s="1"/>
      <c r="AT12" s="258" t="s">
        <v>467</v>
      </c>
      <c r="AU12" s="258"/>
      <c r="AV12" s="258"/>
      <c r="AW12" s="258"/>
      <c r="AX12" s="258"/>
    </row>
    <row r="13" spans="1:51" s="34" customFormat="1" ht="12" customHeight="1" x14ac:dyDescent="0.25">
      <c r="B13" s="35"/>
      <c r="C13" s="116"/>
      <c r="D13" s="116"/>
      <c r="E13" s="35"/>
      <c r="Q13" s="184"/>
      <c r="R13" s="184"/>
      <c r="S13" s="116"/>
      <c r="T13" s="116"/>
      <c r="U13" s="35"/>
      <c r="AG13" s="184"/>
      <c r="AH13" s="184"/>
      <c r="AI13" s="116"/>
      <c r="AJ13" s="116"/>
      <c r="AK13" s="35"/>
    </row>
    <row r="14" spans="1:51" ht="15" customHeight="1" x14ac:dyDescent="0.25">
      <c r="A14" s="240" t="s">
        <v>393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  <c r="AS14" s="240"/>
      <c r="AT14" s="240"/>
      <c r="AU14" s="240"/>
      <c r="AV14" s="240"/>
      <c r="AW14" s="240"/>
      <c r="AX14" s="240"/>
      <c r="AY14" s="103"/>
    </row>
    <row r="15" spans="1:51" x14ac:dyDescent="0.25">
      <c r="D15" s="93"/>
      <c r="F15" s="2"/>
      <c r="H15" s="2"/>
      <c r="J15" s="2"/>
      <c r="L15" s="2"/>
      <c r="M15" s="2"/>
      <c r="N15" s="2"/>
      <c r="O15" s="2"/>
      <c r="P15" s="2"/>
      <c r="Q15" s="184" t="s">
        <v>421</v>
      </c>
      <c r="R15" s="185"/>
      <c r="T15" s="93"/>
      <c r="V15" s="2"/>
      <c r="X15" s="2"/>
      <c r="Z15" s="2"/>
      <c r="AB15" s="2"/>
      <c r="AC15" s="2"/>
      <c r="AD15" s="2"/>
      <c r="AE15" s="2"/>
      <c r="AF15" s="2"/>
      <c r="AG15" s="184" t="s">
        <v>421</v>
      </c>
      <c r="AH15" s="185"/>
      <c r="AJ15" s="93"/>
      <c r="AL15" s="2"/>
      <c r="AN15" s="2"/>
      <c r="AP15" s="2"/>
      <c r="AR15" s="2"/>
      <c r="AS15" s="2"/>
      <c r="AT15" s="2"/>
      <c r="AU15" s="2"/>
      <c r="AV15" s="2"/>
      <c r="AX15" s="2" t="s">
        <v>159</v>
      </c>
    </row>
    <row r="16" spans="1:51" x14ac:dyDescent="0.25">
      <c r="A16" s="241" t="s">
        <v>3</v>
      </c>
      <c r="B16" s="232" t="s">
        <v>278</v>
      </c>
      <c r="C16" s="264" t="s">
        <v>276</v>
      </c>
      <c r="D16" s="264"/>
      <c r="E16" s="265" t="s">
        <v>277</v>
      </c>
      <c r="F16" s="265"/>
      <c r="G16" s="265"/>
      <c r="H16" s="265"/>
      <c r="I16" s="265"/>
      <c r="J16" s="265"/>
      <c r="K16" s="265"/>
      <c r="L16" s="265"/>
      <c r="M16" s="265"/>
      <c r="N16" s="265"/>
      <c r="O16" s="265"/>
      <c r="P16" s="265"/>
      <c r="Q16" s="265"/>
      <c r="R16" s="265"/>
      <c r="S16" s="268" t="s">
        <v>360</v>
      </c>
      <c r="T16" s="268"/>
      <c r="U16" s="269" t="s">
        <v>277</v>
      </c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69"/>
      <c r="AI16" s="263" t="s">
        <v>276</v>
      </c>
      <c r="AJ16" s="263"/>
      <c r="AK16" s="260" t="s">
        <v>277</v>
      </c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</row>
    <row r="17" spans="1:67" ht="52.5" customHeight="1" x14ac:dyDescent="0.25">
      <c r="A17" s="241"/>
      <c r="B17" s="232"/>
      <c r="C17" s="264"/>
      <c r="D17" s="264"/>
      <c r="E17" s="248" t="s">
        <v>282</v>
      </c>
      <c r="F17" s="248"/>
      <c r="G17" s="248" t="s">
        <v>284</v>
      </c>
      <c r="H17" s="248"/>
      <c r="I17" s="248" t="s">
        <v>283</v>
      </c>
      <c r="J17" s="248"/>
      <c r="K17" s="248" t="s">
        <v>285</v>
      </c>
      <c r="L17" s="248"/>
      <c r="M17" s="248" t="s">
        <v>381</v>
      </c>
      <c r="N17" s="248"/>
      <c r="O17" s="266" t="s">
        <v>287</v>
      </c>
      <c r="P17" s="266"/>
      <c r="Q17" s="267" t="s">
        <v>288</v>
      </c>
      <c r="R17" s="267"/>
      <c r="S17" s="268"/>
      <c r="T17" s="268"/>
      <c r="U17" s="270" t="s">
        <v>282</v>
      </c>
      <c r="V17" s="270"/>
      <c r="W17" s="270" t="s">
        <v>284</v>
      </c>
      <c r="X17" s="270"/>
      <c r="Y17" s="270" t="s">
        <v>283</v>
      </c>
      <c r="Z17" s="270"/>
      <c r="AA17" s="270" t="s">
        <v>285</v>
      </c>
      <c r="AB17" s="270"/>
      <c r="AC17" s="270" t="s">
        <v>286</v>
      </c>
      <c r="AD17" s="270"/>
      <c r="AE17" s="271" t="s">
        <v>287</v>
      </c>
      <c r="AF17" s="271"/>
      <c r="AG17" s="272" t="s">
        <v>288</v>
      </c>
      <c r="AH17" s="272"/>
      <c r="AI17" s="263"/>
      <c r="AJ17" s="263"/>
      <c r="AK17" s="232" t="s">
        <v>226</v>
      </c>
      <c r="AL17" s="232"/>
      <c r="AM17" s="232" t="s">
        <v>284</v>
      </c>
      <c r="AN17" s="232"/>
      <c r="AO17" s="232" t="s">
        <v>283</v>
      </c>
      <c r="AP17" s="232"/>
      <c r="AQ17" s="232" t="s">
        <v>285</v>
      </c>
      <c r="AR17" s="232"/>
      <c r="AS17" s="232" t="s">
        <v>381</v>
      </c>
      <c r="AT17" s="232"/>
      <c r="AU17" s="254" t="s">
        <v>287</v>
      </c>
      <c r="AV17" s="254"/>
      <c r="AW17" s="232" t="s">
        <v>288</v>
      </c>
      <c r="AX17" s="232"/>
    </row>
    <row r="18" spans="1:67" ht="30" customHeight="1" x14ac:dyDescent="0.25">
      <c r="A18" s="261"/>
      <c r="B18" s="262"/>
      <c r="C18" s="135" t="s">
        <v>1</v>
      </c>
      <c r="D18" s="223" t="s">
        <v>2</v>
      </c>
      <c r="E18" s="227" t="s">
        <v>1</v>
      </c>
      <c r="F18" s="220" t="s">
        <v>2</v>
      </c>
      <c r="G18" s="227" t="s">
        <v>1</v>
      </c>
      <c r="H18" s="220" t="s">
        <v>2</v>
      </c>
      <c r="I18" s="227" t="s">
        <v>1</v>
      </c>
      <c r="J18" s="220" t="s">
        <v>2</v>
      </c>
      <c r="K18" s="227" t="s">
        <v>1</v>
      </c>
      <c r="L18" s="220" t="s">
        <v>2</v>
      </c>
      <c r="M18" s="227" t="s">
        <v>1</v>
      </c>
      <c r="N18" s="220" t="s">
        <v>2</v>
      </c>
      <c r="O18" s="227" t="s">
        <v>1</v>
      </c>
      <c r="P18" s="220" t="s">
        <v>2</v>
      </c>
      <c r="Q18" s="186" t="s">
        <v>1</v>
      </c>
      <c r="R18" s="228" t="s">
        <v>2</v>
      </c>
      <c r="S18" s="135" t="s">
        <v>1</v>
      </c>
      <c r="T18" s="223" t="s">
        <v>2</v>
      </c>
      <c r="U18" s="225" t="s">
        <v>1</v>
      </c>
      <c r="V18" s="224" t="s">
        <v>2</v>
      </c>
      <c r="W18" s="225" t="s">
        <v>1</v>
      </c>
      <c r="X18" s="224" t="s">
        <v>2</v>
      </c>
      <c r="Y18" s="225" t="s">
        <v>1</v>
      </c>
      <c r="Z18" s="224" t="s">
        <v>2</v>
      </c>
      <c r="AA18" s="225" t="s">
        <v>1</v>
      </c>
      <c r="AB18" s="224" t="s">
        <v>2</v>
      </c>
      <c r="AC18" s="225" t="s">
        <v>1</v>
      </c>
      <c r="AD18" s="224" t="s">
        <v>2</v>
      </c>
      <c r="AE18" s="225" t="s">
        <v>1</v>
      </c>
      <c r="AF18" s="224" t="s">
        <v>2</v>
      </c>
      <c r="AG18" s="195" t="s">
        <v>1</v>
      </c>
      <c r="AH18" s="226" t="s">
        <v>2</v>
      </c>
      <c r="AI18" s="98" t="s">
        <v>1</v>
      </c>
      <c r="AJ18" s="99" t="s">
        <v>2</v>
      </c>
      <c r="AK18" s="221" t="s">
        <v>1</v>
      </c>
      <c r="AL18" s="219" t="s">
        <v>2</v>
      </c>
      <c r="AM18" s="221" t="s">
        <v>1</v>
      </c>
      <c r="AN18" s="219" t="s">
        <v>2</v>
      </c>
      <c r="AO18" s="221" t="s">
        <v>1</v>
      </c>
      <c r="AP18" s="219" t="s">
        <v>2</v>
      </c>
      <c r="AQ18" s="221" t="s">
        <v>1</v>
      </c>
      <c r="AR18" s="219" t="s">
        <v>2</v>
      </c>
      <c r="AS18" s="221" t="s">
        <v>1</v>
      </c>
      <c r="AT18" s="219" t="s">
        <v>2</v>
      </c>
      <c r="AU18" s="221" t="s">
        <v>1</v>
      </c>
      <c r="AV18" s="219" t="s">
        <v>2</v>
      </c>
      <c r="AW18" s="221" t="s">
        <v>1</v>
      </c>
      <c r="AX18" s="219" t="s">
        <v>2</v>
      </c>
    </row>
    <row r="19" spans="1:67" ht="15" customHeight="1" x14ac:dyDescent="0.25">
      <c r="A19" s="3" t="s">
        <v>9</v>
      </c>
      <c r="B19" s="104" t="s">
        <v>274</v>
      </c>
      <c r="C19" s="136">
        <f>C20</f>
        <v>129.6</v>
      </c>
      <c r="D19" s="137">
        <f t="shared" ref="D19:R19" si="0">D20</f>
        <v>124.8</v>
      </c>
      <c r="E19" s="117">
        <f t="shared" si="0"/>
        <v>129.6</v>
      </c>
      <c r="F19" s="117">
        <f t="shared" si="0"/>
        <v>124.8</v>
      </c>
      <c r="G19" s="117">
        <f t="shared" si="0"/>
        <v>0</v>
      </c>
      <c r="H19" s="117">
        <f t="shared" si="0"/>
        <v>0</v>
      </c>
      <c r="I19" s="117">
        <f t="shared" si="0"/>
        <v>0</v>
      </c>
      <c r="J19" s="117">
        <f t="shared" si="0"/>
        <v>0</v>
      </c>
      <c r="K19" s="117">
        <f t="shared" si="0"/>
        <v>0</v>
      </c>
      <c r="L19" s="117">
        <f t="shared" si="0"/>
        <v>0</v>
      </c>
      <c r="M19" s="117">
        <f t="shared" si="0"/>
        <v>0</v>
      </c>
      <c r="N19" s="117">
        <f t="shared" si="0"/>
        <v>0</v>
      </c>
      <c r="O19" s="117">
        <f t="shared" si="0"/>
        <v>0</v>
      </c>
      <c r="P19" s="117">
        <f t="shared" si="0"/>
        <v>0</v>
      </c>
      <c r="Q19" s="187">
        <f t="shared" si="0"/>
        <v>0</v>
      </c>
      <c r="R19" s="187">
        <f t="shared" si="0"/>
        <v>0</v>
      </c>
      <c r="S19" s="136">
        <f>S20</f>
        <v>0</v>
      </c>
      <c r="T19" s="137">
        <f t="shared" ref="T19:AH19" si="1">T20</f>
        <v>0</v>
      </c>
      <c r="U19" s="119">
        <f t="shared" si="1"/>
        <v>0</v>
      </c>
      <c r="V19" s="119">
        <f t="shared" si="1"/>
        <v>0</v>
      </c>
      <c r="W19" s="119">
        <f t="shared" si="1"/>
        <v>0</v>
      </c>
      <c r="X19" s="119">
        <f t="shared" si="1"/>
        <v>0</v>
      </c>
      <c r="Y19" s="119">
        <f t="shared" si="1"/>
        <v>0</v>
      </c>
      <c r="Z19" s="119">
        <f t="shared" si="1"/>
        <v>0</v>
      </c>
      <c r="AA19" s="119">
        <f t="shared" si="1"/>
        <v>0</v>
      </c>
      <c r="AB19" s="119">
        <f t="shared" si="1"/>
        <v>0</v>
      </c>
      <c r="AC19" s="119">
        <f t="shared" si="1"/>
        <v>0</v>
      </c>
      <c r="AD19" s="119">
        <f t="shared" si="1"/>
        <v>0</v>
      </c>
      <c r="AE19" s="119">
        <f t="shared" si="1"/>
        <v>0</v>
      </c>
      <c r="AF19" s="119">
        <f t="shared" si="1"/>
        <v>0</v>
      </c>
      <c r="AG19" s="196">
        <f t="shared" si="1"/>
        <v>0</v>
      </c>
      <c r="AH19" s="196">
        <f t="shared" si="1"/>
        <v>0</v>
      </c>
      <c r="AI19" s="13">
        <f>AI20</f>
        <v>129.6</v>
      </c>
      <c r="AJ19" s="11">
        <f t="shared" ref="AJ19:AX19" si="2">AJ20</f>
        <v>124.8</v>
      </c>
      <c r="AK19" s="94">
        <f t="shared" si="2"/>
        <v>129.6</v>
      </c>
      <c r="AL19" s="94">
        <f t="shared" si="2"/>
        <v>124.8</v>
      </c>
      <c r="AM19" s="94">
        <f t="shared" si="2"/>
        <v>0</v>
      </c>
      <c r="AN19" s="94">
        <f t="shared" si="2"/>
        <v>0</v>
      </c>
      <c r="AO19" s="94">
        <f t="shared" si="2"/>
        <v>0</v>
      </c>
      <c r="AP19" s="94">
        <f t="shared" si="2"/>
        <v>0</v>
      </c>
      <c r="AQ19" s="94">
        <f t="shared" si="2"/>
        <v>0</v>
      </c>
      <c r="AR19" s="94">
        <f t="shared" si="2"/>
        <v>0</v>
      </c>
      <c r="AS19" s="94">
        <f t="shared" si="2"/>
        <v>0</v>
      </c>
      <c r="AT19" s="94">
        <f t="shared" si="2"/>
        <v>0</v>
      </c>
      <c r="AU19" s="94">
        <f t="shared" si="2"/>
        <v>0</v>
      </c>
      <c r="AV19" s="94">
        <f t="shared" si="2"/>
        <v>0</v>
      </c>
      <c r="AW19" s="94">
        <f t="shared" si="2"/>
        <v>0</v>
      </c>
      <c r="AX19" s="94">
        <f t="shared" si="2"/>
        <v>0</v>
      </c>
      <c r="AY19" s="146">
        <f>C19-AI19</f>
        <v>0</v>
      </c>
      <c r="AZ19" s="146">
        <f t="shared" ref="AZ19:BO34" si="3">D19-AJ19</f>
        <v>0</v>
      </c>
      <c r="BA19" s="146">
        <f t="shared" si="3"/>
        <v>0</v>
      </c>
      <c r="BB19" s="146">
        <f t="shared" si="3"/>
        <v>0</v>
      </c>
      <c r="BC19" s="146">
        <f t="shared" si="3"/>
        <v>0</v>
      </c>
      <c r="BD19" s="146">
        <f t="shared" si="3"/>
        <v>0</v>
      </c>
      <c r="BE19" s="146">
        <f t="shared" si="3"/>
        <v>0</v>
      </c>
      <c r="BF19" s="146">
        <f t="shared" si="3"/>
        <v>0</v>
      </c>
      <c r="BG19" s="146">
        <f t="shared" si="3"/>
        <v>0</v>
      </c>
      <c r="BH19" s="146">
        <f t="shared" si="3"/>
        <v>0</v>
      </c>
      <c r="BI19" s="146">
        <f t="shared" si="3"/>
        <v>0</v>
      </c>
      <c r="BJ19" s="146">
        <f t="shared" si="3"/>
        <v>0</v>
      </c>
      <c r="BK19" s="146">
        <f t="shared" si="3"/>
        <v>0</v>
      </c>
      <c r="BL19" s="146">
        <f t="shared" si="3"/>
        <v>0</v>
      </c>
      <c r="BM19" s="146">
        <f t="shared" si="3"/>
        <v>0</v>
      </c>
      <c r="BN19" s="146">
        <f t="shared" si="3"/>
        <v>0</v>
      </c>
    </row>
    <row r="20" spans="1:67" s="53" customFormat="1" ht="15" customHeight="1" x14ac:dyDescent="0.25">
      <c r="A20" s="96"/>
      <c r="B20" s="19" t="s">
        <v>4</v>
      </c>
      <c r="C20" s="138">
        <f>E20+G20+I20+K20+M20+O20+Q20</f>
        <v>129.6</v>
      </c>
      <c r="D20" s="139">
        <f>F20+H20+J20+L20+N20+P20+R20</f>
        <v>124.8</v>
      </c>
      <c r="E20" s="6">
        <v>129.6</v>
      </c>
      <c r="F20" s="6">
        <v>124.8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188"/>
      <c r="R20" s="188"/>
      <c r="S20" s="138">
        <f>U20+W20+Y20+AA20+AC20+AE20+AG20</f>
        <v>0</v>
      </c>
      <c r="T20" s="139">
        <f>V20+X20+Z20+AB20+AD20+AF20+AH20</f>
        <v>0</v>
      </c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97"/>
      <c r="AH20" s="197"/>
      <c r="AI20" s="100">
        <f>AK20+AM20+AO20+AQ20+AS20+AU20+AW20</f>
        <v>129.6</v>
      </c>
      <c r="AJ20" s="101">
        <f>AL20+AN20+AP20+AR20+AT20+AV20+AX20</f>
        <v>124.8</v>
      </c>
      <c r="AK20" s="5">
        <f>E20+U20</f>
        <v>129.6</v>
      </c>
      <c r="AL20" s="5">
        <f t="shared" ref="AL20:AX20" si="4">F20+V20</f>
        <v>124.8</v>
      </c>
      <c r="AM20" s="5">
        <f t="shared" si="4"/>
        <v>0</v>
      </c>
      <c r="AN20" s="5">
        <f t="shared" si="4"/>
        <v>0</v>
      </c>
      <c r="AO20" s="5">
        <f t="shared" si="4"/>
        <v>0</v>
      </c>
      <c r="AP20" s="5">
        <f t="shared" si="4"/>
        <v>0</v>
      </c>
      <c r="AQ20" s="5">
        <f t="shared" si="4"/>
        <v>0</v>
      </c>
      <c r="AR20" s="5">
        <f t="shared" si="4"/>
        <v>0</v>
      </c>
      <c r="AS20" s="5">
        <f t="shared" si="4"/>
        <v>0</v>
      </c>
      <c r="AT20" s="5">
        <f t="shared" si="4"/>
        <v>0</v>
      </c>
      <c r="AU20" s="5">
        <f t="shared" si="4"/>
        <v>0</v>
      </c>
      <c r="AV20" s="5">
        <f t="shared" si="4"/>
        <v>0</v>
      </c>
      <c r="AW20" s="5">
        <f t="shared" si="4"/>
        <v>0</v>
      </c>
      <c r="AX20" s="5">
        <f t="shared" si="4"/>
        <v>0</v>
      </c>
      <c r="AY20" s="146">
        <f t="shared" ref="AY20" si="5">C20-AI20</f>
        <v>0</v>
      </c>
      <c r="AZ20" s="146">
        <f t="shared" si="3"/>
        <v>0</v>
      </c>
      <c r="BA20" s="146">
        <f t="shared" si="3"/>
        <v>0</v>
      </c>
      <c r="BB20" s="146">
        <f t="shared" si="3"/>
        <v>0</v>
      </c>
      <c r="BC20" s="146">
        <f t="shared" si="3"/>
        <v>0</v>
      </c>
      <c r="BD20" s="146">
        <f t="shared" si="3"/>
        <v>0</v>
      </c>
      <c r="BE20" s="146">
        <f t="shared" si="3"/>
        <v>0</v>
      </c>
      <c r="BF20" s="146">
        <f t="shared" si="3"/>
        <v>0</v>
      </c>
      <c r="BG20" s="146">
        <f t="shared" si="3"/>
        <v>0</v>
      </c>
      <c r="BH20" s="146">
        <f t="shared" si="3"/>
        <v>0</v>
      </c>
      <c r="BI20" s="146">
        <f t="shared" si="3"/>
        <v>0</v>
      </c>
      <c r="BJ20" s="146">
        <f t="shared" si="3"/>
        <v>0</v>
      </c>
      <c r="BK20" s="146">
        <f t="shared" si="3"/>
        <v>0</v>
      </c>
      <c r="BL20" s="146">
        <f t="shared" si="3"/>
        <v>0</v>
      </c>
      <c r="BM20" s="146">
        <f t="shared" si="3"/>
        <v>0</v>
      </c>
      <c r="BN20" s="146">
        <f t="shared" si="3"/>
        <v>0</v>
      </c>
      <c r="BO20" s="1">
        <f t="shared" si="3"/>
        <v>0</v>
      </c>
    </row>
    <row r="21" spans="1:67" ht="15" customHeight="1" x14ac:dyDescent="0.25">
      <c r="A21" s="27" t="s">
        <v>62</v>
      </c>
      <c r="B21" s="104" t="s">
        <v>275</v>
      </c>
      <c r="C21" s="136">
        <f>C22+C44+C49+C50+C58+C60+C63</f>
        <v>33204.699999999997</v>
      </c>
      <c r="D21" s="137">
        <f t="shared" ref="D21:F21" si="6">D22+D44+D49+D50+D58+D60+D63</f>
        <v>5366.7999999999993</v>
      </c>
      <c r="E21" s="117">
        <f t="shared" si="6"/>
        <v>14866.7</v>
      </c>
      <c r="F21" s="117">
        <f t="shared" si="6"/>
        <v>3700.0999999999995</v>
      </c>
      <c r="G21" s="117">
        <f>G22+G44+G49+G50+G58+G60+G63</f>
        <v>2388.7999999999997</v>
      </c>
      <c r="H21" s="117">
        <f t="shared" ref="H21:R21" si="7">H22+H44+H49+H50+H58+H60+H63</f>
        <v>284.2</v>
      </c>
      <c r="I21" s="117">
        <f t="shared" si="7"/>
        <v>7630.9</v>
      </c>
      <c r="J21" s="117">
        <f t="shared" si="7"/>
        <v>172</v>
      </c>
      <c r="K21" s="117">
        <f t="shared" si="7"/>
        <v>1279.5</v>
      </c>
      <c r="L21" s="117">
        <f t="shared" si="7"/>
        <v>1176.2</v>
      </c>
      <c r="M21" s="117">
        <f t="shared" si="7"/>
        <v>598.1</v>
      </c>
      <c r="N21" s="117">
        <f t="shared" si="7"/>
        <v>3</v>
      </c>
      <c r="O21" s="117">
        <f t="shared" si="7"/>
        <v>2439.6999999999998</v>
      </c>
      <c r="P21" s="117">
        <f t="shared" si="7"/>
        <v>30.6</v>
      </c>
      <c r="Q21" s="187">
        <f t="shared" si="7"/>
        <v>4001</v>
      </c>
      <c r="R21" s="187">
        <f t="shared" si="7"/>
        <v>0.7</v>
      </c>
      <c r="S21" s="136">
        <f>S22+S44+S49+S50+S58+S60+S63</f>
        <v>312.3</v>
      </c>
      <c r="T21" s="137">
        <f t="shared" ref="T21:V21" si="8">T22+T44+T49+T50+T58+T60+T63</f>
        <v>-38.6</v>
      </c>
      <c r="U21" s="119">
        <f t="shared" si="8"/>
        <v>264.60000000000002</v>
      </c>
      <c r="V21" s="119">
        <f t="shared" si="8"/>
        <v>0</v>
      </c>
      <c r="W21" s="119">
        <f>W22+W44+W49+W50+W58+W60+W63</f>
        <v>140</v>
      </c>
      <c r="X21" s="119">
        <f t="shared" ref="X21:AH21" si="9">X22+X44+X49+X50+X58+X60+X63</f>
        <v>4</v>
      </c>
      <c r="Y21" s="119">
        <f t="shared" si="9"/>
        <v>50.5</v>
      </c>
      <c r="Z21" s="119">
        <f t="shared" si="9"/>
        <v>4.8999999999999995</v>
      </c>
      <c r="AA21" s="119">
        <f t="shared" si="9"/>
        <v>-47.7</v>
      </c>
      <c r="AB21" s="119">
        <f t="shared" si="9"/>
        <v>-47.5</v>
      </c>
      <c r="AC21" s="119">
        <f t="shared" si="9"/>
        <v>0</v>
      </c>
      <c r="AD21" s="119">
        <f t="shared" si="9"/>
        <v>0</v>
      </c>
      <c r="AE21" s="119">
        <f t="shared" si="9"/>
        <v>0</v>
      </c>
      <c r="AF21" s="119">
        <f t="shared" si="9"/>
        <v>0</v>
      </c>
      <c r="AG21" s="196">
        <f t="shared" si="9"/>
        <v>-95.1</v>
      </c>
      <c r="AH21" s="196">
        <f t="shared" si="9"/>
        <v>0</v>
      </c>
      <c r="AI21" s="13">
        <f>AI22+AI44+AI49+AI50+AI58+AI60+AI63</f>
        <v>33517</v>
      </c>
      <c r="AJ21" s="11">
        <f t="shared" ref="AJ21:AX21" si="10">AJ22+AJ44+AJ49+AJ50+AJ58+AJ60+AJ63</f>
        <v>5328.1999999999989</v>
      </c>
      <c r="AK21" s="94">
        <f t="shared" si="10"/>
        <v>15131.300000000001</v>
      </c>
      <c r="AL21" s="94">
        <f t="shared" si="10"/>
        <v>3700.0999999999995</v>
      </c>
      <c r="AM21" s="94">
        <f>AM22+AM44+AM49+AM50+AM58+AM60+AM63</f>
        <v>2528.8000000000002</v>
      </c>
      <c r="AN21" s="94">
        <f t="shared" si="10"/>
        <v>288.2</v>
      </c>
      <c r="AO21" s="94">
        <f t="shared" si="10"/>
        <v>7681.4</v>
      </c>
      <c r="AP21" s="94">
        <f t="shared" si="10"/>
        <v>176.9</v>
      </c>
      <c r="AQ21" s="94">
        <f t="shared" si="10"/>
        <v>1231.8</v>
      </c>
      <c r="AR21" s="94">
        <f t="shared" si="10"/>
        <v>1128.7</v>
      </c>
      <c r="AS21" s="94">
        <f>AS22+AS44+AS49+AS50+AS58+AS60+AS63</f>
        <v>598.1</v>
      </c>
      <c r="AT21" s="94">
        <f t="shared" si="10"/>
        <v>3</v>
      </c>
      <c r="AU21" s="94">
        <f t="shared" si="10"/>
        <v>2439.6999999999998</v>
      </c>
      <c r="AV21" s="94">
        <f t="shared" si="10"/>
        <v>30.6</v>
      </c>
      <c r="AW21" s="94">
        <f t="shared" si="10"/>
        <v>3905.9</v>
      </c>
      <c r="AX21" s="94">
        <f t="shared" si="10"/>
        <v>0.7</v>
      </c>
      <c r="AY21" s="146">
        <f>C21-AI21</f>
        <v>-312.30000000000291</v>
      </c>
      <c r="AZ21" s="146">
        <f t="shared" si="3"/>
        <v>38.600000000000364</v>
      </c>
      <c r="BA21" s="146">
        <f t="shared" si="3"/>
        <v>-264.60000000000036</v>
      </c>
      <c r="BB21" s="146">
        <f t="shared" si="3"/>
        <v>0</v>
      </c>
      <c r="BC21" s="146">
        <f t="shared" si="3"/>
        <v>-140.00000000000045</v>
      </c>
      <c r="BD21" s="146">
        <f t="shared" si="3"/>
        <v>-4</v>
      </c>
      <c r="BE21" s="146">
        <f t="shared" si="3"/>
        <v>-50.5</v>
      </c>
      <c r="BF21" s="146">
        <f t="shared" si="3"/>
        <v>-4.9000000000000057</v>
      </c>
      <c r="BG21" s="146">
        <f t="shared" si="3"/>
        <v>47.700000000000045</v>
      </c>
      <c r="BH21" s="146">
        <f t="shared" si="3"/>
        <v>47.5</v>
      </c>
      <c r="BI21" s="146">
        <f t="shared" si="3"/>
        <v>0</v>
      </c>
      <c r="BJ21" s="146">
        <f t="shared" si="3"/>
        <v>0</v>
      </c>
      <c r="BK21" s="146">
        <f t="shared" si="3"/>
        <v>0</v>
      </c>
      <c r="BL21" s="146">
        <f t="shared" si="3"/>
        <v>0</v>
      </c>
      <c r="BM21" s="146">
        <f t="shared" si="3"/>
        <v>95.099999999999909</v>
      </c>
      <c r="BN21" s="146">
        <f t="shared" si="3"/>
        <v>0</v>
      </c>
      <c r="BO21" s="181">
        <f>S21+AY21</f>
        <v>-2.8990143619012088E-12</v>
      </c>
    </row>
    <row r="22" spans="1:67" ht="15" customHeight="1" x14ac:dyDescent="0.25">
      <c r="A22" s="27"/>
      <c r="B22" s="19" t="s">
        <v>289</v>
      </c>
      <c r="C22" s="138">
        <f>E22+G22+I22+K22+M22+O22+Q22</f>
        <v>5948.8</v>
      </c>
      <c r="D22" s="139">
        <f>F22+H22+J22+L22+N22+P22+R22</f>
        <v>3343.3999999999996</v>
      </c>
      <c r="E22" s="6">
        <v>4256.8</v>
      </c>
      <c r="F22" s="6">
        <v>3030.1</v>
      </c>
      <c r="G22" s="6">
        <f>SUM(G23:G39)</f>
        <v>326.69999999999993</v>
      </c>
      <c r="H22" s="6">
        <f>SUM(H23:H39)</f>
        <v>278.59999999999997</v>
      </c>
      <c r="I22" s="6">
        <f>SUM(I23:I43)</f>
        <v>42.8</v>
      </c>
      <c r="J22" s="6">
        <f>SUM(J23:J43)</f>
        <v>31.1</v>
      </c>
      <c r="K22" s="6"/>
      <c r="L22" s="6"/>
      <c r="M22" s="6">
        <v>26</v>
      </c>
      <c r="N22" s="6">
        <v>3</v>
      </c>
      <c r="O22" s="6"/>
      <c r="P22" s="6"/>
      <c r="Q22" s="188">
        <f>'[1]4 priedas_ nepanaudotos lėšos'!C20</f>
        <v>1296.5</v>
      </c>
      <c r="R22" s="188">
        <f>'[1]4 priedas_ nepanaudotos lėšos'!D20</f>
        <v>0.6</v>
      </c>
      <c r="S22" s="138">
        <f>U22+W22+Y22+AA22+AC22+AE22+AG22</f>
        <v>45.900000000000006</v>
      </c>
      <c r="T22" s="139">
        <f>V22+X22+Z22+AB22+AD22+AF22+AH22</f>
        <v>8.8999999999999986</v>
      </c>
      <c r="U22" s="120">
        <v>132</v>
      </c>
      <c r="V22" s="120"/>
      <c r="W22" s="120">
        <f>SUM(W23:W39)</f>
        <v>4.0999999999999996</v>
      </c>
      <c r="X22" s="120">
        <f>SUM(X23:X39)</f>
        <v>4</v>
      </c>
      <c r="Y22" s="120">
        <f>SUM(Y23:Y43)</f>
        <v>4.8999999999999995</v>
      </c>
      <c r="Z22" s="120">
        <f>SUM(Z23:Z43)</f>
        <v>4.8999999999999995</v>
      </c>
      <c r="AA22" s="120"/>
      <c r="AB22" s="120"/>
      <c r="AC22" s="120"/>
      <c r="AD22" s="120"/>
      <c r="AE22" s="120"/>
      <c r="AF22" s="120"/>
      <c r="AG22" s="198">
        <f>'[1]4 priedas_ nepanaudotos lėšos'!O20</f>
        <v>-95.1</v>
      </c>
      <c r="AH22" s="198">
        <f>'[1]4 priedas_ nepanaudotos lėšos'!P20</f>
        <v>0</v>
      </c>
      <c r="AI22" s="100">
        <f>AK22+AM22+AO22+AQ22+AS22+AU22+AW22</f>
        <v>5994.7000000000007</v>
      </c>
      <c r="AJ22" s="101">
        <f>AL22+AN22+AP22+AR22+AT22+AV22+AX22</f>
        <v>3352.2999999999997</v>
      </c>
      <c r="AK22" s="5">
        <f>E22+U22</f>
        <v>4388.8</v>
      </c>
      <c r="AL22" s="5">
        <f t="shared" ref="AL22:AM37" si="11">F22+V22</f>
        <v>3030.1</v>
      </c>
      <c r="AM22" s="5">
        <f>G22+W22</f>
        <v>330.79999999999995</v>
      </c>
      <c r="AN22" s="5">
        <f t="shared" ref="AN22:AX37" si="12">H22+X22</f>
        <v>282.59999999999997</v>
      </c>
      <c r="AO22" s="5">
        <f t="shared" si="12"/>
        <v>47.699999999999996</v>
      </c>
      <c r="AP22" s="5">
        <f t="shared" si="12"/>
        <v>36</v>
      </c>
      <c r="AQ22" s="5">
        <f t="shared" si="12"/>
        <v>0</v>
      </c>
      <c r="AR22" s="5">
        <f t="shared" si="12"/>
        <v>0</v>
      </c>
      <c r="AS22" s="5">
        <f t="shared" si="12"/>
        <v>26</v>
      </c>
      <c r="AT22" s="5">
        <f t="shared" si="12"/>
        <v>3</v>
      </c>
      <c r="AU22" s="5">
        <f t="shared" si="12"/>
        <v>0</v>
      </c>
      <c r="AV22" s="5">
        <f t="shared" si="12"/>
        <v>0</v>
      </c>
      <c r="AW22" s="5">
        <f t="shared" si="12"/>
        <v>1201.4000000000001</v>
      </c>
      <c r="AX22" s="5">
        <f t="shared" si="12"/>
        <v>0.6</v>
      </c>
      <c r="AY22" s="146">
        <f t="shared" ref="AY22:BN91" si="13">C22-AI22</f>
        <v>-45.900000000000546</v>
      </c>
      <c r="AZ22" s="146">
        <f t="shared" si="3"/>
        <v>-8.9000000000000909</v>
      </c>
      <c r="BA22" s="146">
        <f t="shared" si="3"/>
        <v>-132</v>
      </c>
      <c r="BB22" s="146">
        <f t="shared" si="3"/>
        <v>0</v>
      </c>
      <c r="BC22" s="146">
        <f t="shared" si="3"/>
        <v>-4.1000000000000227</v>
      </c>
      <c r="BD22" s="146">
        <f t="shared" si="3"/>
        <v>-4</v>
      </c>
      <c r="BE22" s="146">
        <f t="shared" si="3"/>
        <v>-4.8999999999999986</v>
      </c>
      <c r="BF22" s="146">
        <f t="shared" si="3"/>
        <v>-4.8999999999999986</v>
      </c>
      <c r="BG22" s="146">
        <f t="shared" si="3"/>
        <v>0</v>
      </c>
      <c r="BH22" s="146">
        <f t="shared" si="3"/>
        <v>0</v>
      </c>
      <c r="BI22" s="146">
        <f t="shared" si="3"/>
        <v>0</v>
      </c>
      <c r="BJ22" s="146">
        <f t="shared" si="3"/>
        <v>0</v>
      </c>
      <c r="BK22" s="146">
        <f t="shared" si="3"/>
        <v>0</v>
      </c>
      <c r="BL22" s="146">
        <f t="shared" si="3"/>
        <v>0</v>
      </c>
      <c r="BM22" s="146">
        <f t="shared" si="3"/>
        <v>95.099999999999909</v>
      </c>
      <c r="BN22" s="146">
        <f t="shared" si="3"/>
        <v>0</v>
      </c>
      <c r="BO22" s="181">
        <f t="shared" ref="BO22:BO91" si="14">S22+AY22</f>
        <v>-5.4001247917767614E-13</v>
      </c>
    </row>
    <row r="23" spans="1:67" s="53" customFormat="1" ht="26.4" x14ac:dyDescent="0.25">
      <c r="A23" s="97"/>
      <c r="B23" s="29" t="s">
        <v>268</v>
      </c>
      <c r="C23" s="140">
        <f t="shared" ref="C23:D43" si="15">E23+G23+I23+K23+M23+O23+Q23</f>
        <v>0.7</v>
      </c>
      <c r="D23" s="141">
        <f t="shared" si="15"/>
        <v>0.7</v>
      </c>
      <c r="E23" s="122"/>
      <c r="F23" s="122"/>
      <c r="G23" s="122">
        <v>0.7</v>
      </c>
      <c r="H23" s="122">
        <v>0.7</v>
      </c>
      <c r="I23" s="122"/>
      <c r="J23" s="122"/>
      <c r="K23" s="122"/>
      <c r="L23" s="122"/>
      <c r="M23" s="122"/>
      <c r="N23" s="122"/>
      <c r="O23" s="122"/>
      <c r="P23" s="122"/>
      <c r="Q23" s="189"/>
      <c r="R23" s="189"/>
      <c r="S23" s="140">
        <f t="shared" ref="S23:T43" si="16">U23+W23+Y23+AA23+AC23+AE23+AG23</f>
        <v>0</v>
      </c>
      <c r="T23" s="141">
        <f t="shared" si="16"/>
        <v>0</v>
      </c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98"/>
      <c r="AH23" s="198"/>
      <c r="AI23" s="128">
        <f t="shared" ref="AI23:AJ43" si="17">AK23+AM23+AO23+AQ23+AS23+AU23+AW23</f>
        <v>0.7</v>
      </c>
      <c r="AJ23" s="129">
        <f t="shared" si="17"/>
        <v>0.7</v>
      </c>
      <c r="AK23" s="102">
        <f>E23+U23</f>
        <v>0</v>
      </c>
      <c r="AL23" s="102">
        <f t="shared" si="11"/>
        <v>0</v>
      </c>
      <c r="AM23" s="102">
        <f t="shared" si="11"/>
        <v>0.7</v>
      </c>
      <c r="AN23" s="102">
        <f t="shared" si="12"/>
        <v>0.7</v>
      </c>
      <c r="AO23" s="102">
        <f t="shared" si="12"/>
        <v>0</v>
      </c>
      <c r="AP23" s="102">
        <f t="shared" si="12"/>
        <v>0</v>
      </c>
      <c r="AQ23" s="102">
        <f t="shared" si="12"/>
        <v>0</v>
      </c>
      <c r="AR23" s="102">
        <f t="shared" si="12"/>
        <v>0</v>
      </c>
      <c r="AS23" s="102">
        <f t="shared" si="12"/>
        <v>0</v>
      </c>
      <c r="AT23" s="102">
        <f t="shared" si="12"/>
        <v>0</v>
      </c>
      <c r="AU23" s="102">
        <f t="shared" si="12"/>
        <v>0</v>
      </c>
      <c r="AV23" s="102">
        <f t="shared" si="12"/>
        <v>0</v>
      </c>
      <c r="AW23" s="102">
        <f t="shared" si="12"/>
        <v>0</v>
      </c>
      <c r="AX23" s="102">
        <f t="shared" si="12"/>
        <v>0</v>
      </c>
      <c r="AY23" s="146">
        <f t="shared" si="13"/>
        <v>0</v>
      </c>
      <c r="AZ23" s="146">
        <f t="shared" si="3"/>
        <v>0</v>
      </c>
      <c r="BA23" s="146">
        <f t="shared" si="3"/>
        <v>0</v>
      </c>
      <c r="BB23" s="146">
        <f t="shared" si="3"/>
        <v>0</v>
      </c>
      <c r="BC23" s="146">
        <f t="shared" si="3"/>
        <v>0</v>
      </c>
      <c r="BD23" s="146">
        <f t="shared" si="3"/>
        <v>0</v>
      </c>
      <c r="BE23" s="146">
        <f t="shared" si="3"/>
        <v>0</v>
      </c>
      <c r="BF23" s="146">
        <f t="shared" si="3"/>
        <v>0</v>
      </c>
      <c r="BG23" s="146">
        <f t="shared" si="3"/>
        <v>0</v>
      </c>
      <c r="BH23" s="146">
        <f t="shared" si="3"/>
        <v>0</v>
      </c>
      <c r="BI23" s="146">
        <f t="shared" si="3"/>
        <v>0</v>
      </c>
      <c r="BJ23" s="146">
        <f t="shared" si="3"/>
        <v>0</v>
      </c>
      <c r="BK23" s="146">
        <f t="shared" si="3"/>
        <v>0</v>
      </c>
      <c r="BL23" s="146">
        <f t="shared" si="3"/>
        <v>0</v>
      </c>
      <c r="BM23" s="146">
        <f t="shared" si="3"/>
        <v>0</v>
      </c>
      <c r="BN23" s="146">
        <f t="shared" si="3"/>
        <v>0</v>
      </c>
      <c r="BO23" s="181">
        <f t="shared" si="14"/>
        <v>0</v>
      </c>
    </row>
    <row r="24" spans="1:67" s="53" customFormat="1" ht="15" customHeight="1" x14ac:dyDescent="0.25">
      <c r="A24" s="97"/>
      <c r="B24" s="29" t="s">
        <v>65</v>
      </c>
      <c r="C24" s="140">
        <f t="shared" si="15"/>
        <v>26.8</v>
      </c>
      <c r="D24" s="141">
        <f t="shared" si="15"/>
        <v>23.6</v>
      </c>
      <c r="E24" s="122"/>
      <c r="F24" s="122"/>
      <c r="G24" s="122">
        <v>26.8</v>
      </c>
      <c r="H24" s="122">
        <v>23.6</v>
      </c>
      <c r="I24" s="122"/>
      <c r="J24" s="122"/>
      <c r="K24" s="122"/>
      <c r="L24" s="122"/>
      <c r="M24" s="122"/>
      <c r="N24" s="122"/>
      <c r="O24" s="122"/>
      <c r="P24" s="122"/>
      <c r="Q24" s="189"/>
      <c r="R24" s="189"/>
      <c r="S24" s="140">
        <f t="shared" si="16"/>
        <v>0</v>
      </c>
      <c r="T24" s="141">
        <f t="shared" si="16"/>
        <v>0</v>
      </c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98"/>
      <c r="AH24" s="198"/>
      <c r="AI24" s="128">
        <f t="shared" si="17"/>
        <v>26.8</v>
      </c>
      <c r="AJ24" s="129">
        <f t="shared" si="17"/>
        <v>23.6</v>
      </c>
      <c r="AK24" s="102">
        <f t="shared" ref="AK24:AX43" si="18">E24+U24</f>
        <v>0</v>
      </c>
      <c r="AL24" s="102">
        <f t="shared" si="11"/>
        <v>0</v>
      </c>
      <c r="AM24" s="102">
        <f t="shared" si="11"/>
        <v>26.8</v>
      </c>
      <c r="AN24" s="102">
        <f t="shared" si="12"/>
        <v>23.6</v>
      </c>
      <c r="AO24" s="102">
        <f t="shared" si="12"/>
        <v>0</v>
      </c>
      <c r="AP24" s="102">
        <f t="shared" si="12"/>
        <v>0</v>
      </c>
      <c r="AQ24" s="102">
        <f t="shared" si="12"/>
        <v>0</v>
      </c>
      <c r="AR24" s="102">
        <f t="shared" si="12"/>
        <v>0</v>
      </c>
      <c r="AS24" s="102">
        <f t="shared" si="12"/>
        <v>0</v>
      </c>
      <c r="AT24" s="102">
        <f t="shared" si="12"/>
        <v>0</v>
      </c>
      <c r="AU24" s="102">
        <f t="shared" si="12"/>
        <v>0</v>
      </c>
      <c r="AV24" s="102">
        <f t="shared" si="12"/>
        <v>0</v>
      </c>
      <c r="AW24" s="102">
        <f t="shared" si="12"/>
        <v>0</v>
      </c>
      <c r="AX24" s="102">
        <f t="shared" si="12"/>
        <v>0</v>
      </c>
      <c r="AY24" s="146">
        <f t="shared" si="13"/>
        <v>0</v>
      </c>
      <c r="AZ24" s="146">
        <f t="shared" si="3"/>
        <v>0</v>
      </c>
      <c r="BA24" s="146">
        <f t="shared" si="3"/>
        <v>0</v>
      </c>
      <c r="BB24" s="146">
        <f t="shared" si="3"/>
        <v>0</v>
      </c>
      <c r="BC24" s="146">
        <f t="shared" si="3"/>
        <v>0</v>
      </c>
      <c r="BD24" s="146">
        <f t="shared" si="3"/>
        <v>0</v>
      </c>
      <c r="BE24" s="146">
        <f t="shared" si="3"/>
        <v>0</v>
      </c>
      <c r="BF24" s="146">
        <f t="shared" si="3"/>
        <v>0</v>
      </c>
      <c r="BG24" s="146">
        <f t="shared" si="3"/>
        <v>0</v>
      </c>
      <c r="BH24" s="146">
        <f t="shared" si="3"/>
        <v>0</v>
      </c>
      <c r="BI24" s="146">
        <f t="shared" si="3"/>
        <v>0</v>
      </c>
      <c r="BJ24" s="146">
        <f t="shared" si="3"/>
        <v>0</v>
      </c>
      <c r="BK24" s="146">
        <f t="shared" si="3"/>
        <v>0</v>
      </c>
      <c r="BL24" s="146">
        <f t="shared" si="3"/>
        <v>0</v>
      </c>
      <c r="BM24" s="146">
        <f t="shared" si="3"/>
        <v>0</v>
      </c>
      <c r="BN24" s="146">
        <f t="shared" si="3"/>
        <v>0</v>
      </c>
      <c r="BO24" s="181">
        <f t="shared" si="14"/>
        <v>0</v>
      </c>
    </row>
    <row r="25" spans="1:67" s="53" customFormat="1" x14ac:dyDescent="0.25">
      <c r="A25" s="97"/>
      <c r="B25" s="29" t="s">
        <v>72</v>
      </c>
      <c r="C25" s="140">
        <f t="shared" si="15"/>
        <v>8.4</v>
      </c>
      <c r="D25" s="141">
        <f t="shared" si="15"/>
        <v>8.3000000000000007</v>
      </c>
      <c r="E25" s="122"/>
      <c r="F25" s="122"/>
      <c r="G25" s="122">
        <v>8.4</v>
      </c>
      <c r="H25" s="122">
        <v>8.3000000000000007</v>
      </c>
      <c r="I25" s="122"/>
      <c r="J25" s="122"/>
      <c r="K25" s="122"/>
      <c r="L25" s="122"/>
      <c r="M25" s="122"/>
      <c r="N25" s="122"/>
      <c r="O25" s="122"/>
      <c r="P25" s="122"/>
      <c r="Q25" s="189"/>
      <c r="R25" s="189"/>
      <c r="S25" s="140">
        <f t="shared" si="16"/>
        <v>0</v>
      </c>
      <c r="T25" s="141">
        <f t="shared" si="16"/>
        <v>0</v>
      </c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98"/>
      <c r="AH25" s="198"/>
      <c r="AI25" s="128">
        <f t="shared" si="17"/>
        <v>8.4</v>
      </c>
      <c r="AJ25" s="129">
        <f t="shared" si="17"/>
        <v>8.3000000000000007</v>
      </c>
      <c r="AK25" s="102">
        <f t="shared" si="18"/>
        <v>0</v>
      </c>
      <c r="AL25" s="102">
        <f t="shared" si="11"/>
        <v>0</v>
      </c>
      <c r="AM25" s="102">
        <f t="shared" si="11"/>
        <v>8.4</v>
      </c>
      <c r="AN25" s="102">
        <f t="shared" si="12"/>
        <v>8.3000000000000007</v>
      </c>
      <c r="AO25" s="102">
        <f t="shared" si="12"/>
        <v>0</v>
      </c>
      <c r="AP25" s="102">
        <f t="shared" si="12"/>
        <v>0</v>
      </c>
      <c r="AQ25" s="102">
        <f t="shared" si="12"/>
        <v>0</v>
      </c>
      <c r="AR25" s="102">
        <f t="shared" si="12"/>
        <v>0</v>
      </c>
      <c r="AS25" s="102">
        <f t="shared" si="12"/>
        <v>0</v>
      </c>
      <c r="AT25" s="102">
        <f t="shared" si="12"/>
        <v>0</v>
      </c>
      <c r="AU25" s="102">
        <f t="shared" si="12"/>
        <v>0</v>
      </c>
      <c r="AV25" s="102">
        <f t="shared" si="12"/>
        <v>0</v>
      </c>
      <c r="AW25" s="102">
        <f t="shared" si="12"/>
        <v>0</v>
      </c>
      <c r="AX25" s="102">
        <f t="shared" si="12"/>
        <v>0</v>
      </c>
      <c r="AY25" s="146">
        <f t="shared" si="13"/>
        <v>0</v>
      </c>
      <c r="AZ25" s="146">
        <f t="shared" si="3"/>
        <v>0</v>
      </c>
      <c r="BA25" s="146">
        <f t="shared" si="3"/>
        <v>0</v>
      </c>
      <c r="BB25" s="146">
        <f t="shared" si="3"/>
        <v>0</v>
      </c>
      <c r="BC25" s="146">
        <f t="shared" si="3"/>
        <v>0</v>
      </c>
      <c r="BD25" s="146">
        <f t="shared" si="3"/>
        <v>0</v>
      </c>
      <c r="BE25" s="146">
        <f t="shared" si="3"/>
        <v>0</v>
      </c>
      <c r="BF25" s="146">
        <f t="shared" si="3"/>
        <v>0</v>
      </c>
      <c r="BG25" s="146">
        <f t="shared" si="3"/>
        <v>0</v>
      </c>
      <c r="BH25" s="146">
        <f t="shared" si="3"/>
        <v>0</v>
      </c>
      <c r="BI25" s="146">
        <f t="shared" si="3"/>
        <v>0</v>
      </c>
      <c r="BJ25" s="146">
        <f t="shared" si="3"/>
        <v>0</v>
      </c>
      <c r="BK25" s="146">
        <f t="shared" si="3"/>
        <v>0</v>
      </c>
      <c r="BL25" s="146">
        <f t="shared" si="3"/>
        <v>0</v>
      </c>
      <c r="BM25" s="146">
        <f t="shared" si="3"/>
        <v>0</v>
      </c>
      <c r="BN25" s="146">
        <f t="shared" si="3"/>
        <v>0</v>
      </c>
      <c r="BO25" s="181">
        <f t="shared" si="14"/>
        <v>0</v>
      </c>
    </row>
    <row r="26" spans="1:67" s="53" customFormat="1" ht="26.4" x14ac:dyDescent="0.25">
      <c r="A26" s="97"/>
      <c r="B26" s="29" t="s">
        <v>74</v>
      </c>
      <c r="C26" s="140">
        <f t="shared" si="15"/>
        <v>8.6</v>
      </c>
      <c r="D26" s="141">
        <f t="shared" si="15"/>
        <v>0</v>
      </c>
      <c r="E26" s="122"/>
      <c r="F26" s="122"/>
      <c r="G26" s="122">
        <v>8.6</v>
      </c>
      <c r="H26" s="122"/>
      <c r="I26" s="122"/>
      <c r="J26" s="122"/>
      <c r="K26" s="122"/>
      <c r="L26" s="122"/>
      <c r="M26" s="122"/>
      <c r="N26" s="122"/>
      <c r="O26" s="122"/>
      <c r="P26" s="122"/>
      <c r="Q26" s="189"/>
      <c r="R26" s="189"/>
      <c r="S26" s="140">
        <f t="shared" si="16"/>
        <v>0</v>
      </c>
      <c r="T26" s="141">
        <f t="shared" si="16"/>
        <v>0</v>
      </c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98"/>
      <c r="AH26" s="198"/>
      <c r="AI26" s="128">
        <f t="shared" si="17"/>
        <v>8.6</v>
      </c>
      <c r="AJ26" s="129">
        <f t="shared" si="17"/>
        <v>0</v>
      </c>
      <c r="AK26" s="102">
        <f t="shared" si="18"/>
        <v>0</v>
      </c>
      <c r="AL26" s="102">
        <f t="shared" si="11"/>
        <v>0</v>
      </c>
      <c r="AM26" s="102">
        <f t="shared" si="11"/>
        <v>8.6</v>
      </c>
      <c r="AN26" s="102">
        <f t="shared" si="12"/>
        <v>0</v>
      </c>
      <c r="AO26" s="102">
        <f t="shared" si="12"/>
        <v>0</v>
      </c>
      <c r="AP26" s="102">
        <f t="shared" si="12"/>
        <v>0</v>
      </c>
      <c r="AQ26" s="102">
        <f t="shared" si="12"/>
        <v>0</v>
      </c>
      <c r="AR26" s="102">
        <f t="shared" si="12"/>
        <v>0</v>
      </c>
      <c r="AS26" s="102">
        <f t="shared" si="12"/>
        <v>0</v>
      </c>
      <c r="AT26" s="102">
        <f t="shared" si="12"/>
        <v>0</v>
      </c>
      <c r="AU26" s="102">
        <f t="shared" si="12"/>
        <v>0</v>
      </c>
      <c r="AV26" s="102">
        <f t="shared" si="12"/>
        <v>0</v>
      </c>
      <c r="AW26" s="102">
        <f t="shared" si="12"/>
        <v>0</v>
      </c>
      <c r="AX26" s="102">
        <f t="shared" si="12"/>
        <v>0</v>
      </c>
      <c r="AY26" s="146">
        <f t="shared" si="13"/>
        <v>0</v>
      </c>
      <c r="AZ26" s="146">
        <f t="shared" si="3"/>
        <v>0</v>
      </c>
      <c r="BA26" s="146">
        <f t="shared" si="3"/>
        <v>0</v>
      </c>
      <c r="BB26" s="146">
        <f t="shared" si="3"/>
        <v>0</v>
      </c>
      <c r="BC26" s="146">
        <f t="shared" si="3"/>
        <v>0</v>
      </c>
      <c r="BD26" s="146">
        <f t="shared" si="3"/>
        <v>0</v>
      </c>
      <c r="BE26" s="146">
        <f t="shared" si="3"/>
        <v>0</v>
      </c>
      <c r="BF26" s="146">
        <f t="shared" si="3"/>
        <v>0</v>
      </c>
      <c r="BG26" s="146">
        <f t="shared" si="3"/>
        <v>0</v>
      </c>
      <c r="BH26" s="146">
        <f t="shared" si="3"/>
        <v>0</v>
      </c>
      <c r="BI26" s="146">
        <f t="shared" si="3"/>
        <v>0</v>
      </c>
      <c r="BJ26" s="146">
        <f t="shared" si="3"/>
        <v>0</v>
      </c>
      <c r="BK26" s="146">
        <f t="shared" si="3"/>
        <v>0</v>
      </c>
      <c r="BL26" s="146">
        <f t="shared" si="3"/>
        <v>0</v>
      </c>
      <c r="BM26" s="146">
        <f t="shared" si="3"/>
        <v>0</v>
      </c>
      <c r="BN26" s="146">
        <f t="shared" si="3"/>
        <v>0</v>
      </c>
      <c r="BO26" s="181">
        <f t="shared" si="14"/>
        <v>0</v>
      </c>
    </row>
    <row r="27" spans="1:67" s="53" customFormat="1" ht="15" customHeight="1" x14ac:dyDescent="0.25">
      <c r="A27" s="97"/>
      <c r="B27" s="29" t="s">
        <v>75</v>
      </c>
      <c r="C27" s="140">
        <f t="shared" si="15"/>
        <v>25</v>
      </c>
      <c r="D27" s="141">
        <f t="shared" si="15"/>
        <v>21.8</v>
      </c>
      <c r="E27" s="122"/>
      <c r="F27" s="122"/>
      <c r="G27" s="122">
        <v>25</v>
      </c>
      <c r="H27" s="122">
        <v>21.8</v>
      </c>
      <c r="I27" s="122"/>
      <c r="J27" s="122"/>
      <c r="K27" s="122"/>
      <c r="L27" s="122"/>
      <c r="M27" s="122"/>
      <c r="N27" s="122"/>
      <c r="O27" s="122"/>
      <c r="P27" s="122"/>
      <c r="Q27" s="189"/>
      <c r="R27" s="189"/>
      <c r="S27" s="140">
        <f t="shared" si="16"/>
        <v>0</v>
      </c>
      <c r="T27" s="141">
        <f t="shared" si="16"/>
        <v>0</v>
      </c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98"/>
      <c r="AH27" s="198"/>
      <c r="AI27" s="128">
        <f t="shared" si="17"/>
        <v>25</v>
      </c>
      <c r="AJ27" s="129">
        <f t="shared" si="17"/>
        <v>21.8</v>
      </c>
      <c r="AK27" s="102">
        <f t="shared" si="18"/>
        <v>0</v>
      </c>
      <c r="AL27" s="102">
        <f t="shared" si="11"/>
        <v>0</v>
      </c>
      <c r="AM27" s="102">
        <f t="shared" si="11"/>
        <v>25</v>
      </c>
      <c r="AN27" s="102">
        <f t="shared" si="12"/>
        <v>21.8</v>
      </c>
      <c r="AO27" s="102">
        <f t="shared" si="12"/>
        <v>0</v>
      </c>
      <c r="AP27" s="102">
        <f t="shared" si="12"/>
        <v>0</v>
      </c>
      <c r="AQ27" s="102">
        <f t="shared" si="12"/>
        <v>0</v>
      </c>
      <c r="AR27" s="102">
        <f t="shared" si="12"/>
        <v>0</v>
      </c>
      <c r="AS27" s="102">
        <f t="shared" si="12"/>
        <v>0</v>
      </c>
      <c r="AT27" s="102">
        <f t="shared" si="12"/>
        <v>0</v>
      </c>
      <c r="AU27" s="102">
        <f t="shared" si="12"/>
        <v>0</v>
      </c>
      <c r="AV27" s="102">
        <f t="shared" si="12"/>
        <v>0</v>
      </c>
      <c r="AW27" s="102">
        <f t="shared" si="12"/>
        <v>0</v>
      </c>
      <c r="AX27" s="102">
        <f t="shared" si="12"/>
        <v>0</v>
      </c>
      <c r="AY27" s="146">
        <f t="shared" si="13"/>
        <v>0</v>
      </c>
      <c r="AZ27" s="146">
        <f t="shared" si="3"/>
        <v>0</v>
      </c>
      <c r="BA27" s="146">
        <f t="shared" si="3"/>
        <v>0</v>
      </c>
      <c r="BB27" s="146">
        <f t="shared" si="3"/>
        <v>0</v>
      </c>
      <c r="BC27" s="146">
        <f t="shared" si="3"/>
        <v>0</v>
      </c>
      <c r="BD27" s="146">
        <f t="shared" si="3"/>
        <v>0</v>
      </c>
      <c r="BE27" s="146">
        <f t="shared" si="3"/>
        <v>0</v>
      </c>
      <c r="BF27" s="146">
        <f t="shared" si="3"/>
        <v>0</v>
      </c>
      <c r="BG27" s="146">
        <f t="shared" si="3"/>
        <v>0</v>
      </c>
      <c r="BH27" s="146">
        <f t="shared" si="3"/>
        <v>0</v>
      </c>
      <c r="BI27" s="146">
        <f t="shared" si="3"/>
        <v>0</v>
      </c>
      <c r="BJ27" s="146">
        <f t="shared" si="3"/>
        <v>0</v>
      </c>
      <c r="BK27" s="146">
        <f t="shared" si="3"/>
        <v>0</v>
      </c>
      <c r="BL27" s="146">
        <f t="shared" si="3"/>
        <v>0</v>
      </c>
      <c r="BM27" s="146">
        <f t="shared" si="3"/>
        <v>0</v>
      </c>
      <c r="BN27" s="146">
        <f t="shared" si="3"/>
        <v>0</v>
      </c>
      <c r="BO27" s="181">
        <f t="shared" si="14"/>
        <v>0</v>
      </c>
    </row>
    <row r="28" spans="1:67" s="53" customFormat="1" x14ac:dyDescent="0.25">
      <c r="A28" s="97"/>
      <c r="B28" s="29" t="s">
        <v>76</v>
      </c>
      <c r="C28" s="140">
        <f t="shared" si="15"/>
        <v>26.3</v>
      </c>
      <c r="D28" s="141">
        <f t="shared" si="15"/>
        <v>17.3</v>
      </c>
      <c r="E28" s="122"/>
      <c r="F28" s="122"/>
      <c r="G28" s="122">
        <v>26.3</v>
      </c>
      <c r="H28" s="122">
        <v>17.3</v>
      </c>
      <c r="I28" s="122"/>
      <c r="J28" s="122"/>
      <c r="K28" s="122"/>
      <c r="L28" s="122"/>
      <c r="M28" s="122"/>
      <c r="N28" s="122"/>
      <c r="O28" s="122"/>
      <c r="P28" s="122"/>
      <c r="Q28" s="189"/>
      <c r="R28" s="189"/>
      <c r="S28" s="140">
        <f t="shared" si="16"/>
        <v>4.0999999999999996</v>
      </c>
      <c r="T28" s="141">
        <f t="shared" si="16"/>
        <v>4</v>
      </c>
      <c r="U28" s="123"/>
      <c r="V28" s="123"/>
      <c r="W28" s="123">
        <v>4.0999999999999996</v>
      </c>
      <c r="X28" s="123">
        <v>4</v>
      </c>
      <c r="Y28" s="123"/>
      <c r="Z28" s="123"/>
      <c r="AA28" s="123"/>
      <c r="AB28" s="123"/>
      <c r="AC28" s="123"/>
      <c r="AD28" s="123"/>
      <c r="AE28" s="123"/>
      <c r="AF28" s="123"/>
      <c r="AG28" s="198"/>
      <c r="AH28" s="198"/>
      <c r="AI28" s="128">
        <f t="shared" si="17"/>
        <v>30.4</v>
      </c>
      <c r="AJ28" s="129">
        <f t="shared" si="17"/>
        <v>21.3</v>
      </c>
      <c r="AK28" s="102">
        <f t="shared" si="18"/>
        <v>0</v>
      </c>
      <c r="AL28" s="102">
        <f t="shared" si="11"/>
        <v>0</v>
      </c>
      <c r="AM28" s="102">
        <f t="shared" si="11"/>
        <v>30.4</v>
      </c>
      <c r="AN28" s="102">
        <f t="shared" si="12"/>
        <v>21.3</v>
      </c>
      <c r="AO28" s="102">
        <f t="shared" si="12"/>
        <v>0</v>
      </c>
      <c r="AP28" s="102">
        <f t="shared" si="12"/>
        <v>0</v>
      </c>
      <c r="AQ28" s="102">
        <f t="shared" si="12"/>
        <v>0</v>
      </c>
      <c r="AR28" s="102">
        <f t="shared" si="12"/>
        <v>0</v>
      </c>
      <c r="AS28" s="102">
        <f t="shared" si="12"/>
        <v>0</v>
      </c>
      <c r="AT28" s="102">
        <f t="shared" si="12"/>
        <v>0</v>
      </c>
      <c r="AU28" s="102">
        <f t="shared" si="12"/>
        <v>0</v>
      </c>
      <c r="AV28" s="102">
        <f t="shared" si="12"/>
        <v>0</v>
      </c>
      <c r="AW28" s="102">
        <f t="shared" si="12"/>
        <v>0</v>
      </c>
      <c r="AX28" s="102">
        <f t="shared" si="12"/>
        <v>0</v>
      </c>
      <c r="AY28" s="146">
        <f t="shared" si="13"/>
        <v>-4.0999999999999979</v>
      </c>
      <c r="AZ28" s="146">
        <f t="shared" si="3"/>
        <v>-4</v>
      </c>
      <c r="BA28" s="146">
        <f t="shared" si="3"/>
        <v>0</v>
      </c>
      <c r="BB28" s="146">
        <f t="shared" si="3"/>
        <v>0</v>
      </c>
      <c r="BC28" s="146">
        <f t="shared" si="3"/>
        <v>-4.0999999999999979</v>
      </c>
      <c r="BD28" s="146">
        <f t="shared" si="3"/>
        <v>-4</v>
      </c>
      <c r="BE28" s="146">
        <f t="shared" si="3"/>
        <v>0</v>
      </c>
      <c r="BF28" s="146">
        <f t="shared" si="3"/>
        <v>0</v>
      </c>
      <c r="BG28" s="146">
        <f t="shared" si="3"/>
        <v>0</v>
      </c>
      <c r="BH28" s="146">
        <f t="shared" si="3"/>
        <v>0</v>
      </c>
      <c r="BI28" s="146">
        <f t="shared" si="3"/>
        <v>0</v>
      </c>
      <c r="BJ28" s="146">
        <f t="shared" si="3"/>
        <v>0</v>
      </c>
      <c r="BK28" s="146">
        <f t="shared" si="3"/>
        <v>0</v>
      </c>
      <c r="BL28" s="146">
        <f t="shared" si="3"/>
        <v>0</v>
      </c>
      <c r="BM28" s="146">
        <f t="shared" si="3"/>
        <v>0</v>
      </c>
      <c r="BN28" s="146">
        <f t="shared" si="3"/>
        <v>0</v>
      </c>
      <c r="BO28" s="181">
        <f t="shared" si="14"/>
        <v>0</v>
      </c>
    </row>
    <row r="29" spans="1:67" s="53" customFormat="1" ht="15" customHeight="1" x14ac:dyDescent="0.25">
      <c r="A29" s="97"/>
      <c r="B29" s="29" t="s">
        <v>73</v>
      </c>
      <c r="C29" s="140">
        <f t="shared" si="15"/>
        <v>18.399999999999999</v>
      </c>
      <c r="D29" s="141">
        <f t="shared" si="15"/>
        <v>17.3</v>
      </c>
      <c r="E29" s="122"/>
      <c r="F29" s="122"/>
      <c r="G29" s="122">
        <v>18.399999999999999</v>
      </c>
      <c r="H29" s="122">
        <v>17.3</v>
      </c>
      <c r="I29" s="122"/>
      <c r="J29" s="122"/>
      <c r="K29" s="122"/>
      <c r="L29" s="122"/>
      <c r="M29" s="122"/>
      <c r="N29" s="122"/>
      <c r="O29" s="122"/>
      <c r="P29" s="122"/>
      <c r="Q29" s="189"/>
      <c r="R29" s="189"/>
      <c r="S29" s="140">
        <f t="shared" si="16"/>
        <v>0</v>
      </c>
      <c r="T29" s="141">
        <f t="shared" si="16"/>
        <v>0</v>
      </c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98"/>
      <c r="AH29" s="198"/>
      <c r="AI29" s="128">
        <f t="shared" si="17"/>
        <v>18.399999999999999</v>
      </c>
      <c r="AJ29" s="129">
        <f t="shared" si="17"/>
        <v>17.3</v>
      </c>
      <c r="AK29" s="102">
        <f t="shared" si="18"/>
        <v>0</v>
      </c>
      <c r="AL29" s="102">
        <f t="shared" si="11"/>
        <v>0</v>
      </c>
      <c r="AM29" s="102">
        <f t="shared" si="11"/>
        <v>18.399999999999999</v>
      </c>
      <c r="AN29" s="102">
        <f t="shared" si="12"/>
        <v>17.3</v>
      </c>
      <c r="AO29" s="102">
        <f t="shared" si="12"/>
        <v>0</v>
      </c>
      <c r="AP29" s="102">
        <f t="shared" si="12"/>
        <v>0</v>
      </c>
      <c r="AQ29" s="102">
        <f t="shared" si="12"/>
        <v>0</v>
      </c>
      <c r="AR29" s="102">
        <f t="shared" si="12"/>
        <v>0</v>
      </c>
      <c r="AS29" s="102">
        <f t="shared" si="12"/>
        <v>0</v>
      </c>
      <c r="AT29" s="102">
        <f t="shared" si="12"/>
        <v>0</v>
      </c>
      <c r="AU29" s="102">
        <f t="shared" si="12"/>
        <v>0</v>
      </c>
      <c r="AV29" s="102">
        <f t="shared" si="12"/>
        <v>0</v>
      </c>
      <c r="AW29" s="102">
        <f t="shared" si="12"/>
        <v>0</v>
      </c>
      <c r="AX29" s="102">
        <f t="shared" si="12"/>
        <v>0</v>
      </c>
      <c r="AY29" s="146">
        <f t="shared" si="13"/>
        <v>0</v>
      </c>
      <c r="AZ29" s="146">
        <f t="shared" si="3"/>
        <v>0</v>
      </c>
      <c r="BA29" s="146">
        <f t="shared" si="3"/>
        <v>0</v>
      </c>
      <c r="BB29" s="146">
        <f t="shared" si="3"/>
        <v>0</v>
      </c>
      <c r="BC29" s="146">
        <f t="shared" si="3"/>
        <v>0</v>
      </c>
      <c r="BD29" s="146">
        <f t="shared" si="3"/>
        <v>0</v>
      </c>
      <c r="BE29" s="146">
        <f t="shared" si="3"/>
        <v>0</v>
      </c>
      <c r="BF29" s="146">
        <f t="shared" si="3"/>
        <v>0</v>
      </c>
      <c r="BG29" s="146">
        <f t="shared" si="3"/>
        <v>0</v>
      </c>
      <c r="BH29" s="146">
        <f t="shared" si="3"/>
        <v>0</v>
      </c>
      <c r="BI29" s="146">
        <f t="shared" si="3"/>
        <v>0</v>
      </c>
      <c r="BJ29" s="146">
        <f t="shared" si="3"/>
        <v>0</v>
      </c>
      <c r="BK29" s="146">
        <f t="shared" si="3"/>
        <v>0</v>
      </c>
      <c r="BL29" s="146">
        <f t="shared" si="3"/>
        <v>0</v>
      </c>
      <c r="BM29" s="146">
        <f t="shared" si="3"/>
        <v>0</v>
      </c>
      <c r="BN29" s="146">
        <f t="shared" si="3"/>
        <v>0</v>
      </c>
      <c r="BO29" s="181">
        <f t="shared" si="14"/>
        <v>0</v>
      </c>
    </row>
    <row r="30" spans="1:67" s="53" customFormat="1" ht="15" customHeight="1" x14ac:dyDescent="0.25">
      <c r="A30" s="97"/>
      <c r="B30" s="29" t="s">
        <v>67</v>
      </c>
      <c r="C30" s="140">
        <f t="shared" si="15"/>
        <v>30.6</v>
      </c>
      <c r="D30" s="141">
        <f t="shared" si="15"/>
        <v>30.1</v>
      </c>
      <c r="E30" s="122"/>
      <c r="F30" s="122"/>
      <c r="G30" s="122">
        <v>30.6</v>
      </c>
      <c r="H30" s="122">
        <v>30.1</v>
      </c>
      <c r="I30" s="122"/>
      <c r="J30" s="122"/>
      <c r="K30" s="122"/>
      <c r="L30" s="122"/>
      <c r="M30" s="122"/>
      <c r="N30" s="122"/>
      <c r="O30" s="122"/>
      <c r="P30" s="122"/>
      <c r="Q30" s="189"/>
      <c r="R30" s="189"/>
      <c r="S30" s="140">
        <f t="shared" si="16"/>
        <v>0</v>
      </c>
      <c r="T30" s="141">
        <f t="shared" si="16"/>
        <v>0</v>
      </c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98"/>
      <c r="AH30" s="198"/>
      <c r="AI30" s="128">
        <f t="shared" si="17"/>
        <v>30.6</v>
      </c>
      <c r="AJ30" s="129">
        <f t="shared" si="17"/>
        <v>30.1</v>
      </c>
      <c r="AK30" s="102">
        <f t="shared" si="18"/>
        <v>0</v>
      </c>
      <c r="AL30" s="102">
        <f t="shared" si="11"/>
        <v>0</v>
      </c>
      <c r="AM30" s="102">
        <f t="shared" si="11"/>
        <v>30.6</v>
      </c>
      <c r="AN30" s="102">
        <f t="shared" si="12"/>
        <v>30.1</v>
      </c>
      <c r="AO30" s="102">
        <f t="shared" si="12"/>
        <v>0</v>
      </c>
      <c r="AP30" s="102">
        <f t="shared" si="12"/>
        <v>0</v>
      </c>
      <c r="AQ30" s="102">
        <f t="shared" si="12"/>
        <v>0</v>
      </c>
      <c r="AR30" s="102">
        <f t="shared" si="12"/>
        <v>0</v>
      </c>
      <c r="AS30" s="102">
        <f t="shared" si="12"/>
        <v>0</v>
      </c>
      <c r="AT30" s="102">
        <f t="shared" si="12"/>
        <v>0</v>
      </c>
      <c r="AU30" s="102">
        <f t="shared" si="12"/>
        <v>0</v>
      </c>
      <c r="AV30" s="102">
        <f t="shared" si="12"/>
        <v>0</v>
      </c>
      <c r="AW30" s="102">
        <f t="shared" si="12"/>
        <v>0</v>
      </c>
      <c r="AX30" s="102">
        <f t="shared" si="12"/>
        <v>0</v>
      </c>
      <c r="AY30" s="146">
        <f t="shared" si="13"/>
        <v>0</v>
      </c>
      <c r="AZ30" s="146">
        <f t="shared" si="3"/>
        <v>0</v>
      </c>
      <c r="BA30" s="146">
        <f t="shared" si="3"/>
        <v>0</v>
      </c>
      <c r="BB30" s="146">
        <f t="shared" si="3"/>
        <v>0</v>
      </c>
      <c r="BC30" s="146">
        <f t="shared" si="3"/>
        <v>0</v>
      </c>
      <c r="BD30" s="146">
        <f t="shared" si="3"/>
        <v>0</v>
      </c>
      <c r="BE30" s="146">
        <f t="shared" si="3"/>
        <v>0</v>
      </c>
      <c r="BF30" s="146">
        <f t="shared" si="3"/>
        <v>0</v>
      </c>
      <c r="BG30" s="146">
        <f t="shared" si="3"/>
        <v>0</v>
      </c>
      <c r="BH30" s="146">
        <f t="shared" si="3"/>
        <v>0</v>
      </c>
      <c r="BI30" s="146">
        <f t="shared" si="3"/>
        <v>0</v>
      </c>
      <c r="BJ30" s="146">
        <f t="shared" si="3"/>
        <v>0</v>
      </c>
      <c r="BK30" s="146">
        <f t="shared" si="3"/>
        <v>0</v>
      </c>
      <c r="BL30" s="146">
        <f t="shared" si="3"/>
        <v>0</v>
      </c>
      <c r="BM30" s="146">
        <f t="shared" si="3"/>
        <v>0</v>
      </c>
      <c r="BN30" s="146">
        <f t="shared" si="3"/>
        <v>0</v>
      </c>
      <c r="BO30" s="181">
        <f t="shared" si="14"/>
        <v>0</v>
      </c>
    </row>
    <row r="31" spans="1:67" s="53" customFormat="1" ht="15" customHeight="1" x14ac:dyDescent="0.25">
      <c r="A31" s="97"/>
      <c r="B31" s="29" t="s">
        <v>68</v>
      </c>
      <c r="C31" s="140">
        <f t="shared" si="15"/>
        <v>6.5</v>
      </c>
      <c r="D31" s="141">
        <f t="shared" si="15"/>
        <v>6.4</v>
      </c>
      <c r="E31" s="122"/>
      <c r="F31" s="122"/>
      <c r="G31" s="122">
        <v>6.5</v>
      </c>
      <c r="H31" s="122">
        <v>6.4</v>
      </c>
      <c r="I31" s="122"/>
      <c r="J31" s="122"/>
      <c r="K31" s="122"/>
      <c r="L31" s="122"/>
      <c r="M31" s="122"/>
      <c r="N31" s="122"/>
      <c r="O31" s="122"/>
      <c r="P31" s="122"/>
      <c r="Q31" s="189"/>
      <c r="R31" s="189"/>
      <c r="S31" s="140">
        <f t="shared" si="16"/>
        <v>0</v>
      </c>
      <c r="T31" s="141">
        <f t="shared" si="16"/>
        <v>0</v>
      </c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98"/>
      <c r="AH31" s="198"/>
      <c r="AI31" s="128">
        <f t="shared" si="17"/>
        <v>6.5</v>
      </c>
      <c r="AJ31" s="129">
        <f t="shared" si="17"/>
        <v>6.4</v>
      </c>
      <c r="AK31" s="102">
        <f t="shared" si="18"/>
        <v>0</v>
      </c>
      <c r="AL31" s="102">
        <f t="shared" si="11"/>
        <v>0</v>
      </c>
      <c r="AM31" s="102">
        <f t="shared" si="11"/>
        <v>6.5</v>
      </c>
      <c r="AN31" s="102">
        <f t="shared" si="12"/>
        <v>6.4</v>
      </c>
      <c r="AO31" s="102">
        <f t="shared" si="12"/>
        <v>0</v>
      </c>
      <c r="AP31" s="102">
        <f t="shared" si="12"/>
        <v>0</v>
      </c>
      <c r="AQ31" s="102">
        <f t="shared" si="12"/>
        <v>0</v>
      </c>
      <c r="AR31" s="102">
        <f t="shared" si="12"/>
        <v>0</v>
      </c>
      <c r="AS31" s="102">
        <f t="shared" si="12"/>
        <v>0</v>
      </c>
      <c r="AT31" s="102">
        <f t="shared" si="12"/>
        <v>0</v>
      </c>
      <c r="AU31" s="102">
        <f t="shared" si="12"/>
        <v>0</v>
      </c>
      <c r="AV31" s="102">
        <f t="shared" si="12"/>
        <v>0</v>
      </c>
      <c r="AW31" s="102">
        <f t="shared" si="12"/>
        <v>0</v>
      </c>
      <c r="AX31" s="102">
        <f t="shared" si="12"/>
        <v>0</v>
      </c>
      <c r="AY31" s="146">
        <f t="shared" si="13"/>
        <v>0</v>
      </c>
      <c r="AZ31" s="146">
        <f t="shared" si="3"/>
        <v>0</v>
      </c>
      <c r="BA31" s="146">
        <f t="shared" si="3"/>
        <v>0</v>
      </c>
      <c r="BB31" s="146">
        <f t="shared" si="3"/>
        <v>0</v>
      </c>
      <c r="BC31" s="146">
        <f t="shared" si="3"/>
        <v>0</v>
      </c>
      <c r="BD31" s="146">
        <f t="shared" si="3"/>
        <v>0</v>
      </c>
      <c r="BE31" s="146">
        <f t="shared" si="3"/>
        <v>0</v>
      </c>
      <c r="BF31" s="146">
        <f t="shared" si="3"/>
        <v>0</v>
      </c>
      <c r="BG31" s="146">
        <f t="shared" si="3"/>
        <v>0</v>
      </c>
      <c r="BH31" s="146">
        <f t="shared" si="3"/>
        <v>0</v>
      </c>
      <c r="BI31" s="146">
        <f t="shared" si="3"/>
        <v>0</v>
      </c>
      <c r="BJ31" s="146">
        <f t="shared" si="3"/>
        <v>0</v>
      </c>
      <c r="BK31" s="146">
        <f t="shared" si="3"/>
        <v>0</v>
      </c>
      <c r="BL31" s="146">
        <f t="shared" si="3"/>
        <v>0</v>
      </c>
      <c r="BM31" s="146">
        <f t="shared" si="3"/>
        <v>0</v>
      </c>
      <c r="BN31" s="146">
        <f t="shared" si="3"/>
        <v>0</v>
      </c>
      <c r="BO31" s="181">
        <f t="shared" si="14"/>
        <v>0</v>
      </c>
    </row>
    <row r="32" spans="1:67" s="53" customFormat="1" x14ac:dyDescent="0.25">
      <c r="A32" s="97"/>
      <c r="B32" s="29" t="s">
        <v>70</v>
      </c>
      <c r="C32" s="140">
        <f t="shared" si="15"/>
        <v>0.7</v>
      </c>
      <c r="D32" s="141">
        <f t="shared" si="15"/>
        <v>0.7</v>
      </c>
      <c r="E32" s="122"/>
      <c r="F32" s="122"/>
      <c r="G32" s="122">
        <v>0.7</v>
      </c>
      <c r="H32" s="122">
        <v>0.7</v>
      </c>
      <c r="I32" s="122"/>
      <c r="J32" s="122"/>
      <c r="K32" s="122"/>
      <c r="L32" s="122"/>
      <c r="M32" s="122"/>
      <c r="N32" s="122"/>
      <c r="O32" s="122"/>
      <c r="P32" s="122"/>
      <c r="Q32" s="189"/>
      <c r="R32" s="189"/>
      <c r="S32" s="140">
        <f t="shared" si="16"/>
        <v>0</v>
      </c>
      <c r="T32" s="141">
        <f t="shared" si="16"/>
        <v>0</v>
      </c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98"/>
      <c r="AH32" s="198"/>
      <c r="AI32" s="128">
        <f t="shared" si="17"/>
        <v>0.7</v>
      </c>
      <c r="AJ32" s="129">
        <f t="shared" si="17"/>
        <v>0.7</v>
      </c>
      <c r="AK32" s="102">
        <f t="shared" si="18"/>
        <v>0</v>
      </c>
      <c r="AL32" s="102">
        <f t="shared" si="11"/>
        <v>0</v>
      </c>
      <c r="AM32" s="102">
        <f t="shared" si="11"/>
        <v>0.7</v>
      </c>
      <c r="AN32" s="102">
        <f t="shared" si="12"/>
        <v>0.7</v>
      </c>
      <c r="AO32" s="102">
        <f t="shared" si="12"/>
        <v>0</v>
      </c>
      <c r="AP32" s="102">
        <f t="shared" si="12"/>
        <v>0</v>
      </c>
      <c r="AQ32" s="102">
        <f t="shared" si="12"/>
        <v>0</v>
      </c>
      <c r="AR32" s="102">
        <f t="shared" si="12"/>
        <v>0</v>
      </c>
      <c r="AS32" s="102">
        <f t="shared" si="12"/>
        <v>0</v>
      </c>
      <c r="AT32" s="102">
        <f t="shared" si="12"/>
        <v>0</v>
      </c>
      <c r="AU32" s="102">
        <f t="shared" si="12"/>
        <v>0</v>
      </c>
      <c r="AV32" s="102">
        <f t="shared" si="12"/>
        <v>0</v>
      </c>
      <c r="AW32" s="102">
        <f t="shared" si="12"/>
        <v>0</v>
      </c>
      <c r="AX32" s="102">
        <f t="shared" si="12"/>
        <v>0</v>
      </c>
      <c r="AY32" s="146">
        <f t="shared" si="13"/>
        <v>0</v>
      </c>
      <c r="AZ32" s="146">
        <f t="shared" si="3"/>
        <v>0</v>
      </c>
      <c r="BA32" s="146">
        <f t="shared" si="3"/>
        <v>0</v>
      </c>
      <c r="BB32" s="146">
        <f t="shared" si="3"/>
        <v>0</v>
      </c>
      <c r="BC32" s="146">
        <f t="shared" si="3"/>
        <v>0</v>
      </c>
      <c r="BD32" s="146">
        <f t="shared" si="3"/>
        <v>0</v>
      </c>
      <c r="BE32" s="146">
        <f t="shared" si="3"/>
        <v>0</v>
      </c>
      <c r="BF32" s="146">
        <f t="shared" si="3"/>
        <v>0</v>
      </c>
      <c r="BG32" s="146">
        <f t="shared" si="3"/>
        <v>0</v>
      </c>
      <c r="BH32" s="146">
        <f t="shared" si="3"/>
        <v>0</v>
      </c>
      <c r="BI32" s="146">
        <f t="shared" si="3"/>
        <v>0</v>
      </c>
      <c r="BJ32" s="146">
        <f t="shared" si="3"/>
        <v>0</v>
      </c>
      <c r="BK32" s="146">
        <f t="shared" si="3"/>
        <v>0</v>
      </c>
      <c r="BL32" s="146">
        <f t="shared" si="3"/>
        <v>0</v>
      </c>
      <c r="BM32" s="146">
        <f t="shared" si="3"/>
        <v>0</v>
      </c>
      <c r="BN32" s="146">
        <f t="shared" si="3"/>
        <v>0</v>
      </c>
      <c r="BO32" s="181">
        <f t="shared" si="14"/>
        <v>0</v>
      </c>
    </row>
    <row r="33" spans="1:67" s="53" customFormat="1" ht="15" customHeight="1" x14ac:dyDescent="0.25">
      <c r="A33" s="97"/>
      <c r="B33" s="29" t="s">
        <v>71</v>
      </c>
      <c r="C33" s="140">
        <f t="shared" si="15"/>
        <v>20.9</v>
      </c>
      <c r="D33" s="141">
        <f t="shared" si="15"/>
        <v>18</v>
      </c>
      <c r="E33" s="122"/>
      <c r="F33" s="122"/>
      <c r="G33" s="122">
        <v>20.9</v>
      </c>
      <c r="H33" s="122">
        <v>18</v>
      </c>
      <c r="I33" s="122"/>
      <c r="J33" s="122"/>
      <c r="K33" s="122"/>
      <c r="L33" s="122"/>
      <c r="M33" s="122"/>
      <c r="N33" s="122"/>
      <c r="O33" s="122"/>
      <c r="P33" s="122"/>
      <c r="Q33" s="189"/>
      <c r="R33" s="189"/>
      <c r="S33" s="140">
        <f t="shared" si="16"/>
        <v>0</v>
      </c>
      <c r="T33" s="141">
        <f t="shared" si="16"/>
        <v>0</v>
      </c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98"/>
      <c r="AH33" s="198"/>
      <c r="AI33" s="128">
        <f t="shared" si="17"/>
        <v>20.9</v>
      </c>
      <c r="AJ33" s="129">
        <f t="shared" si="17"/>
        <v>18</v>
      </c>
      <c r="AK33" s="102">
        <f t="shared" si="18"/>
        <v>0</v>
      </c>
      <c r="AL33" s="102">
        <f t="shared" si="11"/>
        <v>0</v>
      </c>
      <c r="AM33" s="102">
        <f t="shared" si="11"/>
        <v>20.9</v>
      </c>
      <c r="AN33" s="102">
        <f t="shared" si="12"/>
        <v>18</v>
      </c>
      <c r="AO33" s="102">
        <f t="shared" si="12"/>
        <v>0</v>
      </c>
      <c r="AP33" s="102">
        <f t="shared" si="12"/>
        <v>0</v>
      </c>
      <c r="AQ33" s="102">
        <f t="shared" si="12"/>
        <v>0</v>
      </c>
      <c r="AR33" s="102">
        <f t="shared" si="12"/>
        <v>0</v>
      </c>
      <c r="AS33" s="102">
        <f t="shared" si="12"/>
        <v>0</v>
      </c>
      <c r="AT33" s="102">
        <f t="shared" si="12"/>
        <v>0</v>
      </c>
      <c r="AU33" s="102">
        <f t="shared" si="12"/>
        <v>0</v>
      </c>
      <c r="AV33" s="102">
        <f t="shared" si="12"/>
        <v>0</v>
      </c>
      <c r="AW33" s="102">
        <f t="shared" si="12"/>
        <v>0</v>
      </c>
      <c r="AX33" s="102">
        <f t="shared" si="12"/>
        <v>0</v>
      </c>
      <c r="AY33" s="146">
        <f t="shared" si="13"/>
        <v>0</v>
      </c>
      <c r="AZ33" s="146">
        <f t="shared" si="3"/>
        <v>0</v>
      </c>
      <c r="BA33" s="146">
        <f t="shared" si="3"/>
        <v>0</v>
      </c>
      <c r="BB33" s="146">
        <f t="shared" si="3"/>
        <v>0</v>
      </c>
      <c r="BC33" s="146">
        <f t="shared" si="3"/>
        <v>0</v>
      </c>
      <c r="BD33" s="146">
        <f t="shared" si="3"/>
        <v>0</v>
      </c>
      <c r="BE33" s="146">
        <f t="shared" si="3"/>
        <v>0</v>
      </c>
      <c r="BF33" s="146">
        <f t="shared" si="3"/>
        <v>0</v>
      </c>
      <c r="BG33" s="146">
        <f t="shared" si="3"/>
        <v>0</v>
      </c>
      <c r="BH33" s="146">
        <f t="shared" si="3"/>
        <v>0</v>
      </c>
      <c r="BI33" s="146">
        <f t="shared" si="3"/>
        <v>0</v>
      </c>
      <c r="BJ33" s="146">
        <f t="shared" si="3"/>
        <v>0</v>
      </c>
      <c r="BK33" s="146">
        <f t="shared" si="3"/>
        <v>0</v>
      </c>
      <c r="BL33" s="146">
        <f t="shared" si="3"/>
        <v>0</v>
      </c>
      <c r="BM33" s="146">
        <f t="shared" si="3"/>
        <v>0</v>
      </c>
      <c r="BN33" s="146">
        <f t="shared" si="3"/>
        <v>0</v>
      </c>
      <c r="BO33" s="181">
        <f t="shared" si="14"/>
        <v>0</v>
      </c>
    </row>
    <row r="34" spans="1:67" s="53" customFormat="1" ht="26.4" x14ac:dyDescent="0.25">
      <c r="A34" s="97"/>
      <c r="B34" s="29" t="s">
        <v>236</v>
      </c>
      <c r="C34" s="140">
        <f t="shared" si="15"/>
        <v>2.7</v>
      </c>
      <c r="D34" s="141">
        <f t="shared" si="15"/>
        <v>2.7</v>
      </c>
      <c r="E34" s="122"/>
      <c r="F34" s="122"/>
      <c r="G34" s="122">
        <v>2.7</v>
      </c>
      <c r="H34" s="122">
        <v>2.7</v>
      </c>
      <c r="I34" s="122"/>
      <c r="J34" s="122"/>
      <c r="K34" s="122"/>
      <c r="L34" s="122"/>
      <c r="M34" s="122"/>
      <c r="N34" s="122"/>
      <c r="O34" s="122"/>
      <c r="P34" s="122"/>
      <c r="Q34" s="189"/>
      <c r="R34" s="189"/>
      <c r="S34" s="140">
        <f t="shared" si="16"/>
        <v>0</v>
      </c>
      <c r="T34" s="141">
        <f t="shared" si="16"/>
        <v>0</v>
      </c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98"/>
      <c r="AH34" s="198"/>
      <c r="AI34" s="128">
        <f t="shared" si="17"/>
        <v>2.7</v>
      </c>
      <c r="AJ34" s="129">
        <f t="shared" si="17"/>
        <v>2.7</v>
      </c>
      <c r="AK34" s="102">
        <f t="shared" si="18"/>
        <v>0</v>
      </c>
      <c r="AL34" s="102">
        <f t="shared" si="11"/>
        <v>0</v>
      </c>
      <c r="AM34" s="102">
        <f t="shared" si="11"/>
        <v>2.7</v>
      </c>
      <c r="AN34" s="102">
        <f t="shared" si="12"/>
        <v>2.7</v>
      </c>
      <c r="AO34" s="102">
        <f t="shared" si="12"/>
        <v>0</v>
      </c>
      <c r="AP34" s="102">
        <f t="shared" si="12"/>
        <v>0</v>
      </c>
      <c r="AQ34" s="102">
        <f t="shared" si="12"/>
        <v>0</v>
      </c>
      <c r="AR34" s="102">
        <f t="shared" si="12"/>
        <v>0</v>
      </c>
      <c r="AS34" s="102">
        <f t="shared" si="12"/>
        <v>0</v>
      </c>
      <c r="AT34" s="102">
        <f t="shared" si="12"/>
        <v>0</v>
      </c>
      <c r="AU34" s="102">
        <f t="shared" si="12"/>
        <v>0</v>
      </c>
      <c r="AV34" s="102">
        <f t="shared" si="12"/>
        <v>0</v>
      </c>
      <c r="AW34" s="102">
        <f t="shared" si="12"/>
        <v>0</v>
      </c>
      <c r="AX34" s="102">
        <f t="shared" si="12"/>
        <v>0</v>
      </c>
      <c r="AY34" s="146">
        <f t="shared" si="13"/>
        <v>0</v>
      </c>
      <c r="AZ34" s="146">
        <f t="shared" si="3"/>
        <v>0</v>
      </c>
      <c r="BA34" s="146">
        <f t="shared" si="3"/>
        <v>0</v>
      </c>
      <c r="BB34" s="146">
        <f t="shared" si="3"/>
        <v>0</v>
      </c>
      <c r="BC34" s="146">
        <f t="shared" si="3"/>
        <v>0</v>
      </c>
      <c r="BD34" s="146">
        <f t="shared" si="3"/>
        <v>0</v>
      </c>
      <c r="BE34" s="146">
        <f t="shared" si="3"/>
        <v>0</v>
      </c>
      <c r="BF34" s="146">
        <f t="shared" si="3"/>
        <v>0</v>
      </c>
      <c r="BG34" s="146">
        <f t="shared" si="3"/>
        <v>0</v>
      </c>
      <c r="BH34" s="146">
        <f t="shared" si="3"/>
        <v>0</v>
      </c>
      <c r="BI34" s="146">
        <f t="shared" si="3"/>
        <v>0</v>
      </c>
      <c r="BJ34" s="146">
        <f t="shared" si="3"/>
        <v>0</v>
      </c>
      <c r="BK34" s="146">
        <f t="shared" si="3"/>
        <v>0</v>
      </c>
      <c r="BL34" s="146">
        <f t="shared" si="3"/>
        <v>0</v>
      </c>
      <c r="BM34" s="146">
        <f t="shared" si="3"/>
        <v>0</v>
      </c>
      <c r="BN34" s="146">
        <f t="shared" si="3"/>
        <v>0</v>
      </c>
      <c r="BO34" s="181">
        <f t="shared" si="14"/>
        <v>0</v>
      </c>
    </row>
    <row r="35" spans="1:67" s="53" customFormat="1" ht="15" customHeight="1" x14ac:dyDescent="0.25">
      <c r="A35" s="97"/>
      <c r="B35" s="29" t="s">
        <v>223</v>
      </c>
      <c r="C35" s="140">
        <f t="shared" si="15"/>
        <v>102.9</v>
      </c>
      <c r="D35" s="141">
        <f t="shared" si="15"/>
        <v>93.2</v>
      </c>
      <c r="E35" s="122"/>
      <c r="F35" s="122"/>
      <c r="G35" s="122">
        <v>102.9</v>
      </c>
      <c r="H35" s="122">
        <v>93.2</v>
      </c>
      <c r="I35" s="122"/>
      <c r="J35" s="122"/>
      <c r="K35" s="122"/>
      <c r="L35" s="122"/>
      <c r="M35" s="122"/>
      <c r="N35" s="122"/>
      <c r="O35" s="122"/>
      <c r="P35" s="122"/>
      <c r="Q35" s="189"/>
      <c r="R35" s="189"/>
      <c r="S35" s="140">
        <f t="shared" si="16"/>
        <v>0</v>
      </c>
      <c r="T35" s="141">
        <f t="shared" si="16"/>
        <v>0</v>
      </c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98"/>
      <c r="AH35" s="198"/>
      <c r="AI35" s="128">
        <f t="shared" si="17"/>
        <v>102.9</v>
      </c>
      <c r="AJ35" s="129">
        <f t="shared" si="17"/>
        <v>93.2</v>
      </c>
      <c r="AK35" s="102">
        <f t="shared" si="18"/>
        <v>0</v>
      </c>
      <c r="AL35" s="102">
        <f t="shared" si="11"/>
        <v>0</v>
      </c>
      <c r="AM35" s="102">
        <f t="shared" si="11"/>
        <v>102.9</v>
      </c>
      <c r="AN35" s="102">
        <f t="shared" si="12"/>
        <v>93.2</v>
      </c>
      <c r="AO35" s="102">
        <f t="shared" si="12"/>
        <v>0</v>
      </c>
      <c r="AP35" s="102">
        <f t="shared" si="12"/>
        <v>0</v>
      </c>
      <c r="AQ35" s="102">
        <f t="shared" si="12"/>
        <v>0</v>
      </c>
      <c r="AR35" s="102">
        <f t="shared" si="12"/>
        <v>0</v>
      </c>
      <c r="AS35" s="102">
        <f t="shared" si="12"/>
        <v>0</v>
      </c>
      <c r="AT35" s="102">
        <f t="shared" si="12"/>
        <v>0</v>
      </c>
      <c r="AU35" s="102">
        <f t="shared" si="12"/>
        <v>0</v>
      </c>
      <c r="AV35" s="102">
        <f t="shared" si="12"/>
        <v>0</v>
      </c>
      <c r="AW35" s="102">
        <f t="shared" si="12"/>
        <v>0</v>
      </c>
      <c r="AX35" s="102">
        <f t="shared" si="12"/>
        <v>0</v>
      </c>
      <c r="AY35" s="146">
        <f t="shared" si="13"/>
        <v>0</v>
      </c>
      <c r="AZ35" s="146">
        <f t="shared" si="13"/>
        <v>0</v>
      </c>
      <c r="BA35" s="146">
        <f t="shared" si="13"/>
        <v>0</v>
      </c>
      <c r="BB35" s="146">
        <f t="shared" si="13"/>
        <v>0</v>
      </c>
      <c r="BC35" s="146">
        <f t="shared" si="13"/>
        <v>0</v>
      </c>
      <c r="BD35" s="146">
        <f t="shared" si="13"/>
        <v>0</v>
      </c>
      <c r="BE35" s="146">
        <f t="shared" si="13"/>
        <v>0</v>
      </c>
      <c r="BF35" s="146">
        <f t="shared" si="13"/>
        <v>0</v>
      </c>
      <c r="BG35" s="146">
        <f t="shared" si="13"/>
        <v>0</v>
      </c>
      <c r="BH35" s="146">
        <f t="shared" si="13"/>
        <v>0</v>
      </c>
      <c r="BI35" s="146">
        <f t="shared" si="13"/>
        <v>0</v>
      </c>
      <c r="BJ35" s="146">
        <f t="shared" si="13"/>
        <v>0</v>
      </c>
      <c r="BK35" s="146">
        <f t="shared" si="13"/>
        <v>0</v>
      </c>
      <c r="BL35" s="146">
        <f t="shared" si="13"/>
        <v>0</v>
      </c>
      <c r="BM35" s="146">
        <f t="shared" si="13"/>
        <v>0</v>
      </c>
      <c r="BN35" s="146">
        <f t="shared" si="13"/>
        <v>0</v>
      </c>
      <c r="BO35" s="181">
        <f t="shared" si="14"/>
        <v>0</v>
      </c>
    </row>
    <row r="36" spans="1:67" s="53" customFormat="1" ht="26.4" x14ac:dyDescent="0.25">
      <c r="A36" s="97"/>
      <c r="B36" s="29" t="s">
        <v>270</v>
      </c>
      <c r="C36" s="140">
        <f t="shared" si="15"/>
        <v>0.2</v>
      </c>
      <c r="D36" s="141">
        <f t="shared" si="15"/>
        <v>0</v>
      </c>
      <c r="E36" s="122"/>
      <c r="F36" s="122"/>
      <c r="G36" s="122">
        <v>0.2</v>
      </c>
      <c r="H36" s="122"/>
      <c r="I36" s="122"/>
      <c r="J36" s="122"/>
      <c r="K36" s="122"/>
      <c r="L36" s="122"/>
      <c r="M36" s="122"/>
      <c r="N36" s="122"/>
      <c r="O36" s="122"/>
      <c r="P36" s="122"/>
      <c r="Q36" s="189"/>
      <c r="R36" s="189"/>
      <c r="S36" s="140">
        <f t="shared" si="16"/>
        <v>0</v>
      </c>
      <c r="T36" s="141">
        <f t="shared" si="16"/>
        <v>0</v>
      </c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98"/>
      <c r="AH36" s="198"/>
      <c r="AI36" s="128">
        <f t="shared" si="17"/>
        <v>0.2</v>
      </c>
      <c r="AJ36" s="129">
        <f t="shared" si="17"/>
        <v>0</v>
      </c>
      <c r="AK36" s="102">
        <f t="shared" si="18"/>
        <v>0</v>
      </c>
      <c r="AL36" s="102">
        <f t="shared" si="11"/>
        <v>0</v>
      </c>
      <c r="AM36" s="102">
        <f t="shared" si="11"/>
        <v>0.2</v>
      </c>
      <c r="AN36" s="102">
        <f t="shared" si="12"/>
        <v>0</v>
      </c>
      <c r="AO36" s="102">
        <f t="shared" si="12"/>
        <v>0</v>
      </c>
      <c r="AP36" s="102">
        <f t="shared" si="12"/>
        <v>0</v>
      </c>
      <c r="AQ36" s="102">
        <f t="shared" si="12"/>
        <v>0</v>
      </c>
      <c r="AR36" s="102">
        <f t="shared" si="12"/>
        <v>0</v>
      </c>
      <c r="AS36" s="102">
        <f t="shared" si="12"/>
        <v>0</v>
      </c>
      <c r="AT36" s="102">
        <f t="shared" si="12"/>
        <v>0</v>
      </c>
      <c r="AU36" s="102">
        <f t="shared" si="12"/>
        <v>0</v>
      </c>
      <c r="AV36" s="102">
        <f t="shared" si="12"/>
        <v>0</v>
      </c>
      <c r="AW36" s="102">
        <f t="shared" si="12"/>
        <v>0</v>
      </c>
      <c r="AX36" s="102">
        <f t="shared" si="12"/>
        <v>0</v>
      </c>
      <c r="AY36" s="146">
        <f t="shared" si="13"/>
        <v>0</v>
      </c>
      <c r="AZ36" s="146">
        <f t="shared" si="13"/>
        <v>0</v>
      </c>
      <c r="BA36" s="146">
        <f t="shared" si="13"/>
        <v>0</v>
      </c>
      <c r="BB36" s="146">
        <f t="shared" si="13"/>
        <v>0</v>
      </c>
      <c r="BC36" s="146">
        <f t="shared" si="13"/>
        <v>0</v>
      </c>
      <c r="BD36" s="146">
        <f t="shared" si="13"/>
        <v>0</v>
      </c>
      <c r="BE36" s="146">
        <f t="shared" si="13"/>
        <v>0</v>
      </c>
      <c r="BF36" s="146">
        <f t="shared" si="13"/>
        <v>0</v>
      </c>
      <c r="BG36" s="146">
        <f t="shared" si="13"/>
        <v>0</v>
      </c>
      <c r="BH36" s="146">
        <f t="shared" si="13"/>
        <v>0</v>
      </c>
      <c r="BI36" s="146">
        <f t="shared" si="13"/>
        <v>0</v>
      </c>
      <c r="BJ36" s="146">
        <f t="shared" si="13"/>
        <v>0</v>
      </c>
      <c r="BK36" s="146">
        <f t="shared" si="13"/>
        <v>0</v>
      </c>
      <c r="BL36" s="146">
        <f t="shared" si="13"/>
        <v>0</v>
      </c>
      <c r="BM36" s="146">
        <f t="shared" si="13"/>
        <v>0</v>
      </c>
      <c r="BN36" s="146">
        <f t="shared" si="13"/>
        <v>0</v>
      </c>
      <c r="BO36" s="181">
        <f t="shared" si="14"/>
        <v>0</v>
      </c>
    </row>
    <row r="37" spans="1:67" s="53" customFormat="1" ht="15" customHeight="1" x14ac:dyDescent="0.25">
      <c r="A37" s="97"/>
      <c r="B37" s="29" t="s">
        <v>69</v>
      </c>
      <c r="C37" s="140">
        <f t="shared" si="15"/>
        <v>29.9</v>
      </c>
      <c r="D37" s="141">
        <f t="shared" si="15"/>
        <v>24.6</v>
      </c>
      <c r="E37" s="122"/>
      <c r="F37" s="122"/>
      <c r="G37" s="122">
        <v>29.9</v>
      </c>
      <c r="H37" s="122">
        <v>24.6</v>
      </c>
      <c r="I37" s="122"/>
      <c r="J37" s="122"/>
      <c r="K37" s="122"/>
      <c r="L37" s="122"/>
      <c r="M37" s="122"/>
      <c r="N37" s="122"/>
      <c r="O37" s="122"/>
      <c r="P37" s="122"/>
      <c r="Q37" s="189"/>
      <c r="R37" s="189"/>
      <c r="S37" s="140">
        <f t="shared" si="16"/>
        <v>0</v>
      </c>
      <c r="T37" s="141">
        <f t="shared" si="16"/>
        <v>0</v>
      </c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98"/>
      <c r="AH37" s="198"/>
      <c r="AI37" s="128">
        <f t="shared" si="17"/>
        <v>29.9</v>
      </c>
      <c r="AJ37" s="129">
        <f t="shared" si="17"/>
        <v>24.6</v>
      </c>
      <c r="AK37" s="102">
        <f t="shared" si="18"/>
        <v>0</v>
      </c>
      <c r="AL37" s="102">
        <f t="shared" si="11"/>
        <v>0</v>
      </c>
      <c r="AM37" s="102">
        <f t="shared" si="11"/>
        <v>29.9</v>
      </c>
      <c r="AN37" s="102">
        <f t="shared" si="12"/>
        <v>24.6</v>
      </c>
      <c r="AO37" s="102">
        <f t="shared" si="12"/>
        <v>0</v>
      </c>
      <c r="AP37" s="102">
        <f t="shared" si="12"/>
        <v>0</v>
      </c>
      <c r="AQ37" s="102">
        <f t="shared" si="12"/>
        <v>0</v>
      </c>
      <c r="AR37" s="102">
        <f t="shared" si="12"/>
        <v>0</v>
      </c>
      <c r="AS37" s="102">
        <f t="shared" si="12"/>
        <v>0</v>
      </c>
      <c r="AT37" s="102">
        <f t="shared" si="12"/>
        <v>0</v>
      </c>
      <c r="AU37" s="102">
        <f t="shared" si="12"/>
        <v>0</v>
      </c>
      <c r="AV37" s="102">
        <f t="shared" si="12"/>
        <v>0</v>
      </c>
      <c r="AW37" s="102">
        <f t="shared" si="12"/>
        <v>0</v>
      </c>
      <c r="AX37" s="102">
        <f t="shared" si="12"/>
        <v>0</v>
      </c>
      <c r="AY37" s="146">
        <f t="shared" si="13"/>
        <v>0</v>
      </c>
      <c r="AZ37" s="146">
        <f t="shared" si="13"/>
        <v>0</v>
      </c>
      <c r="BA37" s="146">
        <f t="shared" si="13"/>
        <v>0</v>
      </c>
      <c r="BB37" s="146">
        <f t="shared" si="13"/>
        <v>0</v>
      </c>
      <c r="BC37" s="146">
        <f t="shared" si="13"/>
        <v>0</v>
      </c>
      <c r="BD37" s="146">
        <f t="shared" si="13"/>
        <v>0</v>
      </c>
      <c r="BE37" s="146">
        <f t="shared" si="13"/>
        <v>0</v>
      </c>
      <c r="BF37" s="146">
        <f t="shared" si="13"/>
        <v>0</v>
      </c>
      <c r="BG37" s="146">
        <f t="shared" si="13"/>
        <v>0</v>
      </c>
      <c r="BH37" s="146">
        <f t="shared" si="13"/>
        <v>0</v>
      </c>
      <c r="BI37" s="146">
        <f t="shared" si="13"/>
        <v>0</v>
      </c>
      <c r="BJ37" s="146">
        <f t="shared" si="13"/>
        <v>0</v>
      </c>
      <c r="BK37" s="146">
        <f t="shared" si="13"/>
        <v>0</v>
      </c>
      <c r="BL37" s="146">
        <f t="shared" si="13"/>
        <v>0</v>
      </c>
      <c r="BM37" s="146">
        <f t="shared" si="13"/>
        <v>0</v>
      </c>
      <c r="BN37" s="146">
        <f t="shared" si="13"/>
        <v>0</v>
      </c>
      <c r="BO37" s="181">
        <f t="shared" si="14"/>
        <v>0</v>
      </c>
    </row>
    <row r="38" spans="1:67" s="53" customFormat="1" ht="26.4" x14ac:dyDescent="0.25">
      <c r="A38" s="97"/>
      <c r="B38" s="29" t="s">
        <v>77</v>
      </c>
      <c r="C38" s="140">
        <f t="shared" si="15"/>
        <v>0.4</v>
      </c>
      <c r="D38" s="141">
        <f t="shared" si="15"/>
        <v>0.4</v>
      </c>
      <c r="E38" s="122"/>
      <c r="F38" s="122"/>
      <c r="G38" s="122">
        <v>0.4</v>
      </c>
      <c r="H38" s="122">
        <v>0.4</v>
      </c>
      <c r="I38" s="122"/>
      <c r="J38" s="122"/>
      <c r="K38" s="122"/>
      <c r="L38" s="122"/>
      <c r="M38" s="122"/>
      <c r="N38" s="122"/>
      <c r="O38" s="122"/>
      <c r="P38" s="122"/>
      <c r="Q38" s="189"/>
      <c r="R38" s="189"/>
      <c r="S38" s="140">
        <f t="shared" si="16"/>
        <v>0</v>
      </c>
      <c r="T38" s="141">
        <f t="shared" si="16"/>
        <v>0</v>
      </c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123"/>
      <c r="AG38" s="198"/>
      <c r="AH38" s="198"/>
      <c r="AI38" s="128">
        <f t="shared" si="17"/>
        <v>0.4</v>
      </c>
      <c r="AJ38" s="129">
        <f t="shared" si="17"/>
        <v>0.4</v>
      </c>
      <c r="AK38" s="102">
        <f t="shared" si="18"/>
        <v>0</v>
      </c>
      <c r="AL38" s="102">
        <f t="shared" si="18"/>
        <v>0</v>
      </c>
      <c r="AM38" s="102">
        <f t="shared" si="18"/>
        <v>0.4</v>
      </c>
      <c r="AN38" s="102">
        <f t="shared" si="18"/>
        <v>0.4</v>
      </c>
      <c r="AO38" s="102">
        <f t="shared" si="18"/>
        <v>0</v>
      </c>
      <c r="AP38" s="102">
        <f t="shared" si="18"/>
        <v>0</v>
      </c>
      <c r="AQ38" s="102">
        <f t="shared" si="18"/>
        <v>0</v>
      </c>
      <c r="AR38" s="102">
        <f t="shared" si="18"/>
        <v>0</v>
      </c>
      <c r="AS38" s="102">
        <f t="shared" si="18"/>
        <v>0</v>
      </c>
      <c r="AT38" s="102">
        <f t="shared" si="18"/>
        <v>0</v>
      </c>
      <c r="AU38" s="102">
        <f t="shared" si="18"/>
        <v>0</v>
      </c>
      <c r="AV38" s="102">
        <f t="shared" si="18"/>
        <v>0</v>
      </c>
      <c r="AW38" s="102">
        <f t="shared" si="18"/>
        <v>0</v>
      </c>
      <c r="AX38" s="102">
        <f t="shared" si="18"/>
        <v>0</v>
      </c>
      <c r="AY38" s="146">
        <f t="shared" si="13"/>
        <v>0</v>
      </c>
      <c r="AZ38" s="146">
        <f t="shared" si="13"/>
        <v>0</v>
      </c>
      <c r="BA38" s="146">
        <f t="shared" si="13"/>
        <v>0</v>
      </c>
      <c r="BB38" s="146">
        <f t="shared" si="13"/>
        <v>0</v>
      </c>
      <c r="BC38" s="146">
        <f t="shared" si="13"/>
        <v>0</v>
      </c>
      <c r="BD38" s="146">
        <f t="shared" si="13"/>
        <v>0</v>
      </c>
      <c r="BE38" s="146">
        <f t="shared" si="13"/>
        <v>0</v>
      </c>
      <c r="BF38" s="146">
        <f t="shared" si="13"/>
        <v>0</v>
      </c>
      <c r="BG38" s="146">
        <f t="shared" si="13"/>
        <v>0</v>
      </c>
      <c r="BH38" s="146">
        <f t="shared" si="13"/>
        <v>0</v>
      </c>
      <c r="BI38" s="146">
        <f t="shared" si="13"/>
        <v>0</v>
      </c>
      <c r="BJ38" s="146">
        <f t="shared" si="13"/>
        <v>0</v>
      </c>
      <c r="BK38" s="146">
        <f t="shared" si="13"/>
        <v>0</v>
      </c>
      <c r="BL38" s="146">
        <f t="shared" si="13"/>
        <v>0</v>
      </c>
      <c r="BM38" s="146">
        <f t="shared" si="13"/>
        <v>0</v>
      </c>
      <c r="BN38" s="146">
        <f t="shared" si="13"/>
        <v>0</v>
      </c>
      <c r="BO38" s="181">
        <f t="shared" si="14"/>
        <v>0</v>
      </c>
    </row>
    <row r="39" spans="1:67" s="53" customFormat="1" x14ac:dyDescent="0.25">
      <c r="A39" s="97"/>
      <c r="B39" s="29" t="s">
        <v>180</v>
      </c>
      <c r="C39" s="140">
        <f t="shared" si="15"/>
        <v>17.7</v>
      </c>
      <c r="D39" s="141">
        <f t="shared" si="15"/>
        <v>13.5</v>
      </c>
      <c r="E39" s="122"/>
      <c r="F39" s="122"/>
      <c r="G39" s="122">
        <v>17.7</v>
      </c>
      <c r="H39" s="122">
        <v>13.5</v>
      </c>
      <c r="I39" s="122"/>
      <c r="J39" s="122"/>
      <c r="K39" s="122"/>
      <c r="L39" s="122"/>
      <c r="M39" s="122"/>
      <c r="N39" s="122"/>
      <c r="O39" s="122"/>
      <c r="P39" s="122"/>
      <c r="Q39" s="189"/>
      <c r="R39" s="189"/>
      <c r="S39" s="140">
        <f t="shared" si="16"/>
        <v>0</v>
      </c>
      <c r="T39" s="141">
        <f t="shared" si="16"/>
        <v>0</v>
      </c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98"/>
      <c r="AH39" s="198"/>
      <c r="AI39" s="128">
        <f t="shared" si="17"/>
        <v>17.7</v>
      </c>
      <c r="AJ39" s="129">
        <f t="shared" si="17"/>
        <v>13.5</v>
      </c>
      <c r="AK39" s="102">
        <f t="shared" si="18"/>
        <v>0</v>
      </c>
      <c r="AL39" s="102">
        <f t="shared" si="18"/>
        <v>0</v>
      </c>
      <c r="AM39" s="102">
        <f t="shared" si="18"/>
        <v>17.7</v>
      </c>
      <c r="AN39" s="102">
        <f t="shared" si="18"/>
        <v>13.5</v>
      </c>
      <c r="AO39" s="102">
        <f t="shared" si="18"/>
        <v>0</v>
      </c>
      <c r="AP39" s="102">
        <f t="shared" si="18"/>
        <v>0</v>
      </c>
      <c r="AQ39" s="102">
        <f t="shared" si="18"/>
        <v>0</v>
      </c>
      <c r="AR39" s="102">
        <f t="shared" si="18"/>
        <v>0</v>
      </c>
      <c r="AS39" s="102">
        <f t="shared" si="18"/>
        <v>0</v>
      </c>
      <c r="AT39" s="102">
        <f t="shared" si="18"/>
        <v>0</v>
      </c>
      <c r="AU39" s="102">
        <f t="shared" si="18"/>
        <v>0</v>
      </c>
      <c r="AV39" s="102">
        <f t="shared" si="18"/>
        <v>0</v>
      </c>
      <c r="AW39" s="102">
        <f t="shared" si="18"/>
        <v>0</v>
      </c>
      <c r="AX39" s="102">
        <f t="shared" si="18"/>
        <v>0</v>
      </c>
      <c r="AY39" s="146">
        <f t="shared" si="13"/>
        <v>0</v>
      </c>
      <c r="AZ39" s="146">
        <f t="shared" si="13"/>
        <v>0</v>
      </c>
      <c r="BA39" s="146">
        <f t="shared" si="13"/>
        <v>0</v>
      </c>
      <c r="BB39" s="146">
        <f t="shared" si="13"/>
        <v>0</v>
      </c>
      <c r="BC39" s="146">
        <f t="shared" si="13"/>
        <v>0</v>
      </c>
      <c r="BD39" s="146">
        <f t="shared" si="13"/>
        <v>0</v>
      </c>
      <c r="BE39" s="146">
        <f t="shared" si="13"/>
        <v>0</v>
      </c>
      <c r="BF39" s="146">
        <f t="shared" si="13"/>
        <v>0</v>
      </c>
      <c r="BG39" s="146">
        <f t="shared" si="13"/>
        <v>0</v>
      </c>
      <c r="BH39" s="146">
        <f t="shared" si="13"/>
        <v>0</v>
      </c>
      <c r="BI39" s="146">
        <f t="shared" si="13"/>
        <v>0</v>
      </c>
      <c r="BJ39" s="146">
        <f t="shared" si="13"/>
        <v>0</v>
      </c>
      <c r="BK39" s="146">
        <f t="shared" si="13"/>
        <v>0</v>
      </c>
      <c r="BL39" s="146">
        <f t="shared" si="13"/>
        <v>0</v>
      </c>
      <c r="BM39" s="146">
        <f t="shared" si="13"/>
        <v>0</v>
      </c>
      <c r="BN39" s="146">
        <f t="shared" si="13"/>
        <v>0</v>
      </c>
      <c r="BO39" s="181">
        <f t="shared" si="14"/>
        <v>0</v>
      </c>
    </row>
    <row r="40" spans="1:67" s="53" customFormat="1" x14ac:dyDescent="0.25">
      <c r="A40" s="97"/>
      <c r="B40" s="29" t="s">
        <v>235</v>
      </c>
      <c r="C40" s="140">
        <f t="shared" si="15"/>
        <v>3.6</v>
      </c>
      <c r="D40" s="141">
        <f t="shared" si="15"/>
        <v>3.5</v>
      </c>
      <c r="E40" s="122"/>
      <c r="F40" s="122"/>
      <c r="G40" s="122"/>
      <c r="H40" s="122"/>
      <c r="I40" s="122">
        <v>3.6</v>
      </c>
      <c r="J40" s="122">
        <v>3.5</v>
      </c>
      <c r="K40" s="122"/>
      <c r="L40" s="122"/>
      <c r="M40" s="122"/>
      <c r="N40" s="122"/>
      <c r="O40" s="122"/>
      <c r="P40" s="122"/>
      <c r="Q40" s="189"/>
      <c r="R40" s="189"/>
      <c r="S40" s="140">
        <f t="shared" si="16"/>
        <v>4.0999999999999996</v>
      </c>
      <c r="T40" s="141">
        <f t="shared" si="16"/>
        <v>4.0999999999999996</v>
      </c>
      <c r="U40" s="123"/>
      <c r="V40" s="123"/>
      <c r="W40" s="123"/>
      <c r="X40" s="123"/>
      <c r="Y40" s="123">
        <v>4.0999999999999996</v>
      </c>
      <c r="Z40" s="123">
        <v>4.0999999999999996</v>
      </c>
      <c r="AA40" s="123"/>
      <c r="AB40" s="123"/>
      <c r="AC40" s="123"/>
      <c r="AD40" s="123"/>
      <c r="AE40" s="123"/>
      <c r="AF40" s="123"/>
      <c r="AG40" s="198"/>
      <c r="AH40" s="198"/>
      <c r="AI40" s="128">
        <f t="shared" si="17"/>
        <v>7.6999999999999993</v>
      </c>
      <c r="AJ40" s="129">
        <f t="shared" si="17"/>
        <v>7.6</v>
      </c>
      <c r="AK40" s="102">
        <f t="shared" si="18"/>
        <v>0</v>
      </c>
      <c r="AL40" s="102">
        <f t="shared" si="18"/>
        <v>0</v>
      </c>
      <c r="AM40" s="102">
        <f t="shared" si="18"/>
        <v>0</v>
      </c>
      <c r="AN40" s="102">
        <f t="shared" si="18"/>
        <v>0</v>
      </c>
      <c r="AO40" s="102">
        <f t="shared" si="18"/>
        <v>7.6999999999999993</v>
      </c>
      <c r="AP40" s="102">
        <f t="shared" si="18"/>
        <v>7.6</v>
      </c>
      <c r="AQ40" s="102">
        <f t="shared" si="18"/>
        <v>0</v>
      </c>
      <c r="AR40" s="102">
        <f t="shared" si="18"/>
        <v>0</v>
      </c>
      <c r="AS40" s="102">
        <f t="shared" si="18"/>
        <v>0</v>
      </c>
      <c r="AT40" s="102">
        <f t="shared" si="18"/>
        <v>0</v>
      </c>
      <c r="AU40" s="102">
        <f t="shared" si="18"/>
        <v>0</v>
      </c>
      <c r="AV40" s="102">
        <f t="shared" si="18"/>
        <v>0</v>
      </c>
      <c r="AW40" s="102">
        <f t="shared" si="18"/>
        <v>0</v>
      </c>
      <c r="AX40" s="102">
        <f t="shared" si="18"/>
        <v>0</v>
      </c>
      <c r="AY40" s="146">
        <f t="shared" si="13"/>
        <v>-4.0999999999999996</v>
      </c>
      <c r="AZ40" s="146">
        <f t="shared" si="13"/>
        <v>-4.0999999999999996</v>
      </c>
      <c r="BA40" s="146">
        <f t="shared" si="13"/>
        <v>0</v>
      </c>
      <c r="BB40" s="146">
        <f t="shared" si="13"/>
        <v>0</v>
      </c>
      <c r="BC40" s="146">
        <f t="shared" si="13"/>
        <v>0</v>
      </c>
      <c r="BD40" s="146">
        <f t="shared" si="13"/>
        <v>0</v>
      </c>
      <c r="BE40" s="146">
        <f t="shared" si="13"/>
        <v>-4.0999999999999996</v>
      </c>
      <c r="BF40" s="146">
        <f t="shared" si="13"/>
        <v>-4.0999999999999996</v>
      </c>
      <c r="BG40" s="146">
        <f t="shared" si="13"/>
        <v>0</v>
      </c>
      <c r="BH40" s="146">
        <f t="shared" si="13"/>
        <v>0</v>
      </c>
      <c r="BI40" s="146">
        <f t="shared" si="13"/>
        <v>0</v>
      </c>
      <c r="BJ40" s="146">
        <f t="shared" si="13"/>
        <v>0</v>
      </c>
      <c r="BK40" s="146">
        <f t="shared" si="13"/>
        <v>0</v>
      </c>
      <c r="BL40" s="146">
        <f t="shared" si="13"/>
        <v>0</v>
      </c>
      <c r="BM40" s="146">
        <f t="shared" si="13"/>
        <v>0</v>
      </c>
      <c r="BN40" s="146">
        <f t="shared" si="13"/>
        <v>0</v>
      </c>
      <c r="BO40" s="181">
        <f>S41+AY40</f>
        <v>-4.0999999999999996</v>
      </c>
    </row>
    <row r="41" spans="1:67" s="53" customFormat="1" ht="52.8" x14ac:dyDescent="0.25">
      <c r="A41" s="97"/>
      <c r="B41" s="29" t="s">
        <v>437</v>
      </c>
      <c r="C41" s="140">
        <f t="shared" si="15"/>
        <v>11.2</v>
      </c>
      <c r="D41" s="141">
        <f t="shared" si="15"/>
        <v>0</v>
      </c>
      <c r="E41" s="122"/>
      <c r="F41" s="122"/>
      <c r="G41" s="122"/>
      <c r="H41" s="122"/>
      <c r="I41" s="122">
        <v>11.2</v>
      </c>
      <c r="J41" s="122"/>
      <c r="K41" s="122"/>
      <c r="L41" s="122"/>
      <c r="M41" s="122"/>
      <c r="N41" s="122"/>
      <c r="O41" s="122"/>
      <c r="P41" s="122"/>
      <c r="Q41" s="189"/>
      <c r="R41" s="189"/>
      <c r="S41" s="140">
        <f t="shared" si="16"/>
        <v>0</v>
      </c>
      <c r="T41" s="141">
        <f t="shared" si="16"/>
        <v>0</v>
      </c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98"/>
      <c r="AH41" s="198"/>
      <c r="AI41" s="128">
        <f t="shared" si="17"/>
        <v>11.2</v>
      </c>
      <c r="AJ41" s="129">
        <f t="shared" si="17"/>
        <v>0</v>
      </c>
      <c r="AK41" s="102"/>
      <c r="AL41" s="102"/>
      <c r="AM41" s="102"/>
      <c r="AN41" s="102"/>
      <c r="AO41" s="102">
        <f t="shared" si="18"/>
        <v>11.2</v>
      </c>
      <c r="AP41" s="102">
        <f t="shared" si="18"/>
        <v>0</v>
      </c>
      <c r="AQ41" s="102"/>
      <c r="AR41" s="102"/>
      <c r="AS41" s="102"/>
      <c r="AT41" s="102"/>
      <c r="AU41" s="102"/>
      <c r="AV41" s="102"/>
      <c r="AW41" s="102"/>
      <c r="AX41" s="102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6"/>
      <c r="BJ41" s="146"/>
      <c r="BK41" s="146"/>
      <c r="BL41" s="146"/>
      <c r="BM41" s="146"/>
      <c r="BN41" s="146"/>
      <c r="BO41" s="181"/>
    </row>
    <row r="42" spans="1:67" s="53" customFormat="1" ht="40.5" customHeight="1" x14ac:dyDescent="0.25">
      <c r="A42" s="97"/>
      <c r="B42" s="29" t="s">
        <v>457</v>
      </c>
      <c r="C42" s="140">
        <f t="shared" si="15"/>
        <v>1</v>
      </c>
      <c r="D42" s="141">
        <f t="shared" si="15"/>
        <v>1</v>
      </c>
      <c r="E42" s="122"/>
      <c r="F42" s="122"/>
      <c r="G42" s="122"/>
      <c r="H42" s="122"/>
      <c r="I42" s="122">
        <v>1</v>
      </c>
      <c r="J42" s="122">
        <v>1</v>
      </c>
      <c r="K42" s="122"/>
      <c r="L42" s="122"/>
      <c r="M42" s="122"/>
      <c r="N42" s="122"/>
      <c r="O42" s="122"/>
      <c r="P42" s="122"/>
      <c r="Q42" s="189"/>
      <c r="R42" s="189"/>
      <c r="S42" s="140"/>
      <c r="T42" s="141"/>
      <c r="U42" s="123"/>
      <c r="V42" s="123"/>
      <c r="W42" s="123"/>
      <c r="X42" s="123"/>
      <c r="Y42" s="123">
        <v>0.8</v>
      </c>
      <c r="Z42" s="123">
        <v>0.8</v>
      </c>
      <c r="AA42" s="123"/>
      <c r="AB42" s="123"/>
      <c r="AC42" s="123"/>
      <c r="AD42" s="123"/>
      <c r="AE42" s="123"/>
      <c r="AF42" s="123"/>
      <c r="AG42" s="198"/>
      <c r="AH42" s="198"/>
      <c r="AI42" s="128">
        <f t="shared" si="17"/>
        <v>1.8</v>
      </c>
      <c r="AJ42" s="129">
        <f t="shared" si="17"/>
        <v>1.8</v>
      </c>
      <c r="AK42" s="102"/>
      <c r="AL42" s="102"/>
      <c r="AM42" s="102"/>
      <c r="AN42" s="102"/>
      <c r="AO42" s="102">
        <f t="shared" si="18"/>
        <v>1.8</v>
      </c>
      <c r="AP42" s="102">
        <f t="shared" si="18"/>
        <v>1.8</v>
      </c>
      <c r="AQ42" s="102"/>
      <c r="AR42" s="102"/>
      <c r="AS42" s="102"/>
      <c r="AT42" s="102"/>
      <c r="AU42" s="102"/>
      <c r="AV42" s="102"/>
      <c r="AW42" s="102"/>
      <c r="AX42" s="102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  <c r="BI42" s="146"/>
      <c r="BJ42" s="146"/>
      <c r="BK42" s="146"/>
      <c r="BL42" s="146"/>
      <c r="BM42" s="146"/>
      <c r="BN42" s="146"/>
      <c r="BO42" s="181"/>
    </row>
    <row r="43" spans="1:67" s="53" customFormat="1" ht="41.25" customHeight="1" x14ac:dyDescent="0.25">
      <c r="A43" s="97"/>
      <c r="B43" s="31" t="s">
        <v>291</v>
      </c>
      <c r="C43" s="140">
        <f t="shared" si="15"/>
        <v>27</v>
      </c>
      <c r="D43" s="141">
        <f t="shared" si="15"/>
        <v>26.6</v>
      </c>
      <c r="E43" s="122"/>
      <c r="F43" s="122"/>
      <c r="G43" s="122"/>
      <c r="H43" s="122"/>
      <c r="I43" s="122">
        <v>27</v>
      </c>
      <c r="J43" s="122">
        <v>26.6</v>
      </c>
      <c r="K43" s="122"/>
      <c r="L43" s="122"/>
      <c r="M43" s="122"/>
      <c r="N43" s="122"/>
      <c r="O43" s="122"/>
      <c r="P43" s="122"/>
      <c r="Q43" s="189"/>
      <c r="R43" s="189"/>
      <c r="S43" s="140">
        <f t="shared" si="16"/>
        <v>0</v>
      </c>
      <c r="T43" s="141">
        <f t="shared" si="16"/>
        <v>0</v>
      </c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98"/>
      <c r="AH43" s="198"/>
      <c r="AI43" s="128">
        <f t="shared" si="17"/>
        <v>27</v>
      </c>
      <c r="AJ43" s="129">
        <f t="shared" si="17"/>
        <v>26.6</v>
      </c>
      <c r="AK43" s="102">
        <f t="shared" si="18"/>
        <v>0</v>
      </c>
      <c r="AL43" s="102">
        <f t="shared" si="18"/>
        <v>0</v>
      </c>
      <c r="AM43" s="102">
        <f t="shared" si="18"/>
        <v>0</v>
      </c>
      <c r="AN43" s="102">
        <f t="shared" si="18"/>
        <v>0</v>
      </c>
      <c r="AO43" s="102">
        <f t="shared" si="18"/>
        <v>27</v>
      </c>
      <c r="AP43" s="102">
        <f t="shared" si="18"/>
        <v>26.6</v>
      </c>
      <c r="AQ43" s="102">
        <f t="shared" si="18"/>
        <v>0</v>
      </c>
      <c r="AR43" s="102">
        <f t="shared" si="18"/>
        <v>0</v>
      </c>
      <c r="AS43" s="102">
        <f t="shared" si="18"/>
        <v>0</v>
      </c>
      <c r="AT43" s="102">
        <f t="shared" si="18"/>
        <v>0</v>
      </c>
      <c r="AU43" s="102">
        <f t="shared" si="18"/>
        <v>0</v>
      </c>
      <c r="AV43" s="102">
        <f t="shared" si="18"/>
        <v>0</v>
      </c>
      <c r="AW43" s="102">
        <f t="shared" si="18"/>
        <v>0</v>
      </c>
      <c r="AX43" s="102">
        <f t="shared" si="18"/>
        <v>0</v>
      </c>
      <c r="AY43" s="146">
        <f t="shared" si="13"/>
        <v>0</v>
      </c>
      <c r="AZ43" s="146">
        <f t="shared" si="13"/>
        <v>0</v>
      </c>
      <c r="BA43" s="146">
        <f t="shared" si="13"/>
        <v>0</v>
      </c>
      <c r="BB43" s="146">
        <f t="shared" si="13"/>
        <v>0</v>
      </c>
      <c r="BC43" s="146">
        <f t="shared" si="13"/>
        <v>0</v>
      </c>
      <c r="BD43" s="146">
        <f t="shared" si="13"/>
        <v>0</v>
      </c>
      <c r="BE43" s="146">
        <f t="shared" si="13"/>
        <v>0</v>
      </c>
      <c r="BF43" s="146">
        <f t="shared" si="13"/>
        <v>0</v>
      </c>
      <c r="BG43" s="146">
        <f t="shared" si="13"/>
        <v>0</v>
      </c>
      <c r="BH43" s="146">
        <f t="shared" si="13"/>
        <v>0</v>
      </c>
      <c r="BI43" s="146">
        <f t="shared" si="13"/>
        <v>0</v>
      </c>
      <c r="BJ43" s="146">
        <f t="shared" si="13"/>
        <v>0</v>
      </c>
      <c r="BK43" s="146">
        <f t="shared" si="13"/>
        <v>0</v>
      </c>
      <c r="BL43" s="146">
        <f t="shared" si="13"/>
        <v>0</v>
      </c>
      <c r="BM43" s="146">
        <f t="shared" si="13"/>
        <v>0</v>
      </c>
      <c r="BN43" s="146">
        <f t="shared" si="13"/>
        <v>0</v>
      </c>
      <c r="BO43" s="181">
        <f t="shared" si="14"/>
        <v>0</v>
      </c>
    </row>
    <row r="44" spans="1:67" ht="15" customHeight="1" x14ac:dyDescent="0.25">
      <c r="A44" s="9"/>
      <c r="B44" s="1" t="s">
        <v>290</v>
      </c>
      <c r="C44" s="139">
        <f>E44+G44+I44+K44+M44+O44+Q44</f>
        <v>9953.6999999999989</v>
      </c>
      <c r="D44" s="139">
        <f t="shared" ref="D44:D72" si="19">F44+H44+J44+L44+N44+P44+R44</f>
        <v>13.200000000000001</v>
      </c>
      <c r="E44" s="6">
        <v>2808.7</v>
      </c>
      <c r="F44" s="6"/>
      <c r="G44" s="6"/>
      <c r="H44" s="6"/>
      <c r="I44" s="122">
        <f>SUM(I45:I48)</f>
        <v>4008.6</v>
      </c>
      <c r="J44" s="133">
        <f>SUM(J45:J48)</f>
        <v>6.2</v>
      </c>
      <c r="K44" s="6"/>
      <c r="L44" s="6"/>
      <c r="M44" s="6">
        <v>444.6</v>
      </c>
      <c r="N44" s="6"/>
      <c r="O44" s="6">
        <v>1046.8</v>
      </c>
      <c r="P44" s="6">
        <v>6.9</v>
      </c>
      <c r="Q44" s="188">
        <f>'[1]4 priedas_ nepanaudotos lėšos'!C21</f>
        <v>1645</v>
      </c>
      <c r="R44" s="188">
        <f>'[1]4 priedas_ nepanaudotos lėšos'!D21</f>
        <v>0.1</v>
      </c>
      <c r="S44" s="139">
        <f>U44+W44+Y44+AA44+AC44+AE44+AG44</f>
        <v>-179.2</v>
      </c>
      <c r="T44" s="139">
        <f t="shared" ref="T44:T79" si="20">V44+X44+Z44+AB44+AD44+AF44+AH44</f>
        <v>0</v>
      </c>
      <c r="U44" s="120">
        <v>-179.2</v>
      </c>
      <c r="V44" s="120"/>
      <c r="W44" s="120"/>
      <c r="X44" s="120"/>
      <c r="Y44" s="120">
        <f>SUM(Y45:Y48)</f>
        <v>0</v>
      </c>
      <c r="Z44" s="120">
        <f>Z45+Z46+Z48+Z47</f>
        <v>0</v>
      </c>
      <c r="AA44" s="120"/>
      <c r="AB44" s="120"/>
      <c r="AC44" s="120"/>
      <c r="AD44" s="120"/>
      <c r="AE44" s="120"/>
      <c r="AF44" s="120"/>
      <c r="AG44" s="198">
        <f>'[1]4 priedas_ nepanaudotos lėšos'!O21</f>
        <v>0</v>
      </c>
      <c r="AH44" s="198">
        <f>'[1]4 priedas_ nepanaudotos lėšos'!P21</f>
        <v>0</v>
      </c>
      <c r="AI44" s="101">
        <f>AK44+AM44+AO44+AQ44+AS44+AU44+AW44</f>
        <v>9774.5</v>
      </c>
      <c r="AJ44" s="101">
        <f t="shared" ref="AJ44:AJ71" si="21">AL44+AN44+AP44+AR44+AT44+AV44+AX44</f>
        <v>13.200000000000001</v>
      </c>
      <c r="AK44" s="5">
        <f>E44+U44</f>
        <v>2629.5</v>
      </c>
      <c r="AL44" s="5">
        <f t="shared" ref="AL44:AS65" si="22">F44+V44</f>
        <v>0</v>
      </c>
      <c r="AM44" s="5">
        <f t="shared" si="22"/>
        <v>0</v>
      </c>
      <c r="AN44" s="5">
        <f t="shared" si="22"/>
        <v>0</v>
      </c>
      <c r="AO44" s="5">
        <f t="shared" si="22"/>
        <v>4008.6</v>
      </c>
      <c r="AP44" s="5">
        <f t="shared" si="22"/>
        <v>6.2</v>
      </c>
      <c r="AQ44" s="5">
        <f t="shared" si="22"/>
        <v>0</v>
      </c>
      <c r="AR44" s="5">
        <f t="shared" si="22"/>
        <v>0</v>
      </c>
      <c r="AS44" s="5">
        <f>M44+AC44</f>
        <v>444.6</v>
      </c>
      <c r="AT44" s="5">
        <f t="shared" ref="AT44:AX65" si="23">N44+AD44</f>
        <v>0</v>
      </c>
      <c r="AU44" s="5">
        <f t="shared" si="23"/>
        <v>1046.8</v>
      </c>
      <c r="AV44" s="5">
        <f t="shared" si="23"/>
        <v>6.9</v>
      </c>
      <c r="AW44" s="5">
        <f t="shared" si="23"/>
        <v>1645</v>
      </c>
      <c r="AX44" s="5">
        <f t="shared" si="23"/>
        <v>0.1</v>
      </c>
      <c r="AY44" s="146">
        <f t="shared" si="13"/>
        <v>179.19999999999891</v>
      </c>
      <c r="AZ44" s="146">
        <f t="shared" si="13"/>
        <v>0</v>
      </c>
      <c r="BA44" s="146">
        <f t="shared" si="13"/>
        <v>179.19999999999982</v>
      </c>
      <c r="BB44" s="146">
        <f t="shared" si="13"/>
        <v>0</v>
      </c>
      <c r="BC44" s="146">
        <f t="shared" si="13"/>
        <v>0</v>
      </c>
      <c r="BD44" s="146">
        <f t="shared" si="13"/>
        <v>0</v>
      </c>
      <c r="BE44" s="146">
        <f t="shared" si="13"/>
        <v>0</v>
      </c>
      <c r="BF44" s="146">
        <f t="shared" si="13"/>
        <v>0</v>
      </c>
      <c r="BG44" s="146">
        <f t="shared" si="13"/>
        <v>0</v>
      </c>
      <c r="BH44" s="146">
        <f t="shared" si="13"/>
        <v>0</v>
      </c>
      <c r="BI44" s="146">
        <f t="shared" si="13"/>
        <v>0</v>
      </c>
      <c r="BJ44" s="146">
        <f t="shared" si="13"/>
        <v>0</v>
      </c>
      <c r="BK44" s="146">
        <f t="shared" si="13"/>
        <v>0</v>
      </c>
      <c r="BL44" s="146">
        <f t="shared" si="13"/>
        <v>0</v>
      </c>
      <c r="BM44" s="146">
        <f t="shared" si="13"/>
        <v>0</v>
      </c>
      <c r="BN44" s="146">
        <f t="shared" si="13"/>
        <v>0</v>
      </c>
      <c r="BO44" s="181">
        <f t="shared" si="14"/>
        <v>-1.0800249583553523E-12</v>
      </c>
    </row>
    <row r="45" spans="1:67" s="53" customFormat="1" ht="29.25" customHeight="1" x14ac:dyDescent="0.25">
      <c r="A45" s="95"/>
      <c r="B45" s="29" t="s">
        <v>365</v>
      </c>
      <c r="C45" s="139">
        <f t="shared" ref="C45:D61" si="24">E45+G45+I45+K45+M45+O45+Q45</f>
        <v>15.3</v>
      </c>
      <c r="D45" s="139">
        <f t="shared" si="19"/>
        <v>0.1</v>
      </c>
      <c r="E45" s="124"/>
      <c r="F45" s="124"/>
      <c r="G45" s="124"/>
      <c r="H45" s="124"/>
      <c r="I45" s="122">
        <v>15.3</v>
      </c>
      <c r="J45" s="124">
        <v>0.1</v>
      </c>
      <c r="K45" s="124"/>
      <c r="L45" s="124"/>
      <c r="M45" s="124"/>
      <c r="N45" s="124"/>
      <c r="O45" s="124"/>
      <c r="P45" s="124"/>
      <c r="Q45" s="190"/>
      <c r="R45" s="190"/>
      <c r="S45" s="139">
        <f t="shared" ref="S45:S62" si="25">U45+W45+Y45+AA45+AC45+AE45+AG45</f>
        <v>0</v>
      </c>
      <c r="T45" s="139">
        <f t="shared" si="20"/>
        <v>0</v>
      </c>
      <c r="U45" s="126"/>
      <c r="V45" s="126"/>
      <c r="W45" s="126"/>
      <c r="X45" s="126"/>
      <c r="Y45" s="126"/>
      <c r="Z45" s="126"/>
      <c r="AA45" s="126"/>
      <c r="AB45" s="126"/>
      <c r="AC45" s="126"/>
      <c r="AD45" s="126"/>
      <c r="AE45" s="126"/>
      <c r="AF45" s="126"/>
      <c r="AG45" s="199"/>
      <c r="AH45" s="199"/>
      <c r="AI45" s="101">
        <f t="shared" ref="AI45:AJ74" si="26">AK45+AM45+AO45+AQ45+AS45+AU45+AW45</f>
        <v>15.3</v>
      </c>
      <c r="AJ45" s="101">
        <f t="shared" si="21"/>
        <v>0.1</v>
      </c>
      <c r="AK45" s="102">
        <f>E45+U45</f>
        <v>0</v>
      </c>
      <c r="AL45" s="102">
        <f t="shared" si="22"/>
        <v>0</v>
      </c>
      <c r="AM45" s="102">
        <f t="shared" si="22"/>
        <v>0</v>
      </c>
      <c r="AN45" s="102">
        <f t="shared" si="22"/>
        <v>0</v>
      </c>
      <c r="AO45" s="102">
        <f t="shared" si="22"/>
        <v>15.3</v>
      </c>
      <c r="AP45" s="102">
        <f t="shared" si="22"/>
        <v>0.1</v>
      </c>
      <c r="AQ45" s="102">
        <f t="shared" si="22"/>
        <v>0</v>
      </c>
      <c r="AR45" s="102">
        <f t="shared" si="22"/>
        <v>0</v>
      </c>
      <c r="AS45" s="102">
        <f t="shared" si="22"/>
        <v>0</v>
      </c>
      <c r="AT45" s="102">
        <f t="shared" si="23"/>
        <v>0</v>
      </c>
      <c r="AU45" s="102">
        <f t="shared" si="23"/>
        <v>0</v>
      </c>
      <c r="AV45" s="102">
        <f t="shared" si="23"/>
        <v>0</v>
      </c>
      <c r="AW45" s="102">
        <f t="shared" si="23"/>
        <v>0</v>
      </c>
      <c r="AX45" s="102">
        <f t="shared" si="23"/>
        <v>0</v>
      </c>
      <c r="AY45" s="146">
        <f t="shared" si="13"/>
        <v>0</v>
      </c>
      <c r="AZ45" s="146">
        <f t="shared" si="13"/>
        <v>0</v>
      </c>
      <c r="BA45" s="146">
        <f t="shared" si="13"/>
        <v>0</v>
      </c>
      <c r="BB45" s="146">
        <f t="shared" si="13"/>
        <v>0</v>
      </c>
      <c r="BC45" s="146">
        <f t="shared" si="13"/>
        <v>0</v>
      </c>
      <c r="BD45" s="146">
        <f t="shared" si="13"/>
        <v>0</v>
      </c>
      <c r="BE45" s="146">
        <f t="shared" si="13"/>
        <v>0</v>
      </c>
      <c r="BF45" s="146">
        <f t="shared" si="13"/>
        <v>0</v>
      </c>
      <c r="BG45" s="146">
        <f t="shared" si="13"/>
        <v>0</v>
      </c>
      <c r="BH45" s="146">
        <f t="shared" si="13"/>
        <v>0</v>
      </c>
      <c r="BI45" s="146">
        <f t="shared" si="13"/>
        <v>0</v>
      </c>
      <c r="BJ45" s="146">
        <f t="shared" si="13"/>
        <v>0</v>
      </c>
      <c r="BK45" s="146">
        <f t="shared" si="13"/>
        <v>0</v>
      </c>
      <c r="BL45" s="146">
        <f t="shared" si="13"/>
        <v>0</v>
      </c>
      <c r="BM45" s="146">
        <f t="shared" si="13"/>
        <v>0</v>
      </c>
      <c r="BN45" s="146">
        <f t="shared" si="13"/>
        <v>0</v>
      </c>
      <c r="BO45" s="181">
        <f t="shared" si="14"/>
        <v>0</v>
      </c>
    </row>
    <row r="46" spans="1:67" s="53" customFormat="1" ht="13.5" customHeight="1" x14ac:dyDescent="0.25">
      <c r="A46" s="95"/>
      <c r="B46" s="70" t="s">
        <v>162</v>
      </c>
      <c r="C46" s="139">
        <f t="shared" si="24"/>
        <v>817.9</v>
      </c>
      <c r="D46" s="139">
        <f t="shared" si="19"/>
        <v>5.9</v>
      </c>
      <c r="E46" s="124"/>
      <c r="F46" s="124"/>
      <c r="G46" s="124"/>
      <c r="H46" s="124"/>
      <c r="I46" s="122">
        <v>817.9</v>
      </c>
      <c r="J46" s="124">
        <v>5.9</v>
      </c>
      <c r="K46" s="124"/>
      <c r="L46" s="124"/>
      <c r="M46" s="124"/>
      <c r="N46" s="124"/>
      <c r="O46" s="124"/>
      <c r="P46" s="124"/>
      <c r="Q46" s="190"/>
      <c r="R46" s="190"/>
      <c r="S46" s="139">
        <f t="shared" si="25"/>
        <v>0</v>
      </c>
      <c r="T46" s="139">
        <f t="shared" si="20"/>
        <v>0</v>
      </c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99"/>
      <c r="AH46" s="199"/>
      <c r="AI46" s="101">
        <f t="shared" si="26"/>
        <v>817.9</v>
      </c>
      <c r="AJ46" s="101">
        <f t="shared" si="21"/>
        <v>5.9</v>
      </c>
      <c r="AK46" s="102">
        <f t="shared" ref="AK46:AK48" si="27">E46+U46</f>
        <v>0</v>
      </c>
      <c r="AL46" s="102">
        <f t="shared" si="22"/>
        <v>0</v>
      </c>
      <c r="AM46" s="102">
        <f t="shared" si="22"/>
        <v>0</v>
      </c>
      <c r="AN46" s="102">
        <f t="shared" si="22"/>
        <v>0</v>
      </c>
      <c r="AO46" s="102">
        <f t="shared" si="22"/>
        <v>817.9</v>
      </c>
      <c r="AP46" s="102">
        <f t="shared" si="22"/>
        <v>5.9</v>
      </c>
      <c r="AQ46" s="102">
        <f t="shared" si="22"/>
        <v>0</v>
      </c>
      <c r="AR46" s="102">
        <f t="shared" si="22"/>
        <v>0</v>
      </c>
      <c r="AS46" s="102">
        <f t="shared" si="22"/>
        <v>0</v>
      </c>
      <c r="AT46" s="102">
        <f t="shared" si="23"/>
        <v>0</v>
      </c>
      <c r="AU46" s="102">
        <f t="shared" si="23"/>
        <v>0</v>
      </c>
      <c r="AV46" s="102">
        <f t="shared" si="23"/>
        <v>0</v>
      </c>
      <c r="AW46" s="102">
        <f t="shared" si="23"/>
        <v>0</v>
      </c>
      <c r="AX46" s="102">
        <f t="shared" si="23"/>
        <v>0</v>
      </c>
      <c r="AY46" s="146">
        <f t="shared" si="13"/>
        <v>0</v>
      </c>
      <c r="AZ46" s="146">
        <f t="shared" si="13"/>
        <v>0</v>
      </c>
      <c r="BA46" s="146">
        <f t="shared" si="13"/>
        <v>0</v>
      </c>
      <c r="BB46" s="146">
        <f t="shared" si="13"/>
        <v>0</v>
      </c>
      <c r="BC46" s="146">
        <f t="shared" si="13"/>
        <v>0</v>
      </c>
      <c r="BD46" s="146">
        <f t="shared" si="13"/>
        <v>0</v>
      </c>
      <c r="BE46" s="146">
        <f t="shared" si="13"/>
        <v>0</v>
      </c>
      <c r="BF46" s="146">
        <f t="shared" si="13"/>
        <v>0</v>
      </c>
      <c r="BG46" s="146">
        <f t="shared" si="13"/>
        <v>0</v>
      </c>
      <c r="BH46" s="146">
        <f t="shared" si="13"/>
        <v>0</v>
      </c>
      <c r="BI46" s="146">
        <f t="shared" si="13"/>
        <v>0</v>
      </c>
      <c r="BJ46" s="146">
        <f t="shared" si="13"/>
        <v>0</v>
      </c>
      <c r="BK46" s="146">
        <f t="shared" si="13"/>
        <v>0</v>
      </c>
      <c r="BL46" s="146">
        <f t="shared" si="13"/>
        <v>0</v>
      </c>
      <c r="BM46" s="146">
        <f t="shared" si="13"/>
        <v>0</v>
      </c>
      <c r="BN46" s="146">
        <f t="shared" si="13"/>
        <v>0</v>
      </c>
      <c r="BO46" s="181">
        <f t="shared" si="14"/>
        <v>0</v>
      </c>
    </row>
    <row r="47" spans="1:67" s="53" customFormat="1" ht="27.75" customHeight="1" x14ac:dyDescent="0.25">
      <c r="A47" s="95"/>
      <c r="B47" s="70" t="s">
        <v>225</v>
      </c>
      <c r="C47" s="139">
        <f t="shared" si="24"/>
        <v>34.200000000000003</v>
      </c>
      <c r="D47" s="139">
        <f t="shared" si="19"/>
        <v>0.2</v>
      </c>
      <c r="E47" s="124"/>
      <c r="F47" s="124"/>
      <c r="G47" s="124"/>
      <c r="H47" s="124"/>
      <c r="I47" s="122">
        <v>34.200000000000003</v>
      </c>
      <c r="J47" s="124">
        <v>0.2</v>
      </c>
      <c r="K47" s="124"/>
      <c r="L47" s="124"/>
      <c r="M47" s="124"/>
      <c r="N47" s="124"/>
      <c r="O47" s="124"/>
      <c r="P47" s="124"/>
      <c r="Q47" s="190"/>
      <c r="R47" s="190"/>
      <c r="S47" s="139">
        <f t="shared" si="25"/>
        <v>0</v>
      </c>
      <c r="T47" s="139">
        <f t="shared" si="20"/>
        <v>0</v>
      </c>
      <c r="U47" s="126"/>
      <c r="V47" s="126"/>
      <c r="W47" s="126"/>
      <c r="X47" s="126"/>
      <c r="Y47" s="126"/>
      <c r="Z47" s="126"/>
      <c r="AA47" s="126"/>
      <c r="AB47" s="126"/>
      <c r="AC47" s="126"/>
      <c r="AD47" s="126"/>
      <c r="AE47" s="126"/>
      <c r="AF47" s="126"/>
      <c r="AG47" s="199"/>
      <c r="AH47" s="199"/>
      <c r="AI47" s="101">
        <f t="shared" si="26"/>
        <v>34.200000000000003</v>
      </c>
      <c r="AJ47" s="101">
        <f t="shared" si="21"/>
        <v>0.2</v>
      </c>
      <c r="AK47" s="102">
        <f t="shared" si="27"/>
        <v>0</v>
      </c>
      <c r="AL47" s="102">
        <f t="shared" si="22"/>
        <v>0</v>
      </c>
      <c r="AM47" s="102">
        <f t="shared" si="22"/>
        <v>0</v>
      </c>
      <c r="AN47" s="102">
        <f t="shared" si="22"/>
        <v>0</v>
      </c>
      <c r="AO47" s="102">
        <f t="shared" si="22"/>
        <v>34.200000000000003</v>
      </c>
      <c r="AP47" s="102">
        <f t="shared" si="22"/>
        <v>0.2</v>
      </c>
      <c r="AQ47" s="102">
        <f t="shared" si="22"/>
        <v>0</v>
      </c>
      <c r="AR47" s="102">
        <f t="shared" si="22"/>
        <v>0</v>
      </c>
      <c r="AS47" s="102">
        <f t="shared" si="22"/>
        <v>0</v>
      </c>
      <c r="AT47" s="102">
        <f t="shared" si="23"/>
        <v>0</v>
      </c>
      <c r="AU47" s="102">
        <f t="shared" si="23"/>
        <v>0</v>
      </c>
      <c r="AV47" s="102">
        <f t="shared" si="23"/>
        <v>0</v>
      </c>
      <c r="AW47" s="102">
        <f t="shared" si="23"/>
        <v>0</v>
      </c>
      <c r="AX47" s="102">
        <f t="shared" si="23"/>
        <v>0</v>
      </c>
      <c r="AY47" s="146">
        <f t="shared" si="13"/>
        <v>0</v>
      </c>
      <c r="AZ47" s="146">
        <f t="shared" si="13"/>
        <v>0</v>
      </c>
      <c r="BA47" s="146">
        <f t="shared" si="13"/>
        <v>0</v>
      </c>
      <c r="BB47" s="146">
        <f t="shared" si="13"/>
        <v>0</v>
      </c>
      <c r="BC47" s="146">
        <f t="shared" si="13"/>
        <v>0</v>
      </c>
      <c r="BD47" s="146">
        <f t="shared" si="13"/>
        <v>0</v>
      </c>
      <c r="BE47" s="146">
        <f t="shared" si="13"/>
        <v>0</v>
      </c>
      <c r="BF47" s="146">
        <f t="shared" si="13"/>
        <v>0</v>
      </c>
      <c r="BG47" s="146">
        <f t="shared" si="13"/>
        <v>0</v>
      </c>
      <c r="BH47" s="146">
        <f t="shared" si="13"/>
        <v>0</v>
      </c>
      <c r="BI47" s="146">
        <f t="shared" si="13"/>
        <v>0</v>
      </c>
      <c r="BJ47" s="146">
        <f t="shared" si="13"/>
        <v>0</v>
      </c>
      <c r="BK47" s="146">
        <f t="shared" si="13"/>
        <v>0</v>
      </c>
      <c r="BL47" s="146">
        <f t="shared" si="13"/>
        <v>0</v>
      </c>
      <c r="BM47" s="146">
        <f t="shared" si="13"/>
        <v>0</v>
      </c>
      <c r="BN47" s="146">
        <f t="shared" si="13"/>
        <v>0</v>
      </c>
      <c r="BO47" s="181">
        <f>S47+AY47</f>
        <v>0</v>
      </c>
    </row>
    <row r="48" spans="1:67" s="53" customFormat="1" ht="27.75" customHeight="1" x14ac:dyDescent="0.25">
      <c r="A48" s="95"/>
      <c r="B48" s="70" t="s">
        <v>132</v>
      </c>
      <c r="C48" s="139">
        <f t="shared" si="24"/>
        <v>3141.2</v>
      </c>
      <c r="D48" s="139">
        <f t="shared" si="19"/>
        <v>0</v>
      </c>
      <c r="E48" s="124"/>
      <c r="F48" s="124"/>
      <c r="G48" s="124"/>
      <c r="H48" s="124"/>
      <c r="I48" s="122">
        <v>3141.2</v>
      </c>
      <c r="J48" s="124"/>
      <c r="K48" s="124"/>
      <c r="L48" s="124"/>
      <c r="M48" s="124"/>
      <c r="N48" s="124"/>
      <c r="O48" s="124"/>
      <c r="P48" s="124"/>
      <c r="Q48" s="190"/>
      <c r="R48" s="190"/>
      <c r="S48" s="139">
        <f t="shared" si="25"/>
        <v>0</v>
      </c>
      <c r="T48" s="139">
        <f t="shared" si="20"/>
        <v>0</v>
      </c>
      <c r="U48" s="126"/>
      <c r="V48" s="126"/>
      <c r="W48" s="126"/>
      <c r="X48" s="126"/>
      <c r="Y48" s="126"/>
      <c r="Z48" s="126"/>
      <c r="AA48" s="126"/>
      <c r="AB48" s="126"/>
      <c r="AC48" s="126"/>
      <c r="AD48" s="126"/>
      <c r="AE48" s="126"/>
      <c r="AF48" s="126"/>
      <c r="AG48" s="199"/>
      <c r="AH48" s="199"/>
      <c r="AI48" s="101">
        <f t="shared" si="26"/>
        <v>3141.2</v>
      </c>
      <c r="AJ48" s="101">
        <f t="shared" si="21"/>
        <v>0</v>
      </c>
      <c r="AK48" s="102">
        <f t="shared" si="27"/>
        <v>0</v>
      </c>
      <c r="AL48" s="102">
        <f t="shared" si="22"/>
        <v>0</v>
      </c>
      <c r="AM48" s="102">
        <f t="shared" si="22"/>
        <v>0</v>
      </c>
      <c r="AN48" s="102">
        <f t="shared" si="22"/>
        <v>0</v>
      </c>
      <c r="AO48" s="102">
        <f t="shared" si="22"/>
        <v>3141.2</v>
      </c>
      <c r="AP48" s="102">
        <f t="shared" si="22"/>
        <v>0</v>
      </c>
      <c r="AQ48" s="102">
        <f t="shared" si="22"/>
        <v>0</v>
      </c>
      <c r="AR48" s="102">
        <f t="shared" si="22"/>
        <v>0</v>
      </c>
      <c r="AS48" s="102">
        <f t="shared" si="22"/>
        <v>0</v>
      </c>
      <c r="AT48" s="102">
        <f t="shared" si="23"/>
        <v>0</v>
      </c>
      <c r="AU48" s="102">
        <f t="shared" si="23"/>
        <v>0</v>
      </c>
      <c r="AV48" s="102">
        <f t="shared" si="23"/>
        <v>0</v>
      </c>
      <c r="AW48" s="102">
        <f t="shared" si="23"/>
        <v>0</v>
      </c>
      <c r="AX48" s="102">
        <f t="shared" si="23"/>
        <v>0</v>
      </c>
      <c r="AY48" s="146">
        <f t="shared" si="13"/>
        <v>0</v>
      </c>
      <c r="AZ48" s="146">
        <f t="shared" si="13"/>
        <v>0</v>
      </c>
      <c r="BA48" s="146">
        <f t="shared" si="13"/>
        <v>0</v>
      </c>
      <c r="BB48" s="146">
        <f t="shared" si="13"/>
        <v>0</v>
      </c>
      <c r="BC48" s="146">
        <f t="shared" si="13"/>
        <v>0</v>
      </c>
      <c r="BD48" s="146">
        <f t="shared" si="13"/>
        <v>0</v>
      </c>
      <c r="BE48" s="146">
        <f t="shared" si="13"/>
        <v>0</v>
      </c>
      <c r="BF48" s="146">
        <f t="shared" si="13"/>
        <v>0</v>
      </c>
      <c r="BG48" s="146">
        <f t="shared" si="13"/>
        <v>0</v>
      </c>
      <c r="BH48" s="146">
        <f t="shared" si="13"/>
        <v>0</v>
      </c>
      <c r="BI48" s="146">
        <f t="shared" si="13"/>
        <v>0</v>
      </c>
      <c r="BJ48" s="146">
        <f t="shared" si="13"/>
        <v>0</v>
      </c>
      <c r="BK48" s="146">
        <f t="shared" si="13"/>
        <v>0</v>
      </c>
      <c r="BL48" s="146">
        <f t="shared" si="13"/>
        <v>0</v>
      </c>
      <c r="BM48" s="146">
        <f t="shared" si="13"/>
        <v>0</v>
      </c>
      <c r="BN48" s="146">
        <f t="shared" si="13"/>
        <v>0</v>
      </c>
      <c r="BO48" s="181">
        <f t="shared" si="14"/>
        <v>0</v>
      </c>
    </row>
    <row r="49" spans="1:67" ht="15" customHeight="1" x14ac:dyDescent="0.25">
      <c r="A49" s="9"/>
      <c r="B49" s="5" t="s">
        <v>6</v>
      </c>
      <c r="C49" s="139">
        <f t="shared" si="24"/>
        <v>486.29999999999995</v>
      </c>
      <c r="D49" s="139">
        <f t="shared" si="19"/>
        <v>0.6</v>
      </c>
      <c r="E49" s="6">
        <v>141.19999999999999</v>
      </c>
      <c r="F49" s="6">
        <v>0.6</v>
      </c>
      <c r="G49" s="6"/>
      <c r="H49" s="6"/>
      <c r="I49" s="6"/>
      <c r="J49" s="6"/>
      <c r="K49" s="6"/>
      <c r="L49" s="6"/>
      <c r="M49" s="6">
        <v>127.5</v>
      </c>
      <c r="N49" s="6"/>
      <c r="O49" s="6"/>
      <c r="P49" s="6"/>
      <c r="Q49" s="188">
        <f>'[1]4 priedas_ nepanaudotos lėšos'!C22</f>
        <v>217.6</v>
      </c>
      <c r="R49" s="188">
        <f>'[1]4 priedas_ nepanaudotos lėšos'!D22</f>
        <v>0</v>
      </c>
      <c r="S49" s="139">
        <f t="shared" si="25"/>
        <v>0</v>
      </c>
      <c r="T49" s="139">
        <f t="shared" si="20"/>
        <v>0</v>
      </c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97">
        <f>'[1]4 priedas_ nepanaudotos lėšos'!O22</f>
        <v>0</v>
      </c>
      <c r="AH49" s="197">
        <f>'[1]4 priedas_ nepanaudotos lėšos'!P22</f>
        <v>0</v>
      </c>
      <c r="AI49" s="101">
        <f t="shared" si="26"/>
        <v>486.29999999999995</v>
      </c>
      <c r="AJ49" s="101">
        <f t="shared" si="21"/>
        <v>0.6</v>
      </c>
      <c r="AK49" s="5">
        <f>E49+U49</f>
        <v>141.19999999999999</v>
      </c>
      <c r="AL49" s="5">
        <f t="shared" si="22"/>
        <v>0.6</v>
      </c>
      <c r="AM49" s="5">
        <f t="shared" si="22"/>
        <v>0</v>
      </c>
      <c r="AN49" s="5">
        <f t="shared" si="22"/>
        <v>0</v>
      </c>
      <c r="AO49" s="5">
        <f t="shared" si="22"/>
        <v>0</v>
      </c>
      <c r="AP49" s="5">
        <f t="shared" si="22"/>
        <v>0</v>
      </c>
      <c r="AQ49" s="5">
        <f t="shared" si="22"/>
        <v>0</v>
      </c>
      <c r="AR49" s="5">
        <f t="shared" si="22"/>
        <v>0</v>
      </c>
      <c r="AS49" s="5">
        <f t="shared" si="22"/>
        <v>127.5</v>
      </c>
      <c r="AT49" s="5">
        <f t="shared" si="23"/>
        <v>0</v>
      </c>
      <c r="AU49" s="5">
        <f t="shared" si="23"/>
        <v>0</v>
      </c>
      <c r="AV49" s="5">
        <f t="shared" si="23"/>
        <v>0</v>
      </c>
      <c r="AW49" s="5">
        <f t="shared" si="23"/>
        <v>217.6</v>
      </c>
      <c r="AX49" s="5">
        <f t="shared" si="23"/>
        <v>0</v>
      </c>
      <c r="AY49" s="146">
        <f t="shared" si="13"/>
        <v>0</v>
      </c>
      <c r="AZ49" s="146">
        <f t="shared" si="13"/>
        <v>0</v>
      </c>
      <c r="BA49" s="146">
        <f t="shared" si="13"/>
        <v>0</v>
      </c>
      <c r="BB49" s="146">
        <f t="shared" si="13"/>
        <v>0</v>
      </c>
      <c r="BC49" s="146">
        <f t="shared" si="13"/>
        <v>0</v>
      </c>
      <c r="BD49" s="146">
        <f t="shared" si="13"/>
        <v>0</v>
      </c>
      <c r="BE49" s="146">
        <f t="shared" si="13"/>
        <v>0</v>
      </c>
      <c r="BF49" s="146">
        <f t="shared" si="13"/>
        <v>0</v>
      </c>
      <c r="BG49" s="146">
        <f t="shared" si="13"/>
        <v>0</v>
      </c>
      <c r="BH49" s="146">
        <f t="shared" si="13"/>
        <v>0</v>
      </c>
      <c r="BI49" s="146">
        <f t="shared" si="13"/>
        <v>0</v>
      </c>
      <c r="BJ49" s="146">
        <f t="shared" si="13"/>
        <v>0</v>
      </c>
      <c r="BK49" s="146">
        <f t="shared" si="13"/>
        <v>0</v>
      </c>
      <c r="BL49" s="146">
        <f t="shared" si="13"/>
        <v>0</v>
      </c>
      <c r="BM49" s="146">
        <f t="shared" si="13"/>
        <v>0</v>
      </c>
      <c r="BN49" s="146">
        <f t="shared" si="13"/>
        <v>0</v>
      </c>
      <c r="BO49" s="181">
        <f t="shared" si="14"/>
        <v>0</v>
      </c>
    </row>
    <row r="50" spans="1:67" x14ac:dyDescent="0.25">
      <c r="A50" s="9"/>
      <c r="B50" s="20" t="s">
        <v>308</v>
      </c>
      <c r="C50" s="139">
        <f t="shared" si="24"/>
        <v>5703.9</v>
      </c>
      <c r="D50" s="139">
        <f t="shared" si="19"/>
        <v>1475.2</v>
      </c>
      <c r="E50" s="6">
        <v>2074.4</v>
      </c>
      <c r="F50" s="6">
        <v>284.5</v>
      </c>
      <c r="G50" s="6"/>
      <c r="H50" s="6"/>
      <c r="I50" s="122">
        <v>1246.0999999999999</v>
      </c>
      <c r="J50" s="122">
        <v>14.5</v>
      </c>
      <c r="K50" s="6">
        <v>1279.5</v>
      </c>
      <c r="L50" s="6">
        <v>1176.2</v>
      </c>
      <c r="M50" s="6"/>
      <c r="N50" s="6"/>
      <c r="O50" s="6">
        <v>785.9</v>
      </c>
      <c r="P50" s="6"/>
      <c r="Q50" s="188">
        <f>'[1]4 priedas_ nepanaudotos lėšos'!C23</f>
        <v>318</v>
      </c>
      <c r="R50" s="188">
        <f>'[1]4 priedas_ nepanaudotos lėšos'!D23</f>
        <v>0</v>
      </c>
      <c r="S50" s="139">
        <f t="shared" si="25"/>
        <v>127.19999999999997</v>
      </c>
      <c r="T50" s="139">
        <f t="shared" si="20"/>
        <v>-47.5</v>
      </c>
      <c r="U50" s="120">
        <v>179.2</v>
      </c>
      <c r="V50" s="120"/>
      <c r="W50" s="120">
        <f>SUM(W51:W57)</f>
        <v>0</v>
      </c>
      <c r="X50" s="120"/>
      <c r="Y50" s="120">
        <f>SUM(Y51:Y57)</f>
        <v>-4.3</v>
      </c>
      <c r="Z50" s="120">
        <f>SUM(Z51:Z57)</f>
        <v>0</v>
      </c>
      <c r="AA50" s="120">
        <v>-47.7</v>
      </c>
      <c r="AB50" s="120">
        <v>-47.5</v>
      </c>
      <c r="AC50" s="120"/>
      <c r="AD50" s="120"/>
      <c r="AE50" s="120"/>
      <c r="AF50" s="120"/>
      <c r="AG50" s="197">
        <f>'[1]4 priedas_ nepanaudotos lėšos'!O23</f>
        <v>0</v>
      </c>
      <c r="AH50" s="197">
        <f>'[1]4 priedas_ nepanaudotos lėšos'!P23</f>
        <v>0</v>
      </c>
      <c r="AI50" s="101">
        <f t="shared" si="26"/>
        <v>5831.0999999999995</v>
      </c>
      <c r="AJ50" s="101">
        <f t="shared" si="21"/>
        <v>1427.7</v>
      </c>
      <c r="AK50" s="5">
        <f>E50+U50</f>
        <v>2253.6</v>
      </c>
      <c r="AL50" s="5">
        <f t="shared" si="22"/>
        <v>284.5</v>
      </c>
      <c r="AM50" s="5">
        <f t="shared" si="22"/>
        <v>0</v>
      </c>
      <c r="AN50" s="5">
        <f t="shared" si="22"/>
        <v>0</v>
      </c>
      <c r="AO50" s="5">
        <f t="shared" si="22"/>
        <v>1241.8</v>
      </c>
      <c r="AP50" s="5">
        <f t="shared" si="22"/>
        <v>14.5</v>
      </c>
      <c r="AQ50" s="5">
        <f t="shared" si="22"/>
        <v>1231.8</v>
      </c>
      <c r="AR50" s="5">
        <f t="shared" si="22"/>
        <v>1128.7</v>
      </c>
      <c r="AS50" s="5">
        <f t="shared" si="22"/>
        <v>0</v>
      </c>
      <c r="AT50" s="5">
        <f t="shared" si="23"/>
        <v>0</v>
      </c>
      <c r="AU50" s="5">
        <f t="shared" si="23"/>
        <v>785.9</v>
      </c>
      <c r="AV50" s="5">
        <f t="shared" si="23"/>
        <v>0</v>
      </c>
      <c r="AW50" s="5">
        <f t="shared" si="23"/>
        <v>318</v>
      </c>
      <c r="AX50" s="5">
        <f t="shared" si="23"/>
        <v>0</v>
      </c>
      <c r="AY50" s="146">
        <f t="shared" si="13"/>
        <v>-127.19999999999982</v>
      </c>
      <c r="AZ50" s="146">
        <f t="shared" si="13"/>
        <v>47.5</v>
      </c>
      <c r="BA50" s="146">
        <f t="shared" si="13"/>
        <v>-179.19999999999982</v>
      </c>
      <c r="BB50" s="146">
        <f t="shared" si="13"/>
        <v>0</v>
      </c>
      <c r="BC50" s="146">
        <f t="shared" si="13"/>
        <v>0</v>
      </c>
      <c r="BD50" s="146">
        <f t="shared" si="13"/>
        <v>0</v>
      </c>
      <c r="BE50" s="146">
        <f t="shared" si="13"/>
        <v>4.2999999999999545</v>
      </c>
      <c r="BF50" s="146">
        <f t="shared" si="13"/>
        <v>0</v>
      </c>
      <c r="BG50" s="146">
        <f t="shared" si="13"/>
        <v>47.700000000000045</v>
      </c>
      <c r="BH50" s="146">
        <f t="shared" si="13"/>
        <v>47.5</v>
      </c>
      <c r="BI50" s="146">
        <f t="shared" si="13"/>
        <v>0</v>
      </c>
      <c r="BJ50" s="146">
        <f t="shared" si="13"/>
        <v>0</v>
      </c>
      <c r="BK50" s="146">
        <f t="shared" si="13"/>
        <v>0</v>
      </c>
      <c r="BL50" s="146">
        <f t="shared" si="13"/>
        <v>0</v>
      </c>
      <c r="BM50" s="146">
        <f t="shared" si="13"/>
        <v>0</v>
      </c>
      <c r="BN50" s="146">
        <f t="shared" si="13"/>
        <v>0</v>
      </c>
      <c r="BO50" s="181">
        <f t="shared" si="14"/>
        <v>1.5631940186722204E-13</v>
      </c>
    </row>
    <row r="51" spans="1:67" x14ac:dyDescent="0.25">
      <c r="A51" s="9"/>
      <c r="B51" s="70" t="s">
        <v>219</v>
      </c>
      <c r="C51" s="139">
        <f t="shared" si="24"/>
        <v>734</v>
      </c>
      <c r="D51" s="139">
        <f t="shared" si="19"/>
        <v>0</v>
      </c>
      <c r="E51" s="6"/>
      <c r="F51" s="6"/>
      <c r="G51" s="6"/>
      <c r="H51" s="6"/>
      <c r="I51" s="122">
        <v>734</v>
      </c>
      <c r="J51" s="122"/>
      <c r="K51" s="6"/>
      <c r="L51" s="6"/>
      <c r="M51" s="6"/>
      <c r="N51" s="6"/>
      <c r="O51" s="6"/>
      <c r="P51" s="6"/>
      <c r="Q51" s="188"/>
      <c r="R51" s="188"/>
      <c r="S51" s="139">
        <f t="shared" si="25"/>
        <v>0</v>
      </c>
      <c r="T51" s="139">
        <f t="shared" si="20"/>
        <v>0</v>
      </c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97"/>
      <c r="AH51" s="197"/>
      <c r="AI51" s="101">
        <f>AK51+AM51+AO51+AQ51+AS51+AU51+AW51</f>
        <v>734</v>
      </c>
      <c r="AJ51" s="101">
        <f t="shared" si="21"/>
        <v>0</v>
      </c>
      <c r="AK51" s="102">
        <f>E51+U51</f>
        <v>0</v>
      </c>
      <c r="AL51" s="102">
        <f t="shared" si="22"/>
        <v>0</v>
      </c>
      <c r="AM51" s="102">
        <f t="shared" si="22"/>
        <v>0</v>
      </c>
      <c r="AN51" s="102">
        <f t="shared" si="22"/>
        <v>0</v>
      </c>
      <c r="AO51" s="102">
        <f t="shared" si="22"/>
        <v>734</v>
      </c>
      <c r="AP51" s="102">
        <f t="shared" si="22"/>
        <v>0</v>
      </c>
      <c r="AQ51" s="102">
        <f t="shared" si="22"/>
        <v>0</v>
      </c>
      <c r="AR51" s="102">
        <f t="shared" si="22"/>
        <v>0</v>
      </c>
      <c r="AS51" s="102">
        <f t="shared" si="22"/>
        <v>0</v>
      </c>
      <c r="AT51" s="102">
        <f t="shared" si="23"/>
        <v>0</v>
      </c>
      <c r="AU51" s="102">
        <f t="shared" si="23"/>
        <v>0</v>
      </c>
      <c r="AV51" s="102">
        <f t="shared" si="23"/>
        <v>0</v>
      </c>
      <c r="AW51" s="102">
        <f t="shared" si="23"/>
        <v>0</v>
      </c>
      <c r="AX51" s="102">
        <f t="shared" si="23"/>
        <v>0</v>
      </c>
      <c r="AY51" s="146">
        <f t="shared" si="13"/>
        <v>0</v>
      </c>
      <c r="AZ51" s="146">
        <f t="shared" si="13"/>
        <v>0</v>
      </c>
      <c r="BA51" s="146">
        <f t="shared" si="13"/>
        <v>0</v>
      </c>
      <c r="BB51" s="146">
        <f t="shared" si="13"/>
        <v>0</v>
      </c>
      <c r="BC51" s="146">
        <f t="shared" si="13"/>
        <v>0</v>
      </c>
      <c r="BD51" s="146">
        <f t="shared" si="13"/>
        <v>0</v>
      </c>
      <c r="BE51" s="146">
        <f t="shared" si="13"/>
        <v>0</v>
      </c>
      <c r="BF51" s="146">
        <f t="shared" si="13"/>
        <v>0</v>
      </c>
      <c r="BG51" s="146">
        <f t="shared" si="13"/>
        <v>0</v>
      </c>
      <c r="BH51" s="146">
        <f t="shared" si="13"/>
        <v>0</v>
      </c>
      <c r="BI51" s="146">
        <f t="shared" si="13"/>
        <v>0</v>
      </c>
      <c r="BJ51" s="146">
        <f t="shared" si="13"/>
        <v>0</v>
      </c>
      <c r="BK51" s="146">
        <f t="shared" si="13"/>
        <v>0</v>
      </c>
      <c r="BL51" s="146">
        <f t="shared" si="13"/>
        <v>0</v>
      </c>
      <c r="BM51" s="146">
        <f t="shared" si="13"/>
        <v>0</v>
      </c>
      <c r="BN51" s="146">
        <f t="shared" si="13"/>
        <v>0</v>
      </c>
      <c r="BO51" s="181">
        <f t="shared" si="14"/>
        <v>0</v>
      </c>
    </row>
    <row r="52" spans="1:67" ht="15" customHeight="1" x14ac:dyDescent="0.25">
      <c r="A52" s="9"/>
      <c r="B52" s="70" t="s">
        <v>162</v>
      </c>
      <c r="C52" s="139">
        <f t="shared" si="24"/>
        <v>218.1</v>
      </c>
      <c r="D52" s="139">
        <f t="shared" si="19"/>
        <v>1.4</v>
      </c>
      <c r="E52" s="6"/>
      <c r="F52" s="6"/>
      <c r="G52" s="6"/>
      <c r="H52" s="6"/>
      <c r="I52" s="122">
        <v>218.1</v>
      </c>
      <c r="J52" s="122">
        <v>1.4</v>
      </c>
      <c r="K52" s="6"/>
      <c r="L52" s="6"/>
      <c r="M52" s="6"/>
      <c r="N52" s="6"/>
      <c r="O52" s="6"/>
      <c r="P52" s="6"/>
      <c r="Q52" s="188"/>
      <c r="R52" s="188"/>
      <c r="S52" s="139">
        <f t="shared" si="25"/>
        <v>0</v>
      </c>
      <c r="T52" s="139">
        <f t="shared" si="20"/>
        <v>0</v>
      </c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97"/>
      <c r="AH52" s="197"/>
      <c r="AI52" s="101">
        <f t="shared" si="26"/>
        <v>218.1</v>
      </c>
      <c r="AJ52" s="101">
        <f t="shared" si="21"/>
        <v>1.4</v>
      </c>
      <c r="AK52" s="102">
        <f t="shared" ref="AK52:AK64" si="28">E52+U52</f>
        <v>0</v>
      </c>
      <c r="AL52" s="102">
        <f t="shared" si="22"/>
        <v>0</v>
      </c>
      <c r="AM52" s="102">
        <f t="shared" si="22"/>
        <v>0</v>
      </c>
      <c r="AN52" s="102">
        <f t="shared" si="22"/>
        <v>0</v>
      </c>
      <c r="AO52" s="102">
        <f t="shared" si="22"/>
        <v>218.1</v>
      </c>
      <c r="AP52" s="102">
        <f t="shared" si="22"/>
        <v>1.4</v>
      </c>
      <c r="AQ52" s="102">
        <f t="shared" si="22"/>
        <v>0</v>
      </c>
      <c r="AR52" s="102">
        <f t="shared" si="22"/>
        <v>0</v>
      </c>
      <c r="AS52" s="102">
        <f t="shared" si="22"/>
        <v>0</v>
      </c>
      <c r="AT52" s="102">
        <f t="shared" si="23"/>
        <v>0</v>
      </c>
      <c r="AU52" s="102">
        <f t="shared" si="23"/>
        <v>0</v>
      </c>
      <c r="AV52" s="102">
        <f t="shared" si="23"/>
        <v>0</v>
      </c>
      <c r="AW52" s="102">
        <f t="shared" si="23"/>
        <v>0</v>
      </c>
      <c r="AX52" s="102">
        <f t="shared" si="23"/>
        <v>0</v>
      </c>
      <c r="AY52" s="146">
        <f t="shared" si="13"/>
        <v>0</v>
      </c>
      <c r="AZ52" s="146">
        <f t="shared" si="13"/>
        <v>0</v>
      </c>
      <c r="BA52" s="146">
        <f t="shared" ref="BA52:BN121" si="29">E52-AK52</f>
        <v>0</v>
      </c>
      <c r="BB52" s="146">
        <f t="shared" si="29"/>
        <v>0</v>
      </c>
      <c r="BC52" s="146">
        <f t="shared" si="29"/>
        <v>0</v>
      </c>
      <c r="BD52" s="146">
        <f t="shared" si="29"/>
        <v>0</v>
      </c>
      <c r="BE52" s="146">
        <f t="shared" si="29"/>
        <v>0</v>
      </c>
      <c r="BF52" s="146">
        <f t="shared" si="29"/>
        <v>0</v>
      </c>
      <c r="BG52" s="146">
        <f t="shared" si="29"/>
        <v>0</v>
      </c>
      <c r="BH52" s="146">
        <f t="shared" si="29"/>
        <v>0</v>
      </c>
      <c r="BI52" s="146">
        <f t="shared" si="29"/>
        <v>0</v>
      </c>
      <c r="BJ52" s="146">
        <f t="shared" si="29"/>
        <v>0</v>
      </c>
      <c r="BK52" s="146">
        <f t="shared" si="29"/>
        <v>0</v>
      </c>
      <c r="BL52" s="146">
        <f t="shared" si="29"/>
        <v>0</v>
      </c>
      <c r="BM52" s="146">
        <f t="shared" si="29"/>
        <v>0</v>
      </c>
      <c r="BN52" s="146">
        <f t="shared" si="29"/>
        <v>0</v>
      </c>
      <c r="BO52" s="181">
        <f t="shared" si="14"/>
        <v>0</v>
      </c>
    </row>
    <row r="53" spans="1:67" ht="27" customHeight="1" x14ac:dyDescent="0.25">
      <c r="A53" s="9"/>
      <c r="B53" s="70" t="s">
        <v>225</v>
      </c>
      <c r="C53" s="139">
        <f t="shared" si="24"/>
        <v>21</v>
      </c>
      <c r="D53" s="139">
        <f t="shared" si="19"/>
        <v>0.3</v>
      </c>
      <c r="E53" s="6"/>
      <c r="F53" s="6"/>
      <c r="G53" s="6"/>
      <c r="H53" s="6"/>
      <c r="I53" s="122">
        <v>21</v>
      </c>
      <c r="J53" s="122">
        <v>0.3</v>
      </c>
      <c r="K53" s="6"/>
      <c r="L53" s="6"/>
      <c r="M53" s="6"/>
      <c r="N53" s="6"/>
      <c r="O53" s="6"/>
      <c r="P53" s="6"/>
      <c r="Q53" s="188"/>
      <c r="R53" s="188"/>
      <c r="S53" s="139">
        <f t="shared" si="25"/>
        <v>0</v>
      </c>
      <c r="T53" s="139">
        <f t="shared" si="20"/>
        <v>0</v>
      </c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97"/>
      <c r="AH53" s="197"/>
      <c r="AI53" s="101">
        <f t="shared" si="26"/>
        <v>21</v>
      </c>
      <c r="AJ53" s="101">
        <f t="shared" si="21"/>
        <v>0.3</v>
      </c>
      <c r="AK53" s="102">
        <f t="shared" si="28"/>
        <v>0</v>
      </c>
      <c r="AL53" s="102">
        <f t="shared" si="22"/>
        <v>0</v>
      </c>
      <c r="AM53" s="102">
        <f t="shared" si="22"/>
        <v>0</v>
      </c>
      <c r="AN53" s="102">
        <f t="shared" si="22"/>
        <v>0</v>
      </c>
      <c r="AO53" s="102">
        <f t="shared" si="22"/>
        <v>21</v>
      </c>
      <c r="AP53" s="102">
        <f t="shared" si="22"/>
        <v>0.3</v>
      </c>
      <c r="AQ53" s="102">
        <f t="shared" si="22"/>
        <v>0</v>
      </c>
      <c r="AR53" s="102">
        <f t="shared" si="22"/>
        <v>0</v>
      </c>
      <c r="AS53" s="102">
        <f t="shared" si="22"/>
        <v>0</v>
      </c>
      <c r="AT53" s="102">
        <f t="shared" si="23"/>
        <v>0</v>
      </c>
      <c r="AU53" s="102">
        <f t="shared" si="23"/>
        <v>0</v>
      </c>
      <c r="AV53" s="102">
        <f t="shared" si="23"/>
        <v>0</v>
      </c>
      <c r="AW53" s="102">
        <f t="shared" si="23"/>
        <v>0</v>
      </c>
      <c r="AX53" s="102">
        <f t="shared" si="23"/>
        <v>0</v>
      </c>
      <c r="AY53" s="146">
        <f t="shared" ref="AY53:BH122" si="30">C53-AI53</f>
        <v>0</v>
      </c>
      <c r="AZ53" s="146">
        <f t="shared" si="30"/>
        <v>0</v>
      </c>
      <c r="BA53" s="146">
        <f t="shared" si="29"/>
        <v>0</v>
      </c>
      <c r="BB53" s="146">
        <f t="shared" si="29"/>
        <v>0</v>
      </c>
      <c r="BC53" s="146">
        <f t="shared" si="29"/>
        <v>0</v>
      </c>
      <c r="BD53" s="146">
        <f t="shared" si="29"/>
        <v>0</v>
      </c>
      <c r="BE53" s="146">
        <f t="shared" si="29"/>
        <v>0</v>
      </c>
      <c r="BF53" s="146">
        <f t="shared" si="29"/>
        <v>0</v>
      </c>
      <c r="BG53" s="146">
        <f t="shared" si="29"/>
        <v>0</v>
      </c>
      <c r="BH53" s="146">
        <f t="shared" si="29"/>
        <v>0</v>
      </c>
      <c r="BI53" s="146">
        <f t="shared" si="29"/>
        <v>0</v>
      </c>
      <c r="BJ53" s="146">
        <f t="shared" si="29"/>
        <v>0</v>
      </c>
      <c r="BK53" s="146">
        <f t="shared" si="29"/>
        <v>0</v>
      </c>
      <c r="BL53" s="146">
        <f t="shared" si="29"/>
        <v>0</v>
      </c>
      <c r="BM53" s="146">
        <f t="shared" si="29"/>
        <v>0</v>
      </c>
      <c r="BN53" s="146">
        <f t="shared" si="29"/>
        <v>0</v>
      </c>
      <c r="BO53" s="181">
        <f t="shared" si="14"/>
        <v>0</v>
      </c>
    </row>
    <row r="54" spans="1:67" ht="26.4" x14ac:dyDescent="0.25">
      <c r="A54" s="27"/>
      <c r="B54" s="29" t="s">
        <v>263</v>
      </c>
      <c r="C54" s="139">
        <f t="shared" si="24"/>
        <v>6.4</v>
      </c>
      <c r="D54" s="139">
        <f t="shared" si="19"/>
        <v>0</v>
      </c>
      <c r="E54" s="6"/>
      <c r="F54" s="6"/>
      <c r="G54" s="6"/>
      <c r="H54" s="6"/>
      <c r="I54" s="122">
        <v>6.4</v>
      </c>
      <c r="J54" s="122"/>
      <c r="K54" s="6"/>
      <c r="L54" s="6"/>
      <c r="M54" s="6"/>
      <c r="N54" s="6"/>
      <c r="O54" s="6"/>
      <c r="P54" s="6"/>
      <c r="Q54" s="188"/>
      <c r="R54" s="188"/>
      <c r="S54" s="139">
        <f t="shared" si="25"/>
        <v>-4.3</v>
      </c>
      <c r="T54" s="139">
        <f t="shared" si="20"/>
        <v>0</v>
      </c>
      <c r="U54" s="120"/>
      <c r="V54" s="120"/>
      <c r="W54" s="120"/>
      <c r="X54" s="120"/>
      <c r="Y54" s="120">
        <v>-4.3</v>
      </c>
      <c r="Z54" s="120"/>
      <c r="AA54" s="120"/>
      <c r="AB54" s="120"/>
      <c r="AC54" s="120"/>
      <c r="AD54" s="120"/>
      <c r="AE54" s="120"/>
      <c r="AF54" s="120"/>
      <c r="AG54" s="197"/>
      <c r="AH54" s="197"/>
      <c r="AI54" s="101">
        <f t="shared" si="26"/>
        <v>2.1000000000000005</v>
      </c>
      <c r="AJ54" s="101">
        <f t="shared" si="21"/>
        <v>0</v>
      </c>
      <c r="AK54" s="102">
        <f t="shared" si="28"/>
        <v>0</v>
      </c>
      <c r="AL54" s="102">
        <f t="shared" si="22"/>
        <v>0</v>
      </c>
      <c r="AM54" s="102">
        <f t="shared" si="22"/>
        <v>0</v>
      </c>
      <c r="AN54" s="102">
        <f t="shared" si="22"/>
        <v>0</v>
      </c>
      <c r="AO54" s="102">
        <f t="shared" si="22"/>
        <v>2.1000000000000005</v>
      </c>
      <c r="AP54" s="102">
        <f t="shared" si="22"/>
        <v>0</v>
      </c>
      <c r="AQ54" s="102">
        <f t="shared" si="22"/>
        <v>0</v>
      </c>
      <c r="AR54" s="102">
        <f t="shared" si="22"/>
        <v>0</v>
      </c>
      <c r="AS54" s="102">
        <f t="shared" si="22"/>
        <v>0</v>
      </c>
      <c r="AT54" s="102">
        <f t="shared" si="23"/>
        <v>0</v>
      </c>
      <c r="AU54" s="102">
        <f t="shared" si="23"/>
        <v>0</v>
      </c>
      <c r="AV54" s="102">
        <f t="shared" si="23"/>
        <v>0</v>
      </c>
      <c r="AW54" s="102">
        <f t="shared" si="23"/>
        <v>0</v>
      </c>
      <c r="AX54" s="102">
        <f t="shared" si="23"/>
        <v>0</v>
      </c>
      <c r="AY54" s="146">
        <f t="shared" si="30"/>
        <v>4.3</v>
      </c>
      <c r="AZ54" s="146">
        <f t="shared" si="30"/>
        <v>0</v>
      </c>
      <c r="BA54" s="146">
        <f t="shared" si="29"/>
        <v>0</v>
      </c>
      <c r="BB54" s="146">
        <f t="shared" si="29"/>
        <v>0</v>
      </c>
      <c r="BC54" s="146">
        <f t="shared" si="29"/>
        <v>0</v>
      </c>
      <c r="BD54" s="146">
        <f t="shared" si="29"/>
        <v>0</v>
      </c>
      <c r="BE54" s="146">
        <f t="shared" si="29"/>
        <v>4.3</v>
      </c>
      <c r="BF54" s="146">
        <f t="shared" si="29"/>
        <v>0</v>
      </c>
      <c r="BG54" s="146">
        <f t="shared" si="29"/>
        <v>0</v>
      </c>
      <c r="BH54" s="146">
        <f t="shared" si="29"/>
        <v>0</v>
      </c>
      <c r="BI54" s="146">
        <f t="shared" si="29"/>
        <v>0</v>
      </c>
      <c r="BJ54" s="146">
        <f t="shared" si="29"/>
        <v>0</v>
      </c>
      <c r="BK54" s="146">
        <f t="shared" si="29"/>
        <v>0</v>
      </c>
      <c r="BL54" s="146">
        <f t="shared" si="29"/>
        <v>0</v>
      </c>
      <c r="BM54" s="146">
        <f t="shared" si="29"/>
        <v>0</v>
      </c>
      <c r="BN54" s="146">
        <f t="shared" si="29"/>
        <v>0</v>
      </c>
      <c r="BO54" s="181">
        <f t="shared" si="14"/>
        <v>0</v>
      </c>
    </row>
    <row r="55" spans="1:67" x14ac:dyDescent="0.25">
      <c r="A55" s="27"/>
      <c r="B55" s="29" t="s">
        <v>407</v>
      </c>
      <c r="C55" s="139">
        <f t="shared" si="24"/>
        <v>31.1</v>
      </c>
      <c r="D55" s="139">
        <f t="shared" si="19"/>
        <v>0</v>
      </c>
      <c r="E55" s="6"/>
      <c r="F55" s="6"/>
      <c r="G55" s="6"/>
      <c r="H55" s="6"/>
      <c r="I55" s="122">
        <v>31.1</v>
      </c>
      <c r="J55" s="122"/>
      <c r="K55" s="6"/>
      <c r="L55" s="6"/>
      <c r="M55" s="6"/>
      <c r="N55" s="6"/>
      <c r="O55" s="6"/>
      <c r="P55" s="6"/>
      <c r="Q55" s="188"/>
      <c r="R55" s="188"/>
      <c r="S55" s="139">
        <f t="shared" si="25"/>
        <v>0</v>
      </c>
      <c r="T55" s="139">
        <f t="shared" si="20"/>
        <v>0</v>
      </c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97"/>
      <c r="AH55" s="197"/>
      <c r="AI55" s="101">
        <f t="shared" si="26"/>
        <v>31.1</v>
      </c>
      <c r="AJ55" s="101">
        <f t="shared" si="21"/>
        <v>0</v>
      </c>
      <c r="AK55" s="102">
        <f t="shared" si="28"/>
        <v>0</v>
      </c>
      <c r="AL55" s="102">
        <f t="shared" si="22"/>
        <v>0</v>
      </c>
      <c r="AM55" s="102">
        <f t="shared" si="22"/>
        <v>0</v>
      </c>
      <c r="AN55" s="102">
        <f t="shared" si="22"/>
        <v>0</v>
      </c>
      <c r="AO55" s="102">
        <f t="shared" si="22"/>
        <v>31.1</v>
      </c>
      <c r="AP55" s="102">
        <f t="shared" si="22"/>
        <v>0</v>
      </c>
      <c r="AQ55" s="102">
        <f t="shared" si="22"/>
        <v>0</v>
      </c>
      <c r="AR55" s="102">
        <f t="shared" si="22"/>
        <v>0</v>
      </c>
      <c r="AS55" s="102">
        <f t="shared" si="22"/>
        <v>0</v>
      </c>
      <c r="AT55" s="102">
        <f t="shared" si="23"/>
        <v>0</v>
      </c>
      <c r="AU55" s="102">
        <f t="shared" si="23"/>
        <v>0</v>
      </c>
      <c r="AV55" s="102">
        <f t="shared" si="23"/>
        <v>0</v>
      </c>
      <c r="AW55" s="102">
        <f t="shared" si="23"/>
        <v>0</v>
      </c>
      <c r="AX55" s="102">
        <f t="shared" si="23"/>
        <v>0</v>
      </c>
      <c r="AY55" s="146">
        <f t="shared" si="30"/>
        <v>0</v>
      </c>
      <c r="AZ55" s="146">
        <f t="shared" si="30"/>
        <v>0</v>
      </c>
      <c r="BA55" s="146">
        <f t="shared" si="29"/>
        <v>0</v>
      </c>
      <c r="BB55" s="146">
        <f t="shared" si="29"/>
        <v>0</v>
      </c>
      <c r="BC55" s="146">
        <f t="shared" si="29"/>
        <v>0</v>
      </c>
      <c r="BD55" s="146">
        <f t="shared" si="29"/>
        <v>0</v>
      </c>
      <c r="BE55" s="146">
        <f t="shared" si="29"/>
        <v>0</v>
      </c>
      <c r="BF55" s="146">
        <f t="shared" si="29"/>
        <v>0</v>
      </c>
      <c r="BG55" s="146">
        <f t="shared" si="29"/>
        <v>0</v>
      </c>
      <c r="BH55" s="146">
        <f t="shared" si="29"/>
        <v>0</v>
      </c>
      <c r="BI55" s="146">
        <f t="shared" si="29"/>
        <v>0</v>
      </c>
      <c r="BJ55" s="146">
        <f t="shared" si="29"/>
        <v>0</v>
      </c>
      <c r="BK55" s="146">
        <f t="shared" si="29"/>
        <v>0</v>
      </c>
      <c r="BL55" s="146">
        <f t="shared" si="29"/>
        <v>0</v>
      </c>
      <c r="BM55" s="146">
        <f t="shared" si="29"/>
        <v>0</v>
      </c>
      <c r="BN55" s="146">
        <f t="shared" si="29"/>
        <v>0</v>
      </c>
      <c r="BO55" s="181">
        <f t="shared" si="14"/>
        <v>0</v>
      </c>
    </row>
    <row r="56" spans="1:67" ht="39.6" x14ac:dyDescent="0.25">
      <c r="A56" s="27"/>
      <c r="B56" s="29" t="s">
        <v>408</v>
      </c>
      <c r="C56" s="139">
        <f t="shared" si="24"/>
        <v>1.8</v>
      </c>
      <c r="D56" s="139">
        <f t="shared" si="19"/>
        <v>1.8</v>
      </c>
      <c r="E56" s="6"/>
      <c r="F56" s="6"/>
      <c r="G56" s="6"/>
      <c r="H56" s="6"/>
      <c r="I56" s="122">
        <v>1.8</v>
      </c>
      <c r="J56" s="122">
        <v>1.8</v>
      </c>
      <c r="K56" s="6"/>
      <c r="L56" s="6"/>
      <c r="M56" s="6"/>
      <c r="N56" s="6"/>
      <c r="O56" s="6"/>
      <c r="P56" s="6"/>
      <c r="Q56" s="188"/>
      <c r="R56" s="188"/>
      <c r="S56" s="139">
        <f t="shared" si="25"/>
        <v>0</v>
      </c>
      <c r="T56" s="139">
        <f t="shared" si="20"/>
        <v>0</v>
      </c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97"/>
      <c r="AH56" s="197"/>
      <c r="AI56" s="101">
        <f t="shared" si="26"/>
        <v>1.8</v>
      </c>
      <c r="AJ56" s="101">
        <f t="shared" si="21"/>
        <v>1.8</v>
      </c>
      <c r="AK56" s="102">
        <f t="shared" si="28"/>
        <v>0</v>
      </c>
      <c r="AL56" s="102">
        <f t="shared" si="22"/>
        <v>0</v>
      </c>
      <c r="AM56" s="102">
        <f t="shared" si="22"/>
        <v>0</v>
      </c>
      <c r="AN56" s="102">
        <f t="shared" si="22"/>
        <v>0</v>
      </c>
      <c r="AO56" s="102">
        <f t="shared" si="22"/>
        <v>1.8</v>
      </c>
      <c r="AP56" s="102">
        <f t="shared" si="22"/>
        <v>1.8</v>
      </c>
      <c r="AQ56" s="102">
        <f t="shared" si="22"/>
        <v>0</v>
      </c>
      <c r="AR56" s="102">
        <f t="shared" si="22"/>
        <v>0</v>
      </c>
      <c r="AS56" s="102">
        <f t="shared" si="22"/>
        <v>0</v>
      </c>
      <c r="AT56" s="102">
        <f t="shared" si="23"/>
        <v>0</v>
      </c>
      <c r="AU56" s="102">
        <f t="shared" si="23"/>
        <v>0</v>
      </c>
      <c r="AV56" s="102">
        <f t="shared" si="23"/>
        <v>0</v>
      </c>
      <c r="AW56" s="102">
        <f t="shared" si="23"/>
        <v>0</v>
      </c>
      <c r="AX56" s="102">
        <f t="shared" si="23"/>
        <v>0</v>
      </c>
      <c r="AY56" s="146">
        <f t="shared" si="30"/>
        <v>0</v>
      </c>
      <c r="AZ56" s="146">
        <f t="shared" si="30"/>
        <v>0</v>
      </c>
      <c r="BA56" s="146">
        <f t="shared" si="29"/>
        <v>0</v>
      </c>
      <c r="BB56" s="146">
        <f t="shared" si="29"/>
        <v>0</v>
      </c>
      <c r="BC56" s="146">
        <f t="shared" si="29"/>
        <v>0</v>
      </c>
      <c r="BD56" s="146">
        <f t="shared" si="29"/>
        <v>0</v>
      </c>
      <c r="BE56" s="146">
        <f t="shared" si="29"/>
        <v>0</v>
      </c>
      <c r="BF56" s="146">
        <f t="shared" si="29"/>
        <v>0</v>
      </c>
      <c r="BG56" s="146">
        <f t="shared" si="29"/>
        <v>0</v>
      </c>
      <c r="BH56" s="146">
        <f t="shared" si="29"/>
        <v>0</v>
      </c>
      <c r="BI56" s="146">
        <f t="shared" si="29"/>
        <v>0</v>
      </c>
      <c r="BJ56" s="146">
        <f t="shared" si="29"/>
        <v>0</v>
      </c>
      <c r="BK56" s="146">
        <f t="shared" si="29"/>
        <v>0</v>
      </c>
      <c r="BL56" s="146">
        <f t="shared" si="29"/>
        <v>0</v>
      </c>
      <c r="BM56" s="146">
        <f t="shared" si="29"/>
        <v>0</v>
      </c>
      <c r="BN56" s="146">
        <f t="shared" si="29"/>
        <v>0</v>
      </c>
      <c r="BO56" s="181">
        <f t="shared" si="14"/>
        <v>0</v>
      </c>
    </row>
    <row r="57" spans="1:67" s="53" customFormat="1" ht="15" customHeight="1" x14ac:dyDescent="0.25">
      <c r="A57" s="95"/>
      <c r="B57" s="31" t="s">
        <v>250</v>
      </c>
      <c r="C57" s="139">
        <f t="shared" si="24"/>
        <v>233.7</v>
      </c>
      <c r="D57" s="139">
        <f t="shared" si="19"/>
        <v>11</v>
      </c>
      <c r="E57" s="124"/>
      <c r="F57" s="124"/>
      <c r="G57" s="124"/>
      <c r="H57" s="124"/>
      <c r="I57" s="122">
        <v>233.7</v>
      </c>
      <c r="J57" s="122">
        <v>11</v>
      </c>
      <c r="K57" s="124"/>
      <c r="L57" s="124"/>
      <c r="M57" s="124"/>
      <c r="N57" s="124"/>
      <c r="O57" s="124"/>
      <c r="P57" s="124"/>
      <c r="Q57" s="190"/>
      <c r="R57" s="190"/>
      <c r="S57" s="139">
        <f t="shared" si="25"/>
        <v>0</v>
      </c>
      <c r="T57" s="139">
        <f t="shared" si="20"/>
        <v>0</v>
      </c>
      <c r="U57" s="126"/>
      <c r="V57" s="126"/>
      <c r="W57" s="126"/>
      <c r="X57" s="126"/>
      <c r="Y57" s="126"/>
      <c r="Z57" s="126"/>
      <c r="AA57" s="126"/>
      <c r="AB57" s="126"/>
      <c r="AC57" s="126"/>
      <c r="AD57" s="126"/>
      <c r="AE57" s="126"/>
      <c r="AF57" s="126"/>
      <c r="AG57" s="199"/>
      <c r="AH57" s="199"/>
      <c r="AI57" s="101">
        <f t="shared" si="26"/>
        <v>233.7</v>
      </c>
      <c r="AJ57" s="101">
        <f t="shared" si="21"/>
        <v>11</v>
      </c>
      <c r="AK57" s="102">
        <f t="shared" si="28"/>
        <v>0</v>
      </c>
      <c r="AL57" s="102">
        <f t="shared" si="22"/>
        <v>0</v>
      </c>
      <c r="AM57" s="102">
        <f t="shared" si="22"/>
        <v>0</v>
      </c>
      <c r="AN57" s="102">
        <f t="shared" si="22"/>
        <v>0</v>
      </c>
      <c r="AO57" s="102">
        <f t="shared" si="22"/>
        <v>233.7</v>
      </c>
      <c r="AP57" s="102">
        <f t="shared" si="22"/>
        <v>11</v>
      </c>
      <c r="AQ57" s="102">
        <f t="shared" si="22"/>
        <v>0</v>
      </c>
      <c r="AR57" s="102">
        <f t="shared" si="22"/>
        <v>0</v>
      </c>
      <c r="AS57" s="102">
        <f t="shared" si="22"/>
        <v>0</v>
      </c>
      <c r="AT57" s="102">
        <f t="shared" si="23"/>
        <v>0</v>
      </c>
      <c r="AU57" s="102">
        <f t="shared" si="23"/>
        <v>0</v>
      </c>
      <c r="AV57" s="102">
        <f t="shared" si="23"/>
        <v>0</v>
      </c>
      <c r="AW57" s="102">
        <f t="shared" si="23"/>
        <v>0</v>
      </c>
      <c r="AX57" s="102">
        <f t="shared" si="23"/>
        <v>0</v>
      </c>
      <c r="AY57" s="146">
        <f t="shared" si="30"/>
        <v>0</v>
      </c>
      <c r="AZ57" s="146">
        <f t="shared" si="30"/>
        <v>0</v>
      </c>
      <c r="BA57" s="146">
        <f t="shared" si="29"/>
        <v>0</v>
      </c>
      <c r="BB57" s="146">
        <f t="shared" si="29"/>
        <v>0</v>
      </c>
      <c r="BC57" s="146">
        <f t="shared" si="29"/>
        <v>0</v>
      </c>
      <c r="BD57" s="146">
        <f t="shared" si="29"/>
        <v>0</v>
      </c>
      <c r="BE57" s="146">
        <f t="shared" si="29"/>
        <v>0</v>
      </c>
      <c r="BF57" s="146">
        <f t="shared" si="29"/>
        <v>0</v>
      </c>
      <c r="BG57" s="146">
        <f t="shared" si="29"/>
        <v>0</v>
      </c>
      <c r="BH57" s="146">
        <f t="shared" si="29"/>
        <v>0</v>
      </c>
      <c r="BI57" s="146">
        <f t="shared" si="29"/>
        <v>0</v>
      </c>
      <c r="BJ57" s="146">
        <f t="shared" si="29"/>
        <v>0</v>
      </c>
      <c r="BK57" s="146">
        <f t="shared" si="29"/>
        <v>0</v>
      </c>
      <c r="BL57" s="146">
        <f t="shared" si="29"/>
        <v>0</v>
      </c>
      <c r="BM57" s="146">
        <f t="shared" si="29"/>
        <v>0</v>
      </c>
      <c r="BN57" s="146">
        <f t="shared" si="29"/>
        <v>0</v>
      </c>
      <c r="BO57" s="181">
        <f t="shared" si="14"/>
        <v>0</v>
      </c>
    </row>
    <row r="58" spans="1:67" ht="15" customHeight="1" x14ac:dyDescent="0.25">
      <c r="A58" s="9"/>
      <c r="B58" s="1" t="s">
        <v>293</v>
      </c>
      <c r="C58" s="139">
        <f t="shared" si="24"/>
        <v>909</v>
      </c>
      <c r="D58" s="139">
        <f t="shared" si="19"/>
        <v>240.2</v>
      </c>
      <c r="E58" s="6">
        <v>475.1</v>
      </c>
      <c r="F58" s="6">
        <v>239.2</v>
      </c>
      <c r="G58" s="6">
        <f>G59</f>
        <v>219</v>
      </c>
      <c r="H58" s="6">
        <f>H59</f>
        <v>0</v>
      </c>
      <c r="I58" s="6"/>
      <c r="J58" s="6"/>
      <c r="K58" s="6"/>
      <c r="L58" s="6"/>
      <c r="M58" s="6"/>
      <c r="N58" s="6"/>
      <c r="O58" s="6">
        <v>214.9</v>
      </c>
      <c r="P58" s="6">
        <v>1</v>
      </c>
      <c r="Q58" s="188"/>
      <c r="R58" s="188"/>
      <c r="S58" s="139">
        <f t="shared" si="25"/>
        <v>22.6</v>
      </c>
      <c r="T58" s="139">
        <f t="shared" si="20"/>
        <v>0</v>
      </c>
      <c r="U58" s="120">
        <v>22.6</v>
      </c>
      <c r="V58" s="120"/>
      <c r="W58" s="120">
        <f>W59</f>
        <v>0</v>
      </c>
      <c r="X58" s="120">
        <f>X59</f>
        <v>0</v>
      </c>
      <c r="Y58" s="120"/>
      <c r="Z58" s="120"/>
      <c r="AA58" s="120"/>
      <c r="AB58" s="120"/>
      <c r="AC58" s="120"/>
      <c r="AD58" s="120"/>
      <c r="AE58" s="120"/>
      <c r="AF58" s="120"/>
      <c r="AG58" s="197"/>
      <c r="AH58" s="197"/>
      <c r="AI58" s="101">
        <f t="shared" si="26"/>
        <v>931.6</v>
      </c>
      <c r="AJ58" s="101">
        <f t="shared" si="21"/>
        <v>240.2</v>
      </c>
      <c r="AK58" s="5">
        <f t="shared" si="28"/>
        <v>497.70000000000005</v>
      </c>
      <c r="AL58" s="5">
        <f t="shared" si="22"/>
        <v>239.2</v>
      </c>
      <c r="AM58" s="5">
        <f t="shared" si="22"/>
        <v>219</v>
      </c>
      <c r="AN58" s="5">
        <f t="shared" si="22"/>
        <v>0</v>
      </c>
      <c r="AO58" s="5">
        <f t="shared" si="22"/>
        <v>0</v>
      </c>
      <c r="AP58" s="5">
        <f t="shared" si="22"/>
        <v>0</v>
      </c>
      <c r="AQ58" s="5">
        <f t="shared" si="22"/>
        <v>0</v>
      </c>
      <c r="AR58" s="5">
        <f t="shared" si="22"/>
        <v>0</v>
      </c>
      <c r="AS58" s="5">
        <f t="shared" si="22"/>
        <v>0</v>
      </c>
      <c r="AT58" s="5">
        <f t="shared" si="23"/>
        <v>0</v>
      </c>
      <c r="AU58" s="5">
        <f t="shared" si="23"/>
        <v>214.9</v>
      </c>
      <c r="AV58" s="5">
        <f t="shared" si="23"/>
        <v>1</v>
      </c>
      <c r="AW58" s="5">
        <f t="shared" si="23"/>
        <v>0</v>
      </c>
      <c r="AX58" s="5">
        <f t="shared" si="23"/>
        <v>0</v>
      </c>
      <c r="AY58" s="146">
        <f t="shared" si="30"/>
        <v>-22.600000000000023</v>
      </c>
      <c r="AZ58" s="146">
        <f t="shared" si="30"/>
        <v>0</v>
      </c>
      <c r="BA58" s="146">
        <f t="shared" si="29"/>
        <v>-22.600000000000023</v>
      </c>
      <c r="BB58" s="146">
        <f t="shared" si="29"/>
        <v>0</v>
      </c>
      <c r="BC58" s="146">
        <f t="shared" si="29"/>
        <v>0</v>
      </c>
      <c r="BD58" s="146">
        <f t="shared" si="29"/>
        <v>0</v>
      </c>
      <c r="BE58" s="146">
        <f t="shared" si="29"/>
        <v>0</v>
      </c>
      <c r="BF58" s="146">
        <f t="shared" si="29"/>
        <v>0</v>
      </c>
      <c r="BG58" s="146">
        <f t="shared" si="29"/>
        <v>0</v>
      </c>
      <c r="BH58" s="146">
        <f t="shared" si="29"/>
        <v>0</v>
      </c>
      <c r="BI58" s="146">
        <f t="shared" si="29"/>
        <v>0</v>
      </c>
      <c r="BJ58" s="146">
        <f t="shared" si="29"/>
        <v>0</v>
      </c>
      <c r="BK58" s="146">
        <f t="shared" si="29"/>
        <v>0</v>
      </c>
      <c r="BL58" s="146">
        <f t="shared" si="29"/>
        <v>0</v>
      </c>
      <c r="BM58" s="146">
        <f t="shared" si="29"/>
        <v>0</v>
      </c>
      <c r="BN58" s="146">
        <f t="shared" si="29"/>
        <v>0</v>
      </c>
      <c r="BO58" s="181">
        <f t="shared" si="14"/>
        <v>0</v>
      </c>
    </row>
    <row r="59" spans="1:67" s="53" customFormat="1" ht="24.75" customHeight="1" x14ac:dyDescent="0.25">
      <c r="A59" s="95"/>
      <c r="B59" s="29" t="s">
        <v>79</v>
      </c>
      <c r="C59" s="139">
        <f t="shared" si="24"/>
        <v>219</v>
      </c>
      <c r="D59" s="139">
        <f t="shared" si="19"/>
        <v>0</v>
      </c>
      <c r="E59" s="124"/>
      <c r="F59" s="124"/>
      <c r="G59" s="124">
        <v>219</v>
      </c>
      <c r="H59" s="124"/>
      <c r="I59" s="124"/>
      <c r="J59" s="124"/>
      <c r="K59" s="124"/>
      <c r="L59" s="124"/>
      <c r="M59" s="124"/>
      <c r="N59" s="124"/>
      <c r="O59" s="124"/>
      <c r="P59" s="124"/>
      <c r="Q59" s="190"/>
      <c r="R59" s="190"/>
      <c r="S59" s="139">
        <f t="shared" si="25"/>
        <v>0</v>
      </c>
      <c r="T59" s="139">
        <f t="shared" si="20"/>
        <v>0</v>
      </c>
      <c r="U59" s="126"/>
      <c r="V59" s="126"/>
      <c r="W59" s="126"/>
      <c r="X59" s="126"/>
      <c r="Y59" s="126"/>
      <c r="Z59" s="126"/>
      <c r="AA59" s="126"/>
      <c r="AB59" s="126"/>
      <c r="AC59" s="126"/>
      <c r="AD59" s="126"/>
      <c r="AE59" s="126"/>
      <c r="AF59" s="126"/>
      <c r="AG59" s="199"/>
      <c r="AH59" s="199"/>
      <c r="AI59" s="101">
        <f t="shared" si="26"/>
        <v>219</v>
      </c>
      <c r="AJ59" s="101">
        <f t="shared" si="21"/>
        <v>0</v>
      </c>
      <c r="AK59" s="102">
        <f t="shared" si="28"/>
        <v>0</v>
      </c>
      <c r="AL59" s="102">
        <f t="shared" si="22"/>
        <v>0</v>
      </c>
      <c r="AM59" s="102">
        <f t="shared" si="22"/>
        <v>219</v>
      </c>
      <c r="AN59" s="102">
        <f t="shared" si="22"/>
        <v>0</v>
      </c>
      <c r="AO59" s="102">
        <f t="shared" si="22"/>
        <v>0</v>
      </c>
      <c r="AP59" s="102">
        <f t="shared" si="22"/>
        <v>0</v>
      </c>
      <c r="AQ59" s="102">
        <f t="shared" si="22"/>
        <v>0</v>
      </c>
      <c r="AR59" s="102">
        <f t="shared" si="22"/>
        <v>0</v>
      </c>
      <c r="AS59" s="102">
        <f t="shared" si="22"/>
        <v>0</v>
      </c>
      <c r="AT59" s="102">
        <f t="shared" si="23"/>
        <v>0</v>
      </c>
      <c r="AU59" s="102">
        <f t="shared" si="23"/>
        <v>0</v>
      </c>
      <c r="AV59" s="102">
        <f t="shared" si="23"/>
        <v>0</v>
      </c>
      <c r="AW59" s="102">
        <f t="shared" si="23"/>
        <v>0</v>
      </c>
      <c r="AX59" s="102">
        <f t="shared" si="23"/>
        <v>0</v>
      </c>
      <c r="AY59" s="146">
        <f t="shared" si="30"/>
        <v>0</v>
      </c>
      <c r="AZ59" s="146">
        <f t="shared" si="30"/>
        <v>0</v>
      </c>
      <c r="BA59" s="146">
        <f t="shared" si="29"/>
        <v>0</v>
      </c>
      <c r="BB59" s="146">
        <f t="shared" si="29"/>
        <v>0</v>
      </c>
      <c r="BC59" s="146">
        <f t="shared" si="29"/>
        <v>0</v>
      </c>
      <c r="BD59" s="146">
        <f t="shared" si="29"/>
        <v>0</v>
      </c>
      <c r="BE59" s="146">
        <f t="shared" si="29"/>
        <v>0</v>
      </c>
      <c r="BF59" s="146">
        <f t="shared" si="29"/>
        <v>0</v>
      </c>
      <c r="BG59" s="146">
        <f t="shared" si="29"/>
        <v>0</v>
      </c>
      <c r="BH59" s="146">
        <f t="shared" si="29"/>
        <v>0</v>
      </c>
      <c r="BI59" s="146">
        <f t="shared" si="29"/>
        <v>0</v>
      </c>
      <c r="BJ59" s="146">
        <f t="shared" si="29"/>
        <v>0</v>
      </c>
      <c r="BK59" s="146">
        <f t="shared" si="29"/>
        <v>0</v>
      </c>
      <c r="BL59" s="146">
        <f t="shared" si="29"/>
        <v>0</v>
      </c>
      <c r="BM59" s="146">
        <f t="shared" si="29"/>
        <v>0</v>
      </c>
      <c r="BN59" s="146">
        <f t="shared" si="29"/>
        <v>0</v>
      </c>
      <c r="BO59" s="181">
        <f t="shared" si="14"/>
        <v>0</v>
      </c>
    </row>
    <row r="60" spans="1:67" ht="15" customHeight="1" x14ac:dyDescent="0.25">
      <c r="A60" s="27"/>
      <c r="B60" s="14" t="s">
        <v>349</v>
      </c>
      <c r="C60" s="138">
        <f t="shared" si="24"/>
        <v>2239.4</v>
      </c>
      <c r="D60" s="139">
        <f t="shared" si="19"/>
        <v>151.79999999999998</v>
      </c>
      <c r="E60" s="6">
        <v>1336.9</v>
      </c>
      <c r="F60" s="6">
        <v>137.5</v>
      </c>
      <c r="G60" s="6"/>
      <c r="H60" s="6"/>
      <c r="I60" s="6">
        <f>SUM(I61:I62)</f>
        <v>728.5</v>
      </c>
      <c r="J60" s="6">
        <f>SUM(J61:J62)</f>
        <v>0.6</v>
      </c>
      <c r="K60" s="6"/>
      <c r="L60" s="6"/>
      <c r="M60" s="6"/>
      <c r="N60" s="6"/>
      <c r="O60" s="6">
        <v>140.5</v>
      </c>
      <c r="P60" s="6">
        <v>13.7</v>
      </c>
      <c r="Q60" s="188">
        <f>'[1]4 priedas_ nepanaudotos lėšos'!C24</f>
        <v>33.5</v>
      </c>
      <c r="R60" s="188">
        <f>'[1]4 priedas_ nepanaudotos lėšos'!D24</f>
        <v>0</v>
      </c>
      <c r="S60" s="138">
        <f t="shared" si="25"/>
        <v>0</v>
      </c>
      <c r="T60" s="139">
        <f t="shared" si="20"/>
        <v>0</v>
      </c>
      <c r="U60" s="120"/>
      <c r="V60" s="120"/>
      <c r="W60" s="120"/>
      <c r="X60" s="120"/>
      <c r="Y60" s="120">
        <f>SUM(Y61:Y62)</f>
        <v>0</v>
      </c>
      <c r="Z60" s="120">
        <f>SUM(Z61:Z62)</f>
        <v>0</v>
      </c>
      <c r="AA60" s="120"/>
      <c r="AB60" s="120"/>
      <c r="AC60" s="120"/>
      <c r="AD60" s="120"/>
      <c r="AE60" s="120"/>
      <c r="AF60" s="120"/>
      <c r="AG60" s="199">
        <f>'[1]4 priedas_ nepanaudotos lėšos'!O24</f>
        <v>0</v>
      </c>
      <c r="AH60" s="199">
        <f>'[1]4 priedas_ nepanaudotos lėšos'!P24</f>
        <v>0</v>
      </c>
      <c r="AI60" s="100">
        <f t="shared" si="26"/>
        <v>2239.4</v>
      </c>
      <c r="AJ60" s="101">
        <f t="shared" si="21"/>
        <v>151.79999999999998</v>
      </c>
      <c r="AK60" s="5">
        <f t="shared" si="28"/>
        <v>1336.9</v>
      </c>
      <c r="AL60" s="5">
        <f t="shared" si="22"/>
        <v>137.5</v>
      </c>
      <c r="AM60" s="5">
        <f t="shared" si="22"/>
        <v>0</v>
      </c>
      <c r="AN60" s="5">
        <f t="shared" si="22"/>
        <v>0</v>
      </c>
      <c r="AO60" s="5">
        <f t="shared" si="22"/>
        <v>728.5</v>
      </c>
      <c r="AP60" s="5">
        <f t="shared" si="22"/>
        <v>0.6</v>
      </c>
      <c r="AQ60" s="5">
        <f t="shared" si="22"/>
        <v>0</v>
      </c>
      <c r="AR60" s="5">
        <f t="shared" si="22"/>
        <v>0</v>
      </c>
      <c r="AS60" s="5">
        <f t="shared" si="22"/>
        <v>0</v>
      </c>
      <c r="AT60" s="5">
        <f t="shared" si="23"/>
        <v>0</v>
      </c>
      <c r="AU60" s="5">
        <f t="shared" si="23"/>
        <v>140.5</v>
      </c>
      <c r="AV60" s="5">
        <f t="shared" si="23"/>
        <v>13.7</v>
      </c>
      <c r="AW60" s="5">
        <f t="shared" si="23"/>
        <v>33.5</v>
      </c>
      <c r="AX60" s="5">
        <f t="shared" si="23"/>
        <v>0</v>
      </c>
      <c r="AY60" s="146">
        <f t="shared" si="30"/>
        <v>0</v>
      </c>
      <c r="AZ60" s="146">
        <f t="shared" si="30"/>
        <v>0</v>
      </c>
      <c r="BA60" s="146">
        <f t="shared" si="29"/>
        <v>0</v>
      </c>
      <c r="BB60" s="146">
        <f t="shared" si="29"/>
        <v>0</v>
      </c>
      <c r="BC60" s="146">
        <f t="shared" si="29"/>
        <v>0</v>
      </c>
      <c r="BD60" s="146">
        <f t="shared" si="29"/>
        <v>0</v>
      </c>
      <c r="BE60" s="146">
        <f t="shared" si="29"/>
        <v>0</v>
      </c>
      <c r="BF60" s="146">
        <f t="shared" si="29"/>
        <v>0</v>
      </c>
      <c r="BG60" s="146">
        <f t="shared" si="29"/>
        <v>0</v>
      </c>
      <c r="BH60" s="146">
        <f t="shared" si="29"/>
        <v>0</v>
      </c>
      <c r="BI60" s="146">
        <f t="shared" si="29"/>
        <v>0</v>
      </c>
      <c r="BJ60" s="146">
        <f t="shared" si="29"/>
        <v>0</v>
      </c>
      <c r="BK60" s="146">
        <f t="shared" si="29"/>
        <v>0</v>
      </c>
      <c r="BL60" s="146">
        <f t="shared" si="29"/>
        <v>0</v>
      </c>
      <c r="BM60" s="146">
        <f t="shared" si="29"/>
        <v>0</v>
      </c>
      <c r="BN60" s="146">
        <f t="shared" si="29"/>
        <v>0</v>
      </c>
      <c r="BO60" s="181">
        <f t="shared" si="14"/>
        <v>0</v>
      </c>
    </row>
    <row r="61" spans="1:67" ht="15" customHeight="1" x14ac:dyDescent="0.25">
      <c r="A61" s="27"/>
      <c r="B61" s="29" t="s">
        <v>409</v>
      </c>
      <c r="C61" s="138">
        <f t="shared" si="24"/>
        <v>28.5</v>
      </c>
      <c r="D61" s="138">
        <f t="shared" si="24"/>
        <v>0.6</v>
      </c>
      <c r="E61" s="6"/>
      <c r="F61" s="6"/>
      <c r="G61" s="6"/>
      <c r="H61" s="6"/>
      <c r="I61" s="6">
        <v>28.5</v>
      </c>
      <c r="J61" s="6">
        <v>0.6</v>
      </c>
      <c r="K61" s="6"/>
      <c r="L61" s="6"/>
      <c r="M61" s="6"/>
      <c r="N61" s="6"/>
      <c r="O61" s="6"/>
      <c r="P61" s="6"/>
      <c r="Q61" s="188"/>
      <c r="R61" s="188"/>
      <c r="S61" s="139">
        <f t="shared" si="25"/>
        <v>0</v>
      </c>
      <c r="T61" s="139">
        <f t="shared" si="20"/>
        <v>0</v>
      </c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97"/>
      <c r="AH61" s="197"/>
      <c r="AI61" s="129">
        <f t="shared" si="26"/>
        <v>28.5</v>
      </c>
      <c r="AJ61" s="101">
        <f t="shared" si="21"/>
        <v>0.6</v>
      </c>
      <c r="AK61" s="102">
        <f t="shared" si="28"/>
        <v>0</v>
      </c>
      <c r="AL61" s="102">
        <f t="shared" si="22"/>
        <v>0</v>
      </c>
      <c r="AM61" s="102">
        <f t="shared" si="22"/>
        <v>0</v>
      </c>
      <c r="AN61" s="102">
        <f t="shared" si="22"/>
        <v>0</v>
      </c>
      <c r="AO61" s="102">
        <f t="shared" si="22"/>
        <v>28.5</v>
      </c>
      <c r="AP61" s="102">
        <f t="shared" si="22"/>
        <v>0.6</v>
      </c>
      <c r="AQ61" s="102">
        <f t="shared" si="22"/>
        <v>0</v>
      </c>
      <c r="AR61" s="102">
        <f t="shared" si="22"/>
        <v>0</v>
      </c>
      <c r="AS61" s="102">
        <f t="shared" si="22"/>
        <v>0</v>
      </c>
      <c r="AT61" s="102">
        <f t="shared" si="23"/>
        <v>0</v>
      </c>
      <c r="AU61" s="102">
        <f t="shared" si="23"/>
        <v>0</v>
      </c>
      <c r="AV61" s="102">
        <f t="shared" si="23"/>
        <v>0</v>
      </c>
      <c r="AW61" s="102">
        <f t="shared" si="23"/>
        <v>0</v>
      </c>
      <c r="AX61" s="102">
        <f t="shared" si="23"/>
        <v>0</v>
      </c>
      <c r="AY61" s="146">
        <f t="shared" si="30"/>
        <v>0</v>
      </c>
      <c r="AZ61" s="146">
        <f>D61-AJ61</f>
        <v>0</v>
      </c>
      <c r="BA61" s="146">
        <f t="shared" si="29"/>
        <v>0</v>
      </c>
      <c r="BB61" s="146">
        <f t="shared" si="29"/>
        <v>0</v>
      </c>
      <c r="BC61" s="146">
        <f t="shared" si="29"/>
        <v>0</v>
      </c>
      <c r="BD61" s="146">
        <f t="shared" si="29"/>
        <v>0</v>
      </c>
      <c r="BE61" s="146">
        <f t="shared" si="29"/>
        <v>0</v>
      </c>
      <c r="BF61" s="146">
        <f t="shared" si="29"/>
        <v>0</v>
      </c>
      <c r="BG61" s="146">
        <f t="shared" si="29"/>
        <v>0</v>
      </c>
      <c r="BH61" s="146">
        <f t="shared" si="29"/>
        <v>0</v>
      </c>
      <c r="BI61" s="146">
        <f t="shared" si="29"/>
        <v>0</v>
      </c>
      <c r="BJ61" s="146">
        <f t="shared" si="29"/>
        <v>0</v>
      </c>
      <c r="BK61" s="146">
        <f t="shared" si="29"/>
        <v>0</v>
      </c>
      <c r="BL61" s="146">
        <f t="shared" si="29"/>
        <v>0</v>
      </c>
      <c r="BM61" s="146">
        <f t="shared" si="29"/>
        <v>0</v>
      </c>
      <c r="BN61" s="146">
        <f t="shared" si="29"/>
        <v>0</v>
      </c>
      <c r="BO61" s="181">
        <f t="shared" si="14"/>
        <v>0</v>
      </c>
    </row>
    <row r="62" spans="1:67" ht="15" customHeight="1" x14ac:dyDescent="0.25">
      <c r="A62" s="27"/>
      <c r="B62" s="31" t="s">
        <v>219</v>
      </c>
      <c r="C62" s="138">
        <f t="shared" ref="C62:D77" si="31">E62+G62+I62+K62+M62+O62+Q62</f>
        <v>700</v>
      </c>
      <c r="D62" s="139">
        <f t="shared" si="31"/>
        <v>0</v>
      </c>
      <c r="E62" s="6"/>
      <c r="F62" s="6"/>
      <c r="G62" s="6"/>
      <c r="H62" s="6"/>
      <c r="I62" s="122">
        <v>700</v>
      </c>
      <c r="J62" s="6"/>
      <c r="K62" s="6"/>
      <c r="L62" s="6"/>
      <c r="M62" s="6"/>
      <c r="N62" s="6"/>
      <c r="O62" s="6"/>
      <c r="P62" s="6"/>
      <c r="Q62" s="188"/>
      <c r="R62" s="188"/>
      <c r="S62" s="139">
        <f t="shared" si="25"/>
        <v>0</v>
      </c>
      <c r="T62" s="139">
        <f t="shared" si="20"/>
        <v>0</v>
      </c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97"/>
      <c r="AH62" s="197"/>
      <c r="AI62" s="129">
        <f t="shared" si="26"/>
        <v>700</v>
      </c>
      <c r="AJ62" s="101"/>
      <c r="AK62" s="102">
        <f t="shared" si="28"/>
        <v>0</v>
      </c>
      <c r="AL62" s="102">
        <f t="shared" si="22"/>
        <v>0</v>
      </c>
      <c r="AM62" s="102">
        <f t="shared" si="22"/>
        <v>0</v>
      </c>
      <c r="AN62" s="102">
        <f t="shared" si="22"/>
        <v>0</v>
      </c>
      <c r="AO62" s="102">
        <f t="shared" si="22"/>
        <v>700</v>
      </c>
      <c r="AP62" s="102">
        <f t="shared" si="22"/>
        <v>0</v>
      </c>
      <c r="AQ62" s="102">
        <f t="shared" si="22"/>
        <v>0</v>
      </c>
      <c r="AR62" s="102">
        <f t="shared" si="22"/>
        <v>0</v>
      </c>
      <c r="AS62" s="102">
        <f t="shared" si="22"/>
        <v>0</v>
      </c>
      <c r="AT62" s="102">
        <f t="shared" si="23"/>
        <v>0</v>
      </c>
      <c r="AU62" s="102">
        <f t="shared" si="23"/>
        <v>0</v>
      </c>
      <c r="AV62" s="102">
        <f t="shared" si="23"/>
        <v>0</v>
      </c>
      <c r="AW62" s="102">
        <f t="shared" si="23"/>
        <v>0</v>
      </c>
      <c r="AX62" s="102">
        <f t="shared" si="23"/>
        <v>0</v>
      </c>
      <c r="AY62" s="146">
        <f t="shared" si="30"/>
        <v>0</v>
      </c>
      <c r="AZ62" s="146">
        <f t="shared" si="30"/>
        <v>0</v>
      </c>
      <c r="BA62" s="146">
        <f t="shared" si="29"/>
        <v>0</v>
      </c>
      <c r="BB62" s="146">
        <f t="shared" si="29"/>
        <v>0</v>
      </c>
      <c r="BC62" s="146">
        <f t="shared" si="29"/>
        <v>0</v>
      </c>
      <c r="BD62" s="146">
        <f t="shared" si="29"/>
        <v>0</v>
      </c>
      <c r="BE62" s="146">
        <f t="shared" si="29"/>
        <v>0</v>
      </c>
      <c r="BF62" s="146">
        <f t="shared" si="29"/>
        <v>0</v>
      </c>
      <c r="BG62" s="146">
        <f t="shared" si="29"/>
        <v>0</v>
      </c>
      <c r="BH62" s="146">
        <f t="shared" si="29"/>
        <v>0</v>
      </c>
      <c r="BI62" s="146">
        <f t="shared" si="29"/>
        <v>0</v>
      </c>
      <c r="BJ62" s="146">
        <f t="shared" si="29"/>
        <v>0</v>
      </c>
      <c r="BK62" s="146">
        <f t="shared" si="29"/>
        <v>0</v>
      </c>
      <c r="BL62" s="146">
        <f t="shared" si="29"/>
        <v>0</v>
      </c>
      <c r="BM62" s="146">
        <f t="shared" si="29"/>
        <v>0</v>
      </c>
      <c r="BN62" s="146">
        <f t="shared" si="29"/>
        <v>0</v>
      </c>
      <c r="BO62" s="181">
        <f t="shared" si="14"/>
        <v>0</v>
      </c>
    </row>
    <row r="63" spans="1:67" ht="15" customHeight="1" x14ac:dyDescent="0.25">
      <c r="A63" s="9"/>
      <c r="B63" s="1" t="s">
        <v>294</v>
      </c>
      <c r="C63" s="139">
        <f>E63+G63+I63+K63+M63+O63+Q63</f>
        <v>7963.5999999999995</v>
      </c>
      <c r="D63" s="139">
        <f t="shared" si="31"/>
        <v>142.4</v>
      </c>
      <c r="E63" s="6">
        <v>3773.6</v>
      </c>
      <c r="F63" s="6">
        <v>8.1999999999999993</v>
      </c>
      <c r="G63" s="6">
        <f>SUM(G74:G79)</f>
        <v>1843.1</v>
      </c>
      <c r="H63" s="6">
        <f>SUM(H74:H79)</f>
        <v>5.6</v>
      </c>
      <c r="I63" s="6">
        <f>SUM(I64:I79)</f>
        <v>1604.8999999999999</v>
      </c>
      <c r="J63" s="6">
        <f>SUM(J64:J79)</f>
        <v>119.60000000000001</v>
      </c>
      <c r="K63" s="6"/>
      <c r="L63" s="6"/>
      <c r="M63" s="6"/>
      <c r="N63" s="6"/>
      <c r="O63" s="6">
        <v>251.6</v>
      </c>
      <c r="P63" s="6">
        <v>9</v>
      </c>
      <c r="Q63" s="188">
        <f>'[1]4 priedas_ nepanaudotos lėšos'!C25</f>
        <v>490.4</v>
      </c>
      <c r="R63" s="188">
        <f>'[1]4 priedas_ nepanaudotos lėšos'!D25</f>
        <v>0</v>
      </c>
      <c r="S63" s="139">
        <f>U63+W63+Y63+AA63+AC63+AE63+AG63</f>
        <v>295.8</v>
      </c>
      <c r="T63" s="139">
        <f t="shared" si="20"/>
        <v>0</v>
      </c>
      <c r="U63" s="120">
        <v>110</v>
      </c>
      <c r="V63" s="120"/>
      <c r="W63" s="120">
        <f>SUM(W74:W79)</f>
        <v>135.9</v>
      </c>
      <c r="X63" s="120">
        <f>SUM(X74:X79)</f>
        <v>0</v>
      </c>
      <c r="Y63" s="120">
        <f>SUM(Y64:Y79)</f>
        <v>49.9</v>
      </c>
      <c r="Z63" s="120">
        <f>SUM(Z64:Z79)</f>
        <v>0</v>
      </c>
      <c r="AA63" s="120"/>
      <c r="AB63" s="120"/>
      <c r="AC63" s="120"/>
      <c r="AD63" s="120"/>
      <c r="AE63" s="120"/>
      <c r="AF63" s="120"/>
      <c r="AG63" s="197">
        <f>'[1]4 priedas_ nepanaudotos lėšos'!O25</f>
        <v>0</v>
      </c>
      <c r="AH63" s="197">
        <f>'[1]4 priedas_ nepanaudotos lėšos'!P25</f>
        <v>0</v>
      </c>
      <c r="AI63" s="101">
        <f t="shared" si="26"/>
        <v>8259.4000000000015</v>
      </c>
      <c r="AJ63" s="101">
        <f t="shared" si="21"/>
        <v>142.4</v>
      </c>
      <c r="AK63" s="5">
        <f t="shared" si="28"/>
        <v>3883.6</v>
      </c>
      <c r="AL63" s="5">
        <f t="shared" si="22"/>
        <v>8.1999999999999993</v>
      </c>
      <c r="AM63" s="5">
        <f>G63+W63</f>
        <v>1979</v>
      </c>
      <c r="AN63" s="5">
        <f t="shared" si="22"/>
        <v>5.6</v>
      </c>
      <c r="AO63" s="5">
        <f>I63+Y63</f>
        <v>1654.8</v>
      </c>
      <c r="AP63" s="5">
        <f t="shared" si="22"/>
        <v>119.60000000000001</v>
      </c>
      <c r="AQ63" s="5">
        <f t="shared" si="22"/>
        <v>0</v>
      </c>
      <c r="AR63" s="5">
        <f t="shared" si="22"/>
        <v>0</v>
      </c>
      <c r="AS63" s="5">
        <f t="shared" si="22"/>
        <v>0</v>
      </c>
      <c r="AT63" s="5">
        <f t="shared" si="23"/>
        <v>0</v>
      </c>
      <c r="AU63" s="5">
        <f t="shared" si="23"/>
        <v>251.6</v>
      </c>
      <c r="AV63" s="5">
        <f t="shared" si="23"/>
        <v>9</v>
      </c>
      <c r="AW63" s="5">
        <f t="shared" si="23"/>
        <v>490.4</v>
      </c>
      <c r="AX63" s="5">
        <f t="shared" si="23"/>
        <v>0</v>
      </c>
      <c r="AY63" s="146">
        <f t="shared" si="30"/>
        <v>-295.800000000002</v>
      </c>
      <c r="AZ63" s="146">
        <f t="shared" si="30"/>
        <v>0</v>
      </c>
      <c r="BA63" s="146">
        <f t="shared" si="29"/>
        <v>-110</v>
      </c>
      <c r="BB63" s="146">
        <f t="shared" si="29"/>
        <v>0</v>
      </c>
      <c r="BC63" s="146">
        <f t="shared" si="29"/>
        <v>-135.90000000000009</v>
      </c>
      <c r="BD63" s="146">
        <f t="shared" si="29"/>
        <v>0</v>
      </c>
      <c r="BE63" s="146">
        <f t="shared" si="29"/>
        <v>-49.900000000000091</v>
      </c>
      <c r="BF63" s="146">
        <f t="shared" si="29"/>
        <v>0</v>
      </c>
      <c r="BG63" s="146">
        <f t="shared" si="29"/>
        <v>0</v>
      </c>
      <c r="BH63" s="146">
        <f t="shared" si="29"/>
        <v>0</v>
      </c>
      <c r="BI63" s="146">
        <f t="shared" si="29"/>
        <v>0</v>
      </c>
      <c r="BJ63" s="146">
        <f t="shared" si="29"/>
        <v>0</v>
      </c>
      <c r="BK63" s="146">
        <f t="shared" si="29"/>
        <v>0</v>
      </c>
      <c r="BL63" s="146">
        <f t="shared" si="29"/>
        <v>0</v>
      </c>
      <c r="BM63" s="146">
        <f t="shared" si="29"/>
        <v>0</v>
      </c>
      <c r="BN63" s="146">
        <f t="shared" si="29"/>
        <v>0</v>
      </c>
      <c r="BO63" s="181">
        <f t="shared" si="14"/>
        <v>-1.9895196601282805E-12</v>
      </c>
    </row>
    <row r="64" spans="1:67" ht="15" customHeight="1" x14ac:dyDescent="0.25">
      <c r="A64" s="9"/>
      <c r="B64" s="70" t="s">
        <v>162</v>
      </c>
      <c r="C64" s="141">
        <f t="shared" ref="C64:D79" si="32">E64+G64+I64+K64+M64+O64+Q64</f>
        <v>164</v>
      </c>
      <c r="D64" s="141">
        <f t="shared" si="31"/>
        <v>0</v>
      </c>
      <c r="E64" s="122"/>
      <c r="F64" s="122"/>
      <c r="G64" s="122"/>
      <c r="H64" s="122"/>
      <c r="I64" s="122">
        <v>164</v>
      </c>
      <c r="J64" s="122"/>
      <c r="K64" s="133"/>
      <c r="L64" s="133"/>
      <c r="M64" s="133"/>
      <c r="N64" s="133"/>
      <c r="O64" s="133"/>
      <c r="P64" s="133"/>
      <c r="Q64" s="191"/>
      <c r="R64" s="191"/>
      <c r="S64" s="141">
        <f t="shared" ref="S64:S79" si="33">U64+W64+Y64+AA64+AC64+AE64+AG64</f>
        <v>0</v>
      </c>
      <c r="T64" s="141">
        <f t="shared" si="20"/>
        <v>0</v>
      </c>
      <c r="U64" s="123"/>
      <c r="V64" s="123"/>
      <c r="W64" s="123"/>
      <c r="X64" s="123"/>
      <c r="Y64" s="134"/>
      <c r="Z64" s="134"/>
      <c r="AA64" s="134"/>
      <c r="AB64" s="134"/>
      <c r="AC64" s="134"/>
      <c r="AD64" s="134"/>
      <c r="AE64" s="134"/>
      <c r="AF64" s="134"/>
      <c r="AG64" s="200"/>
      <c r="AH64" s="200"/>
      <c r="AI64" s="129">
        <f t="shared" si="26"/>
        <v>164</v>
      </c>
      <c r="AJ64" s="129">
        <f t="shared" si="21"/>
        <v>0</v>
      </c>
      <c r="AK64" s="102">
        <f t="shared" si="28"/>
        <v>0</v>
      </c>
      <c r="AL64" s="102">
        <f t="shared" si="22"/>
        <v>0</v>
      </c>
      <c r="AM64" s="102">
        <f t="shared" si="22"/>
        <v>0</v>
      </c>
      <c r="AN64" s="102">
        <f t="shared" si="22"/>
        <v>0</v>
      </c>
      <c r="AO64" s="102">
        <f t="shared" si="22"/>
        <v>164</v>
      </c>
      <c r="AP64" s="102">
        <f t="shared" si="22"/>
        <v>0</v>
      </c>
      <c r="AQ64" s="102">
        <f t="shared" si="22"/>
        <v>0</v>
      </c>
      <c r="AR64" s="102">
        <f t="shared" si="22"/>
        <v>0</v>
      </c>
      <c r="AS64" s="102">
        <f t="shared" si="22"/>
        <v>0</v>
      </c>
      <c r="AT64" s="102">
        <f t="shared" si="23"/>
        <v>0</v>
      </c>
      <c r="AU64" s="102">
        <f t="shared" si="23"/>
        <v>0</v>
      </c>
      <c r="AV64" s="102">
        <f t="shared" si="23"/>
        <v>0</v>
      </c>
      <c r="AW64" s="102">
        <f t="shared" si="23"/>
        <v>0</v>
      </c>
      <c r="AX64" s="102">
        <f t="shared" si="23"/>
        <v>0</v>
      </c>
      <c r="AY64" s="146">
        <f t="shared" si="30"/>
        <v>0</v>
      </c>
      <c r="AZ64" s="146">
        <f t="shared" si="30"/>
        <v>0</v>
      </c>
      <c r="BA64" s="146">
        <f t="shared" si="29"/>
        <v>0</v>
      </c>
      <c r="BB64" s="146">
        <f t="shared" si="29"/>
        <v>0</v>
      </c>
      <c r="BC64" s="146">
        <f t="shared" si="29"/>
        <v>0</v>
      </c>
      <c r="BD64" s="146">
        <f t="shared" si="29"/>
        <v>0</v>
      </c>
      <c r="BE64" s="146">
        <f t="shared" si="29"/>
        <v>0</v>
      </c>
      <c r="BF64" s="146">
        <f t="shared" si="29"/>
        <v>0</v>
      </c>
      <c r="BG64" s="146">
        <f t="shared" si="29"/>
        <v>0</v>
      </c>
      <c r="BH64" s="146">
        <f t="shared" si="29"/>
        <v>0</v>
      </c>
      <c r="BI64" s="146">
        <f t="shared" si="29"/>
        <v>0</v>
      </c>
      <c r="BJ64" s="146">
        <f t="shared" si="29"/>
        <v>0</v>
      </c>
      <c r="BK64" s="146">
        <f t="shared" si="29"/>
        <v>0</v>
      </c>
      <c r="BL64" s="146">
        <f t="shared" si="29"/>
        <v>0</v>
      </c>
      <c r="BM64" s="146">
        <f t="shared" si="29"/>
        <v>0</v>
      </c>
      <c r="BN64" s="146">
        <f t="shared" si="29"/>
        <v>0</v>
      </c>
      <c r="BO64" s="181">
        <f t="shared" si="14"/>
        <v>0</v>
      </c>
    </row>
    <row r="65" spans="1:67" ht="15" customHeight="1" x14ac:dyDescent="0.25">
      <c r="A65" s="9"/>
      <c r="B65" s="70" t="s">
        <v>371</v>
      </c>
      <c r="C65" s="141">
        <f t="shared" si="32"/>
        <v>251.8</v>
      </c>
      <c r="D65" s="141"/>
      <c r="E65" s="122"/>
      <c r="F65" s="122"/>
      <c r="G65" s="122"/>
      <c r="H65" s="122"/>
      <c r="I65" s="122">
        <v>251.8</v>
      </c>
      <c r="J65" s="122">
        <v>28.6</v>
      </c>
      <c r="K65" s="133"/>
      <c r="L65" s="133"/>
      <c r="M65" s="133"/>
      <c r="N65" s="133"/>
      <c r="O65" s="133"/>
      <c r="P65" s="133"/>
      <c r="Q65" s="191"/>
      <c r="R65" s="191"/>
      <c r="S65" s="141"/>
      <c r="T65" s="141"/>
      <c r="U65" s="123"/>
      <c r="V65" s="123"/>
      <c r="W65" s="123"/>
      <c r="X65" s="123"/>
      <c r="Y65" s="134">
        <v>4.8</v>
      </c>
      <c r="Z65" s="134"/>
      <c r="AA65" s="134"/>
      <c r="AB65" s="134"/>
      <c r="AC65" s="134"/>
      <c r="AD65" s="134"/>
      <c r="AE65" s="134"/>
      <c r="AF65" s="134"/>
      <c r="AG65" s="200"/>
      <c r="AH65" s="200"/>
      <c r="AI65" s="129">
        <f t="shared" si="26"/>
        <v>256.60000000000002</v>
      </c>
      <c r="AJ65" s="129"/>
      <c r="AK65" s="102"/>
      <c r="AL65" s="102"/>
      <c r="AM65" s="102"/>
      <c r="AN65" s="102"/>
      <c r="AO65" s="102">
        <f t="shared" si="22"/>
        <v>256.60000000000002</v>
      </c>
      <c r="AP65" s="102">
        <f t="shared" si="22"/>
        <v>28.6</v>
      </c>
      <c r="AQ65" s="102"/>
      <c r="AR65" s="102"/>
      <c r="AS65" s="102"/>
      <c r="AT65" s="102"/>
      <c r="AU65" s="102"/>
      <c r="AV65" s="102"/>
      <c r="AW65" s="102"/>
      <c r="AX65" s="102"/>
      <c r="AY65" s="146">
        <f t="shared" si="30"/>
        <v>-4.8000000000000114</v>
      </c>
      <c r="AZ65" s="146">
        <f t="shared" si="30"/>
        <v>0</v>
      </c>
      <c r="BA65" s="146">
        <f t="shared" si="29"/>
        <v>0</v>
      </c>
      <c r="BB65" s="146">
        <f t="shared" si="29"/>
        <v>0</v>
      </c>
      <c r="BC65" s="146">
        <f t="shared" si="29"/>
        <v>0</v>
      </c>
      <c r="BD65" s="146">
        <f t="shared" si="29"/>
        <v>0</v>
      </c>
      <c r="BE65" s="146">
        <f t="shared" si="29"/>
        <v>-4.8000000000000114</v>
      </c>
      <c r="BF65" s="146">
        <f t="shared" si="29"/>
        <v>0</v>
      </c>
      <c r="BG65" s="146">
        <f t="shared" si="29"/>
        <v>0</v>
      </c>
      <c r="BH65" s="146">
        <f t="shared" si="29"/>
        <v>0</v>
      </c>
      <c r="BI65" s="146">
        <f t="shared" si="29"/>
        <v>0</v>
      </c>
      <c r="BJ65" s="146">
        <f t="shared" si="29"/>
        <v>0</v>
      </c>
      <c r="BK65" s="146">
        <f t="shared" si="29"/>
        <v>0</v>
      </c>
      <c r="BL65" s="146">
        <f t="shared" si="29"/>
        <v>0</v>
      </c>
      <c r="BM65" s="146">
        <f t="shared" si="29"/>
        <v>0</v>
      </c>
      <c r="BN65" s="146">
        <f t="shared" si="29"/>
        <v>0</v>
      </c>
      <c r="BO65" s="181">
        <f t="shared" si="14"/>
        <v>-4.8000000000000114</v>
      </c>
    </row>
    <row r="66" spans="1:67" ht="39.6" x14ac:dyDescent="0.25">
      <c r="A66" s="9"/>
      <c r="B66" s="70" t="s">
        <v>344</v>
      </c>
      <c r="C66" s="141">
        <f t="shared" si="32"/>
        <v>253.7</v>
      </c>
      <c r="D66" s="141">
        <f t="shared" si="31"/>
        <v>0</v>
      </c>
      <c r="E66" s="122"/>
      <c r="F66" s="122"/>
      <c r="G66" s="122"/>
      <c r="H66" s="122"/>
      <c r="I66" s="122">
        <v>253.7</v>
      </c>
      <c r="J66" s="122"/>
      <c r="K66" s="122"/>
      <c r="L66" s="122"/>
      <c r="M66" s="122"/>
      <c r="N66" s="122"/>
      <c r="O66" s="122"/>
      <c r="P66" s="122"/>
      <c r="Q66" s="189"/>
      <c r="R66" s="189"/>
      <c r="S66" s="141">
        <f t="shared" si="33"/>
        <v>0</v>
      </c>
      <c r="T66" s="141">
        <f t="shared" si="20"/>
        <v>0</v>
      </c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  <c r="AE66" s="123"/>
      <c r="AF66" s="123"/>
      <c r="AG66" s="198"/>
      <c r="AH66" s="198"/>
      <c r="AI66" s="129">
        <f t="shared" si="26"/>
        <v>253.7</v>
      </c>
      <c r="AJ66" s="129">
        <f t="shared" si="21"/>
        <v>0</v>
      </c>
      <c r="AK66" s="102">
        <f t="shared" ref="AK66:AX79" si="34">E66+U66</f>
        <v>0</v>
      </c>
      <c r="AL66" s="102">
        <f t="shared" si="34"/>
        <v>0</v>
      </c>
      <c r="AM66" s="102">
        <f t="shared" si="34"/>
        <v>0</v>
      </c>
      <c r="AN66" s="102">
        <f t="shared" si="34"/>
        <v>0</v>
      </c>
      <c r="AO66" s="102">
        <f t="shared" si="34"/>
        <v>253.7</v>
      </c>
      <c r="AP66" s="102">
        <f t="shared" si="34"/>
        <v>0</v>
      </c>
      <c r="AQ66" s="102">
        <f t="shared" si="34"/>
        <v>0</v>
      </c>
      <c r="AR66" s="102">
        <f t="shared" si="34"/>
        <v>0</v>
      </c>
      <c r="AS66" s="102">
        <f t="shared" si="34"/>
        <v>0</v>
      </c>
      <c r="AT66" s="102">
        <f t="shared" si="34"/>
        <v>0</v>
      </c>
      <c r="AU66" s="102">
        <f t="shared" si="34"/>
        <v>0</v>
      </c>
      <c r="AV66" s="102">
        <f t="shared" si="34"/>
        <v>0</v>
      </c>
      <c r="AW66" s="102">
        <f t="shared" si="34"/>
        <v>0</v>
      </c>
      <c r="AX66" s="102">
        <f t="shared" si="34"/>
        <v>0</v>
      </c>
      <c r="AY66" s="146">
        <f t="shared" si="30"/>
        <v>0</v>
      </c>
      <c r="AZ66" s="146">
        <f t="shared" si="30"/>
        <v>0</v>
      </c>
      <c r="BA66" s="146">
        <f t="shared" si="29"/>
        <v>0</v>
      </c>
      <c r="BB66" s="146">
        <f t="shared" si="29"/>
        <v>0</v>
      </c>
      <c r="BC66" s="146">
        <f t="shared" si="29"/>
        <v>0</v>
      </c>
      <c r="BD66" s="146">
        <f t="shared" si="29"/>
        <v>0</v>
      </c>
      <c r="BE66" s="146">
        <f t="shared" si="29"/>
        <v>0</v>
      </c>
      <c r="BF66" s="146">
        <f t="shared" si="29"/>
        <v>0</v>
      </c>
      <c r="BG66" s="146">
        <f t="shared" si="29"/>
        <v>0</v>
      </c>
      <c r="BH66" s="146">
        <f t="shared" si="29"/>
        <v>0</v>
      </c>
      <c r="BI66" s="146">
        <f t="shared" si="29"/>
        <v>0</v>
      </c>
      <c r="BJ66" s="146">
        <f t="shared" si="29"/>
        <v>0</v>
      </c>
      <c r="BK66" s="146">
        <f t="shared" si="29"/>
        <v>0</v>
      </c>
      <c r="BL66" s="146">
        <f t="shared" si="29"/>
        <v>0</v>
      </c>
      <c r="BM66" s="146">
        <f t="shared" si="29"/>
        <v>0</v>
      </c>
      <c r="BN66" s="146">
        <f t="shared" si="29"/>
        <v>0</v>
      </c>
      <c r="BO66" s="181">
        <f t="shared" si="14"/>
        <v>0</v>
      </c>
    </row>
    <row r="67" spans="1:67" x14ac:dyDescent="0.25">
      <c r="A67" s="9"/>
      <c r="B67" s="70" t="s">
        <v>390</v>
      </c>
      <c r="C67" s="141">
        <f t="shared" si="32"/>
        <v>116.8</v>
      </c>
      <c r="D67" s="141">
        <f t="shared" si="31"/>
        <v>3.5</v>
      </c>
      <c r="E67" s="122"/>
      <c r="F67" s="122"/>
      <c r="G67" s="122"/>
      <c r="H67" s="122"/>
      <c r="I67" s="68">
        <v>116.8</v>
      </c>
      <c r="J67" s="122">
        <v>3.5</v>
      </c>
      <c r="K67" s="122"/>
      <c r="L67" s="122"/>
      <c r="M67" s="122"/>
      <c r="N67" s="122"/>
      <c r="O67" s="122"/>
      <c r="P67" s="122"/>
      <c r="Q67" s="189"/>
      <c r="R67" s="189"/>
      <c r="S67" s="141">
        <f t="shared" si="33"/>
        <v>0</v>
      </c>
      <c r="T67" s="141">
        <f t="shared" si="20"/>
        <v>0</v>
      </c>
      <c r="U67" s="123"/>
      <c r="V67" s="123"/>
      <c r="W67" s="123"/>
      <c r="X67" s="123"/>
      <c r="Y67" s="123"/>
      <c r="Z67" s="123"/>
      <c r="AA67" s="123"/>
      <c r="AB67" s="123"/>
      <c r="AC67" s="123"/>
      <c r="AD67" s="123"/>
      <c r="AE67" s="123"/>
      <c r="AF67" s="123"/>
      <c r="AG67" s="198"/>
      <c r="AH67" s="198"/>
      <c r="AI67" s="129">
        <f t="shared" si="26"/>
        <v>116.8</v>
      </c>
      <c r="AJ67" s="129">
        <f t="shared" si="21"/>
        <v>3.5</v>
      </c>
      <c r="AK67" s="102">
        <f t="shared" si="34"/>
        <v>0</v>
      </c>
      <c r="AL67" s="102">
        <f t="shared" si="34"/>
        <v>0</v>
      </c>
      <c r="AM67" s="102">
        <f t="shared" si="34"/>
        <v>0</v>
      </c>
      <c r="AN67" s="102">
        <f t="shared" si="34"/>
        <v>0</v>
      </c>
      <c r="AO67" s="102">
        <f t="shared" si="34"/>
        <v>116.8</v>
      </c>
      <c r="AP67" s="102">
        <f t="shared" si="34"/>
        <v>3.5</v>
      </c>
      <c r="AQ67" s="102">
        <f t="shared" si="34"/>
        <v>0</v>
      </c>
      <c r="AR67" s="102">
        <f t="shared" si="34"/>
        <v>0</v>
      </c>
      <c r="AS67" s="102">
        <f t="shared" si="34"/>
        <v>0</v>
      </c>
      <c r="AT67" s="102">
        <f t="shared" si="34"/>
        <v>0</v>
      </c>
      <c r="AU67" s="102">
        <f t="shared" si="34"/>
        <v>0</v>
      </c>
      <c r="AV67" s="102">
        <f t="shared" si="34"/>
        <v>0</v>
      </c>
      <c r="AW67" s="102">
        <f t="shared" si="34"/>
        <v>0</v>
      </c>
      <c r="AX67" s="102">
        <f t="shared" si="34"/>
        <v>0</v>
      </c>
      <c r="AY67" s="146">
        <f t="shared" si="30"/>
        <v>0</v>
      </c>
      <c r="AZ67" s="146">
        <f t="shared" si="30"/>
        <v>0</v>
      </c>
      <c r="BA67" s="146">
        <f t="shared" si="29"/>
        <v>0</v>
      </c>
      <c r="BB67" s="146">
        <f t="shared" si="29"/>
        <v>0</v>
      </c>
      <c r="BC67" s="146">
        <f t="shared" si="29"/>
        <v>0</v>
      </c>
      <c r="BD67" s="146">
        <f t="shared" si="29"/>
        <v>0</v>
      </c>
      <c r="BE67" s="146">
        <f t="shared" si="29"/>
        <v>0</v>
      </c>
      <c r="BF67" s="146">
        <f t="shared" si="29"/>
        <v>0</v>
      </c>
      <c r="BG67" s="146">
        <f t="shared" si="29"/>
        <v>0</v>
      </c>
      <c r="BH67" s="146">
        <f t="shared" si="29"/>
        <v>0</v>
      </c>
      <c r="BI67" s="146">
        <f t="shared" si="29"/>
        <v>0</v>
      </c>
      <c r="BJ67" s="146">
        <f t="shared" si="29"/>
        <v>0</v>
      </c>
      <c r="BK67" s="146">
        <f t="shared" si="29"/>
        <v>0</v>
      </c>
      <c r="BL67" s="146">
        <f t="shared" si="29"/>
        <v>0</v>
      </c>
      <c r="BM67" s="146">
        <f t="shared" si="29"/>
        <v>0</v>
      </c>
      <c r="BN67" s="146">
        <f t="shared" si="29"/>
        <v>0</v>
      </c>
      <c r="BO67" s="181">
        <f t="shared" si="14"/>
        <v>0</v>
      </c>
    </row>
    <row r="68" spans="1:67" ht="26.4" x14ac:dyDescent="0.25">
      <c r="A68" s="9"/>
      <c r="B68" s="70" t="s">
        <v>391</v>
      </c>
      <c r="C68" s="141">
        <f t="shared" si="32"/>
        <v>73.400000000000006</v>
      </c>
      <c r="D68" s="141">
        <f t="shared" si="31"/>
        <v>3.1</v>
      </c>
      <c r="E68" s="122"/>
      <c r="F68" s="122"/>
      <c r="G68" s="122"/>
      <c r="H68" s="122"/>
      <c r="I68" s="68">
        <v>73.400000000000006</v>
      </c>
      <c r="J68" s="122">
        <v>3.1</v>
      </c>
      <c r="K68" s="122"/>
      <c r="L68" s="122"/>
      <c r="M68" s="122"/>
      <c r="N68" s="122"/>
      <c r="O68" s="122"/>
      <c r="P68" s="122"/>
      <c r="Q68" s="189"/>
      <c r="R68" s="189"/>
      <c r="S68" s="141">
        <f t="shared" si="33"/>
        <v>0</v>
      </c>
      <c r="T68" s="141">
        <f t="shared" si="20"/>
        <v>0</v>
      </c>
      <c r="U68" s="123"/>
      <c r="V68" s="123"/>
      <c r="W68" s="123"/>
      <c r="X68" s="123"/>
      <c r="Y68" s="123"/>
      <c r="Z68" s="123"/>
      <c r="AA68" s="123"/>
      <c r="AB68" s="123"/>
      <c r="AC68" s="123"/>
      <c r="AD68" s="123"/>
      <c r="AE68" s="123"/>
      <c r="AF68" s="123"/>
      <c r="AG68" s="198"/>
      <c r="AH68" s="198"/>
      <c r="AI68" s="129">
        <f t="shared" si="26"/>
        <v>73.400000000000006</v>
      </c>
      <c r="AJ68" s="129">
        <f t="shared" si="21"/>
        <v>3.1</v>
      </c>
      <c r="AK68" s="102">
        <f t="shared" si="34"/>
        <v>0</v>
      </c>
      <c r="AL68" s="102">
        <f t="shared" si="34"/>
        <v>0</v>
      </c>
      <c r="AM68" s="102">
        <f t="shared" si="34"/>
        <v>0</v>
      </c>
      <c r="AN68" s="102">
        <f t="shared" si="34"/>
        <v>0</v>
      </c>
      <c r="AO68" s="102">
        <f t="shared" si="34"/>
        <v>73.400000000000006</v>
      </c>
      <c r="AP68" s="102">
        <f t="shared" si="34"/>
        <v>3.1</v>
      </c>
      <c r="AQ68" s="102">
        <f t="shared" si="34"/>
        <v>0</v>
      </c>
      <c r="AR68" s="102">
        <f t="shared" si="34"/>
        <v>0</v>
      </c>
      <c r="AS68" s="102">
        <f t="shared" si="34"/>
        <v>0</v>
      </c>
      <c r="AT68" s="102">
        <f t="shared" si="34"/>
        <v>0</v>
      </c>
      <c r="AU68" s="102">
        <f t="shared" si="34"/>
        <v>0</v>
      </c>
      <c r="AV68" s="102">
        <f t="shared" si="34"/>
        <v>0</v>
      </c>
      <c r="AW68" s="102">
        <f t="shared" si="34"/>
        <v>0</v>
      </c>
      <c r="AX68" s="102">
        <f t="shared" si="34"/>
        <v>0</v>
      </c>
      <c r="AY68" s="146">
        <f t="shared" si="30"/>
        <v>0</v>
      </c>
      <c r="AZ68" s="146">
        <f t="shared" si="30"/>
        <v>0</v>
      </c>
      <c r="BA68" s="146">
        <f t="shared" si="29"/>
        <v>0</v>
      </c>
      <c r="BB68" s="146">
        <f t="shared" si="29"/>
        <v>0</v>
      </c>
      <c r="BC68" s="146">
        <f t="shared" si="29"/>
        <v>0</v>
      </c>
      <c r="BD68" s="146">
        <f t="shared" si="29"/>
        <v>0</v>
      </c>
      <c r="BE68" s="146">
        <f t="shared" si="29"/>
        <v>0</v>
      </c>
      <c r="BF68" s="146">
        <f t="shared" si="29"/>
        <v>0</v>
      </c>
      <c r="BG68" s="146">
        <f t="shared" si="29"/>
        <v>0</v>
      </c>
      <c r="BH68" s="146">
        <f t="shared" si="29"/>
        <v>0</v>
      </c>
      <c r="BI68" s="146">
        <f t="shared" si="29"/>
        <v>0</v>
      </c>
      <c r="BJ68" s="146">
        <f t="shared" si="29"/>
        <v>0</v>
      </c>
      <c r="BK68" s="146">
        <f t="shared" si="29"/>
        <v>0</v>
      </c>
      <c r="BL68" s="146">
        <f t="shared" si="29"/>
        <v>0</v>
      </c>
      <c r="BM68" s="146">
        <f t="shared" si="29"/>
        <v>0</v>
      </c>
      <c r="BN68" s="146">
        <f t="shared" si="29"/>
        <v>0</v>
      </c>
      <c r="BO68" s="181">
        <f t="shared" si="14"/>
        <v>0</v>
      </c>
    </row>
    <row r="69" spans="1:67" x14ac:dyDescent="0.25">
      <c r="A69" s="9"/>
      <c r="B69" s="70" t="s">
        <v>392</v>
      </c>
      <c r="C69" s="141">
        <f t="shared" si="32"/>
        <v>284.7</v>
      </c>
      <c r="D69" s="141">
        <f t="shared" si="31"/>
        <v>84.4</v>
      </c>
      <c r="E69" s="122"/>
      <c r="F69" s="122"/>
      <c r="G69" s="122"/>
      <c r="H69" s="122"/>
      <c r="I69" s="68">
        <v>284.7</v>
      </c>
      <c r="J69" s="122">
        <v>84.4</v>
      </c>
      <c r="K69" s="122"/>
      <c r="L69" s="122"/>
      <c r="M69" s="122"/>
      <c r="N69" s="122"/>
      <c r="O69" s="122"/>
      <c r="P69" s="122"/>
      <c r="Q69" s="189"/>
      <c r="R69" s="189"/>
      <c r="S69" s="141">
        <f t="shared" si="33"/>
        <v>0</v>
      </c>
      <c r="T69" s="141">
        <f t="shared" si="20"/>
        <v>0</v>
      </c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98"/>
      <c r="AH69" s="198"/>
      <c r="AI69" s="129">
        <f t="shared" si="26"/>
        <v>284.7</v>
      </c>
      <c r="AJ69" s="129">
        <f t="shared" si="21"/>
        <v>84.4</v>
      </c>
      <c r="AK69" s="102">
        <f t="shared" si="34"/>
        <v>0</v>
      </c>
      <c r="AL69" s="102">
        <f t="shared" si="34"/>
        <v>0</v>
      </c>
      <c r="AM69" s="102">
        <f t="shared" si="34"/>
        <v>0</v>
      </c>
      <c r="AN69" s="102">
        <f t="shared" si="34"/>
        <v>0</v>
      </c>
      <c r="AO69" s="102">
        <f t="shared" si="34"/>
        <v>284.7</v>
      </c>
      <c r="AP69" s="102">
        <f t="shared" si="34"/>
        <v>84.4</v>
      </c>
      <c r="AQ69" s="102">
        <f t="shared" si="34"/>
        <v>0</v>
      </c>
      <c r="AR69" s="102">
        <f t="shared" si="34"/>
        <v>0</v>
      </c>
      <c r="AS69" s="102">
        <f t="shared" si="34"/>
        <v>0</v>
      </c>
      <c r="AT69" s="102">
        <f t="shared" si="34"/>
        <v>0</v>
      </c>
      <c r="AU69" s="102">
        <f t="shared" si="34"/>
        <v>0</v>
      </c>
      <c r="AV69" s="102">
        <f t="shared" si="34"/>
        <v>0</v>
      </c>
      <c r="AW69" s="102">
        <f t="shared" si="34"/>
        <v>0</v>
      </c>
      <c r="AX69" s="102">
        <f t="shared" si="34"/>
        <v>0</v>
      </c>
      <c r="AY69" s="146">
        <f t="shared" si="30"/>
        <v>0</v>
      </c>
      <c r="AZ69" s="146">
        <f t="shared" si="30"/>
        <v>0</v>
      </c>
      <c r="BA69" s="146">
        <f t="shared" si="29"/>
        <v>0</v>
      </c>
      <c r="BB69" s="146">
        <f t="shared" si="29"/>
        <v>0</v>
      </c>
      <c r="BC69" s="146">
        <f t="shared" si="29"/>
        <v>0</v>
      </c>
      <c r="BD69" s="146">
        <f t="shared" si="29"/>
        <v>0</v>
      </c>
      <c r="BE69" s="146">
        <f t="shared" si="29"/>
        <v>0</v>
      </c>
      <c r="BF69" s="146">
        <f t="shared" si="29"/>
        <v>0</v>
      </c>
      <c r="BG69" s="146">
        <f t="shared" si="29"/>
        <v>0</v>
      </c>
      <c r="BH69" s="146">
        <f t="shared" si="29"/>
        <v>0</v>
      </c>
      <c r="BI69" s="146">
        <f t="shared" si="29"/>
        <v>0</v>
      </c>
      <c r="BJ69" s="146">
        <f t="shared" si="29"/>
        <v>0</v>
      </c>
      <c r="BK69" s="146">
        <f t="shared" si="29"/>
        <v>0</v>
      </c>
      <c r="BL69" s="146">
        <f t="shared" si="29"/>
        <v>0</v>
      </c>
      <c r="BM69" s="146">
        <f t="shared" si="29"/>
        <v>0</v>
      </c>
      <c r="BN69" s="146">
        <f t="shared" si="29"/>
        <v>0</v>
      </c>
      <c r="BO69" s="181">
        <f t="shared" si="14"/>
        <v>0</v>
      </c>
    </row>
    <row r="70" spans="1:67" ht="38.25" customHeight="1" x14ac:dyDescent="0.25">
      <c r="A70" s="9"/>
      <c r="B70" s="29" t="s">
        <v>457</v>
      </c>
      <c r="C70" s="141">
        <f t="shared" si="32"/>
        <v>50</v>
      </c>
      <c r="D70" s="141">
        <f t="shared" si="31"/>
        <v>0</v>
      </c>
      <c r="E70" s="122"/>
      <c r="F70" s="122"/>
      <c r="G70" s="122"/>
      <c r="H70" s="122"/>
      <c r="I70" s="68">
        <v>50</v>
      </c>
      <c r="J70" s="122"/>
      <c r="K70" s="122"/>
      <c r="L70" s="122"/>
      <c r="M70" s="122"/>
      <c r="N70" s="122"/>
      <c r="O70" s="122"/>
      <c r="P70" s="122"/>
      <c r="Q70" s="189"/>
      <c r="R70" s="189"/>
      <c r="S70" s="141">
        <f t="shared" si="33"/>
        <v>40</v>
      </c>
      <c r="T70" s="141">
        <f t="shared" si="20"/>
        <v>0</v>
      </c>
      <c r="U70" s="123"/>
      <c r="V70" s="123"/>
      <c r="W70" s="123"/>
      <c r="X70" s="123"/>
      <c r="Y70" s="123">
        <v>40</v>
      </c>
      <c r="Z70" s="123"/>
      <c r="AA70" s="123"/>
      <c r="AB70" s="123"/>
      <c r="AC70" s="123"/>
      <c r="AD70" s="123"/>
      <c r="AE70" s="123"/>
      <c r="AF70" s="123"/>
      <c r="AG70" s="198"/>
      <c r="AH70" s="198"/>
      <c r="AI70" s="129">
        <f t="shared" si="26"/>
        <v>90</v>
      </c>
      <c r="AJ70" s="129">
        <f t="shared" si="21"/>
        <v>0</v>
      </c>
      <c r="AK70" s="102"/>
      <c r="AL70" s="102"/>
      <c r="AM70" s="102"/>
      <c r="AN70" s="102"/>
      <c r="AO70" s="102">
        <f t="shared" si="34"/>
        <v>90</v>
      </c>
      <c r="AP70" s="102">
        <f t="shared" si="34"/>
        <v>0</v>
      </c>
      <c r="AQ70" s="102"/>
      <c r="AR70" s="102"/>
      <c r="AS70" s="102"/>
      <c r="AT70" s="102"/>
      <c r="AU70" s="102"/>
      <c r="AV70" s="102"/>
      <c r="AW70" s="102"/>
      <c r="AX70" s="102"/>
      <c r="AY70" s="146"/>
      <c r="AZ70" s="146"/>
      <c r="BA70" s="146"/>
      <c r="BB70" s="146"/>
      <c r="BC70" s="146"/>
      <c r="BD70" s="146"/>
      <c r="BE70" s="146">
        <f t="shared" si="29"/>
        <v>-40</v>
      </c>
      <c r="BF70" s="146"/>
      <c r="BG70" s="146"/>
      <c r="BH70" s="146"/>
      <c r="BI70" s="146"/>
      <c r="BJ70" s="146"/>
      <c r="BK70" s="146"/>
      <c r="BL70" s="146"/>
      <c r="BM70" s="146"/>
      <c r="BN70" s="146"/>
      <c r="BO70" s="181"/>
    </row>
    <row r="71" spans="1:67" x14ac:dyDescent="0.25">
      <c r="A71" s="9"/>
      <c r="B71" s="29" t="s">
        <v>66</v>
      </c>
      <c r="C71" s="141">
        <f t="shared" si="32"/>
        <v>362.3</v>
      </c>
      <c r="D71" s="141">
        <f t="shared" si="31"/>
        <v>0</v>
      </c>
      <c r="E71" s="122"/>
      <c r="F71" s="122"/>
      <c r="G71" s="122"/>
      <c r="H71" s="122"/>
      <c r="I71" s="68">
        <v>362.3</v>
      </c>
      <c r="J71" s="122"/>
      <c r="K71" s="122"/>
      <c r="L71" s="122"/>
      <c r="M71" s="122"/>
      <c r="N71" s="122"/>
      <c r="O71" s="122"/>
      <c r="P71" s="122"/>
      <c r="Q71" s="189"/>
      <c r="R71" s="189"/>
      <c r="S71" s="141">
        <f t="shared" si="33"/>
        <v>0</v>
      </c>
      <c r="T71" s="141">
        <f t="shared" si="20"/>
        <v>0</v>
      </c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98"/>
      <c r="AH71" s="198"/>
      <c r="AI71" s="129">
        <f t="shared" si="26"/>
        <v>362.3</v>
      </c>
      <c r="AJ71" s="129">
        <f t="shared" si="21"/>
        <v>0</v>
      </c>
      <c r="AK71" s="102"/>
      <c r="AL71" s="102"/>
      <c r="AM71" s="102"/>
      <c r="AN71" s="102"/>
      <c r="AO71" s="102">
        <f t="shared" si="34"/>
        <v>362.3</v>
      </c>
      <c r="AP71" s="102">
        <f t="shared" si="34"/>
        <v>0</v>
      </c>
      <c r="AQ71" s="102"/>
      <c r="AR71" s="102"/>
      <c r="AS71" s="102"/>
      <c r="AT71" s="102"/>
      <c r="AU71" s="102"/>
      <c r="AV71" s="102"/>
      <c r="AW71" s="102"/>
      <c r="AX71" s="102"/>
      <c r="AY71" s="146"/>
      <c r="AZ71" s="146"/>
      <c r="BA71" s="146"/>
      <c r="BB71" s="146"/>
      <c r="BC71" s="146"/>
      <c r="BD71" s="146"/>
      <c r="BE71" s="146">
        <f t="shared" si="29"/>
        <v>0</v>
      </c>
      <c r="BF71" s="146"/>
      <c r="BG71" s="146"/>
      <c r="BH71" s="146"/>
      <c r="BI71" s="146"/>
      <c r="BJ71" s="146"/>
      <c r="BK71" s="146"/>
      <c r="BL71" s="146"/>
      <c r="BM71" s="146"/>
      <c r="BN71" s="146"/>
      <c r="BO71" s="181"/>
    </row>
    <row r="72" spans="1:67" ht="52.8" x14ac:dyDescent="0.25">
      <c r="A72" s="9"/>
      <c r="B72" s="29" t="s">
        <v>460</v>
      </c>
      <c r="C72" s="141">
        <f t="shared" si="32"/>
        <v>17.7</v>
      </c>
      <c r="D72" s="141"/>
      <c r="E72" s="122"/>
      <c r="F72" s="122"/>
      <c r="G72" s="122"/>
      <c r="H72" s="122"/>
      <c r="I72" s="68">
        <v>17.7</v>
      </c>
      <c r="J72" s="122"/>
      <c r="K72" s="122"/>
      <c r="L72" s="122"/>
      <c r="M72" s="122"/>
      <c r="N72" s="122"/>
      <c r="O72" s="122"/>
      <c r="P72" s="122"/>
      <c r="Q72" s="189"/>
      <c r="R72" s="189"/>
      <c r="S72" s="141">
        <f t="shared" si="33"/>
        <v>5.0999999999999996</v>
      </c>
      <c r="T72" s="141">
        <f t="shared" si="20"/>
        <v>0</v>
      </c>
      <c r="U72" s="123"/>
      <c r="V72" s="123"/>
      <c r="W72" s="123"/>
      <c r="X72" s="123"/>
      <c r="Y72" s="123">
        <v>5.0999999999999996</v>
      </c>
      <c r="Z72" s="123"/>
      <c r="AA72" s="123"/>
      <c r="AB72" s="123"/>
      <c r="AC72" s="123"/>
      <c r="AD72" s="123"/>
      <c r="AE72" s="123"/>
      <c r="AF72" s="123"/>
      <c r="AG72" s="198"/>
      <c r="AH72" s="198"/>
      <c r="AI72" s="129">
        <f t="shared" si="26"/>
        <v>22.799999999999997</v>
      </c>
      <c r="AJ72" s="129"/>
      <c r="AK72" s="102"/>
      <c r="AL72" s="102"/>
      <c r="AM72" s="102"/>
      <c r="AN72" s="102"/>
      <c r="AO72" s="102">
        <f t="shared" si="34"/>
        <v>22.799999999999997</v>
      </c>
      <c r="AP72" s="102"/>
      <c r="AQ72" s="102"/>
      <c r="AR72" s="102"/>
      <c r="AS72" s="102"/>
      <c r="AT72" s="102"/>
      <c r="AU72" s="102"/>
      <c r="AV72" s="102"/>
      <c r="AW72" s="102"/>
      <c r="AX72" s="102"/>
      <c r="AY72" s="146"/>
      <c r="AZ72" s="146"/>
      <c r="BA72" s="146"/>
      <c r="BB72" s="146"/>
      <c r="BC72" s="146"/>
      <c r="BD72" s="146"/>
      <c r="BE72" s="146">
        <f t="shared" si="29"/>
        <v>-5.0999999999999979</v>
      </c>
      <c r="BF72" s="146"/>
      <c r="BG72" s="146"/>
      <c r="BH72" s="146"/>
      <c r="BI72" s="146"/>
      <c r="BJ72" s="146"/>
      <c r="BK72" s="146"/>
      <c r="BL72" s="146"/>
      <c r="BM72" s="146"/>
      <c r="BN72" s="146"/>
      <c r="BO72" s="181"/>
    </row>
    <row r="73" spans="1:67" ht="52.8" x14ac:dyDescent="0.25">
      <c r="A73" s="9"/>
      <c r="B73" s="29" t="s">
        <v>462</v>
      </c>
      <c r="C73" s="141">
        <f t="shared" si="32"/>
        <v>30.5</v>
      </c>
      <c r="D73" s="141"/>
      <c r="E73" s="122"/>
      <c r="F73" s="122"/>
      <c r="G73" s="122"/>
      <c r="H73" s="122"/>
      <c r="I73" s="68">
        <v>30.5</v>
      </c>
      <c r="J73" s="122"/>
      <c r="K73" s="122"/>
      <c r="L73" s="122"/>
      <c r="M73" s="122"/>
      <c r="N73" s="122"/>
      <c r="O73" s="122"/>
      <c r="P73" s="122"/>
      <c r="Q73" s="189"/>
      <c r="R73" s="189"/>
      <c r="S73" s="141">
        <f t="shared" si="33"/>
        <v>0</v>
      </c>
      <c r="T73" s="141">
        <f t="shared" si="20"/>
        <v>0</v>
      </c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98"/>
      <c r="AH73" s="198"/>
      <c r="AI73" s="129">
        <f t="shared" si="26"/>
        <v>30.5</v>
      </c>
      <c r="AJ73" s="129"/>
      <c r="AK73" s="102"/>
      <c r="AL73" s="102"/>
      <c r="AM73" s="102"/>
      <c r="AN73" s="102"/>
      <c r="AO73" s="102">
        <f t="shared" si="34"/>
        <v>30.5</v>
      </c>
      <c r="AP73" s="102"/>
      <c r="AQ73" s="102"/>
      <c r="AR73" s="102"/>
      <c r="AS73" s="102"/>
      <c r="AT73" s="102"/>
      <c r="AU73" s="102"/>
      <c r="AV73" s="102"/>
      <c r="AW73" s="102"/>
      <c r="AX73" s="102"/>
      <c r="AY73" s="146"/>
      <c r="AZ73" s="146"/>
      <c r="BA73" s="146"/>
      <c r="BB73" s="146"/>
      <c r="BC73" s="146"/>
      <c r="BD73" s="146"/>
      <c r="BE73" s="146">
        <f t="shared" ref="BE73:BN142" si="35">I73-AO73</f>
        <v>0</v>
      </c>
      <c r="BF73" s="146"/>
      <c r="BG73" s="146"/>
      <c r="BH73" s="146"/>
      <c r="BI73" s="146"/>
      <c r="BJ73" s="146"/>
      <c r="BK73" s="146"/>
      <c r="BL73" s="146"/>
      <c r="BM73" s="146"/>
      <c r="BN73" s="146"/>
      <c r="BO73" s="181"/>
    </row>
    <row r="74" spans="1:67" s="53" customFormat="1" ht="15" customHeight="1" x14ac:dyDescent="0.25">
      <c r="A74" s="95"/>
      <c r="B74" s="29" t="s">
        <v>163</v>
      </c>
      <c r="C74" s="141">
        <f t="shared" si="32"/>
        <v>6.2</v>
      </c>
      <c r="D74" s="141">
        <f t="shared" si="31"/>
        <v>5.6</v>
      </c>
      <c r="E74" s="122"/>
      <c r="F74" s="122"/>
      <c r="G74" s="122">
        <v>6.2</v>
      </c>
      <c r="H74" s="122">
        <v>5.6</v>
      </c>
      <c r="I74" s="122"/>
      <c r="J74" s="122"/>
      <c r="K74" s="122"/>
      <c r="L74" s="122"/>
      <c r="M74" s="122"/>
      <c r="N74" s="122"/>
      <c r="O74" s="122"/>
      <c r="P74" s="122"/>
      <c r="Q74" s="189"/>
      <c r="R74" s="189"/>
      <c r="S74" s="141">
        <f t="shared" si="33"/>
        <v>0</v>
      </c>
      <c r="T74" s="141">
        <f t="shared" si="20"/>
        <v>0</v>
      </c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98"/>
      <c r="AH74" s="198"/>
      <c r="AI74" s="129">
        <f t="shared" si="26"/>
        <v>6.2</v>
      </c>
      <c r="AJ74" s="129">
        <f t="shared" si="26"/>
        <v>5.6</v>
      </c>
      <c r="AK74" s="102">
        <f t="shared" si="34"/>
        <v>0</v>
      </c>
      <c r="AL74" s="102">
        <f t="shared" si="34"/>
        <v>0</v>
      </c>
      <c r="AM74" s="102">
        <f t="shared" si="34"/>
        <v>6.2</v>
      </c>
      <c r="AN74" s="102">
        <f t="shared" si="34"/>
        <v>5.6</v>
      </c>
      <c r="AO74" s="102">
        <f t="shared" si="34"/>
        <v>0</v>
      </c>
      <c r="AP74" s="102">
        <f t="shared" si="34"/>
        <v>0</v>
      </c>
      <c r="AQ74" s="102">
        <f t="shared" si="34"/>
        <v>0</v>
      </c>
      <c r="AR74" s="102">
        <f t="shared" si="34"/>
        <v>0</v>
      </c>
      <c r="AS74" s="102">
        <f t="shared" si="34"/>
        <v>0</v>
      </c>
      <c r="AT74" s="102">
        <f t="shared" si="34"/>
        <v>0</v>
      </c>
      <c r="AU74" s="102">
        <f t="shared" si="34"/>
        <v>0</v>
      </c>
      <c r="AV74" s="102">
        <f t="shared" si="34"/>
        <v>0</v>
      </c>
      <c r="AW74" s="102">
        <f t="shared" si="34"/>
        <v>0</v>
      </c>
      <c r="AX74" s="102">
        <f t="shared" si="34"/>
        <v>0</v>
      </c>
      <c r="AY74" s="146">
        <f t="shared" si="30"/>
        <v>0</v>
      </c>
      <c r="AZ74" s="146">
        <f t="shared" si="30"/>
        <v>0</v>
      </c>
      <c r="BA74" s="146">
        <f t="shared" si="30"/>
        <v>0</v>
      </c>
      <c r="BB74" s="146">
        <f t="shared" si="30"/>
        <v>0</v>
      </c>
      <c r="BC74" s="146">
        <f t="shared" si="30"/>
        <v>0</v>
      </c>
      <c r="BD74" s="146">
        <f t="shared" si="30"/>
        <v>0</v>
      </c>
      <c r="BE74" s="146">
        <f t="shared" si="35"/>
        <v>0</v>
      </c>
      <c r="BF74" s="146">
        <f t="shared" si="35"/>
        <v>0</v>
      </c>
      <c r="BG74" s="146">
        <f t="shared" si="35"/>
        <v>0</v>
      </c>
      <c r="BH74" s="146">
        <f t="shared" si="35"/>
        <v>0</v>
      </c>
      <c r="BI74" s="146">
        <f t="shared" si="35"/>
        <v>0</v>
      </c>
      <c r="BJ74" s="146">
        <f t="shared" si="35"/>
        <v>0</v>
      </c>
      <c r="BK74" s="146">
        <f t="shared" si="35"/>
        <v>0</v>
      </c>
      <c r="BL74" s="146">
        <f t="shared" si="35"/>
        <v>0</v>
      </c>
      <c r="BM74" s="146">
        <f t="shared" si="35"/>
        <v>0</v>
      </c>
      <c r="BN74" s="146">
        <f t="shared" si="35"/>
        <v>0</v>
      </c>
      <c r="BO74" s="181">
        <f t="shared" si="14"/>
        <v>0</v>
      </c>
    </row>
    <row r="75" spans="1:67" s="53" customFormat="1" ht="26.4" x14ac:dyDescent="0.25">
      <c r="A75" s="95"/>
      <c r="B75" s="28" t="s">
        <v>80</v>
      </c>
      <c r="C75" s="141">
        <f t="shared" si="32"/>
        <v>9.3000000000000007</v>
      </c>
      <c r="D75" s="141">
        <f t="shared" si="31"/>
        <v>0</v>
      </c>
      <c r="E75" s="122"/>
      <c r="F75" s="122"/>
      <c r="G75" s="122">
        <v>9.3000000000000007</v>
      </c>
      <c r="H75" s="122"/>
      <c r="I75" s="122"/>
      <c r="J75" s="122"/>
      <c r="K75" s="122"/>
      <c r="L75" s="122"/>
      <c r="M75" s="122"/>
      <c r="N75" s="122"/>
      <c r="O75" s="122"/>
      <c r="P75" s="122"/>
      <c r="Q75" s="189"/>
      <c r="R75" s="189"/>
      <c r="S75" s="141">
        <f t="shared" si="33"/>
        <v>0</v>
      </c>
      <c r="T75" s="141">
        <f t="shared" si="20"/>
        <v>0</v>
      </c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98"/>
      <c r="AH75" s="198"/>
      <c r="AI75" s="129">
        <f t="shared" ref="AI75:AJ80" si="36">AK75+AM75+AO75+AQ75+AS75+AU75+AW75</f>
        <v>9.3000000000000007</v>
      </c>
      <c r="AJ75" s="129">
        <f t="shared" si="36"/>
        <v>0</v>
      </c>
      <c r="AK75" s="102">
        <f t="shared" si="34"/>
        <v>0</v>
      </c>
      <c r="AL75" s="102">
        <f t="shared" si="34"/>
        <v>0</v>
      </c>
      <c r="AM75" s="102">
        <f t="shared" si="34"/>
        <v>9.3000000000000007</v>
      </c>
      <c r="AN75" s="102">
        <f t="shared" si="34"/>
        <v>0</v>
      </c>
      <c r="AO75" s="102">
        <f t="shared" si="34"/>
        <v>0</v>
      </c>
      <c r="AP75" s="102">
        <f t="shared" si="34"/>
        <v>0</v>
      </c>
      <c r="AQ75" s="102">
        <f t="shared" si="34"/>
        <v>0</v>
      </c>
      <c r="AR75" s="102">
        <f t="shared" si="34"/>
        <v>0</v>
      </c>
      <c r="AS75" s="102">
        <f t="shared" si="34"/>
        <v>0</v>
      </c>
      <c r="AT75" s="102">
        <f t="shared" si="34"/>
        <v>0</v>
      </c>
      <c r="AU75" s="102">
        <f t="shared" si="34"/>
        <v>0</v>
      </c>
      <c r="AV75" s="102">
        <f t="shared" si="34"/>
        <v>0</v>
      </c>
      <c r="AW75" s="102">
        <f t="shared" si="34"/>
        <v>0</v>
      </c>
      <c r="AX75" s="102">
        <f t="shared" si="34"/>
        <v>0</v>
      </c>
      <c r="AY75" s="146">
        <f t="shared" si="30"/>
        <v>0</v>
      </c>
      <c r="AZ75" s="146">
        <f t="shared" si="30"/>
        <v>0</v>
      </c>
      <c r="BA75" s="146">
        <f t="shared" si="30"/>
        <v>0</v>
      </c>
      <c r="BB75" s="146">
        <f t="shared" si="30"/>
        <v>0</v>
      </c>
      <c r="BC75" s="146">
        <f t="shared" si="30"/>
        <v>0</v>
      </c>
      <c r="BD75" s="146">
        <f t="shared" si="30"/>
        <v>0</v>
      </c>
      <c r="BE75" s="146">
        <f t="shared" si="35"/>
        <v>0</v>
      </c>
      <c r="BF75" s="146">
        <f t="shared" si="35"/>
        <v>0</v>
      </c>
      <c r="BG75" s="146">
        <f t="shared" si="35"/>
        <v>0</v>
      </c>
      <c r="BH75" s="146">
        <f t="shared" si="35"/>
        <v>0</v>
      </c>
      <c r="BI75" s="146">
        <f t="shared" si="35"/>
        <v>0</v>
      </c>
      <c r="BJ75" s="146">
        <f t="shared" si="35"/>
        <v>0</v>
      </c>
      <c r="BK75" s="146">
        <f t="shared" si="35"/>
        <v>0</v>
      </c>
      <c r="BL75" s="146">
        <f t="shared" si="35"/>
        <v>0</v>
      </c>
      <c r="BM75" s="146">
        <f t="shared" si="35"/>
        <v>0</v>
      </c>
      <c r="BN75" s="146">
        <f t="shared" si="35"/>
        <v>0</v>
      </c>
      <c r="BO75" s="181">
        <f t="shared" si="14"/>
        <v>0</v>
      </c>
    </row>
    <row r="76" spans="1:67" s="53" customFormat="1" ht="15" customHeight="1" x14ac:dyDescent="0.25">
      <c r="A76" s="95"/>
      <c r="B76" s="29" t="s">
        <v>66</v>
      </c>
      <c r="C76" s="141">
        <f t="shared" si="32"/>
        <v>287.10000000000002</v>
      </c>
      <c r="D76" s="141">
        <f t="shared" si="31"/>
        <v>0</v>
      </c>
      <c r="E76" s="122"/>
      <c r="F76" s="122"/>
      <c r="G76" s="122">
        <v>287.10000000000002</v>
      </c>
      <c r="H76" s="122"/>
      <c r="I76" s="122"/>
      <c r="J76" s="122"/>
      <c r="K76" s="122"/>
      <c r="L76" s="122"/>
      <c r="M76" s="122"/>
      <c r="N76" s="122"/>
      <c r="O76" s="122"/>
      <c r="P76" s="122"/>
      <c r="Q76" s="189"/>
      <c r="R76" s="189"/>
      <c r="S76" s="141">
        <f t="shared" si="33"/>
        <v>0</v>
      </c>
      <c r="T76" s="141">
        <f t="shared" si="20"/>
        <v>0</v>
      </c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98"/>
      <c r="AH76" s="198"/>
      <c r="AI76" s="129">
        <f t="shared" si="36"/>
        <v>287.10000000000002</v>
      </c>
      <c r="AJ76" s="129">
        <f t="shared" si="36"/>
        <v>0</v>
      </c>
      <c r="AK76" s="102">
        <f t="shared" si="34"/>
        <v>0</v>
      </c>
      <c r="AL76" s="102">
        <f t="shared" si="34"/>
        <v>0</v>
      </c>
      <c r="AM76" s="102">
        <f t="shared" si="34"/>
        <v>287.10000000000002</v>
      </c>
      <c r="AN76" s="102">
        <f t="shared" si="34"/>
        <v>0</v>
      </c>
      <c r="AO76" s="102">
        <f t="shared" si="34"/>
        <v>0</v>
      </c>
      <c r="AP76" s="102">
        <f t="shared" si="34"/>
        <v>0</v>
      </c>
      <c r="AQ76" s="102">
        <f t="shared" si="34"/>
        <v>0</v>
      </c>
      <c r="AR76" s="102">
        <f t="shared" si="34"/>
        <v>0</v>
      </c>
      <c r="AS76" s="102">
        <f t="shared" si="34"/>
        <v>0</v>
      </c>
      <c r="AT76" s="102">
        <f t="shared" si="34"/>
        <v>0</v>
      </c>
      <c r="AU76" s="102">
        <f t="shared" si="34"/>
        <v>0</v>
      </c>
      <c r="AV76" s="102">
        <f t="shared" si="34"/>
        <v>0</v>
      </c>
      <c r="AW76" s="102">
        <f t="shared" si="34"/>
        <v>0</v>
      </c>
      <c r="AX76" s="102">
        <f t="shared" si="34"/>
        <v>0</v>
      </c>
      <c r="AY76" s="146">
        <f t="shared" si="30"/>
        <v>0</v>
      </c>
      <c r="AZ76" s="146">
        <f t="shared" si="30"/>
        <v>0</v>
      </c>
      <c r="BA76" s="146">
        <f t="shared" si="30"/>
        <v>0</v>
      </c>
      <c r="BB76" s="146">
        <f t="shared" si="30"/>
        <v>0</v>
      </c>
      <c r="BC76" s="146">
        <f t="shared" si="30"/>
        <v>0</v>
      </c>
      <c r="BD76" s="146">
        <f t="shared" si="30"/>
        <v>0</v>
      </c>
      <c r="BE76" s="146">
        <f t="shared" si="35"/>
        <v>0</v>
      </c>
      <c r="BF76" s="146">
        <f t="shared" si="35"/>
        <v>0</v>
      </c>
      <c r="BG76" s="146">
        <f t="shared" si="35"/>
        <v>0</v>
      </c>
      <c r="BH76" s="146">
        <f t="shared" si="35"/>
        <v>0</v>
      </c>
      <c r="BI76" s="146">
        <f t="shared" si="35"/>
        <v>0</v>
      </c>
      <c r="BJ76" s="146">
        <f t="shared" si="35"/>
        <v>0</v>
      </c>
      <c r="BK76" s="146">
        <f t="shared" si="35"/>
        <v>0</v>
      </c>
      <c r="BL76" s="146">
        <f t="shared" si="35"/>
        <v>0</v>
      </c>
      <c r="BM76" s="146">
        <f t="shared" si="35"/>
        <v>0</v>
      </c>
      <c r="BN76" s="146">
        <f t="shared" si="35"/>
        <v>0</v>
      </c>
      <c r="BO76" s="181">
        <f t="shared" si="14"/>
        <v>0</v>
      </c>
    </row>
    <row r="77" spans="1:67" s="53" customFormat="1" ht="15" customHeight="1" x14ac:dyDescent="0.25">
      <c r="A77" s="95"/>
      <c r="B77" s="29" t="s">
        <v>234</v>
      </c>
      <c r="C77" s="141">
        <f t="shared" si="32"/>
        <v>625.79999999999995</v>
      </c>
      <c r="D77" s="141">
        <f t="shared" si="31"/>
        <v>0</v>
      </c>
      <c r="E77" s="122"/>
      <c r="F77" s="122"/>
      <c r="G77" s="122">
        <v>625.79999999999995</v>
      </c>
      <c r="H77" s="122"/>
      <c r="I77" s="122"/>
      <c r="J77" s="122"/>
      <c r="K77" s="122"/>
      <c r="L77" s="122"/>
      <c r="M77" s="122"/>
      <c r="N77" s="122"/>
      <c r="O77" s="122"/>
      <c r="P77" s="122"/>
      <c r="Q77" s="189"/>
      <c r="R77" s="189"/>
      <c r="S77" s="141">
        <f t="shared" si="33"/>
        <v>0</v>
      </c>
      <c r="T77" s="141">
        <f t="shared" si="20"/>
        <v>0</v>
      </c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98"/>
      <c r="AH77" s="198"/>
      <c r="AI77" s="129">
        <f t="shared" si="36"/>
        <v>625.79999999999995</v>
      </c>
      <c r="AJ77" s="129">
        <f t="shared" si="36"/>
        <v>0</v>
      </c>
      <c r="AK77" s="102">
        <f t="shared" si="34"/>
        <v>0</v>
      </c>
      <c r="AL77" s="102">
        <f t="shared" si="34"/>
        <v>0</v>
      </c>
      <c r="AM77" s="102">
        <f t="shared" si="34"/>
        <v>625.79999999999995</v>
      </c>
      <c r="AN77" s="102">
        <f t="shared" si="34"/>
        <v>0</v>
      </c>
      <c r="AO77" s="102">
        <f t="shared" si="34"/>
        <v>0</v>
      </c>
      <c r="AP77" s="102">
        <f t="shared" si="34"/>
        <v>0</v>
      </c>
      <c r="AQ77" s="102">
        <f t="shared" si="34"/>
        <v>0</v>
      </c>
      <c r="AR77" s="102">
        <f t="shared" si="34"/>
        <v>0</v>
      </c>
      <c r="AS77" s="102">
        <f t="shared" si="34"/>
        <v>0</v>
      </c>
      <c r="AT77" s="102">
        <f t="shared" si="34"/>
        <v>0</v>
      </c>
      <c r="AU77" s="102">
        <f t="shared" si="34"/>
        <v>0</v>
      </c>
      <c r="AV77" s="102">
        <f t="shared" si="34"/>
        <v>0</v>
      </c>
      <c r="AW77" s="102">
        <f t="shared" si="34"/>
        <v>0</v>
      </c>
      <c r="AX77" s="102">
        <f t="shared" si="34"/>
        <v>0</v>
      </c>
      <c r="AY77" s="146">
        <f t="shared" si="30"/>
        <v>0</v>
      </c>
      <c r="AZ77" s="146">
        <f t="shared" si="30"/>
        <v>0</v>
      </c>
      <c r="BA77" s="146">
        <f t="shared" si="30"/>
        <v>0</v>
      </c>
      <c r="BB77" s="146">
        <f t="shared" si="30"/>
        <v>0</v>
      </c>
      <c r="BC77" s="146">
        <f t="shared" si="30"/>
        <v>0</v>
      </c>
      <c r="BD77" s="146">
        <f t="shared" si="30"/>
        <v>0</v>
      </c>
      <c r="BE77" s="146">
        <f t="shared" si="35"/>
        <v>0</v>
      </c>
      <c r="BF77" s="146">
        <f t="shared" si="35"/>
        <v>0</v>
      </c>
      <c r="BG77" s="146">
        <f t="shared" si="35"/>
        <v>0</v>
      </c>
      <c r="BH77" s="146">
        <f t="shared" si="35"/>
        <v>0</v>
      </c>
      <c r="BI77" s="146">
        <f t="shared" si="35"/>
        <v>0</v>
      </c>
      <c r="BJ77" s="146">
        <f t="shared" si="35"/>
        <v>0</v>
      </c>
      <c r="BK77" s="146">
        <f t="shared" si="35"/>
        <v>0</v>
      </c>
      <c r="BL77" s="146">
        <f t="shared" si="35"/>
        <v>0</v>
      </c>
      <c r="BM77" s="146">
        <f t="shared" si="35"/>
        <v>0</v>
      </c>
      <c r="BN77" s="146">
        <f t="shared" si="35"/>
        <v>0</v>
      </c>
      <c r="BO77" s="181">
        <f t="shared" si="14"/>
        <v>0</v>
      </c>
    </row>
    <row r="78" spans="1:67" s="53" customFormat="1" ht="15" customHeight="1" x14ac:dyDescent="0.25">
      <c r="A78" s="95"/>
      <c r="B78" s="29" t="s">
        <v>389</v>
      </c>
      <c r="C78" s="141">
        <f t="shared" si="32"/>
        <v>36.5</v>
      </c>
      <c r="D78" s="141"/>
      <c r="E78" s="122"/>
      <c r="F78" s="122"/>
      <c r="G78" s="122">
        <v>36.5</v>
      </c>
      <c r="H78" s="122"/>
      <c r="I78" s="122"/>
      <c r="J78" s="122"/>
      <c r="K78" s="122"/>
      <c r="L78" s="122"/>
      <c r="M78" s="122"/>
      <c r="N78" s="122"/>
      <c r="O78" s="122"/>
      <c r="P78" s="122"/>
      <c r="Q78" s="189"/>
      <c r="R78" s="189"/>
      <c r="S78" s="141"/>
      <c r="T78" s="141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98"/>
      <c r="AH78" s="198"/>
      <c r="AI78" s="129">
        <f t="shared" si="36"/>
        <v>36.5</v>
      </c>
      <c r="AJ78" s="129"/>
      <c r="AK78" s="102"/>
      <c r="AL78" s="102"/>
      <c r="AM78" s="102">
        <v>36.5</v>
      </c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46">
        <f t="shared" si="30"/>
        <v>0</v>
      </c>
      <c r="AZ78" s="146">
        <f t="shared" si="30"/>
        <v>0</v>
      </c>
      <c r="BA78" s="146">
        <f t="shared" si="30"/>
        <v>0</v>
      </c>
      <c r="BB78" s="146">
        <f t="shared" si="30"/>
        <v>0</v>
      </c>
      <c r="BC78" s="146">
        <f t="shared" si="30"/>
        <v>0</v>
      </c>
      <c r="BD78" s="146">
        <f t="shared" si="30"/>
        <v>0</v>
      </c>
      <c r="BE78" s="146">
        <f t="shared" si="35"/>
        <v>0</v>
      </c>
      <c r="BF78" s="146">
        <f t="shared" si="35"/>
        <v>0</v>
      </c>
      <c r="BG78" s="146">
        <f t="shared" si="35"/>
        <v>0</v>
      </c>
      <c r="BH78" s="146">
        <f t="shared" si="35"/>
        <v>0</v>
      </c>
      <c r="BI78" s="146">
        <f t="shared" si="35"/>
        <v>0</v>
      </c>
      <c r="BJ78" s="146">
        <f t="shared" si="35"/>
        <v>0</v>
      </c>
      <c r="BK78" s="146">
        <f t="shared" si="35"/>
        <v>0</v>
      </c>
      <c r="BL78" s="146">
        <f t="shared" si="35"/>
        <v>0</v>
      </c>
      <c r="BM78" s="146">
        <f t="shared" si="35"/>
        <v>0</v>
      </c>
      <c r="BN78" s="146">
        <f t="shared" si="35"/>
        <v>0</v>
      </c>
      <c r="BO78" s="181">
        <f t="shared" si="14"/>
        <v>0</v>
      </c>
    </row>
    <row r="79" spans="1:67" s="53" customFormat="1" ht="15" customHeight="1" x14ac:dyDescent="0.25">
      <c r="A79" s="95"/>
      <c r="B79" s="29" t="s">
        <v>81</v>
      </c>
      <c r="C79" s="141">
        <f t="shared" si="32"/>
        <v>878.2</v>
      </c>
      <c r="D79" s="141">
        <f t="shared" si="32"/>
        <v>0</v>
      </c>
      <c r="E79" s="122"/>
      <c r="F79" s="122"/>
      <c r="G79" s="122">
        <v>878.2</v>
      </c>
      <c r="H79" s="122"/>
      <c r="I79" s="122"/>
      <c r="J79" s="122"/>
      <c r="K79" s="122"/>
      <c r="L79" s="122"/>
      <c r="M79" s="122"/>
      <c r="N79" s="122"/>
      <c r="O79" s="122"/>
      <c r="P79" s="122"/>
      <c r="Q79" s="189"/>
      <c r="R79" s="189"/>
      <c r="S79" s="141">
        <f t="shared" si="33"/>
        <v>135.9</v>
      </c>
      <c r="T79" s="141">
        <f t="shared" si="20"/>
        <v>0</v>
      </c>
      <c r="U79" s="123"/>
      <c r="V79" s="123"/>
      <c r="W79" s="123">
        <v>135.9</v>
      </c>
      <c r="X79" s="123"/>
      <c r="Y79" s="123"/>
      <c r="Z79" s="123"/>
      <c r="AA79" s="123"/>
      <c r="AB79" s="123"/>
      <c r="AC79" s="123"/>
      <c r="AD79" s="123"/>
      <c r="AE79" s="123"/>
      <c r="AF79" s="123"/>
      <c r="AG79" s="198"/>
      <c r="AH79" s="198"/>
      <c r="AI79" s="129">
        <f t="shared" si="36"/>
        <v>1014.1</v>
      </c>
      <c r="AJ79" s="129">
        <f t="shared" si="36"/>
        <v>0</v>
      </c>
      <c r="AK79" s="102">
        <f t="shared" si="34"/>
        <v>0</v>
      </c>
      <c r="AL79" s="102">
        <f t="shared" si="34"/>
        <v>0</v>
      </c>
      <c r="AM79" s="102">
        <f t="shared" si="34"/>
        <v>1014.1</v>
      </c>
      <c r="AN79" s="102">
        <f t="shared" si="34"/>
        <v>0</v>
      </c>
      <c r="AO79" s="102">
        <f t="shared" si="34"/>
        <v>0</v>
      </c>
      <c r="AP79" s="102">
        <f t="shared" si="34"/>
        <v>0</v>
      </c>
      <c r="AQ79" s="102">
        <f t="shared" si="34"/>
        <v>0</v>
      </c>
      <c r="AR79" s="102">
        <f t="shared" si="34"/>
        <v>0</v>
      </c>
      <c r="AS79" s="102">
        <f t="shared" si="34"/>
        <v>0</v>
      </c>
      <c r="AT79" s="102">
        <f t="shared" si="34"/>
        <v>0</v>
      </c>
      <c r="AU79" s="102">
        <f t="shared" si="34"/>
        <v>0</v>
      </c>
      <c r="AV79" s="102">
        <f t="shared" si="34"/>
        <v>0</v>
      </c>
      <c r="AW79" s="102">
        <f t="shared" si="34"/>
        <v>0</v>
      </c>
      <c r="AX79" s="102">
        <f t="shared" si="34"/>
        <v>0</v>
      </c>
      <c r="AY79" s="146">
        <f t="shared" si="30"/>
        <v>-135.89999999999998</v>
      </c>
      <c r="AZ79" s="146">
        <f t="shared" si="30"/>
        <v>0</v>
      </c>
      <c r="BA79" s="146">
        <f t="shared" si="30"/>
        <v>0</v>
      </c>
      <c r="BB79" s="146">
        <f t="shared" si="30"/>
        <v>0</v>
      </c>
      <c r="BC79" s="146">
        <f t="shared" si="30"/>
        <v>-135.89999999999998</v>
      </c>
      <c r="BD79" s="146">
        <f t="shared" si="30"/>
        <v>0</v>
      </c>
      <c r="BE79" s="146">
        <f t="shared" si="35"/>
        <v>0</v>
      </c>
      <c r="BF79" s="146">
        <f t="shared" si="35"/>
        <v>0</v>
      </c>
      <c r="BG79" s="146">
        <f t="shared" si="35"/>
        <v>0</v>
      </c>
      <c r="BH79" s="146">
        <f t="shared" si="35"/>
        <v>0</v>
      </c>
      <c r="BI79" s="146">
        <f t="shared" si="35"/>
        <v>0</v>
      </c>
      <c r="BJ79" s="146">
        <f t="shared" si="35"/>
        <v>0</v>
      </c>
      <c r="BK79" s="146">
        <f t="shared" si="35"/>
        <v>0</v>
      </c>
      <c r="BL79" s="146">
        <f t="shared" si="35"/>
        <v>0</v>
      </c>
      <c r="BM79" s="146">
        <f t="shared" si="35"/>
        <v>0</v>
      </c>
      <c r="BN79" s="146">
        <f t="shared" si="35"/>
        <v>0</v>
      </c>
      <c r="BO79" s="181">
        <f t="shared" si="14"/>
        <v>0</v>
      </c>
    </row>
    <row r="80" spans="1:67" ht="15" customHeight="1" x14ac:dyDescent="0.25">
      <c r="A80" s="26" t="s">
        <v>10</v>
      </c>
      <c r="B80" s="104" t="s">
        <v>292</v>
      </c>
      <c r="C80" s="136">
        <f t="shared" ref="C80:F80" si="37">C81+C84+C85</f>
        <v>232.1</v>
      </c>
      <c r="D80" s="137">
        <f t="shared" si="37"/>
        <v>140.5</v>
      </c>
      <c r="E80" s="117">
        <f t="shared" si="37"/>
        <v>200</v>
      </c>
      <c r="F80" s="117">
        <f t="shared" si="37"/>
        <v>124.1</v>
      </c>
      <c r="G80" s="117">
        <f>G81+G84+G85</f>
        <v>18.100000000000001</v>
      </c>
      <c r="H80" s="117">
        <f t="shared" ref="H80:V80" si="38">H81+H84+H85</f>
        <v>16.399999999999999</v>
      </c>
      <c r="I80" s="117">
        <f t="shared" si="38"/>
        <v>0</v>
      </c>
      <c r="J80" s="117">
        <f t="shared" si="38"/>
        <v>0</v>
      </c>
      <c r="K80" s="117">
        <f t="shared" si="38"/>
        <v>0</v>
      </c>
      <c r="L80" s="117">
        <f t="shared" si="38"/>
        <v>0</v>
      </c>
      <c r="M80" s="117">
        <f t="shared" si="38"/>
        <v>4.9000000000000004</v>
      </c>
      <c r="N80" s="117">
        <f t="shared" si="38"/>
        <v>0</v>
      </c>
      <c r="O80" s="117">
        <f t="shared" si="38"/>
        <v>0</v>
      </c>
      <c r="P80" s="117">
        <f t="shared" si="38"/>
        <v>0</v>
      </c>
      <c r="Q80" s="187">
        <f t="shared" si="38"/>
        <v>9.1</v>
      </c>
      <c r="R80" s="187">
        <f t="shared" si="38"/>
        <v>0</v>
      </c>
      <c r="S80" s="136">
        <f t="shared" si="38"/>
        <v>0</v>
      </c>
      <c r="T80" s="137">
        <f t="shared" si="38"/>
        <v>0</v>
      </c>
      <c r="U80" s="119">
        <f t="shared" si="38"/>
        <v>0</v>
      </c>
      <c r="V80" s="119">
        <f t="shared" si="38"/>
        <v>0</v>
      </c>
      <c r="W80" s="119">
        <f>W81+W84+W85</f>
        <v>0</v>
      </c>
      <c r="X80" s="119">
        <f t="shared" ref="X80:AX80" si="39">X81+X84+X85</f>
        <v>0</v>
      </c>
      <c r="Y80" s="119">
        <f t="shared" si="39"/>
        <v>0</v>
      </c>
      <c r="Z80" s="119">
        <f t="shared" si="39"/>
        <v>0</v>
      </c>
      <c r="AA80" s="119">
        <f t="shared" si="39"/>
        <v>0</v>
      </c>
      <c r="AB80" s="119">
        <f t="shared" si="39"/>
        <v>0</v>
      </c>
      <c r="AC80" s="119">
        <f t="shared" si="39"/>
        <v>0</v>
      </c>
      <c r="AD80" s="119">
        <f t="shared" si="39"/>
        <v>0</v>
      </c>
      <c r="AE80" s="119">
        <f t="shared" si="39"/>
        <v>0</v>
      </c>
      <c r="AF80" s="119">
        <f t="shared" si="39"/>
        <v>0</v>
      </c>
      <c r="AG80" s="196">
        <f t="shared" si="39"/>
        <v>0</v>
      </c>
      <c r="AH80" s="196">
        <f t="shared" si="39"/>
        <v>0</v>
      </c>
      <c r="AI80" s="13">
        <f t="shared" si="39"/>
        <v>232.1</v>
      </c>
      <c r="AJ80" s="11">
        <f t="shared" si="39"/>
        <v>140.5</v>
      </c>
      <c r="AK80" s="94">
        <f t="shared" si="39"/>
        <v>200</v>
      </c>
      <c r="AL80" s="94">
        <f t="shared" si="39"/>
        <v>124.1</v>
      </c>
      <c r="AM80" s="94">
        <f>AM81+AM84+AM85</f>
        <v>18.100000000000001</v>
      </c>
      <c r="AN80" s="94">
        <f t="shared" si="39"/>
        <v>16.399999999999999</v>
      </c>
      <c r="AO80" s="94">
        <f t="shared" si="39"/>
        <v>0</v>
      </c>
      <c r="AP80" s="94">
        <f t="shared" si="39"/>
        <v>0</v>
      </c>
      <c r="AQ80" s="94">
        <f t="shared" si="39"/>
        <v>0</v>
      </c>
      <c r="AR80" s="94">
        <f t="shared" si="39"/>
        <v>0</v>
      </c>
      <c r="AS80" s="94">
        <f t="shared" si="39"/>
        <v>4.9000000000000004</v>
      </c>
      <c r="AT80" s="94">
        <f t="shared" si="39"/>
        <v>0</v>
      </c>
      <c r="AU80" s="94">
        <f t="shared" si="39"/>
        <v>0</v>
      </c>
      <c r="AV80" s="94">
        <f t="shared" si="39"/>
        <v>0</v>
      </c>
      <c r="AW80" s="94">
        <f t="shared" si="39"/>
        <v>9.1</v>
      </c>
      <c r="AX80" s="94">
        <f t="shared" si="39"/>
        <v>0</v>
      </c>
      <c r="AY80" s="146">
        <f t="shared" si="30"/>
        <v>0</v>
      </c>
      <c r="AZ80" s="146">
        <f t="shared" si="30"/>
        <v>0</v>
      </c>
      <c r="BA80" s="146">
        <f t="shared" si="30"/>
        <v>0</v>
      </c>
      <c r="BB80" s="146">
        <f t="shared" si="30"/>
        <v>0</v>
      </c>
      <c r="BC80" s="146">
        <f t="shared" si="30"/>
        <v>0</v>
      </c>
      <c r="BD80" s="146">
        <f t="shared" si="30"/>
        <v>0</v>
      </c>
      <c r="BE80" s="146">
        <f t="shared" si="35"/>
        <v>0</v>
      </c>
      <c r="BF80" s="146">
        <f t="shared" si="35"/>
        <v>0</v>
      </c>
      <c r="BG80" s="146">
        <f t="shared" si="35"/>
        <v>0</v>
      </c>
      <c r="BH80" s="146">
        <f t="shared" si="35"/>
        <v>0</v>
      </c>
      <c r="BI80" s="146">
        <f t="shared" si="35"/>
        <v>0</v>
      </c>
      <c r="BJ80" s="146">
        <f t="shared" si="35"/>
        <v>0</v>
      </c>
      <c r="BK80" s="146">
        <f t="shared" si="35"/>
        <v>0</v>
      </c>
      <c r="BL80" s="146">
        <f t="shared" si="35"/>
        <v>0</v>
      </c>
      <c r="BM80" s="146">
        <f t="shared" si="35"/>
        <v>0</v>
      </c>
      <c r="BN80" s="146">
        <f t="shared" si="35"/>
        <v>0</v>
      </c>
      <c r="BO80" s="181">
        <f t="shared" si="14"/>
        <v>0</v>
      </c>
    </row>
    <row r="81" spans="1:67" ht="15" customHeight="1" x14ac:dyDescent="0.25">
      <c r="A81" s="27"/>
      <c r="B81" s="19" t="s">
        <v>289</v>
      </c>
      <c r="C81" s="138">
        <f>E81+G81+I81+K81+M81+O81+Q81</f>
        <v>198</v>
      </c>
      <c r="D81" s="139">
        <f t="shared" ref="D81:D86" si="40">F81+H81+J81+L81+N81+P81+R81</f>
        <v>135.6</v>
      </c>
      <c r="E81" s="6">
        <v>177.9</v>
      </c>
      <c r="F81" s="6">
        <v>124.1</v>
      </c>
      <c r="G81" s="6">
        <f>G82+G83</f>
        <v>13</v>
      </c>
      <c r="H81" s="6">
        <f>H82+H83</f>
        <v>11.5</v>
      </c>
      <c r="I81" s="6"/>
      <c r="J81" s="6"/>
      <c r="K81" s="6"/>
      <c r="L81" s="6"/>
      <c r="M81" s="6"/>
      <c r="N81" s="6"/>
      <c r="O81" s="6"/>
      <c r="P81" s="6"/>
      <c r="Q81" s="188">
        <f>'[1]4 priedas_ nepanaudotos lėšos'!C27</f>
        <v>7.1</v>
      </c>
      <c r="R81" s="188">
        <f>'[1]4 priedas_ nepanaudotos lėšos'!D27</f>
        <v>0</v>
      </c>
      <c r="S81" s="138">
        <f t="shared" ref="S81:T86" si="41">U81+W81+Y81+AA81+AC81+AE81+AG81</f>
        <v>0</v>
      </c>
      <c r="T81" s="139">
        <f t="shared" si="41"/>
        <v>0</v>
      </c>
      <c r="U81" s="120"/>
      <c r="V81" s="120"/>
      <c r="W81" s="120">
        <f>W82+W83</f>
        <v>0</v>
      </c>
      <c r="X81" s="120">
        <f>X82+X83</f>
        <v>0</v>
      </c>
      <c r="Y81" s="120"/>
      <c r="Z81" s="120"/>
      <c r="AA81" s="120"/>
      <c r="AB81" s="120"/>
      <c r="AC81" s="120"/>
      <c r="AD81" s="120"/>
      <c r="AE81" s="120"/>
      <c r="AF81" s="120"/>
      <c r="AG81" s="197">
        <f>'[1]4 priedas_ nepanaudotos lėšos'!O27</f>
        <v>0</v>
      </c>
      <c r="AH81" s="197">
        <f>'[1]4 priedas_ nepanaudotos lėšos'!P27</f>
        <v>0</v>
      </c>
      <c r="AI81" s="100">
        <f t="shared" ref="AI81:AJ86" si="42">AK81+AM81+AO81+AQ81+AS81+AU81+AW81</f>
        <v>198</v>
      </c>
      <c r="AJ81" s="101">
        <f t="shared" si="42"/>
        <v>135.6</v>
      </c>
      <c r="AK81" s="5">
        <f t="shared" ref="AK81:AX86" si="43">E81+U81</f>
        <v>177.9</v>
      </c>
      <c r="AL81" s="5">
        <f t="shared" si="43"/>
        <v>124.1</v>
      </c>
      <c r="AM81" s="5">
        <f t="shared" si="43"/>
        <v>13</v>
      </c>
      <c r="AN81" s="5">
        <f t="shared" si="43"/>
        <v>11.5</v>
      </c>
      <c r="AO81" s="5">
        <f t="shared" si="43"/>
        <v>0</v>
      </c>
      <c r="AP81" s="5">
        <f t="shared" si="43"/>
        <v>0</v>
      </c>
      <c r="AQ81" s="5">
        <f t="shared" si="43"/>
        <v>0</v>
      </c>
      <c r="AR81" s="5">
        <f t="shared" si="43"/>
        <v>0</v>
      </c>
      <c r="AS81" s="5">
        <f t="shared" si="43"/>
        <v>0</v>
      </c>
      <c r="AT81" s="5">
        <f t="shared" si="43"/>
        <v>0</v>
      </c>
      <c r="AU81" s="5">
        <f t="shared" si="43"/>
        <v>0</v>
      </c>
      <c r="AV81" s="5">
        <f t="shared" si="43"/>
        <v>0</v>
      </c>
      <c r="AW81" s="5">
        <f t="shared" si="43"/>
        <v>7.1</v>
      </c>
      <c r="AX81" s="5">
        <f t="shared" si="43"/>
        <v>0</v>
      </c>
      <c r="AY81" s="146">
        <f t="shared" si="30"/>
        <v>0</v>
      </c>
      <c r="AZ81" s="146">
        <f t="shared" si="30"/>
        <v>0</v>
      </c>
      <c r="BA81" s="146">
        <f t="shared" si="30"/>
        <v>0</v>
      </c>
      <c r="BB81" s="146">
        <f t="shared" si="30"/>
        <v>0</v>
      </c>
      <c r="BC81" s="146">
        <f t="shared" si="30"/>
        <v>0</v>
      </c>
      <c r="BD81" s="146">
        <f t="shared" si="30"/>
        <v>0</v>
      </c>
      <c r="BE81" s="146">
        <f t="shared" si="35"/>
        <v>0</v>
      </c>
      <c r="BF81" s="146">
        <f t="shared" si="35"/>
        <v>0</v>
      </c>
      <c r="BG81" s="146">
        <f t="shared" si="35"/>
        <v>0</v>
      </c>
      <c r="BH81" s="146">
        <f t="shared" si="35"/>
        <v>0</v>
      </c>
      <c r="BI81" s="146">
        <f t="shared" si="35"/>
        <v>0</v>
      </c>
      <c r="BJ81" s="146">
        <f t="shared" si="35"/>
        <v>0</v>
      </c>
      <c r="BK81" s="146">
        <f t="shared" si="35"/>
        <v>0</v>
      </c>
      <c r="BL81" s="146">
        <f t="shared" si="35"/>
        <v>0</v>
      </c>
      <c r="BM81" s="146">
        <f t="shared" si="35"/>
        <v>0</v>
      </c>
      <c r="BN81" s="146">
        <f t="shared" si="35"/>
        <v>0</v>
      </c>
      <c r="BO81" s="181">
        <f t="shared" si="14"/>
        <v>0</v>
      </c>
    </row>
    <row r="82" spans="1:67" s="48" customFormat="1" ht="15" customHeight="1" x14ac:dyDescent="0.25">
      <c r="A82" s="130"/>
      <c r="B82" s="29" t="s">
        <v>223</v>
      </c>
      <c r="C82" s="140">
        <f t="shared" ref="C82:C86" si="44">E82+G82+I82+K82+M82+O82+Q82</f>
        <v>12.8</v>
      </c>
      <c r="D82" s="141">
        <f t="shared" si="40"/>
        <v>11.5</v>
      </c>
      <c r="E82" s="122"/>
      <c r="F82" s="122"/>
      <c r="G82" s="122">
        <v>12.8</v>
      </c>
      <c r="H82" s="122">
        <v>11.5</v>
      </c>
      <c r="I82" s="122"/>
      <c r="J82" s="122"/>
      <c r="K82" s="122"/>
      <c r="L82" s="122"/>
      <c r="M82" s="122"/>
      <c r="N82" s="122"/>
      <c r="O82" s="122"/>
      <c r="P82" s="122"/>
      <c r="Q82" s="189"/>
      <c r="R82" s="189"/>
      <c r="S82" s="140">
        <f t="shared" si="41"/>
        <v>0</v>
      </c>
      <c r="T82" s="141">
        <f t="shared" si="41"/>
        <v>0</v>
      </c>
      <c r="U82" s="123"/>
      <c r="V82" s="123"/>
      <c r="W82" s="123"/>
      <c r="X82" s="123"/>
      <c r="Y82" s="123"/>
      <c r="Z82" s="123"/>
      <c r="AA82" s="123"/>
      <c r="AB82" s="123"/>
      <c r="AC82" s="123"/>
      <c r="AD82" s="123"/>
      <c r="AE82" s="123"/>
      <c r="AF82" s="123"/>
      <c r="AG82" s="198"/>
      <c r="AH82" s="198"/>
      <c r="AI82" s="128">
        <f t="shared" si="42"/>
        <v>12.8</v>
      </c>
      <c r="AJ82" s="129">
        <f t="shared" si="42"/>
        <v>11.5</v>
      </c>
      <c r="AK82" s="102">
        <f t="shared" si="43"/>
        <v>0</v>
      </c>
      <c r="AL82" s="102">
        <f t="shared" si="43"/>
        <v>0</v>
      </c>
      <c r="AM82" s="102">
        <f t="shared" si="43"/>
        <v>12.8</v>
      </c>
      <c r="AN82" s="102">
        <f t="shared" si="43"/>
        <v>11.5</v>
      </c>
      <c r="AO82" s="102">
        <f t="shared" si="43"/>
        <v>0</v>
      </c>
      <c r="AP82" s="102">
        <f t="shared" si="43"/>
        <v>0</v>
      </c>
      <c r="AQ82" s="102">
        <f t="shared" si="43"/>
        <v>0</v>
      </c>
      <c r="AR82" s="102">
        <f t="shared" si="43"/>
        <v>0</v>
      </c>
      <c r="AS82" s="102">
        <f t="shared" si="43"/>
        <v>0</v>
      </c>
      <c r="AT82" s="102">
        <f t="shared" si="43"/>
        <v>0</v>
      </c>
      <c r="AU82" s="102">
        <f t="shared" si="43"/>
        <v>0</v>
      </c>
      <c r="AV82" s="102">
        <f t="shared" si="43"/>
        <v>0</v>
      </c>
      <c r="AW82" s="102">
        <f t="shared" si="43"/>
        <v>0</v>
      </c>
      <c r="AX82" s="102">
        <f t="shared" si="43"/>
        <v>0</v>
      </c>
      <c r="AY82" s="146">
        <f t="shared" si="30"/>
        <v>0</v>
      </c>
      <c r="AZ82" s="146">
        <f t="shared" si="30"/>
        <v>0</v>
      </c>
      <c r="BA82" s="146">
        <f t="shared" si="30"/>
        <v>0</v>
      </c>
      <c r="BB82" s="146">
        <f t="shared" si="30"/>
        <v>0</v>
      </c>
      <c r="BC82" s="146">
        <f t="shared" si="30"/>
        <v>0</v>
      </c>
      <c r="BD82" s="146">
        <f t="shared" si="30"/>
        <v>0</v>
      </c>
      <c r="BE82" s="146">
        <f t="shared" si="35"/>
        <v>0</v>
      </c>
      <c r="BF82" s="146">
        <f t="shared" si="35"/>
        <v>0</v>
      </c>
      <c r="BG82" s="146">
        <f t="shared" si="35"/>
        <v>0</v>
      </c>
      <c r="BH82" s="146">
        <f t="shared" si="35"/>
        <v>0</v>
      </c>
      <c r="BI82" s="146">
        <f t="shared" si="35"/>
        <v>0</v>
      </c>
      <c r="BJ82" s="146">
        <f t="shared" si="35"/>
        <v>0</v>
      </c>
      <c r="BK82" s="146">
        <f t="shared" si="35"/>
        <v>0</v>
      </c>
      <c r="BL82" s="146">
        <f t="shared" si="35"/>
        <v>0</v>
      </c>
      <c r="BM82" s="146">
        <f t="shared" si="35"/>
        <v>0</v>
      </c>
      <c r="BN82" s="146">
        <f t="shared" si="35"/>
        <v>0</v>
      </c>
      <c r="BO82" s="181">
        <f t="shared" si="14"/>
        <v>0</v>
      </c>
    </row>
    <row r="83" spans="1:67" s="48" customFormat="1" ht="15" customHeight="1" x14ac:dyDescent="0.25">
      <c r="A83" s="130"/>
      <c r="B83" s="31" t="s">
        <v>172</v>
      </c>
      <c r="C83" s="140">
        <f t="shared" si="44"/>
        <v>0.2</v>
      </c>
      <c r="D83" s="141">
        <f t="shared" si="40"/>
        <v>0</v>
      </c>
      <c r="E83" s="122"/>
      <c r="F83" s="122"/>
      <c r="G83" s="122">
        <v>0.2</v>
      </c>
      <c r="H83" s="122"/>
      <c r="I83" s="122"/>
      <c r="J83" s="122"/>
      <c r="K83" s="122"/>
      <c r="L83" s="122"/>
      <c r="M83" s="122"/>
      <c r="N83" s="122"/>
      <c r="O83" s="122"/>
      <c r="P83" s="122"/>
      <c r="Q83" s="189"/>
      <c r="R83" s="189"/>
      <c r="S83" s="140">
        <f t="shared" si="41"/>
        <v>0</v>
      </c>
      <c r="T83" s="141">
        <f t="shared" si="41"/>
        <v>0</v>
      </c>
      <c r="U83" s="123"/>
      <c r="V83" s="123"/>
      <c r="W83" s="123"/>
      <c r="X83" s="123"/>
      <c r="Y83" s="123"/>
      <c r="Z83" s="123"/>
      <c r="AA83" s="123"/>
      <c r="AB83" s="123"/>
      <c r="AC83" s="123"/>
      <c r="AD83" s="123"/>
      <c r="AE83" s="123"/>
      <c r="AF83" s="123"/>
      <c r="AG83" s="198"/>
      <c r="AH83" s="198"/>
      <c r="AI83" s="128">
        <f t="shared" si="42"/>
        <v>0.2</v>
      </c>
      <c r="AJ83" s="129">
        <f t="shared" si="42"/>
        <v>0</v>
      </c>
      <c r="AK83" s="102">
        <f t="shared" si="43"/>
        <v>0</v>
      </c>
      <c r="AL83" s="102">
        <f t="shared" si="43"/>
        <v>0</v>
      </c>
      <c r="AM83" s="102">
        <f t="shared" si="43"/>
        <v>0.2</v>
      </c>
      <c r="AN83" s="102">
        <f t="shared" si="43"/>
        <v>0</v>
      </c>
      <c r="AO83" s="102">
        <f t="shared" si="43"/>
        <v>0</v>
      </c>
      <c r="AP83" s="102">
        <f t="shared" si="43"/>
        <v>0</v>
      </c>
      <c r="AQ83" s="102">
        <f t="shared" si="43"/>
        <v>0</v>
      </c>
      <c r="AR83" s="102">
        <f t="shared" si="43"/>
        <v>0</v>
      </c>
      <c r="AS83" s="102">
        <f t="shared" si="43"/>
        <v>0</v>
      </c>
      <c r="AT83" s="102">
        <f t="shared" si="43"/>
        <v>0</v>
      </c>
      <c r="AU83" s="102">
        <f t="shared" si="43"/>
        <v>0</v>
      </c>
      <c r="AV83" s="102">
        <f t="shared" si="43"/>
        <v>0</v>
      </c>
      <c r="AW83" s="102">
        <f t="shared" si="43"/>
        <v>0</v>
      </c>
      <c r="AX83" s="102">
        <f t="shared" si="43"/>
        <v>0</v>
      </c>
      <c r="AY83" s="146">
        <f t="shared" si="30"/>
        <v>0</v>
      </c>
      <c r="AZ83" s="146">
        <f t="shared" si="30"/>
        <v>0</v>
      </c>
      <c r="BA83" s="146">
        <f t="shared" si="30"/>
        <v>0</v>
      </c>
      <c r="BB83" s="146">
        <f t="shared" si="30"/>
        <v>0</v>
      </c>
      <c r="BC83" s="146">
        <f t="shared" si="30"/>
        <v>0</v>
      </c>
      <c r="BD83" s="146">
        <f t="shared" si="30"/>
        <v>0</v>
      </c>
      <c r="BE83" s="146">
        <f t="shared" si="35"/>
        <v>0</v>
      </c>
      <c r="BF83" s="146">
        <f t="shared" si="35"/>
        <v>0</v>
      </c>
      <c r="BG83" s="146">
        <f t="shared" si="35"/>
        <v>0</v>
      </c>
      <c r="BH83" s="146">
        <f t="shared" si="35"/>
        <v>0</v>
      </c>
      <c r="BI83" s="146">
        <f t="shared" si="35"/>
        <v>0</v>
      </c>
      <c r="BJ83" s="146">
        <f t="shared" si="35"/>
        <v>0</v>
      </c>
      <c r="BK83" s="146">
        <f t="shared" si="35"/>
        <v>0</v>
      </c>
      <c r="BL83" s="146">
        <f t="shared" si="35"/>
        <v>0</v>
      </c>
      <c r="BM83" s="146">
        <f t="shared" si="35"/>
        <v>0</v>
      </c>
      <c r="BN83" s="146">
        <f t="shared" si="35"/>
        <v>0</v>
      </c>
      <c r="BO83" s="181">
        <f t="shared" si="14"/>
        <v>0</v>
      </c>
    </row>
    <row r="84" spans="1:67" ht="15" customHeight="1" x14ac:dyDescent="0.25">
      <c r="A84" s="9"/>
      <c r="B84" s="19" t="s">
        <v>5</v>
      </c>
      <c r="C84" s="139">
        <f>E84+G84+I84+K84+M84+O84+Q84</f>
        <v>29</v>
      </c>
      <c r="D84" s="139">
        <f t="shared" si="40"/>
        <v>0</v>
      </c>
      <c r="E84" s="6">
        <v>22.1</v>
      </c>
      <c r="F84" s="6"/>
      <c r="G84" s="6"/>
      <c r="H84" s="6"/>
      <c r="I84" s="6"/>
      <c r="J84" s="6"/>
      <c r="K84" s="6"/>
      <c r="L84" s="6"/>
      <c r="M84" s="6">
        <v>4.9000000000000004</v>
      </c>
      <c r="N84" s="6"/>
      <c r="O84" s="6"/>
      <c r="P84" s="6"/>
      <c r="Q84" s="188">
        <f>'[1]4 priedas_ nepanaudotos lėšos'!C28</f>
        <v>2</v>
      </c>
      <c r="R84" s="188">
        <f>'[1]4 priedas_ nepanaudotos lėšos'!D28</f>
        <v>0</v>
      </c>
      <c r="S84" s="139">
        <f t="shared" si="41"/>
        <v>0</v>
      </c>
      <c r="T84" s="139">
        <f t="shared" si="41"/>
        <v>0</v>
      </c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97">
        <f>'[1]4 priedas_ nepanaudotos lėšos'!O28</f>
        <v>0</v>
      </c>
      <c r="AH84" s="197">
        <f>'[1]4 priedas_ nepanaudotos lėšos'!P28</f>
        <v>0</v>
      </c>
      <c r="AI84" s="101">
        <f t="shared" si="42"/>
        <v>29</v>
      </c>
      <c r="AJ84" s="101">
        <f t="shared" si="42"/>
        <v>0</v>
      </c>
      <c r="AK84" s="5">
        <f t="shared" si="43"/>
        <v>22.1</v>
      </c>
      <c r="AL84" s="5">
        <f t="shared" si="43"/>
        <v>0</v>
      </c>
      <c r="AM84" s="5">
        <f t="shared" si="43"/>
        <v>0</v>
      </c>
      <c r="AN84" s="5">
        <f t="shared" si="43"/>
        <v>0</v>
      </c>
      <c r="AO84" s="5">
        <f t="shared" si="43"/>
        <v>0</v>
      </c>
      <c r="AP84" s="5">
        <f t="shared" si="43"/>
        <v>0</v>
      </c>
      <c r="AQ84" s="5">
        <f t="shared" si="43"/>
        <v>0</v>
      </c>
      <c r="AR84" s="5">
        <f t="shared" si="43"/>
        <v>0</v>
      </c>
      <c r="AS84" s="5">
        <f t="shared" si="43"/>
        <v>4.9000000000000004</v>
      </c>
      <c r="AT84" s="5">
        <f t="shared" si="43"/>
        <v>0</v>
      </c>
      <c r="AU84" s="5">
        <f t="shared" si="43"/>
        <v>0</v>
      </c>
      <c r="AV84" s="5">
        <f t="shared" si="43"/>
        <v>0</v>
      </c>
      <c r="AW84" s="5">
        <f t="shared" si="43"/>
        <v>2</v>
      </c>
      <c r="AX84" s="5">
        <f t="shared" si="43"/>
        <v>0</v>
      </c>
      <c r="AY84" s="146">
        <f t="shared" si="30"/>
        <v>0</v>
      </c>
      <c r="AZ84" s="146">
        <f t="shared" si="30"/>
        <v>0</v>
      </c>
      <c r="BA84" s="146">
        <f t="shared" si="30"/>
        <v>0</v>
      </c>
      <c r="BB84" s="146">
        <f t="shared" si="30"/>
        <v>0</v>
      </c>
      <c r="BC84" s="146">
        <f t="shared" si="30"/>
        <v>0</v>
      </c>
      <c r="BD84" s="146">
        <f t="shared" si="30"/>
        <v>0</v>
      </c>
      <c r="BE84" s="146">
        <f t="shared" si="35"/>
        <v>0</v>
      </c>
      <c r="BF84" s="146">
        <f t="shared" si="35"/>
        <v>0</v>
      </c>
      <c r="BG84" s="146">
        <f t="shared" si="35"/>
        <v>0</v>
      </c>
      <c r="BH84" s="146">
        <f t="shared" si="35"/>
        <v>0</v>
      </c>
      <c r="BI84" s="146">
        <f t="shared" si="35"/>
        <v>0</v>
      </c>
      <c r="BJ84" s="146">
        <f t="shared" si="35"/>
        <v>0</v>
      </c>
      <c r="BK84" s="146">
        <f t="shared" si="35"/>
        <v>0</v>
      </c>
      <c r="BL84" s="146">
        <f t="shared" si="35"/>
        <v>0</v>
      </c>
      <c r="BM84" s="146">
        <f t="shared" si="35"/>
        <v>0</v>
      </c>
      <c r="BN84" s="146">
        <f t="shared" si="35"/>
        <v>0</v>
      </c>
      <c r="BO84" s="181">
        <f t="shared" si="14"/>
        <v>0</v>
      </c>
    </row>
    <row r="85" spans="1:67" ht="15" customHeight="1" x14ac:dyDescent="0.25">
      <c r="A85" s="9"/>
      <c r="B85" s="14" t="s">
        <v>293</v>
      </c>
      <c r="C85" s="139">
        <f t="shared" si="44"/>
        <v>5.0999999999999996</v>
      </c>
      <c r="D85" s="139">
        <f t="shared" si="40"/>
        <v>4.9000000000000004</v>
      </c>
      <c r="E85" s="6"/>
      <c r="F85" s="6"/>
      <c r="G85" s="6">
        <f t="shared" ref="G85:H85" si="45">G86</f>
        <v>5.0999999999999996</v>
      </c>
      <c r="H85" s="6">
        <f t="shared" si="45"/>
        <v>4.9000000000000004</v>
      </c>
      <c r="I85" s="6"/>
      <c r="J85" s="6"/>
      <c r="K85" s="6"/>
      <c r="L85" s="6"/>
      <c r="M85" s="6"/>
      <c r="N85" s="6"/>
      <c r="O85" s="6"/>
      <c r="P85" s="6"/>
      <c r="Q85" s="188"/>
      <c r="R85" s="188"/>
      <c r="S85" s="139">
        <f t="shared" si="41"/>
        <v>0</v>
      </c>
      <c r="T85" s="139">
        <f t="shared" si="41"/>
        <v>0</v>
      </c>
      <c r="U85" s="120"/>
      <c r="V85" s="120"/>
      <c r="W85" s="120">
        <f t="shared" ref="W85:X85" si="46">W86</f>
        <v>0</v>
      </c>
      <c r="X85" s="120">
        <f t="shared" si="46"/>
        <v>0</v>
      </c>
      <c r="Y85" s="120"/>
      <c r="Z85" s="120"/>
      <c r="AA85" s="120"/>
      <c r="AB85" s="120"/>
      <c r="AC85" s="120"/>
      <c r="AD85" s="120"/>
      <c r="AE85" s="120"/>
      <c r="AF85" s="120"/>
      <c r="AG85" s="197"/>
      <c r="AH85" s="197"/>
      <c r="AI85" s="101">
        <f t="shared" si="42"/>
        <v>5.0999999999999996</v>
      </c>
      <c r="AJ85" s="101">
        <f t="shared" si="42"/>
        <v>4.9000000000000004</v>
      </c>
      <c r="AK85" s="5">
        <f t="shared" si="43"/>
        <v>0</v>
      </c>
      <c r="AL85" s="5">
        <f t="shared" si="43"/>
        <v>0</v>
      </c>
      <c r="AM85" s="5">
        <f t="shared" si="43"/>
        <v>5.0999999999999996</v>
      </c>
      <c r="AN85" s="5">
        <f t="shared" si="43"/>
        <v>4.9000000000000004</v>
      </c>
      <c r="AO85" s="5">
        <f t="shared" si="43"/>
        <v>0</v>
      </c>
      <c r="AP85" s="5">
        <f t="shared" si="43"/>
        <v>0</v>
      </c>
      <c r="AQ85" s="5">
        <f t="shared" si="43"/>
        <v>0</v>
      </c>
      <c r="AR85" s="5">
        <f t="shared" si="43"/>
        <v>0</v>
      </c>
      <c r="AS85" s="5">
        <f t="shared" si="43"/>
        <v>0</v>
      </c>
      <c r="AT85" s="5">
        <f t="shared" si="43"/>
        <v>0</v>
      </c>
      <c r="AU85" s="5">
        <f t="shared" si="43"/>
        <v>0</v>
      </c>
      <c r="AV85" s="5">
        <f t="shared" si="43"/>
        <v>0</v>
      </c>
      <c r="AW85" s="5">
        <f t="shared" si="43"/>
        <v>0</v>
      </c>
      <c r="AX85" s="5">
        <f t="shared" si="43"/>
        <v>0</v>
      </c>
      <c r="AY85" s="146">
        <f t="shared" si="30"/>
        <v>0</v>
      </c>
      <c r="AZ85" s="146">
        <f t="shared" si="30"/>
        <v>0</v>
      </c>
      <c r="BA85" s="146">
        <f t="shared" si="30"/>
        <v>0</v>
      </c>
      <c r="BB85" s="146">
        <f t="shared" si="30"/>
        <v>0</v>
      </c>
      <c r="BC85" s="146">
        <f t="shared" si="30"/>
        <v>0</v>
      </c>
      <c r="BD85" s="146">
        <f t="shared" si="30"/>
        <v>0</v>
      </c>
      <c r="BE85" s="146">
        <f t="shared" si="35"/>
        <v>0</v>
      </c>
      <c r="BF85" s="146">
        <f t="shared" si="35"/>
        <v>0</v>
      </c>
      <c r="BG85" s="146">
        <f t="shared" si="35"/>
        <v>0</v>
      </c>
      <c r="BH85" s="146">
        <f t="shared" si="35"/>
        <v>0</v>
      </c>
      <c r="BI85" s="146">
        <f t="shared" si="35"/>
        <v>0</v>
      </c>
      <c r="BJ85" s="146">
        <f t="shared" si="35"/>
        <v>0</v>
      </c>
      <c r="BK85" s="146">
        <f t="shared" si="35"/>
        <v>0</v>
      </c>
      <c r="BL85" s="146">
        <f t="shared" si="35"/>
        <v>0</v>
      </c>
      <c r="BM85" s="146">
        <f t="shared" si="35"/>
        <v>0</v>
      </c>
      <c r="BN85" s="146">
        <f t="shared" si="35"/>
        <v>0</v>
      </c>
      <c r="BO85" s="181">
        <f t="shared" si="14"/>
        <v>0</v>
      </c>
    </row>
    <row r="86" spans="1:67" s="48" customFormat="1" ht="15" customHeight="1" x14ac:dyDescent="0.25">
      <c r="A86" s="131"/>
      <c r="B86" s="31" t="s">
        <v>171</v>
      </c>
      <c r="C86" s="141">
        <f t="shared" si="44"/>
        <v>5.0999999999999996</v>
      </c>
      <c r="D86" s="141">
        <f t="shared" si="40"/>
        <v>4.9000000000000004</v>
      </c>
      <c r="E86" s="122"/>
      <c r="F86" s="122"/>
      <c r="G86" s="122">
        <v>5.0999999999999996</v>
      </c>
      <c r="H86" s="122">
        <v>4.9000000000000004</v>
      </c>
      <c r="I86" s="122"/>
      <c r="J86" s="122"/>
      <c r="K86" s="122"/>
      <c r="L86" s="122"/>
      <c r="M86" s="122"/>
      <c r="N86" s="122"/>
      <c r="O86" s="122"/>
      <c r="P86" s="122"/>
      <c r="Q86" s="189"/>
      <c r="R86" s="189"/>
      <c r="S86" s="141">
        <f t="shared" si="41"/>
        <v>0</v>
      </c>
      <c r="T86" s="141">
        <f t="shared" si="41"/>
        <v>0</v>
      </c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  <c r="AE86" s="123"/>
      <c r="AF86" s="123"/>
      <c r="AG86" s="198"/>
      <c r="AH86" s="198"/>
      <c r="AI86" s="129">
        <f t="shared" si="42"/>
        <v>5.0999999999999996</v>
      </c>
      <c r="AJ86" s="129">
        <f t="shared" si="42"/>
        <v>4.9000000000000004</v>
      </c>
      <c r="AK86" s="102">
        <f t="shared" si="43"/>
        <v>0</v>
      </c>
      <c r="AL86" s="102">
        <f t="shared" si="43"/>
        <v>0</v>
      </c>
      <c r="AM86" s="102">
        <f t="shared" si="43"/>
        <v>5.0999999999999996</v>
      </c>
      <c r="AN86" s="102">
        <f t="shared" si="43"/>
        <v>4.9000000000000004</v>
      </c>
      <c r="AO86" s="102">
        <f t="shared" si="43"/>
        <v>0</v>
      </c>
      <c r="AP86" s="102">
        <f t="shared" si="43"/>
        <v>0</v>
      </c>
      <c r="AQ86" s="102">
        <f t="shared" si="43"/>
        <v>0</v>
      </c>
      <c r="AR86" s="102">
        <f t="shared" si="43"/>
        <v>0</v>
      </c>
      <c r="AS86" s="102">
        <f t="shared" si="43"/>
        <v>0</v>
      </c>
      <c r="AT86" s="102">
        <f t="shared" si="43"/>
        <v>0</v>
      </c>
      <c r="AU86" s="102">
        <f t="shared" si="43"/>
        <v>0</v>
      </c>
      <c r="AV86" s="102">
        <f t="shared" si="43"/>
        <v>0</v>
      </c>
      <c r="AW86" s="102">
        <f t="shared" si="43"/>
        <v>0</v>
      </c>
      <c r="AX86" s="102">
        <f t="shared" si="43"/>
        <v>0</v>
      </c>
      <c r="AY86" s="146">
        <f t="shared" si="30"/>
        <v>0</v>
      </c>
      <c r="AZ86" s="146">
        <f t="shared" si="30"/>
        <v>0</v>
      </c>
      <c r="BA86" s="146">
        <f t="shared" si="30"/>
        <v>0</v>
      </c>
      <c r="BB86" s="146">
        <f t="shared" si="30"/>
        <v>0</v>
      </c>
      <c r="BC86" s="146">
        <f t="shared" si="30"/>
        <v>0</v>
      </c>
      <c r="BD86" s="146">
        <f t="shared" si="30"/>
        <v>0</v>
      </c>
      <c r="BE86" s="146">
        <f t="shared" si="35"/>
        <v>0</v>
      </c>
      <c r="BF86" s="146">
        <f t="shared" si="35"/>
        <v>0</v>
      </c>
      <c r="BG86" s="146">
        <f t="shared" si="35"/>
        <v>0</v>
      </c>
      <c r="BH86" s="146">
        <f t="shared" si="35"/>
        <v>0</v>
      </c>
      <c r="BI86" s="146">
        <f t="shared" si="35"/>
        <v>0</v>
      </c>
      <c r="BJ86" s="146">
        <f t="shared" si="35"/>
        <v>0</v>
      </c>
      <c r="BK86" s="146">
        <f t="shared" si="35"/>
        <v>0</v>
      </c>
      <c r="BL86" s="146">
        <f t="shared" si="35"/>
        <v>0</v>
      </c>
      <c r="BM86" s="146">
        <f t="shared" si="35"/>
        <v>0</v>
      </c>
      <c r="BN86" s="146">
        <f t="shared" si="35"/>
        <v>0</v>
      </c>
      <c r="BO86" s="181">
        <f t="shared" si="14"/>
        <v>0</v>
      </c>
    </row>
    <row r="87" spans="1:67" ht="15" customHeight="1" x14ac:dyDescent="0.25">
      <c r="A87" s="3" t="s">
        <v>11</v>
      </c>
      <c r="B87" s="104" t="s">
        <v>295</v>
      </c>
      <c r="C87" s="136">
        <f t="shared" ref="C87:F87" si="47">C88+C91+C92</f>
        <v>173</v>
      </c>
      <c r="D87" s="137">
        <f t="shared" si="47"/>
        <v>127.30000000000001</v>
      </c>
      <c r="E87" s="117">
        <f t="shared" si="47"/>
        <v>154</v>
      </c>
      <c r="F87" s="117">
        <f t="shared" si="47"/>
        <v>111</v>
      </c>
      <c r="G87" s="117">
        <f>G88+G91+G92</f>
        <v>17.7</v>
      </c>
      <c r="H87" s="117">
        <f t="shared" ref="H87:V87" si="48">H88+H91+H92</f>
        <v>16.3</v>
      </c>
      <c r="I87" s="117">
        <f t="shared" si="48"/>
        <v>0</v>
      </c>
      <c r="J87" s="117">
        <f t="shared" si="48"/>
        <v>0</v>
      </c>
      <c r="K87" s="117">
        <f t="shared" si="48"/>
        <v>0</v>
      </c>
      <c r="L87" s="117">
        <f t="shared" si="48"/>
        <v>0</v>
      </c>
      <c r="M87" s="117">
        <f t="shared" si="48"/>
        <v>1</v>
      </c>
      <c r="N87" s="117">
        <f t="shared" si="48"/>
        <v>0</v>
      </c>
      <c r="O87" s="117">
        <f t="shared" si="48"/>
        <v>0</v>
      </c>
      <c r="P87" s="117">
        <f t="shared" si="48"/>
        <v>0</v>
      </c>
      <c r="Q87" s="187">
        <f t="shared" si="48"/>
        <v>0.3</v>
      </c>
      <c r="R87" s="187">
        <f t="shared" si="48"/>
        <v>0</v>
      </c>
      <c r="S87" s="136">
        <f t="shared" si="48"/>
        <v>0</v>
      </c>
      <c r="T87" s="137">
        <f t="shared" si="48"/>
        <v>0</v>
      </c>
      <c r="U87" s="119">
        <f t="shared" si="48"/>
        <v>0</v>
      </c>
      <c r="V87" s="119">
        <f t="shared" si="48"/>
        <v>0</v>
      </c>
      <c r="W87" s="119">
        <f>W88+W91+W92</f>
        <v>0</v>
      </c>
      <c r="X87" s="119">
        <f t="shared" ref="X87:AL87" si="49">X88+X91+X92</f>
        <v>0</v>
      </c>
      <c r="Y87" s="119">
        <f t="shared" si="49"/>
        <v>0</v>
      </c>
      <c r="Z87" s="119">
        <f t="shared" si="49"/>
        <v>0</v>
      </c>
      <c r="AA87" s="119">
        <f t="shared" si="49"/>
        <v>0</v>
      </c>
      <c r="AB87" s="119">
        <f t="shared" si="49"/>
        <v>0</v>
      </c>
      <c r="AC87" s="119">
        <f t="shared" si="49"/>
        <v>0</v>
      </c>
      <c r="AD87" s="119">
        <f t="shared" si="49"/>
        <v>0</v>
      </c>
      <c r="AE87" s="119">
        <f t="shared" si="49"/>
        <v>0</v>
      </c>
      <c r="AF87" s="119">
        <f t="shared" si="49"/>
        <v>0</v>
      </c>
      <c r="AG87" s="196">
        <f t="shared" si="49"/>
        <v>0</v>
      </c>
      <c r="AH87" s="196">
        <f t="shared" si="49"/>
        <v>0</v>
      </c>
      <c r="AI87" s="13">
        <f t="shared" si="49"/>
        <v>173</v>
      </c>
      <c r="AJ87" s="11">
        <f t="shared" si="49"/>
        <v>127.30000000000001</v>
      </c>
      <c r="AK87" s="94">
        <f t="shared" si="49"/>
        <v>154</v>
      </c>
      <c r="AL87" s="94">
        <f t="shared" si="49"/>
        <v>111</v>
      </c>
      <c r="AM87" s="94">
        <f>AM88+AM91+AM92</f>
        <v>17.7</v>
      </c>
      <c r="AN87" s="94">
        <f t="shared" ref="AN87:AX87" si="50">AN88+AN91+AN92</f>
        <v>16.3</v>
      </c>
      <c r="AO87" s="94">
        <f t="shared" si="50"/>
        <v>0</v>
      </c>
      <c r="AP87" s="94">
        <f t="shared" si="50"/>
        <v>0</v>
      </c>
      <c r="AQ87" s="94">
        <f t="shared" si="50"/>
        <v>0</v>
      </c>
      <c r="AR87" s="94">
        <f t="shared" si="50"/>
        <v>0</v>
      </c>
      <c r="AS87" s="94">
        <f t="shared" si="50"/>
        <v>1</v>
      </c>
      <c r="AT87" s="94">
        <f t="shared" si="50"/>
        <v>0</v>
      </c>
      <c r="AU87" s="94">
        <f t="shared" si="50"/>
        <v>0</v>
      </c>
      <c r="AV87" s="94">
        <f t="shared" si="50"/>
        <v>0</v>
      </c>
      <c r="AW87" s="94">
        <f t="shared" si="50"/>
        <v>0.3</v>
      </c>
      <c r="AX87" s="94">
        <f t="shared" si="50"/>
        <v>0</v>
      </c>
      <c r="AY87" s="146">
        <f t="shared" si="30"/>
        <v>0</v>
      </c>
      <c r="AZ87" s="146">
        <f t="shared" si="30"/>
        <v>0</v>
      </c>
      <c r="BA87" s="146">
        <f t="shared" si="30"/>
        <v>0</v>
      </c>
      <c r="BB87" s="146">
        <f t="shared" si="30"/>
        <v>0</v>
      </c>
      <c r="BC87" s="146">
        <f t="shared" si="30"/>
        <v>0</v>
      </c>
      <c r="BD87" s="146">
        <f t="shared" si="30"/>
        <v>0</v>
      </c>
      <c r="BE87" s="146">
        <f t="shared" si="35"/>
        <v>0</v>
      </c>
      <c r="BF87" s="146">
        <f t="shared" si="35"/>
        <v>0</v>
      </c>
      <c r="BG87" s="146">
        <f t="shared" si="35"/>
        <v>0</v>
      </c>
      <c r="BH87" s="146">
        <f t="shared" si="35"/>
        <v>0</v>
      </c>
      <c r="BI87" s="146">
        <f t="shared" si="35"/>
        <v>0</v>
      </c>
      <c r="BJ87" s="146">
        <f t="shared" si="35"/>
        <v>0</v>
      </c>
      <c r="BK87" s="146">
        <f t="shared" si="35"/>
        <v>0</v>
      </c>
      <c r="BL87" s="146">
        <f t="shared" si="35"/>
        <v>0</v>
      </c>
      <c r="BM87" s="146">
        <f t="shared" si="35"/>
        <v>0</v>
      </c>
      <c r="BN87" s="146">
        <f t="shared" si="35"/>
        <v>0</v>
      </c>
      <c r="BO87" s="181">
        <f t="shared" si="14"/>
        <v>0</v>
      </c>
    </row>
    <row r="88" spans="1:67" ht="15" customHeight="1" x14ac:dyDescent="0.25">
      <c r="A88" s="9"/>
      <c r="B88" s="19" t="s">
        <v>289</v>
      </c>
      <c r="C88" s="138">
        <f t="shared" ref="C88:D93" si="51">E88+G88+I88+K88+M88+O88+Q88</f>
        <v>138.70000000000002</v>
      </c>
      <c r="D88" s="139">
        <f t="shared" si="51"/>
        <v>122.4</v>
      </c>
      <c r="E88" s="6">
        <v>125.8</v>
      </c>
      <c r="F88" s="6">
        <v>111</v>
      </c>
      <c r="G88" s="6">
        <f>G89+G90</f>
        <v>12.6</v>
      </c>
      <c r="H88" s="6">
        <f>H89+H90</f>
        <v>11.4</v>
      </c>
      <c r="I88" s="6"/>
      <c r="J88" s="6"/>
      <c r="K88" s="6"/>
      <c r="L88" s="6"/>
      <c r="M88" s="6">
        <v>0.3</v>
      </c>
      <c r="N88" s="6"/>
      <c r="O88" s="6"/>
      <c r="P88" s="6"/>
      <c r="Q88" s="188"/>
      <c r="R88" s="188"/>
      <c r="S88" s="138">
        <f t="shared" ref="S88:T93" si="52">U88+W88+Y88+AA88+AC88+AE88+AG88</f>
        <v>0</v>
      </c>
      <c r="T88" s="139">
        <f t="shared" si="52"/>
        <v>0</v>
      </c>
      <c r="U88" s="120"/>
      <c r="V88" s="120"/>
      <c r="W88" s="120">
        <f>W89+W90</f>
        <v>0</v>
      </c>
      <c r="X88" s="120">
        <f>X89+X90</f>
        <v>0</v>
      </c>
      <c r="Y88" s="120"/>
      <c r="Z88" s="120"/>
      <c r="AA88" s="120"/>
      <c r="AB88" s="120"/>
      <c r="AC88" s="120"/>
      <c r="AD88" s="120"/>
      <c r="AE88" s="120"/>
      <c r="AF88" s="120"/>
      <c r="AG88" s="197"/>
      <c r="AH88" s="197"/>
      <c r="AI88" s="100">
        <f t="shared" ref="AI88:AJ93" si="53">AK88+AM88+AO88+AQ88+AS88+AU88+AW88</f>
        <v>138.70000000000002</v>
      </c>
      <c r="AJ88" s="101">
        <f t="shared" si="53"/>
        <v>122.4</v>
      </c>
      <c r="AK88" s="5">
        <f t="shared" ref="AK88:AX93" si="54">E88+U88</f>
        <v>125.8</v>
      </c>
      <c r="AL88" s="5">
        <f t="shared" si="54"/>
        <v>111</v>
      </c>
      <c r="AM88" s="5">
        <f t="shared" si="54"/>
        <v>12.6</v>
      </c>
      <c r="AN88" s="5">
        <f t="shared" si="54"/>
        <v>11.4</v>
      </c>
      <c r="AO88" s="5">
        <f t="shared" si="54"/>
        <v>0</v>
      </c>
      <c r="AP88" s="5">
        <f t="shared" si="54"/>
        <v>0</v>
      </c>
      <c r="AQ88" s="5">
        <f t="shared" si="54"/>
        <v>0</v>
      </c>
      <c r="AR88" s="5">
        <f t="shared" si="54"/>
        <v>0</v>
      </c>
      <c r="AS88" s="5">
        <f t="shared" si="54"/>
        <v>0.3</v>
      </c>
      <c r="AT88" s="5">
        <f t="shared" si="54"/>
        <v>0</v>
      </c>
      <c r="AU88" s="5">
        <f t="shared" si="54"/>
        <v>0</v>
      </c>
      <c r="AV88" s="5">
        <f t="shared" si="54"/>
        <v>0</v>
      </c>
      <c r="AW88" s="5">
        <f t="shared" si="54"/>
        <v>0</v>
      </c>
      <c r="AX88" s="5">
        <f t="shared" si="54"/>
        <v>0</v>
      </c>
      <c r="AY88" s="146">
        <f t="shared" si="30"/>
        <v>0</v>
      </c>
      <c r="AZ88" s="146">
        <f t="shared" si="30"/>
        <v>0</v>
      </c>
      <c r="BA88" s="146">
        <f t="shared" si="30"/>
        <v>0</v>
      </c>
      <c r="BB88" s="146">
        <f t="shared" si="30"/>
        <v>0</v>
      </c>
      <c r="BC88" s="146">
        <f t="shared" si="30"/>
        <v>0</v>
      </c>
      <c r="BD88" s="146">
        <f t="shared" si="30"/>
        <v>0</v>
      </c>
      <c r="BE88" s="146">
        <f t="shared" si="35"/>
        <v>0</v>
      </c>
      <c r="BF88" s="146">
        <f t="shared" si="35"/>
        <v>0</v>
      </c>
      <c r="BG88" s="146">
        <f t="shared" si="35"/>
        <v>0</v>
      </c>
      <c r="BH88" s="146">
        <f t="shared" si="35"/>
        <v>0</v>
      </c>
      <c r="BI88" s="146">
        <f t="shared" si="35"/>
        <v>0</v>
      </c>
      <c r="BJ88" s="146">
        <f t="shared" si="35"/>
        <v>0</v>
      </c>
      <c r="BK88" s="146">
        <f t="shared" si="35"/>
        <v>0</v>
      </c>
      <c r="BL88" s="146">
        <f t="shared" si="35"/>
        <v>0</v>
      </c>
      <c r="BM88" s="146">
        <f t="shared" si="35"/>
        <v>0</v>
      </c>
      <c r="BN88" s="146">
        <f t="shared" si="35"/>
        <v>0</v>
      </c>
      <c r="BO88" s="181">
        <f t="shared" si="14"/>
        <v>0</v>
      </c>
    </row>
    <row r="89" spans="1:67" ht="15" customHeight="1" x14ac:dyDescent="0.25">
      <c r="A89" s="9"/>
      <c r="B89" s="29" t="s">
        <v>223</v>
      </c>
      <c r="C89" s="140">
        <f t="shared" si="51"/>
        <v>12.4</v>
      </c>
      <c r="D89" s="141">
        <f t="shared" si="51"/>
        <v>11.4</v>
      </c>
      <c r="E89" s="122"/>
      <c r="F89" s="122"/>
      <c r="G89" s="122">
        <v>12.4</v>
      </c>
      <c r="H89" s="122">
        <v>11.4</v>
      </c>
      <c r="I89" s="122"/>
      <c r="J89" s="122"/>
      <c r="K89" s="122"/>
      <c r="L89" s="122"/>
      <c r="M89" s="122"/>
      <c r="N89" s="122"/>
      <c r="O89" s="122"/>
      <c r="P89" s="122"/>
      <c r="Q89" s="189"/>
      <c r="R89" s="189"/>
      <c r="S89" s="140">
        <f t="shared" si="52"/>
        <v>0</v>
      </c>
      <c r="T89" s="141">
        <f t="shared" si="52"/>
        <v>0</v>
      </c>
      <c r="U89" s="123"/>
      <c r="V89" s="123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98"/>
      <c r="AH89" s="198"/>
      <c r="AI89" s="128">
        <f t="shared" si="53"/>
        <v>12.4</v>
      </c>
      <c r="AJ89" s="129">
        <f t="shared" si="53"/>
        <v>11.4</v>
      </c>
      <c r="AK89" s="102">
        <f t="shared" si="54"/>
        <v>0</v>
      </c>
      <c r="AL89" s="102">
        <f t="shared" si="54"/>
        <v>0</v>
      </c>
      <c r="AM89" s="102">
        <f t="shared" si="54"/>
        <v>12.4</v>
      </c>
      <c r="AN89" s="102">
        <f t="shared" si="54"/>
        <v>11.4</v>
      </c>
      <c r="AO89" s="102">
        <f t="shared" si="54"/>
        <v>0</v>
      </c>
      <c r="AP89" s="102">
        <f t="shared" si="54"/>
        <v>0</v>
      </c>
      <c r="AQ89" s="102">
        <f t="shared" si="54"/>
        <v>0</v>
      </c>
      <c r="AR89" s="102">
        <f t="shared" si="54"/>
        <v>0</v>
      </c>
      <c r="AS89" s="102">
        <f t="shared" si="54"/>
        <v>0</v>
      </c>
      <c r="AT89" s="102">
        <f t="shared" si="54"/>
        <v>0</v>
      </c>
      <c r="AU89" s="102">
        <f t="shared" si="54"/>
        <v>0</v>
      </c>
      <c r="AV89" s="102">
        <f t="shared" si="54"/>
        <v>0</v>
      </c>
      <c r="AW89" s="102">
        <f t="shared" si="54"/>
        <v>0</v>
      </c>
      <c r="AX89" s="102">
        <f t="shared" si="54"/>
        <v>0</v>
      </c>
      <c r="AY89" s="146">
        <f t="shared" si="30"/>
        <v>0</v>
      </c>
      <c r="AZ89" s="146">
        <f t="shared" si="30"/>
        <v>0</v>
      </c>
      <c r="BA89" s="146">
        <f t="shared" si="30"/>
        <v>0</v>
      </c>
      <c r="BB89" s="146">
        <f t="shared" si="30"/>
        <v>0</v>
      </c>
      <c r="BC89" s="146">
        <f t="shared" si="30"/>
        <v>0</v>
      </c>
      <c r="BD89" s="146">
        <f t="shared" si="30"/>
        <v>0</v>
      </c>
      <c r="BE89" s="146">
        <f t="shared" si="35"/>
        <v>0</v>
      </c>
      <c r="BF89" s="146">
        <f t="shared" si="35"/>
        <v>0</v>
      </c>
      <c r="BG89" s="146">
        <f t="shared" si="35"/>
        <v>0</v>
      </c>
      <c r="BH89" s="146">
        <f t="shared" si="35"/>
        <v>0</v>
      </c>
      <c r="BI89" s="146">
        <f t="shared" si="35"/>
        <v>0</v>
      </c>
      <c r="BJ89" s="146">
        <f t="shared" si="35"/>
        <v>0</v>
      </c>
      <c r="BK89" s="146">
        <f t="shared" si="35"/>
        <v>0</v>
      </c>
      <c r="BL89" s="146">
        <f t="shared" si="35"/>
        <v>0</v>
      </c>
      <c r="BM89" s="146">
        <f t="shared" si="35"/>
        <v>0</v>
      </c>
      <c r="BN89" s="146">
        <f t="shared" si="35"/>
        <v>0</v>
      </c>
      <c r="BO89" s="181">
        <f t="shared" si="14"/>
        <v>0</v>
      </c>
    </row>
    <row r="90" spans="1:67" ht="15" customHeight="1" x14ac:dyDescent="0.25">
      <c r="A90" s="9"/>
      <c r="B90" s="31" t="s">
        <v>172</v>
      </c>
      <c r="C90" s="140">
        <f t="shared" si="51"/>
        <v>0.2</v>
      </c>
      <c r="D90" s="141">
        <f t="shared" si="51"/>
        <v>0</v>
      </c>
      <c r="E90" s="122"/>
      <c r="F90" s="122"/>
      <c r="G90" s="122">
        <v>0.2</v>
      </c>
      <c r="H90" s="122"/>
      <c r="I90" s="122"/>
      <c r="J90" s="122"/>
      <c r="K90" s="122"/>
      <c r="L90" s="122"/>
      <c r="M90" s="122"/>
      <c r="N90" s="122"/>
      <c r="O90" s="122"/>
      <c r="P90" s="122"/>
      <c r="Q90" s="189"/>
      <c r="R90" s="189"/>
      <c r="S90" s="140">
        <f t="shared" si="52"/>
        <v>0</v>
      </c>
      <c r="T90" s="141">
        <f t="shared" si="52"/>
        <v>0</v>
      </c>
      <c r="U90" s="123"/>
      <c r="V90" s="123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G90" s="198"/>
      <c r="AH90" s="198"/>
      <c r="AI90" s="128">
        <f t="shared" si="53"/>
        <v>0.2</v>
      </c>
      <c r="AJ90" s="129">
        <f t="shared" si="53"/>
        <v>0</v>
      </c>
      <c r="AK90" s="102">
        <f t="shared" si="54"/>
        <v>0</v>
      </c>
      <c r="AL90" s="102">
        <f t="shared" si="54"/>
        <v>0</v>
      </c>
      <c r="AM90" s="102">
        <f t="shared" si="54"/>
        <v>0.2</v>
      </c>
      <c r="AN90" s="102">
        <f t="shared" si="54"/>
        <v>0</v>
      </c>
      <c r="AO90" s="102">
        <f t="shared" si="54"/>
        <v>0</v>
      </c>
      <c r="AP90" s="102">
        <f t="shared" si="54"/>
        <v>0</v>
      </c>
      <c r="AQ90" s="102">
        <f t="shared" si="54"/>
        <v>0</v>
      </c>
      <c r="AR90" s="102">
        <f t="shared" si="54"/>
        <v>0</v>
      </c>
      <c r="AS90" s="102">
        <f t="shared" si="54"/>
        <v>0</v>
      </c>
      <c r="AT90" s="102">
        <f t="shared" si="54"/>
        <v>0</v>
      </c>
      <c r="AU90" s="102">
        <f t="shared" si="54"/>
        <v>0</v>
      </c>
      <c r="AV90" s="102">
        <f t="shared" si="54"/>
        <v>0</v>
      </c>
      <c r="AW90" s="102">
        <f t="shared" si="54"/>
        <v>0</v>
      </c>
      <c r="AX90" s="102">
        <f t="shared" si="54"/>
        <v>0</v>
      </c>
      <c r="AY90" s="146">
        <f t="shared" si="30"/>
        <v>0</v>
      </c>
      <c r="AZ90" s="146">
        <f t="shared" si="30"/>
        <v>0</v>
      </c>
      <c r="BA90" s="146">
        <f t="shared" si="30"/>
        <v>0</v>
      </c>
      <c r="BB90" s="146">
        <f t="shared" si="30"/>
        <v>0</v>
      </c>
      <c r="BC90" s="146">
        <f t="shared" si="30"/>
        <v>0</v>
      </c>
      <c r="BD90" s="146">
        <f t="shared" si="30"/>
        <v>0</v>
      </c>
      <c r="BE90" s="146">
        <f t="shared" si="35"/>
        <v>0</v>
      </c>
      <c r="BF90" s="146">
        <f t="shared" si="35"/>
        <v>0</v>
      </c>
      <c r="BG90" s="146">
        <f t="shared" si="35"/>
        <v>0</v>
      </c>
      <c r="BH90" s="146">
        <f t="shared" si="35"/>
        <v>0</v>
      </c>
      <c r="BI90" s="146">
        <f t="shared" si="35"/>
        <v>0</v>
      </c>
      <c r="BJ90" s="146">
        <f t="shared" si="35"/>
        <v>0</v>
      </c>
      <c r="BK90" s="146">
        <f t="shared" si="35"/>
        <v>0</v>
      </c>
      <c r="BL90" s="146">
        <f t="shared" si="35"/>
        <v>0</v>
      </c>
      <c r="BM90" s="146">
        <f t="shared" si="35"/>
        <v>0</v>
      </c>
      <c r="BN90" s="146">
        <f t="shared" si="35"/>
        <v>0</v>
      </c>
      <c r="BO90" s="181">
        <f t="shared" si="14"/>
        <v>0</v>
      </c>
    </row>
    <row r="91" spans="1:67" ht="15" customHeight="1" x14ac:dyDescent="0.25">
      <c r="A91" s="9"/>
      <c r="B91" s="5" t="s">
        <v>5</v>
      </c>
      <c r="C91" s="139">
        <f t="shared" si="51"/>
        <v>29.2</v>
      </c>
      <c r="D91" s="139">
        <f t="shared" si="51"/>
        <v>0</v>
      </c>
      <c r="E91" s="6">
        <v>28.2</v>
      </c>
      <c r="F91" s="6"/>
      <c r="G91" s="6"/>
      <c r="H91" s="6"/>
      <c r="I91" s="6"/>
      <c r="J91" s="6"/>
      <c r="K91" s="6"/>
      <c r="L91" s="6"/>
      <c r="M91" s="6">
        <v>0.7</v>
      </c>
      <c r="N91" s="6"/>
      <c r="O91" s="6"/>
      <c r="P91" s="6"/>
      <c r="Q91" s="188">
        <f>'[1]4 priedas_ nepanaudotos lėšos'!C30</f>
        <v>0.3</v>
      </c>
      <c r="R91" s="188">
        <f>'[1]4 priedas_ nepanaudotos lėšos'!D30</f>
        <v>0</v>
      </c>
      <c r="S91" s="139">
        <f t="shared" si="52"/>
        <v>0</v>
      </c>
      <c r="T91" s="139">
        <f t="shared" si="52"/>
        <v>0</v>
      </c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97">
        <f>'[1]4 priedas_ nepanaudotos lėšos'!O30</f>
        <v>0</v>
      </c>
      <c r="AH91" s="197">
        <f>'[1]4 priedas_ nepanaudotos lėšos'!P30</f>
        <v>0</v>
      </c>
      <c r="AI91" s="101">
        <f t="shared" si="53"/>
        <v>29.2</v>
      </c>
      <c r="AJ91" s="101">
        <f t="shared" si="53"/>
        <v>0</v>
      </c>
      <c r="AK91" s="5">
        <f t="shared" si="54"/>
        <v>28.2</v>
      </c>
      <c r="AL91" s="5">
        <f t="shared" si="54"/>
        <v>0</v>
      </c>
      <c r="AM91" s="5">
        <f t="shared" si="54"/>
        <v>0</v>
      </c>
      <c r="AN91" s="5">
        <f t="shared" si="54"/>
        <v>0</v>
      </c>
      <c r="AO91" s="5">
        <f t="shared" si="54"/>
        <v>0</v>
      </c>
      <c r="AP91" s="5">
        <f t="shared" si="54"/>
        <v>0</v>
      </c>
      <c r="AQ91" s="5">
        <f t="shared" si="54"/>
        <v>0</v>
      </c>
      <c r="AR91" s="5">
        <f t="shared" si="54"/>
        <v>0</v>
      </c>
      <c r="AS91" s="5">
        <f t="shared" si="54"/>
        <v>0.7</v>
      </c>
      <c r="AT91" s="5">
        <f t="shared" si="54"/>
        <v>0</v>
      </c>
      <c r="AU91" s="5">
        <f t="shared" si="54"/>
        <v>0</v>
      </c>
      <c r="AV91" s="5">
        <f t="shared" si="54"/>
        <v>0</v>
      </c>
      <c r="AW91" s="5">
        <f t="shared" si="54"/>
        <v>0.3</v>
      </c>
      <c r="AX91" s="5">
        <f t="shared" si="54"/>
        <v>0</v>
      </c>
      <c r="AY91" s="146">
        <f t="shared" si="30"/>
        <v>0</v>
      </c>
      <c r="AZ91" s="146">
        <f t="shared" si="30"/>
        <v>0</v>
      </c>
      <c r="BA91" s="146">
        <f t="shared" si="30"/>
        <v>0</v>
      </c>
      <c r="BB91" s="146">
        <f t="shared" si="30"/>
        <v>0</v>
      </c>
      <c r="BC91" s="146">
        <f t="shared" si="30"/>
        <v>0</v>
      </c>
      <c r="BD91" s="146">
        <f t="shared" si="30"/>
        <v>0</v>
      </c>
      <c r="BE91" s="146">
        <f t="shared" si="35"/>
        <v>0</v>
      </c>
      <c r="BF91" s="146">
        <f t="shared" si="35"/>
        <v>0</v>
      </c>
      <c r="BG91" s="146">
        <f t="shared" si="35"/>
        <v>0</v>
      </c>
      <c r="BH91" s="146">
        <f t="shared" si="35"/>
        <v>0</v>
      </c>
      <c r="BI91" s="146">
        <f t="shared" si="35"/>
        <v>0</v>
      </c>
      <c r="BJ91" s="146">
        <f t="shared" si="35"/>
        <v>0</v>
      </c>
      <c r="BK91" s="146">
        <f t="shared" si="35"/>
        <v>0</v>
      </c>
      <c r="BL91" s="146">
        <f t="shared" si="35"/>
        <v>0</v>
      </c>
      <c r="BM91" s="146">
        <f t="shared" si="35"/>
        <v>0</v>
      </c>
      <c r="BN91" s="146">
        <f t="shared" si="35"/>
        <v>0</v>
      </c>
      <c r="BO91" s="181">
        <f t="shared" si="14"/>
        <v>0</v>
      </c>
    </row>
    <row r="92" spans="1:67" ht="15" customHeight="1" x14ac:dyDescent="0.25">
      <c r="A92" s="9"/>
      <c r="B92" s="7" t="s">
        <v>293</v>
      </c>
      <c r="C92" s="139">
        <f t="shared" si="51"/>
        <v>5.0999999999999996</v>
      </c>
      <c r="D92" s="139">
        <f t="shared" si="51"/>
        <v>4.9000000000000004</v>
      </c>
      <c r="E92" s="6"/>
      <c r="F92" s="6"/>
      <c r="G92" s="6">
        <f t="shared" ref="G92:H92" si="55">G93</f>
        <v>5.0999999999999996</v>
      </c>
      <c r="H92" s="6">
        <f t="shared" si="55"/>
        <v>4.9000000000000004</v>
      </c>
      <c r="I92" s="6"/>
      <c r="J92" s="6"/>
      <c r="K92" s="6"/>
      <c r="L92" s="6"/>
      <c r="M92" s="6"/>
      <c r="N92" s="6"/>
      <c r="O92" s="6"/>
      <c r="P92" s="6"/>
      <c r="Q92" s="188"/>
      <c r="R92" s="188"/>
      <c r="S92" s="139">
        <f t="shared" si="52"/>
        <v>0</v>
      </c>
      <c r="T92" s="139">
        <f t="shared" si="52"/>
        <v>0</v>
      </c>
      <c r="U92" s="120"/>
      <c r="V92" s="120"/>
      <c r="W92" s="120">
        <f t="shared" ref="W92:X92" si="56">W93</f>
        <v>0</v>
      </c>
      <c r="X92" s="120">
        <f t="shared" si="56"/>
        <v>0</v>
      </c>
      <c r="Y92" s="120"/>
      <c r="Z92" s="120"/>
      <c r="AA92" s="120"/>
      <c r="AB92" s="120"/>
      <c r="AC92" s="120"/>
      <c r="AD92" s="120"/>
      <c r="AE92" s="120"/>
      <c r="AF92" s="120"/>
      <c r="AG92" s="197"/>
      <c r="AH92" s="197"/>
      <c r="AI92" s="101">
        <f t="shared" si="53"/>
        <v>5.0999999999999996</v>
      </c>
      <c r="AJ92" s="101">
        <f t="shared" si="53"/>
        <v>4.9000000000000004</v>
      </c>
      <c r="AK92" s="5">
        <f t="shared" si="54"/>
        <v>0</v>
      </c>
      <c r="AL92" s="5">
        <f t="shared" si="54"/>
        <v>0</v>
      </c>
      <c r="AM92" s="5">
        <f t="shared" si="54"/>
        <v>5.0999999999999996</v>
      </c>
      <c r="AN92" s="5">
        <f t="shared" si="54"/>
        <v>4.9000000000000004</v>
      </c>
      <c r="AO92" s="5">
        <f t="shared" si="54"/>
        <v>0</v>
      </c>
      <c r="AP92" s="5">
        <f t="shared" si="54"/>
        <v>0</v>
      </c>
      <c r="AQ92" s="5">
        <f t="shared" si="54"/>
        <v>0</v>
      </c>
      <c r="AR92" s="5">
        <f t="shared" si="54"/>
        <v>0</v>
      </c>
      <c r="AS92" s="5">
        <f t="shared" si="54"/>
        <v>0</v>
      </c>
      <c r="AT92" s="5">
        <f t="shared" si="54"/>
        <v>0</v>
      </c>
      <c r="AU92" s="5">
        <f t="shared" si="54"/>
        <v>0</v>
      </c>
      <c r="AV92" s="5">
        <f t="shared" si="54"/>
        <v>0</v>
      </c>
      <c r="AW92" s="5">
        <f t="shared" si="54"/>
        <v>0</v>
      </c>
      <c r="AX92" s="5">
        <f t="shared" si="54"/>
        <v>0</v>
      </c>
      <c r="AY92" s="146">
        <f t="shared" si="30"/>
        <v>0</v>
      </c>
      <c r="AZ92" s="146">
        <f t="shared" si="30"/>
        <v>0</v>
      </c>
      <c r="BA92" s="146">
        <f t="shared" si="30"/>
        <v>0</v>
      </c>
      <c r="BB92" s="146">
        <f t="shared" si="30"/>
        <v>0</v>
      </c>
      <c r="BC92" s="146">
        <f t="shared" si="30"/>
        <v>0</v>
      </c>
      <c r="BD92" s="146">
        <f t="shared" si="30"/>
        <v>0</v>
      </c>
      <c r="BE92" s="146">
        <f t="shared" si="35"/>
        <v>0</v>
      </c>
      <c r="BF92" s="146">
        <f t="shared" si="35"/>
        <v>0</v>
      </c>
      <c r="BG92" s="146">
        <f t="shared" si="35"/>
        <v>0</v>
      </c>
      <c r="BH92" s="146">
        <f t="shared" si="35"/>
        <v>0</v>
      </c>
      <c r="BI92" s="146">
        <f t="shared" si="35"/>
        <v>0</v>
      </c>
      <c r="BJ92" s="146">
        <f t="shared" si="35"/>
        <v>0</v>
      </c>
      <c r="BK92" s="146">
        <f t="shared" si="35"/>
        <v>0</v>
      </c>
      <c r="BL92" s="146">
        <f t="shared" si="35"/>
        <v>0</v>
      </c>
      <c r="BM92" s="146">
        <f t="shared" si="35"/>
        <v>0</v>
      </c>
      <c r="BN92" s="146">
        <f t="shared" si="35"/>
        <v>0</v>
      </c>
      <c r="BO92" s="181">
        <f t="shared" ref="BO92:BO155" si="57">S92+AY92</f>
        <v>0</v>
      </c>
    </row>
    <row r="93" spans="1:67" ht="15" customHeight="1" x14ac:dyDescent="0.25">
      <c r="A93" s="24"/>
      <c r="B93" s="32" t="s">
        <v>171</v>
      </c>
      <c r="C93" s="141">
        <f t="shared" si="51"/>
        <v>5.0999999999999996</v>
      </c>
      <c r="D93" s="141">
        <f t="shared" si="51"/>
        <v>4.9000000000000004</v>
      </c>
      <c r="E93" s="122"/>
      <c r="F93" s="122"/>
      <c r="G93" s="122">
        <v>5.0999999999999996</v>
      </c>
      <c r="H93" s="122">
        <v>4.9000000000000004</v>
      </c>
      <c r="I93" s="122"/>
      <c r="J93" s="122"/>
      <c r="K93" s="122"/>
      <c r="L93" s="122"/>
      <c r="M93" s="122"/>
      <c r="N93" s="122"/>
      <c r="O93" s="122"/>
      <c r="P93" s="122"/>
      <c r="Q93" s="189"/>
      <c r="R93" s="189"/>
      <c r="S93" s="141">
        <f t="shared" si="52"/>
        <v>0</v>
      </c>
      <c r="T93" s="141">
        <f t="shared" si="52"/>
        <v>0</v>
      </c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98"/>
      <c r="AH93" s="198"/>
      <c r="AI93" s="129">
        <f t="shared" si="53"/>
        <v>5.0999999999999996</v>
      </c>
      <c r="AJ93" s="129">
        <f t="shared" si="53"/>
        <v>4.9000000000000004</v>
      </c>
      <c r="AK93" s="102">
        <f t="shared" si="54"/>
        <v>0</v>
      </c>
      <c r="AL93" s="102">
        <f t="shared" si="54"/>
        <v>0</v>
      </c>
      <c r="AM93" s="102">
        <f t="shared" si="54"/>
        <v>5.0999999999999996</v>
      </c>
      <c r="AN93" s="102">
        <f t="shared" si="54"/>
        <v>4.9000000000000004</v>
      </c>
      <c r="AO93" s="102">
        <f t="shared" si="54"/>
        <v>0</v>
      </c>
      <c r="AP93" s="102">
        <f t="shared" si="54"/>
        <v>0</v>
      </c>
      <c r="AQ93" s="102">
        <f t="shared" si="54"/>
        <v>0</v>
      </c>
      <c r="AR93" s="102">
        <f t="shared" si="54"/>
        <v>0</v>
      </c>
      <c r="AS93" s="102">
        <f t="shared" si="54"/>
        <v>0</v>
      </c>
      <c r="AT93" s="102">
        <f t="shared" si="54"/>
        <v>0</v>
      </c>
      <c r="AU93" s="102">
        <f t="shared" si="54"/>
        <v>0</v>
      </c>
      <c r="AV93" s="102">
        <f t="shared" si="54"/>
        <v>0</v>
      </c>
      <c r="AW93" s="102">
        <f t="shared" si="54"/>
        <v>0</v>
      </c>
      <c r="AX93" s="102">
        <f t="shared" si="54"/>
        <v>0</v>
      </c>
      <c r="AY93" s="146">
        <f t="shared" si="30"/>
        <v>0</v>
      </c>
      <c r="AZ93" s="146">
        <f t="shared" si="30"/>
        <v>0</v>
      </c>
      <c r="BA93" s="146">
        <f t="shared" si="30"/>
        <v>0</v>
      </c>
      <c r="BB93" s="146">
        <f t="shared" si="30"/>
        <v>0</v>
      </c>
      <c r="BC93" s="146">
        <f t="shared" si="30"/>
        <v>0</v>
      </c>
      <c r="BD93" s="146">
        <f t="shared" si="30"/>
        <v>0</v>
      </c>
      <c r="BE93" s="146">
        <f t="shared" si="35"/>
        <v>0</v>
      </c>
      <c r="BF93" s="146">
        <f t="shared" si="35"/>
        <v>0</v>
      </c>
      <c r="BG93" s="146">
        <f t="shared" si="35"/>
        <v>0</v>
      </c>
      <c r="BH93" s="146">
        <f t="shared" si="35"/>
        <v>0</v>
      </c>
      <c r="BI93" s="146">
        <f t="shared" si="35"/>
        <v>0</v>
      </c>
      <c r="BJ93" s="146">
        <f t="shared" si="35"/>
        <v>0</v>
      </c>
      <c r="BK93" s="146">
        <f t="shared" si="35"/>
        <v>0</v>
      </c>
      <c r="BL93" s="146">
        <f t="shared" si="35"/>
        <v>0</v>
      </c>
      <c r="BM93" s="146">
        <f t="shared" si="35"/>
        <v>0</v>
      </c>
      <c r="BN93" s="146">
        <f t="shared" si="35"/>
        <v>0</v>
      </c>
      <c r="BO93" s="181">
        <f t="shared" si="57"/>
        <v>0</v>
      </c>
    </row>
    <row r="94" spans="1:67" ht="15" customHeight="1" x14ac:dyDescent="0.25">
      <c r="A94" s="3" t="s">
        <v>12</v>
      </c>
      <c r="B94" s="104" t="s">
        <v>296</v>
      </c>
      <c r="C94" s="136">
        <f t="shared" ref="C94:F94" si="58">C95+C98+C99</f>
        <v>298.70000000000005</v>
      </c>
      <c r="D94" s="137">
        <f t="shared" si="58"/>
        <v>203.7</v>
      </c>
      <c r="E94" s="117">
        <f t="shared" si="58"/>
        <v>252.1</v>
      </c>
      <c r="F94" s="117">
        <f t="shared" si="58"/>
        <v>187.6</v>
      </c>
      <c r="G94" s="117">
        <f>G95+G98+G99</f>
        <v>17.899999999999999</v>
      </c>
      <c r="H94" s="117">
        <f t="shared" ref="H94:V94" si="59">H95+H98+H99</f>
        <v>16.100000000000001</v>
      </c>
      <c r="I94" s="117">
        <f t="shared" si="59"/>
        <v>0</v>
      </c>
      <c r="J94" s="117">
        <f t="shared" si="59"/>
        <v>0</v>
      </c>
      <c r="K94" s="117">
        <f t="shared" si="59"/>
        <v>0</v>
      </c>
      <c r="L94" s="117">
        <f t="shared" si="59"/>
        <v>0</v>
      </c>
      <c r="M94" s="117">
        <f t="shared" si="59"/>
        <v>19.5</v>
      </c>
      <c r="N94" s="117">
        <f t="shared" si="59"/>
        <v>0</v>
      </c>
      <c r="O94" s="117">
        <f t="shared" si="59"/>
        <v>0</v>
      </c>
      <c r="P94" s="117">
        <f t="shared" si="59"/>
        <v>0</v>
      </c>
      <c r="Q94" s="187">
        <f t="shared" si="59"/>
        <v>9.1999999999999993</v>
      </c>
      <c r="R94" s="187">
        <f t="shared" si="59"/>
        <v>0</v>
      </c>
      <c r="S94" s="136">
        <f t="shared" si="59"/>
        <v>0</v>
      </c>
      <c r="T94" s="137">
        <f t="shared" si="59"/>
        <v>0</v>
      </c>
      <c r="U94" s="119">
        <f t="shared" si="59"/>
        <v>0</v>
      </c>
      <c r="V94" s="119">
        <f t="shared" si="59"/>
        <v>0</v>
      </c>
      <c r="W94" s="119">
        <f>W95+W98+W99</f>
        <v>0</v>
      </c>
      <c r="X94" s="119">
        <f t="shared" ref="X94:AL94" si="60">X95+X98+X99</f>
        <v>0</v>
      </c>
      <c r="Y94" s="119">
        <f t="shared" si="60"/>
        <v>0</v>
      </c>
      <c r="Z94" s="119">
        <f t="shared" si="60"/>
        <v>0</v>
      </c>
      <c r="AA94" s="119">
        <f t="shared" si="60"/>
        <v>0</v>
      </c>
      <c r="AB94" s="119">
        <f t="shared" si="60"/>
        <v>0</v>
      </c>
      <c r="AC94" s="119">
        <f t="shared" si="60"/>
        <v>0</v>
      </c>
      <c r="AD94" s="119">
        <f t="shared" si="60"/>
        <v>0</v>
      </c>
      <c r="AE94" s="119">
        <f t="shared" si="60"/>
        <v>0</v>
      </c>
      <c r="AF94" s="119">
        <f t="shared" si="60"/>
        <v>0</v>
      </c>
      <c r="AG94" s="196">
        <f t="shared" si="60"/>
        <v>0</v>
      </c>
      <c r="AH94" s="196">
        <f t="shared" si="60"/>
        <v>0</v>
      </c>
      <c r="AI94" s="13">
        <f t="shared" si="60"/>
        <v>298.70000000000005</v>
      </c>
      <c r="AJ94" s="11">
        <f t="shared" si="60"/>
        <v>203.7</v>
      </c>
      <c r="AK94" s="94">
        <f t="shared" si="60"/>
        <v>252.1</v>
      </c>
      <c r="AL94" s="94">
        <f t="shared" si="60"/>
        <v>187.6</v>
      </c>
      <c r="AM94" s="94">
        <f>AM95+AM98+AM99</f>
        <v>17.899999999999999</v>
      </c>
      <c r="AN94" s="94">
        <f t="shared" ref="AN94:AX94" si="61">AN95+AN98+AN99</f>
        <v>16.100000000000001</v>
      </c>
      <c r="AO94" s="94">
        <f t="shared" si="61"/>
        <v>0</v>
      </c>
      <c r="AP94" s="94">
        <f t="shared" si="61"/>
        <v>0</v>
      </c>
      <c r="AQ94" s="94">
        <f t="shared" si="61"/>
        <v>0</v>
      </c>
      <c r="AR94" s="94">
        <f t="shared" si="61"/>
        <v>0</v>
      </c>
      <c r="AS94" s="94">
        <f t="shared" si="61"/>
        <v>19.5</v>
      </c>
      <c r="AT94" s="94">
        <f t="shared" si="61"/>
        <v>0</v>
      </c>
      <c r="AU94" s="94">
        <f t="shared" si="61"/>
        <v>0</v>
      </c>
      <c r="AV94" s="94">
        <f t="shared" si="61"/>
        <v>0</v>
      </c>
      <c r="AW94" s="94">
        <f t="shared" si="61"/>
        <v>9.1999999999999993</v>
      </c>
      <c r="AX94" s="94">
        <f t="shared" si="61"/>
        <v>0</v>
      </c>
      <c r="AY94" s="146">
        <f t="shared" si="30"/>
        <v>0</v>
      </c>
      <c r="AZ94" s="146">
        <f t="shared" si="30"/>
        <v>0</v>
      </c>
      <c r="BA94" s="146">
        <f t="shared" si="30"/>
        <v>0</v>
      </c>
      <c r="BB94" s="146">
        <f t="shared" si="30"/>
        <v>0</v>
      </c>
      <c r="BC94" s="146">
        <f t="shared" si="30"/>
        <v>0</v>
      </c>
      <c r="BD94" s="146">
        <f t="shared" si="30"/>
        <v>0</v>
      </c>
      <c r="BE94" s="146">
        <f t="shared" si="35"/>
        <v>0</v>
      </c>
      <c r="BF94" s="146">
        <f t="shared" si="35"/>
        <v>0</v>
      </c>
      <c r="BG94" s="146">
        <f t="shared" si="35"/>
        <v>0</v>
      </c>
      <c r="BH94" s="146">
        <f t="shared" si="35"/>
        <v>0</v>
      </c>
      <c r="BI94" s="146">
        <f t="shared" si="35"/>
        <v>0</v>
      </c>
      <c r="BJ94" s="146">
        <f t="shared" si="35"/>
        <v>0</v>
      </c>
      <c r="BK94" s="146">
        <f t="shared" si="35"/>
        <v>0</v>
      </c>
      <c r="BL94" s="146">
        <f t="shared" si="35"/>
        <v>0</v>
      </c>
      <c r="BM94" s="146">
        <f t="shared" si="35"/>
        <v>0</v>
      </c>
      <c r="BN94" s="146">
        <f t="shared" si="35"/>
        <v>0</v>
      </c>
      <c r="BO94" s="181">
        <f t="shared" si="57"/>
        <v>0</v>
      </c>
    </row>
    <row r="95" spans="1:67" ht="15" customHeight="1" x14ac:dyDescent="0.25">
      <c r="A95" s="9"/>
      <c r="B95" s="19" t="s">
        <v>289</v>
      </c>
      <c r="C95" s="138">
        <f t="shared" ref="C95:D100" si="62">E95+G95+I95+K95+M95+O95+Q95</f>
        <v>245</v>
      </c>
      <c r="D95" s="139">
        <f t="shared" si="62"/>
        <v>198.79999999999998</v>
      </c>
      <c r="E95" s="6">
        <v>226.2</v>
      </c>
      <c r="F95" s="6">
        <v>187.6</v>
      </c>
      <c r="G95" s="6">
        <f>G96+G97</f>
        <v>12.799999999999999</v>
      </c>
      <c r="H95" s="6">
        <f>H96+H97</f>
        <v>11.2</v>
      </c>
      <c r="I95" s="6"/>
      <c r="J95" s="6"/>
      <c r="K95" s="6"/>
      <c r="L95" s="6"/>
      <c r="M95" s="6">
        <v>1.2</v>
      </c>
      <c r="N95" s="6"/>
      <c r="O95" s="6"/>
      <c r="P95" s="6"/>
      <c r="Q95" s="188">
        <f>'[1]4 priedas_ nepanaudotos lėšos'!C32</f>
        <v>4.8</v>
      </c>
      <c r="R95" s="188">
        <f>'[1]4 priedas_ nepanaudotos lėšos'!D32</f>
        <v>0</v>
      </c>
      <c r="S95" s="138">
        <f t="shared" ref="S95:T100" si="63">U95+W95+Y95+AA95+AC95+AE95+AG95</f>
        <v>0</v>
      </c>
      <c r="T95" s="139">
        <f t="shared" si="63"/>
        <v>0</v>
      </c>
      <c r="U95" s="120"/>
      <c r="V95" s="120"/>
      <c r="W95" s="120">
        <f>W96+W97</f>
        <v>0</v>
      </c>
      <c r="X95" s="120">
        <f>X96+X97</f>
        <v>0</v>
      </c>
      <c r="Y95" s="120"/>
      <c r="Z95" s="120"/>
      <c r="AA95" s="120"/>
      <c r="AB95" s="120"/>
      <c r="AC95" s="120"/>
      <c r="AD95" s="120"/>
      <c r="AE95" s="120"/>
      <c r="AF95" s="120"/>
      <c r="AG95" s="197">
        <f>'[1]4 priedas_ nepanaudotos lėšos'!O32</f>
        <v>0</v>
      </c>
      <c r="AH95" s="197">
        <f>'[1]4 priedas_ nepanaudotos lėšos'!P32</f>
        <v>0</v>
      </c>
      <c r="AI95" s="100">
        <f t="shared" ref="AI95:AJ100" si="64">AK95+AM95+AO95+AQ95+AS95+AU95+AW95</f>
        <v>245</v>
      </c>
      <c r="AJ95" s="101">
        <f t="shared" si="64"/>
        <v>198.79999999999998</v>
      </c>
      <c r="AK95" s="5">
        <f t="shared" ref="AK95:AX100" si="65">E95+U95</f>
        <v>226.2</v>
      </c>
      <c r="AL95" s="5">
        <f t="shared" si="65"/>
        <v>187.6</v>
      </c>
      <c r="AM95" s="5">
        <f t="shared" si="65"/>
        <v>12.799999999999999</v>
      </c>
      <c r="AN95" s="5">
        <f t="shared" si="65"/>
        <v>11.2</v>
      </c>
      <c r="AO95" s="5">
        <f t="shared" si="65"/>
        <v>0</v>
      </c>
      <c r="AP95" s="5">
        <f t="shared" si="65"/>
        <v>0</v>
      </c>
      <c r="AQ95" s="5">
        <f t="shared" si="65"/>
        <v>0</v>
      </c>
      <c r="AR95" s="5">
        <f t="shared" si="65"/>
        <v>0</v>
      </c>
      <c r="AS95" s="5">
        <f t="shared" si="65"/>
        <v>1.2</v>
      </c>
      <c r="AT95" s="5">
        <f t="shared" si="65"/>
        <v>0</v>
      </c>
      <c r="AU95" s="5">
        <f t="shared" si="65"/>
        <v>0</v>
      </c>
      <c r="AV95" s="5">
        <f t="shared" si="65"/>
        <v>0</v>
      </c>
      <c r="AW95" s="5">
        <f t="shared" si="65"/>
        <v>4.8</v>
      </c>
      <c r="AX95" s="5">
        <f t="shared" si="65"/>
        <v>0</v>
      </c>
      <c r="AY95" s="146">
        <f t="shared" si="30"/>
        <v>0</v>
      </c>
      <c r="AZ95" s="146">
        <f t="shared" si="30"/>
        <v>0</v>
      </c>
      <c r="BA95" s="146">
        <f t="shared" si="30"/>
        <v>0</v>
      </c>
      <c r="BB95" s="146">
        <f t="shared" si="30"/>
        <v>0</v>
      </c>
      <c r="BC95" s="146">
        <f t="shared" si="30"/>
        <v>0</v>
      </c>
      <c r="BD95" s="146">
        <f t="shared" si="30"/>
        <v>0</v>
      </c>
      <c r="BE95" s="146">
        <f t="shared" si="35"/>
        <v>0</v>
      </c>
      <c r="BF95" s="146">
        <f t="shared" si="35"/>
        <v>0</v>
      </c>
      <c r="BG95" s="146">
        <f t="shared" si="35"/>
        <v>0</v>
      </c>
      <c r="BH95" s="146">
        <f t="shared" si="35"/>
        <v>0</v>
      </c>
      <c r="BI95" s="146">
        <f t="shared" si="35"/>
        <v>0</v>
      </c>
      <c r="BJ95" s="146">
        <f t="shared" si="35"/>
        <v>0</v>
      </c>
      <c r="BK95" s="146">
        <f t="shared" si="35"/>
        <v>0</v>
      </c>
      <c r="BL95" s="146">
        <f t="shared" si="35"/>
        <v>0</v>
      </c>
      <c r="BM95" s="146">
        <f t="shared" si="35"/>
        <v>0</v>
      </c>
      <c r="BN95" s="146">
        <f t="shared" si="35"/>
        <v>0</v>
      </c>
      <c r="BO95" s="181">
        <f t="shared" si="57"/>
        <v>0</v>
      </c>
    </row>
    <row r="96" spans="1:67" ht="15" customHeight="1" x14ac:dyDescent="0.25">
      <c r="A96" s="9"/>
      <c r="B96" s="29" t="s">
        <v>223</v>
      </c>
      <c r="C96" s="140">
        <f t="shared" si="62"/>
        <v>12.6</v>
      </c>
      <c r="D96" s="141">
        <f t="shared" si="62"/>
        <v>11.2</v>
      </c>
      <c r="E96" s="122"/>
      <c r="F96" s="122"/>
      <c r="G96" s="122">
        <v>12.6</v>
      </c>
      <c r="H96" s="122">
        <v>11.2</v>
      </c>
      <c r="I96" s="122"/>
      <c r="J96" s="122"/>
      <c r="K96" s="122"/>
      <c r="L96" s="122"/>
      <c r="M96" s="122"/>
      <c r="N96" s="122"/>
      <c r="O96" s="122"/>
      <c r="P96" s="122"/>
      <c r="Q96" s="189"/>
      <c r="R96" s="189"/>
      <c r="S96" s="140">
        <f t="shared" si="63"/>
        <v>0</v>
      </c>
      <c r="T96" s="141">
        <f t="shared" si="63"/>
        <v>0</v>
      </c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98"/>
      <c r="AH96" s="198"/>
      <c r="AI96" s="128">
        <f t="shared" si="64"/>
        <v>12.6</v>
      </c>
      <c r="AJ96" s="129">
        <f t="shared" si="64"/>
        <v>11.2</v>
      </c>
      <c r="AK96" s="102">
        <f t="shared" si="65"/>
        <v>0</v>
      </c>
      <c r="AL96" s="102">
        <f t="shared" si="65"/>
        <v>0</v>
      </c>
      <c r="AM96" s="102">
        <f t="shared" si="65"/>
        <v>12.6</v>
      </c>
      <c r="AN96" s="102">
        <f t="shared" si="65"/>
        <v>11.2</v>
      </c>
      <c r="AO96" s="102">
        <f t="shared" si="65"/>
        <v>0</v>
      </c>
      <c r="AP96" s="102">
        <f t="shared" si="65"/>
        <v>0</v>
      </c>
      <c r="AQ96" s="102">
        <f t="shared" si="65"/>
        <v>0</v>
      </c>
      <c r="AR96" s="102">
        <f t="shared" si="65"/>
        <v>0</v>
      </c>
      <c r="AS96" s="102">
        <f t="shared" si="65"/>
        <v>0</v>
      </c>
      <c r="AT96" s="102">
        <f t="shared" si="65"/>
        <v>0</v>
      </c>
      <c r="AU96" s="102">
        <f t="shared" si="65"/>
        <v>0</v>
      </c>
      <c r="AV96" s="102">
        <f t="shared" si="65"/>
        <v>0</v>
      </c>
      <c r="AW96" s="102">
        <f t="shared" si="65"/>
        <v>0</v>
      </c>
      <c r="AX96" s="102">
        <f t="shared" si="65"/>
        <v>0</v>
      </c>
      <c r="AY96" s="146">
        <f t="shared" si="30"/>
        <v>0</v>
      </c>
      <c r="AZ96" s="146">
        <f t="shared" si="30"/>
        <v>0</v>
      </c>
      <c r="BA96" s="146">
        <f t="shared" si="30"/>
        <v>0</v>
      </c>
      <c r="BB96" s="146">
        <f t="shared" si="30"/>
        <v>0</v>
      </c>
      <c r="BC96" s="146">
        <f t="shared" si="30"/>
        <v>0</v>
      </c>
      <c r="BD96" s="146">
        <f t="shared" si="30"/>
        <v>0</v>
      </c>
      <c r="BE96" s="146">
        <f t="shared" si="35"/>
        <v>0</v>
      </c>
      <c r="BF96" s="146">
        <f t="shared" si="35"/>
        <v>0</v>
      </c>
      <c r="BG96" s="146">
        <f t="shared" si="35"/>
        <v>0</v>
      </c>
      <c r="BH96" s="146">
        <f t="shared" si="35"/>
        <v>0</v>
      </c>
      <c r="BI96" s="146">
        <f t="shared" si="35"/>
        <v>0</v>
      </c>
      <c r="BJ96" s="146">
        <f t="shared" si="35"/>
        <v>0</v>
      </c>
      <c r="BK96" s="146">
        <f t="shared" si="35"/>
        <v>0</v>
      </c>
      <c r="BL96" s="146">
        <f t="shared" si="35"/>
        <v>0</v>
      </c>
      <c r="BM96" s="146">
        <f t="shared" si="35"/>
        <v>0</v>
      </c>
      <c r="BN96" s="146">
        <f t="shared" si="35"/>
        <v>0</v>
      </c>
      <c r="BO96" s="181">
        <f t="shared" si="57"/>
        <v>0</v>
      </c>
    </row>
    <row r="97" spans="1:67" ht="15" customHeight="1" x14ac:dyDescent="0.25">
      <c r="A97" s="9"/>
      <c r="B97" s="31" t="s">
        <v>172</v>
      </c>
      <c r="C97" s="140">
        <f t="shared" si="62"/>
        <v>0.2</v>
      </c>
      <c r="D97" s="141">
        <f t="shared" si="62"/>
        <v>0</v>
      </c>
      <c r="E97" s="122"/>
      <c r="F97" s="122"/>
      <c r="G97" s="122">
        <v>0.2</v>
      </c>
      <c r="H97" s="122"/>
      <c r="I97" s="122"/>
      <c r="J97" s="122"/>
      <c r="K97" s="122"/>
      <c r="L97" s="122"/>
      <c r="M97" s="122"/>
      <c r="N97" s="122"/>
      <c r="O97" s="122"/>
      <c r="P97" s="122"/>
      <c r="Q97" s="189"/>
      <c r="R97" s="189"/>
      <c r="S97" s="140">
        <f t="shared" si="63"/>
        <v>0</v>
      </c>
      <c r="T97" s="141">
        <f t="shared" si="63"/>
        <v>0</v>
      </c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98"/>
      <c r="AH97" s="198"/>
      <c r="AI97" s="128">
        <f t="shared" si="64"/>
        <v>0.2</v>
      </c>
      <c r="AJ97" s="129">
        <f t="shared" si="64"/>
        <v>0</v>
      </c>
      <c r="AK97" s="102">
        <f t="shared" si="65"/>
        <v>0</v>
      </c>
      <c r="AL97" s="102">
        <f t="shared" si="65"/>
        <v>0</v>
      </c>
      <c r="AM97" s="102">
        <f t="shared" si="65"/>
        <v>0.2</v>
      </c>
      <c r="AN97" s="102">
        <f t="shared" si="65"/>
        <v>0</v>
      </c>
      <c r="AO97" s="102">
        <f t="shared" si="65"/>
        <v>0</v>
      </c>
      <c r="AP97" s="102">
        <f t="shared" si="65"/>
        <v>0</v>
      </c>
      <c r="AQ97" s="102">
        <f t="shared" si="65"/>
        <v>0</v>
      </c>
      <c r="AR97" s="102">
        <f t="shared" si="65"/>
        <v>0</v>
      </c>
      <c r="AS97" s="102">
        <f t="shared" si="65"/>
        <v>0</v>
      </c>
      <c r="AT97" s="102">
        <f t="shared" si="65"/>
        <v>0</v>
      </c>
      <c r="AU97" s="102">
        <f t="shared" si="65"/>
        <v>0</v>
      </c>
      <c r="AV97" s="102">
        <f t="shared" si="65"/>
        <v>0</v>
      </c>
      <c r="AW97" s="102">
        <f t="shared" si="65"/>
        <v>0</v>
      </c>
      <c r="AX97" s="102">
        <f t="shared" si="65"/>
        <v>0</v>
      </c>
      <c r="AY97" s="146">
        <f t="shared" si="30"/>
        <v>0</v>
      </c>
      <c r="AZ97" s="146">
        <f t="shared" si="30"/>
        <v>0</v>
      </c>
      <c r="BA97" s="146">
        <f t="shared" si="30"/>
        <v>0</v>
      </c>
      <c r="BB97" s="146">
        <f t="shared" si="30"/>
        <v>0</v>
      </c>
      <c r="BC97" s="146">
        <f t="shared" si="30"/>
        <v>0</v>
      </c>
      <c r="BD97" s="146">
        <f t="shared" si="30"/>
        <v>0</v>
      </c>
      <c r="BE97" s="146">
        <f t="shared" si="35"/>
        <v>0</v>
      </c>
      <c r="BF97" s="146">
        <f t="shared" si="35"/>
        <v>0</v>
      </c>
      <c r="BG97" s="146">
        <f t="shared" si="35"/>
        <v>0</v>
      </c>
      <c r="BH97" s="146">
        <f t="shared" si="35"/>
        <v>0</v>
      </c>
      <c r="BI97" s="146">
        <f t="shared" si="35"/>
        <v>0</v>
      </c>
      <c r="BJ97" s="146">
        <f t="shared" si="35"/>
        <v>0</v>
      </c>
      <c r="BK97" s="146">
        <f t="shared" si="35"/>
        <v>0</v>
      </c>
      <c r="BL97" s="146">
        <f t="shared" si="35"/>
        <v>0</v>
      </c>
      <c r="BM97" s="146">
        <f t="shared" si="35"/>
        <v>0</v>
      </c>
      <c r="BN97" s="146">
        <f t="shared" si="35"/>
        <v>0</v>
      </c>
      <c r="BO97" s="181">
        <f t="shared" si="57"/>
        <v>0</v>
      </c>
    </row>
    <row r="98" spans="1:67" ht="15" customHeight="1" x14ac:dyDescent="0.25">
      <c r="A98" s="9"/>
      <c r="B98" s="8" t="s">
        <v>5</v>
      </c>
      <c r="C98" s="139">
        <f t="shared" si="62"/>
        <v>48.6</v>
      </c>
      <c r="D98" s="139">
        <f t="shared" si="62"/>
        <v>0</v>
      </c>
      <c r="E98" s="6">
        <v>25.9</v>
      </c>
      <c r="F98" s="6"/>
      <c r="G98" s="6"/>
      <c r="H98" s="6"/>
      <c r="I98" s="6"/>
      <c r="J98" s="6"/>
      <c r="K98" s="6"/>
      <c r="L98" s="6"/>
      <c r="M98" s="6">
        <v>18.3</v>
      </c>
      <c r="N98" s="6"/>
      <c r="O98" s="6"/>
      <c r="P98" s="6"/>
      <c r="Q98" s="188">
        <f>'[1]4 priedas_ nepanaudotos lėšos'!C33</f>
        <v>4.4000000000000004</v>
      </c>
      <c r="R98" s="188">
        <f>'[1]4 priedas_ nepanaudotos lėšos'!D33</f>
        <v>0</v>
      </c>
      <c r="S98" s="139">
        <f t="shared" si="63"/>
        <v>0</v>
      </c>
      <c r="T98" s="139">
        <f t="shared" si="63"/>
        <v>0</v>
      </c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97">
        <f>'[1]4 priedas_ nepanaudotos lėšos'!O33</f>
        <v>0</v>
      </c>
      <c r="AH98" s="197">
        <f>'[1]4 priedas_ nepanaudotos lėšos'!P33</f>
        <v>0</v>
      </c>
      <c r="AI98" s="101">
        <f t="shared" si="64"/>
        <v>48.6</v>
      </c>
      <c r="AJ98" s="101">
        <f t="shared" si="64"/>
        <v>0</v>
      </c>
      <c r="AK98" s="5">
        <f t="shared" si="65"/>
        <v>25.9</v>
      </c>
      <c r="AL98" s="5">
        <f t="shared" si="65"/>
        <v>0</v>
      </c>
      <c r="AM98" s="5">
        <f t="shared" si="65"/>
        <v>0</v>
      </c>
      <c r="AN98" s="5">
        <f t="shared" si="65"/>
        <v>0</v>
      </c>
      <c r="AO98" s="5">
        <f t="shared" si="65"/>
        <v>0</v>
      </c>
      <c r="AP98" s="5">
        <f t="shared" si="65"/>
        <v>0</v>
      </c>
      <c r="AQ98" s="5">
        <f t="shared" si="65"/>
        <v>0</v>
      </c>
      <c r="AR98" s="5">
        <f t="shared" si="65"/>
        <v>0</v>
      </c>
      <c r="AS98" s="5">
        <f t="shared" si="65"/>
        <v>18.3</v>
      </c>
      <c r="AT98" s="5">
        <f t="shared" si="65"/>
        <v>0</v>
      </c>
      <c r="AU98" s="5">
        <f t="shared" si="65"/>
        <v>0</v>
      </c>
      <c r="AV98" s="5">
        <f t="shared" si="65"/>
        <v>0</v>
      </c>
      <c r="AW98" s="5">
        <f t="shared" si="65"/>
        <v>4.4000000000000004</v>
      </c>
      <c r="AX98" s="5">
        <f t="shared" si="65"/>
        <v>0</v>
      </c>
      <c r="AY98" s="146">
        <f t="shared" si="30"/>
        <v>0</v>
      </c>
      <c r="AZ98" s="146">
        <f t="shared" si="30"/>
        <v>0</v>
      </c>
      <c r="BA98" s="146">
        <f t="shared" si="30"/>
        <v>0</v>
      </c>
      <c r="BB98" s="146">
        <f t="shared" si="30"/>
        <v>0</v>
      </c>
      <c r="BC98" s="146">
        <f t="shared" si="30"/>
        <v>0</v>
      </c>
      <c r="BD98" s="146">
        <f t="shared" si="30"/>
        <v>0</v>
      </c>
      <c r="BE98" s="146">
        <f t="shared" si="35"/>
        <v>0</v>
      </c>
      <c r="BF98" s="146">
        <f t="shared" si="35"/>
        <v>0</v>
      </c>
      <c r="BG98" s="146">
        <f t="shared" si="35"/>
        <v>0</v>
      </c>
      <c r="BH98" s="146">
        <f t="shared" si="35"/>
        <v>0</v>
      </c>
      <c r="BI98" s="146">
        <f t="shared" si="35"/>
        <v>0</v>
      </c>
      <c r="BJ98" s="146">
        <f t="shared" si="35"/>
        <v>0</v>
      </c>
      <c r="BK98" s="146">
        <f t="shared" si="35"/>
        <v>0</v>
      </c>
      <c r="BL98" s="146">
        <f t="shared" si="35"/>
        <v>0</v>
      </c>
      <c r="BM98" s="146">
        <f t="shared" si="35"/>
        <v>0</v>
      </c>
      <c r="BN98" s="146">
        <f t="shared" si="35"/>
        <v>0</v>
      </c>
      <c r="BO98" s="181">
        <f t="shared" si="57"/>
        <v>0</v>
      </c>
    </row>
    <row r="99" spans="1:67" ht="15" customHeight="1" x14ac:dyDescent="0.25">
      <c r="A99" s="9"/>
      <c r="B99" s="7" t="s">
        <v>293</v>
      </c>
      <c r="C99" s="139">
        <f t="shared" si="62"/>
        <v>5.0999999999999996</v>
      </c>
      <c r="D99" s="139">
        <f t="shared" si="62"/>
        <v>4.9000000000000004</v>
      </c>
      <c r="E99" s="6"/>
      <c r="F99" s="6"/>
      <c r="G99" s="6">
        <f t="shared" ref="G99:H99" si="66">G100</f>
        <v>5.0999999999999996</v>
      </c>
      <c r="H99" s="6">
        <f t="shared" si="66"/>
        <v>4.9000000000000004</v>
      </c>
      <c r="I99" s="6"/>
      <c r="J99" s="6"/>
      <c r="K99" s="6"/>
      <c r="L99" s="6"/>
      <c r="M99" s="6"/>
      <c r="N99" s="6"/>
      <c r="O99" s="6"/>
      <c r="P99" s="6"/>
      <c r="Q99" s="188"/>
      <c r="R99" s="188"/>
      <c r="S99" s="139">
        <f t="shared" si="63"/>
        <v>0</v>
      </c>
      <c r="T99" s="139">
        <f t="shared" si="63"/>
        <v>0</v>
      </c>
      <c r="U99" s="120"/>
      <c r="V99" s="120"/>
      <c r="W99" s="120">
        <f t="shared" ref="W99:X99" si="67">W100</f>
        <v>0</v>
      </c>
      <c r="X99" s="120">
        <f t="shared" si="67"/>
        <v>0</v>
      </c>
      <c r="Y99" s="120"/>
      <c r="Z99" s="120"/>
      <c r="AA99" s="120"/>
      <c r="AB99" s="120"/>
      <c r="AC99" s="120"/>
      <c r="AD99" s="120"/>
      <c r="AE99" s="120"/>
      <c r="AF99" s="120"/>
      <c r="AG99" s="197"/>
      <c r="AH99" s="197"/>
      <c r="AI99" s="101">
        <f t="shared" si="64"/>
        <v>5.0999999999999996</v>
      </c>
      <c r="AJ99" s="101">
        <f t="shared" si="64"/>
        <v>4.9000000000000004</v>
      </c>
      <c r="AK99" s="5">
        <f t="shared" si="65"/>
        <v>0</v>
      </c>
      <c r="AL99" s="5">
        <f t="shared" si="65"/>
        <v>0</v>
      </c>
      <c r="AM99" s="5">
        <f t="shared" si="65"/>
        <v>5.0999999999999996</v>
      </c>
      <c r="AN99" s="5">
        <f t="shared" si="65"/>
        <v>4.9000000000000004</v>
      </c>
      <c r="AO99" s="5">
        <f t="shared" si="65"/>
        <v>0</v>
      </c>
      <c r="AP99" s="5">
        <f t="shared" si="65"/>
        <v>0</v>
      </c>
      <c r="AQ99" s="5">
        <f t="shared" si="65"/>
        <v>0</v>
      </c>
      <c r="AR99" s="5">
        <f t="shared" si="65"/>
        <v>0</v>
      </c>
      <c r="AS99" s="5">
        <f t="shared" si="65"/>
        <v>0</v>
      </c>
      <c r="AT99" s="5">
        <f t="shared" si="65"/>
        <v>0</v>
      </c>
      <c r="AU99" s="5">
        <f t="shared" si="65"/>
        <v>0</v>
      </c>
      <c r="AV99" s="5">
        <f t="shared" si="65"/>
        <v>0</v>
      </c>
      <c r="AW99" s="5">
        <f t="shared" si="65"/>
        <v>0</v>
      </c>
      <c r="AX99" s="5">
        <f t="shared" si="65"/>
        <v>0</v>
      </c>
      <c r="AY99" s="146">
        <f t="shared" si="30"/>
        <v>0</v>
      </c>
      <c r="AZ99" s="146">
        <f t="shared" si="30"/>
        <v>0</v>
      </c>
      <c r="BA99" s="146">
        <f t="shared" si="30"/>
        <v>0</v>
      </c>
      <c r="BB99" s="146">
        <f t="shared" si="30"/>
        <v>0</v>
      </c>
      <c r="BC99" s="146">
        <f t="shared" si="30"/>
        <v>0</v>
      </c>
      <c r="BD99" s="146">
        <f t="shared" si="30"/>
        <v>0</v>
      </c>
      <c r="BE99" s="146">
        <f t="shared" si="35"/>
        <v>0</v>
      </c>
      <c r="BF99" s="146">
        <f t="shared" si="35"/>
        <v>0</v>
      </c>
      <c r="BG99" s="146">
        <f t="shared" si="35"/>
        <v>0</v>
      </c>
      <c r="BH99" s="146">
        <f t="shared" si="35"/>
        <v>0</v>
      </c>
      <c r="BI99" s="146">
        <f t="shared" ref="BI99:BN162" si="68">M99-AS99</f>
        <v>0</v>
      </c>
      <c r="BJ99" s="146">
        <f t="shared" si="68"/>
        <v>0</v>
      </c>
      <c r="BK99" s="146">
        <f t="shared" si="68"/>
        <v>0</v>
      </c>
      <c r="BL99" s="146">
        <f t="shared" si="68"/>
        <v>0</v>
      </c>
      <c r="BM99" s="146">
        <f t="shared" si="68"/>
        <v>0</v>
      </c>
      <c r="BN99" s="146">
        <f t="shared" si="68"/>
        <v>0</v>
      </c>
      <c r="BO99" s="181">
        <f t="shared" si="57"/>
        <v>0</v>
      </c>
    </row>
    <row r="100" spans="1:67" ht="15" customHeight="1" x14ac:dyDescent="0.25">
      <c r="A100" s="24"/>
      <c r="B100" s="32" t="s">
        <v>171</v>
      </c>
      <c r="C100" s="141">
        <f t="shared" si="62"/>
        <v>5.0999999999999996</v>
      </c>
      <c r="D100" s="141">
        <f t="shared" si="62"/>
        <v>4.9000000000000004</v>
      </c>
      <c r="E100" s="122"/>
      <c r="F100" s="122"/>
      <c r="G100" s="122">
        <v>5.0999999999999996</v>
      </c>
      <c r="H100" s="122">
        <v>4.9000000000000004</v>
      </c>
      <c r="I100" s="122"/>
      <c r="J100" s="122"/>
      <c r="K100" s="122"/>
      <c r="L100" s="122"/>
      <c r="M100" s="122"/>
      <c r="N100" s="122"/>
      <c r="O100" s="122"/>
      <c r="P100" s="122"/>
      <c r="Q100" s="189"/>
      <c r="R100" s="189"/>
      <c r="S100" s="141">
        <f t="shared" si="63"/>
        <v>0</v>
      </c>
      <c r="T100" s="141">
        <f t="shared" si="63"/>
        <v>0</v>
      </c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98"/>
      <c r="AH100" s="198"/>
      <c r="AI100" s="129">
        <f t="shared" si="64"/>
        <v>5.0999999999999996</v>
      </c>
      <c r="AJ100" s="129">
        <f t="shared" si="64"/>
        <v>4.9000000000000004</v>
      </c>
      <c r="AK100" s="102">
        <f t="shared" si="65"/>
        <v>0</v>
      </c>
      <c r="AL100" s="102">
        <f t="shared" si="65"/>
        <v>0</v>
      </c>
      <c r="AM100" s="102">
        <f t="shared" si="65"/>
        <v>5.0999999999999996</v>
      </c>
      <c r="AN100" s="102">
        <f t="shared" si="65"/>
        <v>4.9000000000000004</v>
      </c>
      <c r="AO100" s="102">
        <f t="shared" si="65"/>
        <v>0</v>
      </c>
      <c r="AP100" s="102">
        <f t="shared" si="65"/>
        <v>0</v>
      </c>
      <c r="AQ100" s="102">
        <f t="shared" si="65"/>
        <v>0</v>
      </c>
      <c r="AR100" s="102">
        <f t="shared" si="65"/>
        <v>0</v>
      </c>
      <c r="AS100" s="102">
        <f t="shared" si="65"/>
        <v>0</v>
      </c>
      <c r="AT100" s="102">
        <f t="shared" si="65"/>
        <v>0</v>
      </c>
      <c r="AU100" s="102">
        <f t="shared" si="65"/>
        <v>0</v>
      </c>
      <c r="AV100" s="102">
        <f t="shared" si="65"/>
        <v>0</v>
      </c>
      <c r="AW100" s="102">
        <f t="shared" si="65"/>
        <v>0</v>
      </c>
      <c r="AX100" s="102">
        <f t="shared" si="65"/>
        <v>0</v>
      </c>
      <c r="AY100" s="146">
        <f t="shared" si="30"/>
        <v>0</v>
      </c>
      <c r="AZ100" s="146">
        <f t="shared" si="30"/>
        <v>0</v>
      </c>
      <c r="BA100" s="146">
        <f t="shared" si="30"/>
        <v>0</v>
      </c>
      <c r="BB100" s="146">
        <f t="shared" si="30"/>
        <v>0</v>
      </c>
      <c r="BC100" s="146">
        <f t="shared" si="30"/>
        <v>0</v>
      </c>
      <c r="BD100" s="146">
        <f t="shared" si="30"/>
        <v>0</v>
      </c>
      <c r="BE100" s="146">
        <f t="shared" si="30"/>
        <v>0</v>
      </c>
      <c r="BF100" s="146">
        <f t="shared" si="30"/>
        <v>0</v>
      </c>
      <c r="BG100" s="146">
        <f t="shared" si="30"/>
        <v>0</v>
      </c>
      <c r="BH100" s="146">
        <f t="shared" si="30"/>
        <v>0</v>
      </c>
      <c r="BI100" s="146">
        <f t="shared" si="68"/>
        <v>0</v>
      </c>
      <c r="BJ100" s="146">
        <f t="shared" si="68"/>
        <v>0</v>
      </c>
      <c r="BK100" s="146">
        <f t="shared" si="68"/>
        <v>0</v>
      </c>
      <c r="BL100" s="146">
        <f t="shared" si="68"/>
        <v>0</v>
      </c>
      <c r="BM100" s="146">
        <f t="shared" si="68"/>
        <v>0</v>
      </c>
      <c r="BN100" s="146">
        <f t="shared" si="68"/>
        <v>0</v>
      </c>
      <c r="BO100" s="181">
        <f t="shared" si="57"/>
        <v>0</v>
      </c>
    </row>
    <row r="101" spans="1:67" ht="15" customHeight="1" x14ac:dyDescent="0.25">
      <c r="A101" s="3" t="s">
        <v>13</v>
      </c>
      <c r="B101" s="104" t="s">
        <v>297</v>
      </c>
      <c r="C101" s="136">
        <f t="shared" ref="C101:F101" si="69">C102+C105+C106</f>
        <v>221.59999999999997</v>
      </c>
      <c r="D101" s="137">
        <f t="shared" si="69"/>
        <v>165.6</v>
      </c>
      <c r="E101" s="117">
        <f t="shared" si="69"/>
        <v>202.6</v>
      </c>
      <c r="F101" s="117">
        <f t="shared" si="69"/>
        <v>151.19999999999999</v>
      </c>
      <c r="G101" s="117">
        <f>G102+G105+G106</f>
        <v>15.899999999999999</v>
      </c>
      <c r="H101" s="117">
        <f t="shared" ref="H101:V101" si="70">H102+H105+H106</f>
        <v>14.4</v>
      </c>
      <c r="I101" s="117">
        <f t="shared" si="70"/>
        <v>0</v>
      </c>
      <c r="J101" s="117">
        <f t="shared" si="70"/>
        <v>0</v>
      </c>
      <c r="K101" s="117">
        <f t="shared" si="70"/>
        <v>0</v>
      </c>
      <c r="L101" s="117">
        <f t="shared" si="70"/>
        <v>0</v>
      </c>
      <c r="M101" s="117">
        <f t="shared" si="70"/>
        <v>2.7</v>
      </c>
      <c r="N101" s="117">
        <f t="shared" si="70"/>
        <v>0</v>
      </c>
      <c r="O101" s="117">
        <f t="shared" si="70"/>
        <v>0</v>
      </c>
      <c r="P101" s="117">
        <f t="shared" si="70"/>
        <v>0</v>
      </c>
      <c r="Q101" s="187">
        <f t="shared" si="70"/>
        <v>0.4</v>
      </c>
      <c r="R101" s="187">
        <f t="shared" si="70"/>
        <v>0</v>
      </c>
      <c r="S101" s="136">
        <f t="shared" si="70"/>
        <v>0</v>
      </c>
      <c r="T101" s="137">
        <f t="shared" si="70"/>
        <v>0</v>
      </c>
      <c r="U101" s="119">
        <f t="shared" si="70"/>
        <v>0</v>
      </c>
      <c r="V101" s="119">
        <f t="shared" si="70"/>
        <v>0</v>
      </c>
      <c r="W101" s="119">
        <f>W102+W105+W106</f>
        <v>0</v>
      </c>
      <c r="X101" s="119">
        <f t="shared" ref="X101:AL101" si="71">X102+X105+X106</f>
        <v>0</v>
      </c>
      <c r="Y101" s="119">
        <f t="shared" si="71"/>
        <v>0</v>
      </c>
      <c r="Z101" s="119">
        <f t="shared" si="71"/>
        <v>0</v>
      </c>
      <c r="AA101" s="119">
        <f t="shared" si="71"/>
        <v>0</v>
      </c>
      <c r="AB101" s="119">
        <f t="shared" si="71"/>
        <v>0</v>
      </c>
      <c r="AC101" s="119">
        <f t="shared" si="71"/>
        <v>0</v>
      </c>
      <c r="AD101" s="119">
        <f t="shared" si="71"/>
        <v>0</v>
      </c>
      <c r="AE101" s="119">
        <f t="shared" si="71"/>
        <v>0</v>
      </c>
      <c r="AF101" s="119">
        <f t="shared" si="71"/>
        <v>0</v>
      </c>
      <c r="AG101" s="196">
        <f t="shared" si="71"/>
        <v>0</v>
      </c>
      <c r="AH101" s="196">
        <f t="shared" si="71"/>
        <v>0</v>
      </c>
      <c r="AI101" s="13">
        <f t="shared" si="71"/>
        <v>221.59999999999997</v>
      </c>
      <c r="AJ101" s="11">
        <f t="shared" si="71"/>
        <v>165.6</v>
      </c>
      <c r="AK101" s="94">
        <f t="shared" si="71"/>
        <v>202.6</v>
      </c>
      <c r="AL101" s="94">
        <f t="shared" si="71"/>
        <v>151.19999999999999</v>
      </c>
      <c r="AM101" s="94">
        <f>AM102+AM105+AM106</f>
        <v>15.899999999999999</v>
      </c>
      <c r="AN101" s="94">
        <f t="shared" ref="AN101:AX101" si="72">AN102+AN105+AN106</f>
        <v>14.4</v>
      </c>
      <c r="AO101" s="94">
        <f t="shared" si="72"/>
        <v>0</v>
      </c>
      <c r="AP101" s="94">
        <f t="shared" si="72"/>
        <v>0</v>
      </c>
      <c r="AQ101" s="94">
        <f t="shared" si="72"/>
        <v>0</v>
      </c>
      <c r="AR101" s="94">
        <f t="shared" si="72"/>
        <v>0</v>
      </c>
      <c r="AS101" s="94">
        <f t="shared" si="72"/>
        <v>2.7</v>
      </c>
      <c r="AT101" s="94">
        <f t="shared" si="72"/>
        <v>0</v>
      </c>
      <c r="AU101" s="94">
        <f t="shared" si="72"/>
        <v>0</v>
      </c>
      <c r="AV101" s="94">
        <f t="shared" si="72"/>
        <v>0</v>
      </c>
      <c r="AW101" s="94">
        <f t="shared" si="72"/>
        <v>0.4</v>
      </c>
      <c r="AX101" s="94">
        <f t="shared" si="72"/>
        <v>0</v>
      </c>
      <c r="AY101" s="146">
        <f t="shared" si="30"/>
        <v>0</v>
      </c>
      <c r="AZ101" s="146">
        <f t="shared" si="30"/>
        <v>0</v>
      </c>
      <c r="BA101" s="146">
        <f t="shared" si="30"/>
        <v>0</v>
      </c>
      <c r="BB101" s="146">
        <f t="shared" si="30"/>
        <v>0</v>
      </c>
      <c r="BC101" s="146">
        <f t="shared" si="30"/>
        <v>0</v>
      </c>
      <c r="BD101" s="146">
        <f t="shared" si="30"/>
        <v>0</v>
      </c>
      <c r="BE101" s="146">
        <f t="shared" si="30"/>
        <v>0</v>
      </c>
      <c r="BF101" s="146">
        <f t="shared" si="30"/>
        <v>0</v>
      </c>
      <c r="BG101" s="146">
        <f t="shared" si="30"/>
        <v>0</v>
      </c>
      <c r="BH101" s="146">
        <f t="shared" si="30"/>
        <v>0</v>
      </c>
      <c r="BI101" s="146">
        <f t="shared" si="68"/>
        <v>0</v>
      </c>
      <c r="BJ101" s="146">
        <f t="shared" si="68"/>
        <v>0</v>
      </c>
      <c r="BK101" s="146">
        <f t="shared" si="68"/>
        <v>0</v>
      </c>
      <c r="BL101" s="146">
        <f t="shared" si="68"/>
        <v>0</v>
      </c>
      <c r="BM101" s="146">
        <f t="shared" si="68"/>
        <v>0</v>
      </c>
      <c r="BN101" s="146">
        <f t="shared" si="68"/>
        <v>0</v>
      </c>
      <c r="BO101" s="181">
        <f t="shared" si="57"/>
        <v>0</v>
      </c>
    </row>
    <row r="102" spans="1:67" ht="15" customHeight="1" x14ac:dyDescent="0.25">
      <c r="A102" s="9"/>
      <c r="B102" s="19" t="s">
        <v>289</v>
      </c>
      <c r="C102" s="138">
        <f t="shared" ref="C102:D107" si="73">E102+G102+I102+K102+M102+O102+Q102</f>
        <v>187.29999999999998</v>
      </c>
      <c r="D102" s="139">
        <f t="shared" si="73"/>
        <v>160.69999999999999</v>
      </c>
      <c r="E102" s="6">
        <v>174.1</v>
      </c>
      <c r="F102" s="6">
        <v>151.19999999999999</v>
      </c>
      <c r="G102" s="6">
        <f>G103+G104</f>
        <v>10.799999999999999</v>
      </c>
      <c r="H102" s="6">
        <f>H103+H104</f>
        <v>9.5</v>
      </c>
      <c r="I102" s="6"/>
      <c r="J102" s="6"/>
      <c r="K102" s="6"/>
      <c r="L102" s="6"/>
      <c r="M102" s="6">
        <v>2.2000000000000002</v>
      </c>
      <c r="N102" s="6"/>
      <c r="O102" s="6"/>
      <c r="P102" s="6"/>
      <c r="Q102" s="188">
        <f>'[1]4 priedas_ nepanaudotos lėšos'!C35</f>
        <v>0.2</v>
      </c>
      <c r="R102" s="188">
        <f>'[1]4 priedas_ nepanaudotos lėšos'!D35</f>
        <v>0</v>
      </c>
      <c r="S102" s="138">
        <f t="shared" ref="S102:T107" si="74">U102+W102+Y102+AA102+AC102+AE102+AG102</f>
        <v>-1</v>
      </c>
      <c r="T102" s="139">
        <f t="shared" si="74"/>
        <v>0</v>
      </c>
      <c r="U102" s="120">
        <v>-1</v>
      </c>
      <c r="V102" s="120"/>
      <c r="W102" s="120">
        <f>W103+W104</f>
        <v>0</v>
      </c>
      <c r="X102" s="120">
        <f>X103+X104</f>
        <v>0</v>
      </c>
      <c r="Y102" s="120"/>
      <c r="Z102" s="120"/>
      <c r="AA102" s="120"/>
      <c r="AB102" s="120"/>
      <c r="AC102" s="120"/>
      <c r="AD102" s="120"/>
      <c r="AE102" s="120"/>
      <c r="AF102" s="120"/>
      <c r="AG102" s="197">
        <f>'[1]4 priedas_ nepanaudotos lėšos'!O35</f>
        <v>0</v>
      </c>
      <c r="AH102" s="197">
        <f>'[1]4 priedas_ nepanaudotos lėšos'!P35</f>
        <v>0</v>
      </c>
      <c r="AI102" s="100">
        <f t="shared" ref="AI102:AJ107" si="75">AK102+AM102+AO102+AQ102+AS102+AU102+AW102</f>
        <v>186.29999999999998</v>
      </c>
      <c r="AJ102" s="101">
        <f t="shared" si="75"/>
        <v>160.69999999999999</v>
      </c>
      <c r="AK102" s="5">
        <f t="shared" ref="AK102:AX107" si="76">E102+U102</f>
        <v>173.1</v>
      </c>
      <c r="AL102" s="5">
        <f t="shared" si="76"/>
        <v>151.19999999999999</v>
      </c>
      <c r="AM102" s="5">
        <f t="shared" si="76"/>
        <v>10.799999999999999</v>
      </c>
      <c r="AN102" s="5">
        <f t="shared" si="76"/>
        <v>9.5</v>
      </c>
      <c r="AO102" s="5">
        <f t="shared" si="76"/>
        <v>0</v>
      </c>
      <c r="AP102" s="5">
        <f t="shared" si="76"/>
        <v>0</v>
      </c>
      <c r="AQ102" s="5">
        <f t="shared" si="76"/>
        <v>0</v>
      </c>
      <c r="AR102" s="5">
        <f t="shared" si="76"/>
        <v>0</v>
      </c>
      <c r="AS102" s="5">
        <f t="shared" si="76"/>
        <v>2.2000000000000002</v>
      </c>
      <c r="AT102" s="5">
        <f t="shared" si="76"/>
        <v>0</v>
      </c>
      <c r="AU102" s="5">
        <f t="shared" si="76"/>
        <v>0</v>
      </c>
      <c r="AV102" s="5">
        <f t="shared" si="76"/>
        <v>0</v>
      </c>
      <c r="AW102" s="5">
        <f t="shared" si="76"/>
        <v>0.2</v>
      </c>
      <c r="AX102" s="5">
        <f t="shared" si="76"/>
        <v>0</v>
      </c>
      <c r="AY102" s="146">
        <f t="shared" si="30"/>
        <v>1</v>
      </c>
      <c r="AZ102" s="146">
        <f t="shared" si="30"/>
        <v>0</v>
      </c>
      <c r="BA102" s="146">
        <f t="shared" si="30"/>
        <v>1</v>
      </c>
      <c r="BB102" s="146">
        <f t="shared" si="30"/>
        <v>0</v>
      </c>
      <c r="BC102" s="146">
        <f t="shared" si="30"/>
        <v>0</v>
      </c>
      <c r="BD102" s="146">
        <f t="shared" si="30"/>
        <v>0</v>
      </c>
      <c r="BE102" s="146">
        <f t="shared" si="30"/>
        <v>0</v>
      </c>
      <c r="BF102" s="146">
        <f t="shared" si="30"/>
        <v>0</v>
      </c>
      <c r="BG102" s="146">
        <f t="shared" si="30"/>
        <v>0</v>
      </c>
      <c r="BH102" s="146">
        <f t="shared" si="30"/>
        <v>0</v>
      </c>
      <c r="BI102" s="146">
        <f t="shared" si="68"/>
        <v>0</v>
      </c>
      <c r="BJ102" s="146">
        <f t="shared" si="68"/>
        <v>0</v>
      </c>
      <c r="BK102" s="146">
        <f t="shared" si="68"/>
        <v>0</v>
      </c>
      <c r="BL102" s="146">
        <f t="shared" si="68"/>
        <v>0</v>
      </c>
      <c r="BM102" s="146">
        <f t="shared" si="68"/>
        <v>0</v>
      </c>
      <c r="BN102" s="146">
        <f t="shared" si="68"/>
        <v>0</v>
      </c>
      <c r="BO102" s="181">
        <f t="shared" si="57"/>
        <v>0</v>
      </c>
    </row>
    <row r="103" spans="1:67" ht="15" customHeight="1" x14ac:dyDescent="0.25">
      <c r="A103" s="9"/>
      <c r="B103" s="29" t="s">
        <v>223</v>
      </c>
      <c r="C103" s="140">
        <f t="shared" si="73"/>
        <v>10.6</v>
      </c>
      <c r="D103" s="141">
        <f t="shared" si="73"/>
        <v>9.5</v>
      </c>
      <c r="E103" s="122"/>
      <c r="F103" s="122"/>
      <c r="G103" s="122">
        <v>10.6</v>
      </c>
      <c r="H103" s="122">
        <v>9.5</v>
      </c>
      <c r="I103" s="122"/>
      <c r="J103" s="122"/>
      <c r="K103" s="122"/>
      <c r="L103" s="122"/>
      <c r="M103" s="122"/>
      <c r="N103" s="122"/>
      <c r="O103" s="122"/>
      <c r="P103" s="122"/>
      <c r="Q103" s="189"/>
      <c r="R103" s="189"/>
      <c r="S103" s="140">
        <f t="shared" si="74"/>
        <v>0</v>
      </c>
      <c r="T103" s="141">
        <f t="shared" si="74"/>
        <v>0</v>
      </c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98"/>
      <c r="AH103" s="198"/>
      <c r="AI103" s="128">
        <f t="shared" si="75"/>
        <v>10.6</v>
      </c>
      <c r="AJ103" s="129">
        <f t="shared" si="75"/>
        <v>9.5</v>
      </c>
      <c r="AK103" s="102">
        <f t="shared" si="76"/>
        <v>0</v>
      </c>
      <c r="AL103" s="102">
        <f t="shared" si="76"/>
        <v>0</v>
      </c>
      <c r="AM103" s="102">
        <f t="shared" si="76"/>
        <v>10.6</v>
      </c>
      <c r="AN103" s="102">
        <f t="shared" si="76"/>
        <v>9.5</v>
      </c>
      <c r="AO103" s="102">
        <f t="shared" si="76"/>
        <v>0</v>
      </c>
      <c r="AP103" s="102">
        <f t="shared" si="76"/>
        <v>0</v>
      </c>
      <c r="AQ103" s="102">
        <f t="shared" si="76"/>
        <v>0</v>
      </c>
      <c r="AR103" s="102">
        <f t="shared" si="76"/>
        <v>0</v>
      </c>
      <c r="AS103" s="102">
        <f t="shared" si="76"/>
        <v>0</v>
      </c>
      <c r="AT103" s="102">
        <f t="shared" si="76"/>
        <v>0</v>
      </c>
      <c r="AU103" s="102">
        <f t="shared" si="76"/>
        <v>0</v>
      </c>
      <c r="AV103" s="102">
        <f t="shared" si="76"/>
        <v>0</v>
      </c>
      <c r="AW103" s="102">
        <f t="shared" si="76"/>
        <v>0</v>
      </c>
      <c r="AX103" s="102">
        <f t="shared" si="76"/>
        <v>0</v>
      </c>
      <c r="AY103" s="146">
        <f t="shared" si="30"/>
        <v>0</v>
      </c>
      <c r="AZ103" s="146">
        <f t="shared" si="30"/>
        <v>0</v>
      </c>
      <c r="BA103" s="146">
        <f t="shared" si="30"/>
        <v>0</v>
      </c>
      <c r="BB103" s="146">
        <f t="shared" si="30"/>
        <v>0</v>
      </c>
      <c r="BC103" s="146">
        <f t="shared" si="30"/>
        <v>0</v>
      </c>
      <c r="BD103" s="146">
        <f t="shared" si="30"/>
        <v>0</v>
      </c>
      <c r="BE103" s="146">
        <f t="shared" si="30"/>
        <v>0</v>
      </c>
      <c r="BF103" s="146">
        <f t="shared" si="30"/>
        <v>0</v>
      </c>
      <c r="BG103" s="146">
        <f t="shared" si="30"/>
        <v>0</v>
      </c>
      <c r="BH103" s="146">
        <f t="shared" si="30"/>
        <v>0</v>
      </c>
      <c r="BI103" s="146">
        <f t="shared" si="68"/>
        <v>0</v>
      </c>
      <c r="BJ103" s="146">
        <f t="shared" si="68"/>
        <v>0</v>
      </c>
      <c r="BK103" s="146">
        <f t="shared" si="68"/>
        <v>0</v>
      </c>
      <c r="BL103" s="146">
        <f t="shared" si="68"/>
        <v>0</v>
      </c>
      <c r="BM103" s="146">
        <f t="shared" si="68"/>
        <v>0</v>
      </c>
      <c r="BN103" s="146">
        <f t="shared" si="68"/>
        <v>0</v>
      </c>
      <c r="BO103" s="181">
        <f t="shared" si="57"/>
        <v>0</v>
      </c>
    </row>
    <row r="104" spans="1:67" ht="15" customHeight="1" x14ac:dyDescent="0.25">
      <c r="A104" s="9"/>
      <c r="B104" s="31" t="s">
        <v>172</v>
      </c>
      <c r="C104" s="140">
        <f t="shared" si="73"/>
        <v>0.2</v>
      </c>
      <c r="D104" s="141">
        <f t="shared" si="73"/>
        <v>0</v>
      </c>
      <c r="E104" s="122"/>
      <c r="F104" s="122"/>
      <c r="G104" s="122">
        <v>0.2</v>
      </c>
      <c r="H104" s="122"/>
      <c r="I104" s="122"/>
      <c r="J104" s="122"/>
      <c r="K104" s="122"/>
      <c r="L104" s="122"/>
      <c r="M104" s="122"/>
      <c r="N104" s="122"/>
      <c r="O104" s="122"/>
      <c r="P104" s="122"/>
      <c r="Q104" s="189"/>
      <c r="R104" s="189"/>
      <c r="S104" s="140">
        <f t="shared" si="74"/>
        <v>0</v>
      </c>
      <c r="T104" s="141">
        <f t="shared" si="74"/>
        <v>0</v>
      </c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98"/>
      <c r="AH104" s="198"/>
      <c r="AI104" s="128">
        <f t="shared" si="75"/>
        <v>0.2</v>
      </c>
      <c r="AJ104" s="129">
        <f t="shared" si="75"/>
        <v>0</v>
      </c>
      <c r="AK104" s="102">
        <f t="shared" si="76"/>
        <v>0</v>
      </c>
      <c r="AL104" s="102">
        <f t="shared" si="76"/>
        <v>0</v>
      </c>
      <c r="AM104" s="102">
        <f t="shared" si="76"/>
        <v>0.2</v>
      </c>
      <c r="AN104" s="102">
        <f t="shared" si="76"/>
        <v>0</v>
      </c>
      <c r="AO104" s="102">
        <f t="shared" si="76"/>
        <v>0</v>
      </c>
      <c r="AP104" s="102">
        <f t="shared" si="76"/>
        <v>0</v>
      </c>
      <c r="AQ104" s="102">
        <f t="shared" si="76"/>
        <v>0</v>
      </c>
      <c r="AR104" s="102">
        <f t="shared" si="76"/>
        <v>0</v>
      </c>
      <c r="AS104" s="102">
        <f t="shared" si="76"/>
        <v>0</v>
      </c>
      <c r="AT104" s="102">
        <f t="shared" si="76"/>
        <v>0</v>
      </c>
      <c r="AU104" s="102">
        <f t="shared" si="76"/>
        <v>0</v>
      </c>
      <c r="AV104" s="102">
        <f t="shared" si="76"/>
        <v>0</v>
      </c>
      <c r="AW104" s="102">
        <f t="shared" si="76"/>
        <v>0</v>
      </c>
      <c r="AX104" s="102">
        <f t="shared" si="76"/>
        <v>0</v>
      </c>
      <c r="AY104" s="146">
        <f t="shared" si="30"/>
        <v>0</v>
      </c>
      <c r="AZ104" s="146">
        <f t="shared" si="30"/>
        <v>0</v>
      </c>
      <c r="BA104" s="146">
        <f t="shared" si="30"/>
        <v>0</v>
      </c>
      <c r="BB104" s="146">
        <f t="shared" si="30"/>
        <v>0</v>
      </c>
      <c r="BC104" s="146">
        <f t="shared" si="30"/>
        <v>0</v>
      </c>
      <c r="BD104" s="146">
        <f t="shared" si="30"/>
        <v>0</v>
      </c>
      <c r="BE104" s="146">
        <f t="shared" si="30"/>
        <v>0</v>
      </c>
      <c r="BF104" s="146">
        <f t="shared" si="30"/>
        <v>0</v>
      </c>
      <c r="BG104" s="146">
        <f t="shared" si="30"/>
        <v>0</v>
      </c>
      <c r="BH104" s="146">
        <f t="shared" si="30"/>
        <v>0</v>
      </c>
      <c r="BI104" s="146">
        <f t="shared" si="68"/>
        <v>0</v>
      </c>
      <c r="BJ104" s="146">
        <f t="shared" si="68"/>
        <v>0</v>
      </c>
      <c r="BK104" s="146">
        <f t="shared" si="68"/>
        <v>0</v>
      </c>
      <c r="BL104" s="146">
        <f t="shared" si="68"/>
        <v>0</v>
      </c>
      <c r="BM104" s="146">
        <f t="shared" si="68"/>
        <v>0</v>
      </c>
      <c r="BN104" s="146">
        <f t="shared" si="68"/>
        <v>0</v>
      </c>
      <c r="BO104" s="181">
        <f t="shared" si="57"/>
        <v>0</v>
      </c>
    </row>
    <row r="105" spans="1:67" ht="15" customHeight="1" x14ac:dyDescent="0.25">
      <c r="A105" s="9"/>
      <c r="B105" s="8" t="s">
        <v>5</v>
      </c>
      <c r="C105" s="139">
        <f t="shared" si="73"/>
        <v>29.2</v>
      </c>
      <c r="D105" s="139">
        <f t="shared" si="73"/>
        <v>0</v>
      </c>
      <c r="E105" s="6">
        <v>28.5</v>
      </c>
      <c r="F105" s="6"/>
      <c r="G105" s="6"/>
      <c r="H105" s="6"/>
      <c r="I105" s="6"/>
      <c r="J105" s="6"/>
      <c r="K105" s="6"/>
      <c r="L105" s="6"/>
      <c r="M105" s="6">
        <v>0.5</v>
      </c>
      <c r="N105" s="6"/>
      <c r="O105" s="6"/>
      <c r="P105" s="6"/>
      <c r="Q105" s="188">
        <f>'[1]4 priedas_ nepanaudotos lėšos'!C36</f>
        <v>0.2</v>
      </c>
      <c r="R105" s="188">
        <f>'[1]4 priedas_ nepanaudotos lėšos'!D36</f>
        <v>0</v>
      </c>
      <c r="S105" s="139">
        <f t="shared" si="74"/>
        <v>1</v>
      </c>
      <c r="T105" s="139">
        <f t="shared" si="74"/>
        <v>0</v>
      </c>
      <c r="U105" s="120">
        <v>1</v>
      </c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97">
        <f>'[1]4 priedas_ nepanaudotos lėšos'!O36</f>
        <v>0</v>
      </c>
      <c r="AH105" s="197"/>
      <c r="AI105" s="101">
        <f t="shared" si="75"/>
        <v>30.2</v>
      </c>
      <c r="AJ105" s="101">
        <f t="shared" si="75"/>
        <v>0</v>
      </c>
      <c r="AK105" s="5">
        <f t="shared" si="76"/>
        <v>29.5</v>
      </c>
      <c r="AL105" s="5">
        <f t="shared" si="76"/>
        <v>0</v>
      </c>
      <c r="AM105" s="5">
        <f t="shared" si="76"/>
        <v>0</v>
      </c>
      <c r="AN105" s="5">
        <f t="shared" si="76"/>
        <v>0</v>
      </c>
      <c r="AO105" s="5">
        <f t="shared" si="76"/>
        <v>0</v>
      </c>
      <c r="AP105" s="5">
        <f t="shared" si="76"/>
        <v>0</v>
      </c>
      <c r="AQ105" s="5">
        <f t="shared" si="76"/>
        <v>0</v>
      </c>
      <c r="AR105" s="5">
        <f t="shared" si="76"/>
        <v>0</v>
      </c>
      <c r="AS105" s="5">
        <f t="shared" si="76"/>
        <v>0.5</v>
      </c>
      <c r="AT105" s="5">
        <f t="shared" si="76"/>
        <v>0</v>
      </c>
      <c r="AU105" s="5">
        <f t="shared" si="76"/>
        <v>0</v>
      </c>
      <c r="AV105" s="5">
        <f t="shared" si="76"/>
        <v>0</v>
      </c>
      <c r="AW105" s="5">
        <f t="shared" si="76"/>
        <v>0.2</v>
      </c>
      <c r="AX105" s="5">
        <f t="shared" si="76"/>
        <v>0</v>
      </c>
      <c r="AY105" s="146">
        <f t="shared" si="30"/>
        <v>-1</v>
      </c>
      <c r="AZ105" s="146">
        <f t="shared" si="30"/>
        <v>0</v>
      </c>
      <c r="BA105" s="146">
        <f t="shared" si="30"/>
        <v>-1</v>
      </c>
      <c r="BB105" s="146">
        <f t="shared" si="30"/>
        <v>0</v>
      </c>
      <c r="BC105" s="146">
        <f t="shared" si="30"/>
        <v>0</v>
      </c>
      <c r="BD105" s="146">
        <f t="shared" si="30"/>
        <v>0</v>
      </c>
      <c r="BE105" s="146">
        <f t="shared" si="30"/>
        <v>0</v>
      </c>
      <c r="BF105" s="146">
        <f t="shared" si="30"/>
        <v>0</v>
      </c>
      <c r="BG105" s="146">
        <f t="shared" si="30"/>
        <v>0</v>
      </c>
      <c r="BH105" s="146">
        <f t="shared" si="30"/>
        <v>0</v>
      </c>
      <c r="BI105" s="146">
        <f t="shared" si="68"/>
        <v>0</v>
      </c>
      <c r="BJ105" s="146">
        <f t="shared" si="68"/>
        <v>0</v>
      </c>
      <c r="BK105" s="146">
        <f t="shared" si="68"/>
        <v>0</v>
      </c>
      <c r="BL105" s="146">
        <f t="shared" si="68"/>
        <v>0</v>
      </c>
      <c r="BM105" s="146">
        <f t="shared" si="68"/>
        <v>0</v>
      </c>
      <c r="BN105" s="146">
        <f t="shared" si="68"/>
        <v>0</v>
      </c>
      <c r="BO105" s="181">
        <f t="shared" si="57"/>
        <v>0</v>
      </c>
    </row>
    <row r="106" spans="1:67" ht="15" customHeight="1" x14ac:dyDescent="0.25">
      <c r="A106" s="9"/>
      <c r="B106" s="7" t="s">
        <v>293</v>
      </c>
      <c r="C106" s="139">
        <f t="shared" si="73"/>
        <v>5.0999999999999996</v>
      </c>
      <c r="D106" s="139">
        <f t="shared" si="73"/>
        <v>4.9000000000000004</v>
      </c>
      <c r="E106" s="6"/>
      <c r="F106" s="6"/>
      <c r="G106" s="6">
        <f t="shared" ref="G106:H106" si="77">G107</f>
        <v>5.0999999999999996</v>
      </c>
      <c r="H106" s="6">
        <f t="shared" si="77"/>
        <v>4.9000000000000004</v>
      </c>
      <c r="I106" s="6"/>
      <c r="J106" s="6"/>
      <c r="K106" s="6"/>
      <c r="L106" s="6"/>
      <c r="M106" s="6"/>
      <c r="N106" s="6"/>
      <c r="O106" s="6"/>
      <c r="P106" s="6"/>
      <c r="Q106" s="188"/>
      <c r="R106" s="188"/>
      <c r="S106" s="139">
        <f t="shared" si="74"/>
        <v>0</v>
      </c>
      <c r="T106" s="139">
        <f t="shared" si="74"/>
        <v>0</v>
      </c>
      <c r="U106" s="120"/>
      <c r="V106" s="120"/>
      <c r="W106" s="120">
        <f t="shared" ref="W106:X106" si="78">W107</f>
        <v>0</v>
      </c>
      <c r="X106" s="120">
        <f t="shared" si="78"/>
        <v>0</v>
      </c>
      <c r="Y106" s="120"/>
      <c r="Z106" s="120"/>
      <c r="AA106" s="120"/>
      <c r="AB106" s="120"/>
      <c r="AC106" s="120"/>
      <c r="AD106" s="120"/>
      <c r="AE106" s="120"/>
      <c r="AF106" s="120"/>
      <c r="AG106" s="197"/>
      <c r="AH106" s="197"/>
      <c r="AI106" s="101">
        <f t="shared" si="75"/>
        <v>5.0999999999999996</v>
      </c>
      <c r="AJ106" s="101">
        <f t="shared" si="75"/>
        <v>4.9000000000000004</v>
      </c>
      <c r="AK106" s="5">
        <f t="shared" si="76"/>
        <v>0</v>
      </c>
      <c r="AL106" s="5">
        <f t="shared" si="76"/>
        <v>0</v>
      </c>
      <c r="AM106" s="5">
        <f t="shared" si="76"/>
        <v>5.0999999999999996</v>
      </c>
      <c r="AN106" s="5">
        <f t="shared" si="76"/>
        <v>4.9000000000000004</v>
      </c>
      <c r="AO106" s="5">
        <f t="shared" si="76"/>
        <v>0</v>
      </c>
      <c r="AP106" s="5">
        <f t="shared" si="76"/>
        <v>0</v>
      </c>
      <c r="AQ106" s="5">
        <f t="shared" si="76"/>
        <v>0</v>
      </c>
      <c r="AR106" s="5">
        <f t="shared" si="76"/>
        <v>0</v>
      </c>
      <c r="AS106" s="5">
        <f t="shared" si="76"/>
        <v>0</v>
      </c>
      <c r="AT106" s="5">
        <f t="shared" si="76"/>
        <v>0</v>
      </c>
      <c r="AU106" s="5">
        <f t="shared" si="76"/>
        <v>0</v>
      </c>
      <c r="AV106" s="5">
        <f t="shared" si="76"/>
        <v>0</v>
      </c>
      <c r="AW106" s="5">
        <f t="shared" si="76"/>
        <v>0</v>
      </c>
      <c r="AX106" s="5">
        <f t="shared" si="76"/>
        <v>0</v>
      </c>
      <c r="AY106" s="146">
        <f t="shared" si="30"/>
        <v>0</v>
      </c>
      <c r="AZ106" s="146">
        <f t="shared" si="30"/>
        <v>0</v>
      </c>
      <c r="BA106" s="146">
        <f t="shared" si="30"/>
        <v>0</v>
      </c>
      <c r="BB106" s="146">
        <f t="shared" si="30"/>
        <v>0</v>
      </c>
      <c r="BC106" s="146">
        <f t="shared" si="30"/>
        <v>0</v>
      </c>
      <c r="BD106" s="146">
        <f t="shared" si="30"/>
        <v>0</v>
      </c>
      <c r="BE106" s="146">
        <f t="shared" ref="BE106:BK169" si="79">I106-AO106</f>
        <v>0</v>
      </c>
      <c r="BF106" s="146">
        <f t="shared" si="79"/>
        <v>0</v>
      </c>
      <c r="BG106" s="146">
        <f t="shared" si="79"/>
        <v>0</v>
      </c>
      <c r="BH106" s="146">
        <f t="shared" si="79"/>
        <v>0</v>
      </c>
      <c r="BI106" s="146">
        <f t="shared" si="68"/>
        <v>0</v>
      </c>
      <c r="BJ106" s="146">
        <f t="shared" si="68"/>
        <v>0</v>
      </c>
      <c r="BK106" s="146">
        <f t="shared" si="68"/>
        <v>0</v>
      </c>
      <c r="BL106" s="146">
        <f t="shared" si="68"/>
        <v>0</v>
      </c>
      <c r="BM106" s="146">
        <f t="shared" si="68"/>
        <v>0</v>
      </c>
      <c r="BN106" s="146">
        <f t="shared" si="68"/>
        <v>0</v>
      </c>
      <c r="BO106" s="181">
        <f t="shared" si="57"/>
        <v>0</v>
      </c>
    </row>
    <row r="107" spans="1:67" ht="15" customHeight="1" x14ac:dyDescent="0.25">
      <c r="A107" s="24"/>
      <c r="B107" s="32" t="s">
        <v>171</v>
      </c>
      <c r="C107" s="141">
        <f t="shared" si="73"/>
        <v>5.0999999999999996</v>
      </c>
      <c r="D107" s="141">
        <f t="shared" si="73"/>
        <v>4.9000000000000004</v>
      </c>
      <c r="E107" s="122"/>
      <c r="F107" s="122"/>
      <c r="G107" s="122">
        <v>5.0999999999999996</v>
      </c>
      <c r="H107" s="122">
        <v>4.9000000000000004</v>
      </c>
      <c r="I107" s="122"/>
      <c r="J107" s="122"/>
      <c r="K107" s="122"/>
      <c r="L107" s="122"/>
      <c r="M107" s="122"/>
      <c r="N107" s="122"/>
      <c r="O107" s="122"/>
      <c r="P107" s="122"/>
      <c r="Q107" s="189"/>
      <c r="R107" s="189"/>
      <c r="S107" s="141">
        <f t="shared" si="74"/>
        <v>0</v>
      </c>
      <c r="T107" s="141">
        <f t="shared" si="74"/>
        <v>0</v>
      </c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98"/>
      <c r="AH107" s="198"/>
      <c r="AI107" s="129">
        <f t="shared" si="75"/>
        <v>5.0999999999999996</v>
      </c>
      <c r="AJ107" s="129">
        <f t="shared" si="75"/>
        <v>4.9000000000000004</v>
      </c>
      <c r="AK107" s="102">
        <f t="shared" si="76"/>
        <v>0</v>
      </c>
      <c r="AL107" s="102">
        <f t="shared" si="76"/>
        <v>0</v>
      </c>
      <c r="AM107" s="102">
        <f t="shared" si="76"/>
        <v>5.0999999999999996</v>
      </c>
      <c r="AN107" s="102">
        <f t="shared" si="76"/>
        <v>4.9000000000000004</v>
      </c>
      <c r="AO107" s="102">
        <f t="shared" si="76"/>
        <v>0</v>
      </c>
      <c r="AP107" s="102">
        <f t="shared" si="76"/>
        <v>0</v>
      </c>
      <c r="AQ107" s="102">
        <f t="shared" si="76"/>
        <v>0</v>
      </c>
      <c r="AR107" s="102">
        <f t="shared" si="76"/>
        <v>0</v>
      </c>
      <c r="AS107" s="102">
        <f t="shared" si="76"/>
        <v>0</v>
      </c>
      <c r="AT107" s="102">
        <f t="shared" si="76"/>
        <v>0</v>
      </c>
      <c r="AU107" s="102">
        <f t="shared" si="76"/>
        <v>0</v>
      </c>
      <c r="AV107" s="102">
        <f t="shared" si="76"/>
        <v>0</v>
      </c>
      <c r="AW107" s="102">
        <f t="shared" si="76"/>
        <v>0</v>
      </c>
      <c r="AX107" s="102">
        <f t="shared" si="76"/>
        <v>0</v>
      </c>
      <c r="AY107" s="146">
        <f t="shared" ref="AY107:BD170" si="80">C107-AI107</f>
        <v>0</v>
      </c>
      <c r="AZ107" s="146">
        <f t="shared" si="80"/>
        <v>0</v>
      </c>
      <c r="BA107" s="146">
        <f t="shared" si="80"/>
        <v>0</v>
      </c>
      <c r="BB107" s="146">
        <f t="shared" si="80"/>
        <v>0</v>
      </c>
      <c r="BC107" s="146">
        <f t="shared" si="80"/>
        <v>0</v>
      </c>
      <c r="BD107" s="146">
        <f t="shared" si="80"/>
        <v>0</v>
      </c>
      <c r="BE107" s="146">
        <f t="shared" si="79"/>
        <v>0</v>
      </c>
      <c r="BF107" s="146">
        <f t="shared" si="79"/>
        <v>0</v>
      </c>
      <c r="BG107" s="146">
        <f t="shared" si="79"/>
        <v>0</v>
      </c>
      <c r="BH107" s="146">
        <f t="shared" si="79"/>
        <v>0</v>
      </c>
      <c r="BI107" s="146">
        <f t="shared" si="68"/>
        <v>0</v>
      </c>
      <c r="BJ107" s="146">
        <f t="shared" si="68"/>
        <v>0</v>
      </c>
      <c r="BK107" s="146">
        <f t="shared" si="68"/>
        <v>0</v>
      </c>
      <c r="BL107" s="146">
        <f t="shared" si="68"/>
        <v>0</v>
      </c>
      <c r="BM107" s="146">
        <f t="shared" si="68"/>
        <v>0</v>
      </c>
      <c r="BN107" s="146">
        <f t="shared" si="68"/>
        <v>0</v>
      </c>
      <c r="BO107" s="181">
        <f t="shared" si="57"/>
        <v>0</v>
      </c>
    </row>
    <row r="108" spans="1:67" ht="15" customHeight="1" x14ac:dyDescent="0.25">
      <c r="A108" s="3" t="s">
        <v>14</v>
      </c>
      <c r="B108" s="104" t="s">
        <v>298</v>
      </c>
      <c r="C108" s="136">
        <f t="shared" ref="C108:F108" si="81">C109+C112+C113</f>
        <v>157.89999999999998</v>
      </c>
      <c r="D108" s="137">
        <f t="shared" si="81"/>
        <v>107.80000000000001</v>
      </c>
      <c r="E108" s="117">
        <f t="shared" si="81"/>
        <v>139.9</v>
      </c>
      <c r="F108" s="117">
        <f t="shared" si="81"/>
        <v>92.5</v>
      </c>
      <c r="G108" s="117">
        <f>G109+G112+G113</f>
        <v>16.799999999999997</v>
      </c>
      <c r="H108" s="117">
        <f t="shared" ref="H108:V108" si="82">H109+H112+H113</f>
        <v>15.3</v>
      </c>
      <c r="I108" s="117">
        <f t="shared" si="82"/>
        <v>0</v>
      </c>
      <c r="J108" s="117">
        <f t="shared" si="82"/>
        <v>0</v>
      </c>
      <c r="K108" s="117">
        <f t="shared" si="82"/>
        <v>0</v>
      </c>
      <c r="L108" s="117">
        <f t="shared" si="82"/>
        <v>0</v>
      </c>
      <c r="M108" s="117">
        <f t="shared" si="82"/>
        <v>0.5</v>
      </c>
      <c r="N108" s="117">
        <f t="shared" si="82"/>
        <v>0</v>
      </c>
      <c r="O108" s="117">
        <f t="shared" si="82"/>
        <v>0</v>
      </c>
      <c r="P108" s="117">
        <f t="shared" si="82"/>
        <v>0</v>
      </c>
      <c r="Q108" s="187">
        <f t="shared" si="82"/>
        <v>0.7</v>
      </c>
      <c r="R108" s="187">
        <f t="shared" si="82"/>
        <v>0</v>
      </c>
      <c r="S108" s="136">
        <f t="shared" si="82"/>
        <v>0</v>
      </c>
      <c r="T108" s="137">
        <f t="shared" si="82"/>
        <v>0</v>
      </c>
      <c r="U108" s="119">
        <f t="shared" si="82"/>
        <v>0</v>
      </c>
      <c r="V108" s="119">
        <f t="shared" si="82"/>
        <v>0</v>
      </c>
      <c r="W108" s="119">
        <f>W109+W112+W113</f>
        <v>0</v>
      </c>
      <c r="X108" s="119">
        <f t="shared" ref="X108:AL108" si="83">X109+X112+X113</f>
        <v>0</v>
      </c>
      <c r="Y108" s="119">
        <f t="shared" si="83"/>
        <v>0</v>
      </c>
      <c r="Z108" s="119">
        <f t="shared" si="83"/>
        <v>0</v>
      </c>
      <c r="AA108" s="119">
        <f t="shared" si="83"/>
        <v>0</v>
      </c>
      <c r="AB108" s="119">
        <f t="shared" si="83"/>
        <v>0</v>
      </c>
      <c r="AC108" s="119">
        <f t="shared" si="83"/>
        <v>0</v>
      </c>
      <c r="AD108" s="119">
        <f t="shared" si="83"/>
        <v>0</v>
      </c>
      <c r="AE108" s="119">
        <f t="shared" si="83"/>
        <v>0</v>
      </c>
      <c r="AF108" s="119">
        <f t="shared" si="83"/>
        <v>0</v>
      </c>
      <c r="AG108" s="196">
        <f t="shared" si="83"/>
        <v>0</v>
      </c>
      <c r="AH108" s="196">
        <f t="shared" si="83"/>
        <v>0</v>
      </c>
      <c r="AI108" s="13">
        <f t="shared" si="83"/>
        <v>157.89999999999998</v>
      </c>
      <c r="AJ108" s="11">
        <f t="shared" si="83"/>
        <v>107.80000000000001</v>
      </c>
      <c r="AK108" s="94">
        <f t="shared" si="83"/>
        <v>139.9</v>
      </c>
      <c r="AL108" s="94">
        <f t="shared" si="83"/>
        <v>92.5</v>
      </c>
      <c r="AM108" s="94">
        <f>AM109+AM112+AM113</f>
        <v>16.799999999999997</v>
      </c>
      <c r="AN108" s="94">
        <f t="shared" ref="AN108:AX108" si="84">AN109+AN112+AN113</f>
        <v>15.3</v>
      </c>
      <c r="AO108" s="94">
        <f t="shared" si="84"/>
        <v>0</v>
      </c>
      <c r="AP108" s="94">
        <f t="shared" si="84"/>
        <v>0</v>
      </c>
      <c r="AQ108" s="94">
        <f t="shared" si="84"/>
        <v>0</v>
      </c>
      <c r="AR108" s="94">
        <f t="shared" si="84"/>
        <v>0</v>
      </c>
      <c r="AS108" s="94">
        <f t="shared" si="84"/>
        <v>0.5</v>
      </c>
      <c r="AT108" s="94">
        <f t="shared" si="84"/>
        <v>0</v>
      </c>
      <c r="AU108" s="94">
        <f t="shared" si="84"/>
        <v>0</v>
      </c>
      <c r="AV108" s="94">
        <f t="shared" si="84"/>
        <v>0</v>
      </c>
      <c r="AW108" s="94">
        <f t="shared" si="84"/>
        <v>0.7</v>
      </c>
      <c r="AX108" s="94">
        <f t="shared" si="84"/>
        <v>0</v>
      </c>
      <c r="AY108" s="146">
        <f t="shared" si="80"/>
        <v>0</v>
      </c>
      <c r="AZ108" s="146">
        <f t="shared" si="80"/>
        <v>0</v>
      </c>
      <c r="BA108" s="146">
        <f t="shared" si="80"/>
        <v>0</v>
      </c>
      <c r="BB108" s="146">
        <f t="shared" si="80"/>
        <v>0</v>
      </c>
      <c r="BC108" s="146">
        <f t="shared" si="80"/>
        <v>0</v>
      </c>
      <c r="BD108" s="146">
        <f t="shared" si="80"/>
        <v>0</v>
      </c>
      <c r="BE108" s="146">
        <f t="shared" si="79"/>
        <v>0</v>
      </c>
      <c r="BF108" s="146">
        <f t="shared" si="79"/>
        <v>0</v>
      </c>
      <c r="BG108" s="146">
        <f t="shared" si="79"/>
        <v>0</v>
      </c>
      <c r="BH108" s="146">
        <f t="shared" si="79"/>
        <v>0</v>
      </c>
      <c r="BI108" s="146">
        <f t="shared" si="68"/>
        <v>0</v>
      </c>
      <c r="BJ108" s="146">
        <f t="shared" si="68"/>
        <v>0</v>
      </c>
      <c r="BK108" s="146">
        <f t="shared" si="68"/>
        <v>0</v>
      </c>
      <c r="BL108" s="146">
        <f t="shared" si="68"/>
        <v>0</v>
      </c>
      <c r="BM108" s="146">
        <f t="shared" si="68"/>
        <v>0</v>
      </c>
      <c r="BN108" s="146">
        <f t="shared" si="68"/>
        <v>0</v>
      </c>
      <c r="BO108" s="181">
        <f t="shared" si="57"/>
        <v>0</v>
      </c>
    </row>
    <row r="109" spans="1:67" ht="15" customHeight="1" x14ac:dyDescent="0.25">
      <c r="A109" s="9"/>
      <c r="B109" s="19" t="s">
        <v>289</v>
      </c>
      <c r="C109" s="138">
        <f t="shared" ref="C109:D114" si="85">E109+G109+I109+K109+M109+O109+Q109</f>
        <v>124.89999999999999</v>
      </c>
      <c r="D109" s="139">
        <f t="shared" si="85"/>
        <v>102.9</v>
      </c>
      <c r="E109" s="6">
        <v>112.6</v>
      </c>
      <c r="F109" s="6">
        <v>92.5</v>
      </c>
      <c r="G109" s="6">
        <f>G110+G111</f>
        <v>11.7</v>
      </c>
      <c r="H109" s="6">
        <f>H110+H111</f>
        <v>10.4</v>
      </c>
      <c r="I109" s="6"/>
      <c r="J109" s="6"/>
      <c r="K109" s="6"/>
      <c r="L109" s="6"/>
      <c r="M109" s="6"/>
      <c r="N109" s="6"/>
      <c r="O109" s="6"/>
      <c r="P109" s="6"/>
      <c r="Q109" s="188">
        <f>'[1]4 priedas_ nepanaudotos lėšos'!C38</f>
        <v>0.6</v>
      </c>
      <c r="R109" s="188">
        <f>'[1]4 priedas_ nepanaudotos lėšos'!D38</f>
        <v>0</v>
      </c>
      <c r="S109" s="138">
        <f t="shared" ref="S109:T114" si="86">U109+W109+Y109+AA109+AC109+AE109+AG109</f>
        <v>0</v>
      </c>
      <c r="T109" s="139">
        <f t="shared" si="86"/>
        <v>0</v>
      </c>
      <c r="U109" s="120"/>
      <c r="V109" s="120"/>
      <c r="W109" s="120">
        <f>W110+W111</f>
        <v>0</v>
      </c>
      <c r="X109" s="120">
        <f>X110+X111</f>
        <v>0</v>
      </c>
      <c r="Y109" s="120"/>
      <c r="Z109" s="120"/>
      <c r="AA109" s="120"/>
      <c r="AB109" s="120"/>
      <c r="AC109" s="120"/>
      <c r="AD109" s="120"/>
      <c r="AE109" s="120"/>
      <c r="AF109" s="120"/>
      <c r="AG109" s="197">
        <f>'[1]4 priedas_ nepanaudotos lėšos'!O38</f>
        <v>0</v>
      </c>
      <c r="AH109" s="197">
        <f>'[1]4 priedas_ nepanaudotos lėšos'!P38</f>
        <v>0</v>
      </c>
      <c r="AI109" s="100">
        <f t="shared" ref="AI109:AJ114" si="87">AK109+AM109+AO109+AQ109+AS109+AU109+AW109</f>
        <v>124.89999999999999</v>
      </c>
      <c r="AJ109" s="101">
        <f t="shared" si="87"/>
        <v>102.9</v>
      </c>
      <c r="AK109" s="5">
        <f t="shared" ref="AK109:AX114" si="88">E109+U109</f>
        <v>112.6</v>
      </c>
      <c r="AL109" s="5">
        <f t="shared" si="88"/>
        <v>92.5</v>
      </c>
      <c r="AM109" s="5">
        <f t="shared" si="88"/>
        <v>11.7</v>
      </c>
      <c r="AN109" s="5">
        <f t="shared" si="88"/>
        <v>10.4</v>
      </c>
      <c r="AO109" s="5">
        <f t="shared" si="88"/>
        <v>0</v>
      </c>
      <c r="AP109" s="5">
        <f t="shared" si="88"/>
        <v>0</v>
      </c>
      <c r="AQ109" s="5">
        <f t="shared" si="88"/>
        <v>0</v>
      </c>
      <c r="AR109" s="5">
        <f t="shared" si="88"/>
        <v>0</v>
      </c>
      <c r="AS109" s="5">
        <f t="shared" si="88"/>
        <v>0</v>
      </c>
      <c r="AT109" s="5">
        <f t="shared" si="88"/>
        <v>0</v>
      </c>
      <c r="AU109" s="5">
        <f t="shared" si="88"/>
        <v>0</v>
      </c>
      <c r="AV109" s="5">
        <f t="shared" si="88"/>
        <v>0</v>
      </c>
      <c r="AW109" s="5">
        <f t="shared" si="88"/>
        <v>0.6</v>
      </c>
      <c r="AX109" s="5">
        <f t="shared" si="88"/>
        <v>0</v>
      </c>
      <c r="AY109" s="146">
        <f t="shared" si="80"/>
        <v>0</v>
      </c>
      <c r="AZ109" s="146">
        <f t="shared" si="80"/>
        <v>0</v>
      </c>
      <c r="BA109" s="146">
        <f t="shared" si="80"/>
        <v>0</v>
      </c>
      <c r="BB109" s="146">
        <f t="shared" si="80"/>
        <v>0</v>
      </c>
      <c r="BC109" s="146">
        <f t="shared" si="80"/>
        <v>0</v>
      </c>
      <c r="BD109" s="146">
        <f t="shared" si="80"/>
        <v>0</v>
      </c>
      <c r="BE109" s="146">
        <f t="shared" si="79"/>
        <v>0</v>
      </c>
      <c r="BF109" s="146">
        <f t="shared" si="79"/>
        <v>0</v>
      </c>
      <c r="BG109" s="146">
        <f t="shared" si="79"/>
        <v>0</v>
      </c>
      <c r="BH109" s="146">
        <f t="shared" si="79"/>
        <v>0</v>
      </c>
      <c r="BI109" s="146">
        <f t="shared" si="68"/>
        <v>0</v>
      </c>
      <c r="BJ109" s="146">
        <f t="shared" si="68"/>
        <v>0</v>
      </c>
      <c r="BK109" s="146">
        <f t="shared" si="68"/>
        <v>0</v>
      </c>
      <c r="BL109" s="146">
        <f t="shared" si="68"/>
        <v>0</v>
      </c>
      <c r="BM109" s="146">
        <f t="shared" si="68"/>
        <v>0</v>
      </c>
      <c r="BN109" s="146">
        <f t="shared" si="68"/>
        <v>0</v>
      </c>
      <c r="BO109" s="181">
        <f t="shared" si="57"/>
        <v>0</v>
      </c>
    </row>
    <row r="110" spans="1:67" ht="15" customHeight="1" x14ac:dyDescent="0.25">
      <c r="A110" s="9"/>
      <c r="B110" s="29" t="s">
        <v>223</v>
      </c>
      <c r="C110" s="140">
        <f t="shared" si="85"/>
        <v>11.5</v>
      </c>
      <c r="D110" s="141">
        <f t="shared" si="85"/>
        <v>10.4</v>
      </c>
      <c r="E110" s="122"/>
      <c r="F110" s="122"/>
      <c r="G110" s="122">
        <v>11.5</v>
      </c>
      <c r="H110" s="122">
        <v>10.4</v>
      </c>
      <c r="I110" s="122"/>
      <c r="J110" s="122"/>
      <c r="K110" s="122"/>
      <c r="L110" s="122"/>
      <c r="M110" s="122"/>
      <c r="N110" s="122"/>
      <c r="O110" s="122"/>
      <c r="P110" s="122"/>
      <c r="Q110" s="189"/>
      <c r="R110" s="189"/>
      <c r="S110" s="140">
        <f t="shared" si="86"/>
        <v>0</v>
      </c>
      <c r="T110" s="141">
        <f t="shared" si="86"/>
        <v>0</v>
      </c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98"/>
      <c r="AH110" s="198"/>
      <c r="AI110" s="128">
        <f t="shared" si="87"/>
        <v>11.5</v>
      </c>
      <c r="AJ110" s="129">
        <f t="shared" si="87"/>
        <v>10.4</v>
      </c>
      <c r="AK110" s="102">
        <f t="shared" si="88"/>
        <v>0</v>
      </c>
      <c r="AL110" s="102">
        <f t="shared" si="88"/>
        <v>0</v>
      </c>
      <c r="AM110" s="102">
        <f t="shared" si="88"/>
        <v>11.5</v>
      </c>
      <c r="AN110" s="102">
        <f t="shared" si="88"/>
        <v>10.4</v>
      </c>
      <c r="AO110" s="102">
        <f t="shared" si="88"/>
        <v>0</v>
      </c>
      <c r="AP110" s="102">
        <f t="shared" si="88"/>
        <v>0</v>
      </c>
      <c r="AQ110" s="102">
        <f t="shared" si="88"/>
        <v>0</v>
      </c>
      <c r="AR110" s="102">
        <f t="shared" si="88"/>
        <v>0</v>
      </c>
      <c r="AS110" s="102">
        <f t="shared" si="88"/>
        <v>0</v>
      </c>
      <c r="AT110" s="102">
        <f t="shared" si="88"/>
        <v>0</v>
      </c>
      <c r="AU110" s="102">
        <f t="shared" si="88"/>
        <v>0</v>
      </c>
      <c r="AV110" s="102">
        <f t="shared" si="88"/>
        <v>0</v>
      </c>
      <c r="AW110" s="102">
        <f t="shared" si="88"/>
        <v>0</v>
      </c>
      <c r="AX110" s="102">
        <f t="shared" si="88"/>
        <v>0</v>
      </c>
      <c r="AY110" s="146">
        <f t="shared" si="80"/>
        <v>0</v>
      </c>
      <c r="AZ110" s="146">
        <f t="shared" si="80"/>
        <v>0</v>
      </c>
      <c r="BA110" s="146">
        <f t="shared" si="80"/>
        <v>0</v>
      </c>
      <c r="BB110" s="146">
        <f t="shared" si="80"/>
        <v>0</v>
      </c>
      <c r="BC110" s="146">
        <f t="shared" si="80"/>
        <v>0</v>
      </c>
      <c r="BD110" s="146">
        <f t="shared" si="80"/>
        <v>0</v>
      </c>
      <c r="BE110" s="146">
        <f t="shared" si="79"/>
        <v>0</v>
      </c>
      <c r="BF110" s="146">
        <f t="shared" si="79"/>
        <v>0</v>
      </c>
      <c r="BG110" s="146">
        <f t="shared" si="79"/>
        <v>0</v>
      </c>
      <c r="BH110" s="146">
        <f t="shared" si="79"/>
        <v>0</v>
      </c>
      <c r="BI110" s="146">
        <f t="shared" si="68"/>
        <v>0</v>
      </c>
      <c r="BJ110" s="146">
        <f t="shared" si="68"/>
        <v>0</v>
      </c>
      <c r="BK110" s="146">
        <f t="shared" si="68"/>
        <v>0</v>
      </c>
      <c r="BL110" s="146">
        <f t="shared" si="68"/>
        <v>0</v>
      </c>
      <c r="BM110" s="146">
        <f t="shared" si="68"/>
        <v>0</v>
      </c>
      <c r="BN110" s="146">
        <f t="shared" si="68"/>
        <v>0</v>
      </c>
      <c r="BO110" s="181">
        <f t="shared" si="57"/>
        <v>0</v>
      </c>
    </row>
    <row r="111" spans="1:67" ht="15" customHeight="1" x14ac:dyDescent="0.25">
      <c r="A111" s="9"/>
      <c r="B111" s="31" t="s">
        <v>172</v>
      </c>
      <c r="C111" s="140">
        <f t="shared" si="85"/>
        <v>0.2</v>
      </c>
      <c r="D111" s="141">
        <f t="shared" si="85"/>
        <v>0</v>
      </c>
      <c r="E111" s="122"/>
      <c r="F111" s="122"/>
      <c r="G111" s="122">
        <v>0.2</v>
      </c>
      <c r="H111" s="122"/>
      <c r="I111" s="122"/>
      <c r="J111" s="122"/>
      <c r="K111" s="122"/>
      <c r="L111" s="122"/>
      <c r="M111" s="122"/>
      <c r="N111" s="122"/>
      <c r="O111" s="122"/>
      <c r="P111" s="122"/>
      <c r="Q111" s="189"/>
      <c r="R111" s="189"/>
      <c r="S111" s="140">
        <f t="shared" si="86"/>
        <v>0</v>
      </c>
      <c r="T111" s="141">
        <f t="shared" si="86"/>
        <v>0</v>
      </c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98"/>
      <c r="AH111" s="198"/>
      <c r="AI111" s="128">
        <f t="shared" si="87"/>
        <v>0.2</v>
      </c>
      <c r="AJ111" s="129">
        <f t="shared" si="87"/>
        <v>0</v>
      </c>
      <c r="AK111" s="102">
        <f t="shared" si="88"/>
        <v>0</v>
      </c>
      <c r="AL111" s="102">
        <f t="shared" si="88"/>
        <v>0</v>
      </c>
      <c r="AM111" s="102">
        <f t="shared" si="88"/>
        <v>0.2</v>
      </c>
      <c r="AN111" s="102">
        <f t="shared" si="88"/>
        <v>0</v>
      </c>
      <c r="AO111" s="102">
        <f t="shared" si="88"/>
        <v>0</v>
      </c>
      <c r="AP111" s="102">
        <f t="shared" si="88"/>
        <v>0</v>
      </c>
      <c r="AQ111" s="102">
        <f t="shared" si="88"/>
        <v>0</v>
      </c>
      <c r="AR111" s="102">
        <f t="shared" si="88"/>
        <v>0</v>
      </c>
      <c r="AS111" s="102">
        <f t="shared" si="88"/>
        <v>0</v>
      </c>
      <c r="AT111" s="102">
        <f t="shared" si="88"/>
        <v>0</v>
      </c>
      <c r="AU111" s="102">
        <f t="shared" si="88"/>
        <v>0</v>
      </c>
      <c r="AV111" s="102">
        <f t="shared" si="88"/>
        <v>0</v>
      </c>
      <c r="AW111" s="102">
        <f t="shared" si="88"/>
        <v>0</v>
      </c>
      <c r="AX111" s="102">
        <f t="shared" si="88"/>
        <v>0</v>
      </c>
      <c r="AY111" s="146">
        <f t="shared" si="80"/>
        <v>0</v>
      </c>
      <c r="AZ111" s="146">
        <f t="shared" si="80"/>
        <v>0</v>
      </c>
      <c r="BA111" s="146">
        <f t="shared" si="80"/>
        <v>0</v>
      </c>
      <c r="BB111" s="146">
        <f t="shared" si="80"/>
        <v>0</v>
      </c>
      <c r="BC111" s="146">
        <f t="shared" si="80"/>
        <v>0</v>
      </c>
      <c r="BD111" s="146">
        <f t="shared" si="80"/>
        <v>0</v>
      </c>
      <c r="BE111" s="146">
        <f t="shared" si="79"/>
        <v>0</v>
      </c>
      <c r="BF111" s="146">
        <f t="shared" si="79"/>
        <v>0</v>
      </c>
      <c r="BG111" s="146">
        <f t="shared" si="79"/>
        <v>0</v>
      </c>
      <c r="BH111" s="146">
        <f t="shared" si="79"/>
        <v>0</v>
      </c>
      <c r="BI111" s="146">
        <f t="shared" si="68"/>
        <v>0</v>
      </c>
      <c r="BJ111" s="146">
        <f t="shared" si="68"/>
        <v>0</v>
      </c>
      <c r="BK111" s="146">
        <f t="shared" si="68"/>
        <v>0</v>
      </c>
      <c r="BL111" s="146">
        <f t="shared" si="68"/>
        <v>0</v>
      </c>
      <c r="BM111" s="146">
        <f t="shared" si="68"/>
        <v>0</v>
      </c>
      <c r="BN111" s="146">
        <f t="shared" si="68"/>
        <v>0</v>
      </c>
      <c r="BO111" s="181">
        <f t="shared" si="57"/>
        <v>0</v>
      </c>
    </row>
    <row r="112" spans="1:67" ht="15" customHeight="1" x14ac:dyDescent="0.25">
      <c r="A112" s="9"/>
      <c r="B112" s="8" t="s">
        <v>5</v>
      </c>
      <c r="C112" s="139">
        <f t="shared" si="85"/>
        <v>27.900000000000002</v>
      </c>
      <c r="D112" s="139">
        <f t="shared" si="85"/>
        <v>0</v>
      </c>
      <c r="E112" s="6">
        <v>27.3</v>
      </c>
      <c r="F112" s="6"/>
      <c r="G112" s="6"/>
      <c r="H112" s="6"/>
      <c r="I112" s="6"/>
      <c r="J112" s="6"/>
      <c r="K112" s="6"/>
      <c r="L112" s="6"/>
      <c r="M112" s="6">
        <v>0.5</v>
      </c>
      <c r="N112" s="6"/>
      <c r="O112" s="6"/>
      <c r="P112" s="6"/>
      <c r="Q112" s="188">
        <f>'[1]4 priedas_ nepanaudotos lėšos'!C39</f>
        <v>0.1</v>
      </c>
      <c r="R112" s="188">
        <f>'[1]4 priedas_ nepanaudotos lėšos'!D39</f>
        <v>0</v>
      </c>
      <c r="S112" s="139">
        <f t="shared" si="86"/>
        <v>0</v>
      </c>
      <c r="T112" s="139">
        <f t="shared" si="86"/>
        <v>0</v>
      </c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97">
        <f>'[1]4 priedas_ nepanaudotos lėšos'!O39</f>
        <v>0</v>
      </c>
      <c r="AH112" s="197">
        <f>'[1]4 priedas_ nepanaudotos lėšos'!P39</f>
        <v>0</v>
      </c>
      <c r="AI112" s="101">
        <f t="shared" si="87"/>
        <v>27.900000000000002</v>
      </c>
      <c r="AJ112" s="101">
        <f t="shared" si="87"/>
        <v>0</v>
      </c>
      <c r="AK112" s="5">
        <f t="shared" si="88"/>
        <v>27.3</v>
      </c>
      <c r="AL112" s="5">
        <f t="shared" si="88"/>
        <v>0</v>
      </c>
      <c r="AM112" s="5">
        <f t="shared" si="88"/>
        <v>0</v>
      </c>
      <c r="AN112" s="5">
        <f t="shared" si="88"/>
        <v>0</v>
      </c>
      <c r="AO112" s="5">
        <f t="shared" si="88"/>
        <v>0</v>
      </c>
      <c r="AP112" s="5">
        <f t="shared" si="88"/>
        <v>0</v>
      </c>
      <c r="AQ112" s="5">
        <f t="shared" si="88"/>
        <v>0</v>
      </c>
      <c r="AR112" s="5">
        <f t="shared" si="88"/>
        <v>0</v>
      </c>
      <c r="AS112" s="5">
        <f t="shared" si="88"/>
        <v>0.5</v>
      </c>
      <c r="AT112" s="5">
        <f t="shared" si="88"/>
        <v>0</v>
      </c>
      <c r="AU112" s="5">
        <f t="shared" si="88"/>
        <v>0</v>
      </c>
      <c r="AV112" s="5">
        <f t="shared" si="88"/>
        <v>0</v>
      </c>
      <c r="AW112" s="5">
        <f t="shared" si="88"/>
        <v>0.1</v>
      </c>
      <c r="AX112" s="5">
        <f t="shared" si="88"/>
        <v>0</v>
      </c>
      <c r="AY112" s="146">
        <f t="shared" si="80"/>
        <v>0</v>
      </c>
      <c r="AZ112" s="146">
        <f t="shared" si="80"/>
        <v>0</v>
      </c>
      <c r="BA112" s="146">
        <f t="shared" si="80"/>
        <v>0</v>
      </c>
      <c r="BB112" s="146">
        <f t="shared" si="80"/>
        <v>0</v>
      </c>
      <c r="BC112" s="146">
        <f t="shared" si="80"/>
        <v>0</v>
      </c>
      <c r="BD112" s="146">
        <f t="shared" si="80"/>
        <v>0</v>
      </c>
      <c r="BE112" s="146">
        <f t="shared" si="79"/>
        <v>0</v>
      </c>
      <c r="BF112" s="146">
        <f t="shared" si="79"/>
        <v>0</v>
      </c>
      <c r="BG112" s="146">
        <f t="shared" si="79"/>
        <v>0</v>
      </c>
      <c r="BH112" s="146">
        <f t="shared" si="79"/>
        <v>0</v>
      </c>
      <c r="BI112" s="146">
        <f t="shared" si="68"/>
        <v>0</v>
      </c>
      <c r="BJ112" s="146">
        <f t="shared" si="68"/>
        <v>0</v>
      </c>
      <c r="BK112" s="146">
        <f t="shared" si="68"/>
        <v>0</v>
      </c>
      <c r="BL112" s="146">
        <f t="shared" si="68"/>
        <v>0</v>
      </c>
      <c r="BM112" s="146">
        <f t="shared" si="68"/>
        <v>0</v>
      </c>
      <c r="BN112" s="146">
        <f t="shared" si="68"/>
        <v>0</v>
      </c>
      <c r="BO112" s="181">
        <f t="shared" si="57"/>
        <v>0</v>
      </c>
    </row>
    <row r="113" spans="1:67" ht="15" customHeight="1" x14ac:dyDescent="0.25">
      <c r="A113" s="9"/>
      <c r="B113" s="7" t="s">
        <v>293</v>
      </c>
      <c r="C113" s="139">
        <f t="shared" si="85"/>
        <v>5.0999999999999996</v>
      </c>
      <c r="D113" s="139">
        <f t="shared" si="85"/>
        <v>4.9000000000000004</v>
      </c>
      <c r="E113" s="6"/>
      <c r="F113" s="6"/>
      <c r="G113" s="6">
        <f t="shared" ref="G113:H113" si="89">G114</f>
        <v>5.0999999999999996</v>
      </c>
      <c r="H113" s="6">
        <f t="shared" si="89"/>
        <v>4.9000000000000004</v>
      </c>
      <c r="I113" s="6"/>
      <c r="J113" s="6"/>
      <c r="K113" s="6"/>
      <c r="L113" s="6"/>
      <c r="M113" s="6"/>
      <c r="N113" s="6"/>
      <c r="O113" s="6"/>
      <c r="P113" s="6"/>
      <c r="Q113" s="188"/>
      <c r="R113" s="188"/>
      <c r="S113" s="139">
        <f t="shared" si="86"/>
        <v>0</v>
      </c>
      <c r="T113" s="139">
        <f t="shared" si="86"/>
        <v>0</v>
      </c>
      <c r="U113" s="120"/>
      <c r="V113" s="120"/>
      <c r="W113" s="120">
        <f t="shared" ref="W113:X113" si="90">W114</f>
        <v>0</v>
      </c>
      <c r="X113" s="120">
        <f t="shared" si="90"/>
        <v>0</v>
      </c>
      <c r="Y113" s="120"/>
      <c r="Z113" s="120"/>
      <c r="AA113" s="120"/>
      <c r="AB113" s="120"/>
      <c r="AC113" s="120"/>
      <c r="AD113" s="120"/>
      <c r="AE113" s="120"/>
      <c r="AF113" s="120"/>
      <c r="AG113" s="197"/>
      <c r="AH113" s="197"/>
      <c r="AI113" s="101">
        <f t="shared" si="87"/>
        <v>5.0999999999999996</v>
      </c>
      <c r="AJ113" s="101">
        <f t="shared" si="87"/>
        <v>4.9000000000000004</v>
      </c>
      <c r="AK113" s="5">
        <f t="shared" si="88"/>
        <v>0</v>
      </c>
      <c r="AL113" s="5">
        <f t="shared" si="88"/>
        <v>0</v>
      </c>
      <c r="AM113" s="5">
        <f t="shared" si="88"/>
        <v>5.0999999999999996</v>
      </c>
      <c r="AN113" s="5">
        <f t="shared" si="88"/>
        <v>4.9000000000000004</v>
      </c>
      <c r="AO113" s="5">
        <f t="shared" si="88"/>
        <v>0</v>
      </c>
      <c r="AP113" s="5">
        <f t="shared" si="88"/>
        <v>0</v>
      </c>
      <c r="AQ113" s="5">
        <f t="shared" si="88"/>
        <v>0</v>
      </c>
      <c r="AR113" s="5">
        <f t="shared" si="88"/>
        <v>0</v>
      </c>
      <c r="AS113" s="5">
        <f t="shared" si="88"/>
        <v>0</v>
      </c>
      <c r="AT113" s="5">
        <f t="shared" si="88"/>
        <v>0</v>
      </c>
      <c r="AU113" s="5">
        <f t="shared" si="88"/>
        <v>0</v>
      </c>
      <c r="AV113" s="5">
        <f t="shared" si="88"/>
        <v>0</v>
      </c>
      <c r="AW113" s="5">
        <f t="shared" si="88"/>
        <v>0</v>
      </c>
      <c r="AX113" s="5">
        <f t="shared" si="88"/>
        <v>0</v>
      </c>
      <c r="AY113" s="146">
        <f t="shared" si="80"/>
        <v>0</v>
      </c>
      <c r="AZ113" s="146">
        <f t="shared" si="80"/>
        <v>0</v>
      </c>
      <c r="BA113" s="146">
        <f t="shared" si="80"/>
        <v>0</v>
      </c>
      <c r="BB113" s="146">
        <f t="shared" si="80"/>
        <v>0</v>
      </c>
      <c r="BC113" s="146">
        <f t="shared" si="80"/>
        <v>0</v>
      </c>
      <c r="BD113" s="146">
        <f t="shared" si="80"/>
        <v>0</v>
      </c>
      <c r="BE113" s="146">
        <f t="shared" si="79"/>
        <v>0</v>
      </c>
      <c r="BF113" s="146">
        <f t="shared" si="79"/>
        <v>0</v>
      </c>
      <c r="BG113" s="146">
        <f t="shared" si="79"/>
        <v>0</v>
      </c>
      <c r="BH113" s="146">
        <f t="shared" si="79"/>
        <v>0</v>
      </c>
      <c r="BI113" s="146">
        <f t="shared" si="68"/>
        <v>0</v>
      </c>
      <c r="BJ113" s="146">
        <f t="shared" si="68"/>
        <v>0</v>
      </c>
      <c r="BK113" s="146">
        <f t="shared" si="68"/>
        <v>0</v>
      </c>
      <c r="BL113" s="146">
        <f t="shared" si="68"/>
        <v>0</v>
      </c>
      <c r="BM113" s="146">
        <f t="shared" si="68"/>
        <v>0</v>
      </c>
      <c r="BN113" s="146">
        <f t="shared" si="68"/>
        <v>0</v>
      </c>
      <c r="BO113" s="181">
        <f t="shared" si="57"/>
        <v>0</v>
      </c>
    </row>
    <row r="114" spans="1:67" ht="15" customHeight="1" x14ac:dyDescent="0.25">
      <c r="A114" s="24"/>
      <c r="B114" s="32" t="s">
        <v>171</v>
      </c>
      <c r="C114" s="141">
        <f t="shared" si="85"/>
        <v>5.0999999999999996</v>
      </c>
      <c r="D114" s="141">
        <f t="shared" si="85"/>
        <v>4.9000000000000004</v>
      </c>
      <c r="E114" s="122"/>
      <c r="F114" s="122"/>
      <c r="G114" s="122">
        <v>5.0999999999999996</v>
      </c>
      <c r="H114" s="122">
        <v>4.9000000000000004</v>
      </c>
      <c r="I114" s="122"/>
      <c r="J114" s="122"/>
      <c r="K114" s="122"/>
      <c r="L114" s="122"/>
      <c r="M114" s="122"/>
      <c r="N114" s="122"/>
      <c r="O114" s="122"/>
      <c r="P114" s="122"/>
      <c r="Q114" s="189"/>
      <c r="R114" s="189"/>
      <c r="S114" s="141">
        <f t="shared" si="86"/>
        <v>0</v>
      </c>
      <c r="T114" s="141">
        <f t="shared" si="86"/>
        <v>0</v>
      </c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98"/>
      <c r="AH114" s="198"/>
      <c r="AI114" s="129">
        <f t="shared" si="87"/>
        <v>5.0999999999999996</v>
      </c>
      <c r="AJ114" s="129">
        <f t="shared" si="87"/>
        <v>4.9000000000000004</v>
      </c>
      <c r="AK114" s="102">
        <f t="shared" si="88"/>
        <v>0</v>
      </c>
      <c r="AL114" s="102">
        <f t="shared" si="88"/>
        <v>0</v>
      </c>
      <c r="AM114" s="102">
        <f t="shared" si="88"/>
        <v>5.0999999999999996</v>
      </c>
      <c r="AN114" s="102">
        <f t="shared" si="88"/>
        <v>4.9000000000000004</v>
      </c>
      <c r="AO114" s="102">
        <f t="shared" si="88"/>
        <v>0</v>
      </c>
      <c r="AP114" s="102">
        <f t="shared" si="88"/>
        <v>0</v>
      </c>
      <c r="AQ114" s="102">
        <f t="shared" si="88"/>
        <v>0</v>
      </c>
      <c r="AR114" s="102">
        <f t="shared" si="88"/>
        <v>0</v>
      </c>
      <c r="AS114" s="102">
        <f t="shared" si="88"/>
        <v>0</v>
      </c>
      <c r="AT114" s="102">
        <f t="shared" si="88"/>
        <v>0</v>
      </c>
      <c r="AU114" s="102">
        <f t="shared" si="88"/>
        <v>0</v>
      </c>
      <c r="AV114" s="102">
        <f t="shared" si="88"/>
        <v>0</v>
      </c>
      <c r="AW114" s="102">
        <f t="shared" si="88"/>
        <v>0</v>
      </c>
      <c r="AX114" s="102">
        <f t="shared" si="88"/>
        <v>0</v>
      </c>
      <c r="AY114" s="146">
        <f t="shared" si="80"/>
        <v>0</v>
      </c>
      <c r="AZ114" s="146">
        <f t="shared" si="80"/>
        <v>0</v>
      </c>
      <c r="BA114" s="146">
        <f t="shared" si="80"/>
        <v>0</v>
      </c>
      <c r="BB114" s="146">
        <f t="shared" si="80"/>
        <v>0</v>
      </c>
      <c r="BC114" s="146">
        <f t="shared" si="80"/>
        <v>0</v>
      </c>
      <c r="BD114" s="146">
        <f t="shared" si="80"/>
        <v>0</v>
      </c>
      <c r="BE114" s="146">
        <f t="shared" si="79"/>
        <v>0</v>
      </c>
      <c r="BF114" s="146">
        <f t="shared" si="79"/>
        <v>0</v>
      </c>
      <c r="BG114" s="146">
        <f t="shared" si="79"/>
        <v>0</v>
      </c>
      <c r="BH114" s="146">
        <f t="shared" si="79"/>
        <v>0</v>
      </c>
      <c r="BI114" s="146">
        <f t="shared" si="68"/>
        <v>0</v>
      </c>
      <c r="BJ114" s="146">
        <f t="shared" si="68"/>
        <v>0</v>
      </c>
      <c r="BK114" s="146">
        <f t="shared" si="68"/>
        <v>0</v>
      </c>
      <c r="BL114" s="146">
        <f t="shared" si="68"/>
        <v>0</v>
      </c>
      <c r="BM114" s="146">
        <f t="shared" si="68"/>
        <v>0</v>
      </c>
      <c r="BN114" s="146">
        <f t="shared" si="68"/>
        <v>0</v>
      </c>
      <c r="BO114" s="181">
        <f t="shared" si="57"/>
        <v>0</v>
      </c>
    </row>
    <row r="115" spans="1:67" ht="15" customHeight="1" x14ac:dyDescent="0.25">
      <c r="A115" s="3" t="s">
        <v>15</v>
      </c>
      <c r="B115" s="104" t="s">
        <v>299</v>
      </c>
      <c r="C115" s="136">
        <f t="shared" ref="C115:F115" si="91">C116+C119+C120</f>
        <v>198.4</v>
      </c>
      <c r="D115" s="137">
        <f t="shared" si="91"/>
        <v>119.30000000000001</v>
      </c>
      <c r="E115" s="117">
        <f t="shared" si="91"/>
        <v>157</v>
      </c>
      <c r="F115" s="117">
        <f t="shared" si="91"/>
        <v>104.4</v>
      </c>
      <c r="G115" s="117">
        <f>G116+G119+G120</f>
        <v>16.399999999999999</v>
      </c>
      <c r="H115" s="117">
        <f t="shared" ref="H115:V115" si="92">H116+H119+H120</f>
        <v>14.9</v>
      </c>
      <c r="I115" s="117">
        <f t="shared" si="92"/>
        <v>0</v>
      </c>
      <c r="J115" s="117">
        <f t="shared" si="92"/>
        <v>0</v>
      </c>
      <c r="K115" s="117">
        <f t="shared" si="92"/>
        <v>0</v>
      </c>
      <c r="L115" s="117">
        <f t="shared" si="92"/>
        <v>0</v>
      </c>
      <c r="M115" s="117">
        <f t="shared" si="92"/>
        <v>17.7</v>
      </c>
      <c r="N115" s="117">
        <f t="shared" si="92"/>
        <v>0</v>
      </c>
      <c r="O115" s="117">
        <f t="shared" si="92"/>
        <v>0</v>
      </c>
      <c r="P115" s="117">
        <f t="shared" si="92"/>
        <v>0</v>
      </c>
      <c r="Q115" s="187">
        <f t="shared" si="92"/>
        <v>7.3</v>
      </c>
      <c r="R115" s="187">
        <f t="shared" si="92"/>
        <v>0</v>
      </c>
      <c r="S115" s="136">
        <f t="shared" si="92"/>
        <v>0</v>
      </c>
      <c r="T115" s="137">
        <f t="shared" si="92"/>
        <v>0</v>
      </c>
      <c r="U115" s="119">
        <f t="shared" si="92"/>
        <v>0</v>
      </c>
      <c r="V115" s="119">
        <f t="shared" si="92"/>
        <v>0</v>
      </c>
      <c r="W115" s="119">
        <f>W116+W119+W120</f>
        <v>0</v>
      </c>
      <c r="X115" s="119">
        <f t="shared" ref="X115:AL115" si="93">X116+X119+X120</f>
        <v>0</v>
      </c>
      <c r="Y115" s="119">
        <f t="shared" si="93"/>
        <v>0</v>
      </c>
      <c r="Z115" s="119">
        <f t="shared" si="93"/>
        <v>0</v>
      </c>
      <c r="AA115" s="119">
        <f t="shared" si="93"/>
        <v>0</v>
      </c>
      <c r="AB115" s="119">
        <f t="shared" si="93"/>
        <v>0</v>
      </c>
      <c r="AC115" s="119">
        <f t="shared" si="93"/>
        <v>0</v>
      </c>
      <c r="AD115" s="119">
        <f t="shared" si="93"/>
        <v>0</v>
      </c>
      <c r="AE115" s="119">
        <f t="shared" si="93"/>
        <v>0</v>
      </c>
      <c r="AF115" s="119">
        <f t="shared" si="93"/>
        <v>0</v>
      </c>
      <c r="AG115" s="196">
        <f t="shared" si="93"/>
        <v>0</v>
      </c>
      <c r="AH115" s="196">
        <f t="shared" si="93"/>
        <v>0</v>
      </c>
      <c r="AI115" s="13">
        <f t="shared" si="93"/>
        <v>198.4</v>
      </c>
      <c r="AJ115" s="11">
        <f t="shared" si="93"/>
        <v>119.30000000000001</v>
      </c>
      <c r="AK115" s="94">
        <f t="shared" si="93"/>
        <v>157</v>
      </c>
      <c r="AL115" s="94">
        <f t="shared" si="93"/>
        <v>104.4</v>
      </c>
      <c r="AM115" s="94">
        <f>AM116+AM119+AM120</f>
        <v>16.399999999999999</v>
      </c>
      <c r="AN115" s="94">
        <f t="shared" ref="AN115:AX115" si="94">AN116+AN119+AN120</f>
        <v>14.9</v>
      </c>
      <c r="AO115" s="94">
        <f t="shared" si="94"/>
        <v>0</v>
      </c>
      <c r="AP115" s="94">
        <f t="shared" si="94"/>
        <v>0</v>
      </c>
      <c r="AQ115" s="94">
        <f t="shared" si="94"/>
        <v>0</v>
      </c>
      <c r="AR115" s="94">
        <f t="shared" si="94"/>
        <v>0</v>
      </c>
      <c r="AS115" s="94">
        <f t="shared" si="94"/>
        <v>17.7</v>
      </c>
      <c r="AT115" s="94">
        <f t="shared" si="94"/>
        <v>0</v>
      </c>
      <c r="AU115" s="94">
        <f t="shared" si="94"/>
        <v>0</v>
      </c>
      <c r="AV115" s="94">
        <f t="shared" si="94"/>
        <v>0</v>
      </c>
      <c r="AW115" s="94">
        <f t="shared" si="94"/>
        <v>7.3</v>
      </c>
      <c r="AX115" s="94">
        <f t="shared" si="94"/>
        <v>0</v>
      </c>
      <c r="AY115" s="146">
        <f t="shared" si="80"/>
        <v>0</v>
      </c>
      <c r="AZ115" s="146">
        <f t="shared" si="80"/>
        <v>0</v>
      </c>
      <c r="BA115" s="146">
        <f t="shared" si="80"/>
        <v>0</v>
      </c>
      <c r="BB115" s="146">
        <f t="shared" si="80"/>
        <v>0</v>
      </c>
      <c r="BC115" s="146">
        <f t="shared" si="80"/>
        <v>0</v>
      </c>
      <c r="BD115" s="146">
        <f t="shared" si="80"/>
        <v>0</v>
      </c>
      <c r="BE115" s="146">
        <f t="shared" si="79"/>
        <v>0</v>
      </c>
      <c r="BF115" s="146">
        <f t="shared" si="79"/>
        <v>0</v>
      </c>
      <c r="BG115" s="146">
        <f t="shared" si="79"/>
        <v>0</v>
      </c>
      <c r="BH115" s="146">
        <f t="shared" si="79"/>
        <v>0</v>
      </c>
      <c r="BI115" s="146">
        <f t="shared" si="68"/>
        <v>0</v>
      </c>
      <c r="BJ115" s="146">
        <f t="shared" si="68"/>
        <v>0</v>
      </c>
      <c r="BK115" s="146">
        <f t="shared" si="68"/>
        <v>0</v>
      </c>
      <c r="BL115" s="146">
        <f t="shared" si="68"/>
        <v>0</v>
      </c>
      <c r="BM115" s="146">
        <f t="shared" si="68"/>
        <v>0</v>
      </c>
      <c r="BN115" s="146">
        <f t="shared" si="68"/>
        <v>0</v>
      </c>
      <c r="BO115" s="181">
        <f t="shared" si="57"/>
        <v>0</v>
      </c>
    </row>
    <row r="116" spans="1:67" ht="15" customHeight="1" x14ac:dyDescent="0.25">
      <c r="A116" s="9"/>
      <c r="B116" s="19" t="s">
        <v>289</v>
      </c>
      <c r="C116" s="138">
        <f t="shared" ref="C116:D121" si="95">E116+G116+I116+K116+M116+O116+Q116</f>
        <v>129.1</v>
      </c>
      <c r="D116" s="139">
        <f t="shared" si="95"/>
        <v>114.4</v>
      </c>
      <c r="E116" s="6">
        <v>116.8</v>
      </c>
      <c r="F116" s="6">
        <v>104.4</v>
      </c>
      <c r="G116" s="6">
        <f>G117+G118</f>
        <v>11.299999999999999</v>
      </c>
      <c r="H116" s="6">
        <f>H117+H118</f>
        <v>10</v>
      </c>
      <c r="I116" s="6"/>
      <c r="J116" s="6"/>
      <c r="K116" s="6"/>
      <c r="L116" s="6"/>
      <c r="M116" s="6">
        <v>1</v>
      </c>
      <c r="N116" s="6"/>
      <c r="O116" s="6"/>
      <c r="P116" s="6"/>
      <c r="Q116" s="188"/>
      <c r="R116" s="188"/>
      <c r="S116" s="138">
        <f t="shared" ref="S116:T121" si="96">U116+W116+Y116+AA116+AC116+AE116+AG116</f>
        <v>0</v>
      </c>
      <c r="T116" s="139">
        <f t="shared" si="96"/>
        <v>0</v>
      </c>
      <c r="U116" s="120"/>
      <c r="V116" s="120"/>
      <c r="W116" s="120">
        <f>W117+W118</f>
        <v>0</v>
      </c>
      <c r="X116" s="120">
        <f>X117+X118</f>
        <v>0</v>
      </c>
      <c r="Y116" s="120"/>
      <c r="Z116" s="120"/>
      <c r="AA116" s="120"/>
      <c r="AB116" s="120"/>
      <c r="AC116" s="120"/>
      <c r="AD116" s="120"/>
      <c r="AE116" s="120"/>
      <c r="AF116" s="120"/>
      <c r="AG116" s="197"/>
      <c r="AH116" s="197"/>
      <c r="AI116" s="100">
        <f t="shared" ref="AI116:AJ121" si="97">AK116+AM116+AO116+AQ116+AS116+AU116+AW116</f>
        <v>129.1</v>
      </c>
      <c r="AJ116" s="101">
        <f t="shared" si="97"/>
        <v>114.4</v>
      </c>
      <c r="AK116" s="5">
        <f t="shared" ref="AK116:AX121" si="98">E116+U116</f>
        <v>116.8</v>
      </c>
      <c r="AL116" s="5">
        <f t="shared" si="98"/>
        <v>104.4</v>
      </c>
      <c r="AM116" s="5">
        <f t="shared" si="98"/>
        <v>11.299999999999999</v>
      </c>
      <c r="AN116" s="5">
        <f t="shared" si="98"/>
        <v>10</v>
      </c>
      <c r="AO116" s="5">
        <f t="shared" si="98"/>
        <v>0</v>
      </c>
      <c r="AP116" s="5">
        <f t="shared" si="98"/>
        <v>0</v>
      </c>
      <c r="AQ116" s="5">
        <f t="shared" si="98"/>
        <v>0</v>
      </c>
      <c r="AR116" s="5">
        <f t="shared" si="98"/>
        <v>0</v>
      </c>
      <c r="AS116" s="5">
        <f t="shared" si="98"/>
        <v>1</v>
      </c>
      <c r="AT116" s="5">
        <f t="shared" si="98"/>
        <v>0</v>
      </c>
      <c r="AU116" s="5">
        <f t="shared" si="98"/>
        <v>0</v>
      </c>
      <c r="AV116" s="5">
        <f t="shared" si="98"/>
        <v>0</v>
      </c>
      <c r="AW116" s="5">
        <f t="shared" si="98"/>
        <v>0</v>
      </c>
      <c r="AX116" s="5">
        <f t="shared" si="98"/>
        <v>0</v>
      </c>
      <c r="AY116" s="146">
        <f t="shared" si="80"/>
        <v>0</v>
      </c>
      <c r="AZ116" s="146">
        <f t="shared" si="80"/>
        <v>0</v>
      </c>
      <c r="BA116" s="146">
        <f t="shared" si="80"/>
        <v>0</v>
      </c>
      <c r="BB116" s="146">
        <f t="shared" si="80"/>
        <v>0</v>
      </c>
      <c r="BC116" s="146">
        <f t="shared" si="80"/>
        <v>0</v>
      </c>
      <c r="BD116" s="146">
        <f t="shared" si="80"/>
        <v>0</v>
      </c>
      <c r="BE116" s="146">
        <f t="shared" si="79"/>
        <v>0</v>
      </c>
      <c r="BF116" s="146">
        <f t="shared" si="79"/>
        <v>0</v>
      </c>
      <c r="BG116" s="146">
        <f t="shared" si="79"/>
        <v>0</v>
      </c>
      <c r="BH116" s="146">
        <f t="shared" si="79"/>
        <v>0</v>
      </c>
      <c r="BI116" s="146">
        <f t="shared" si="68"/>
        <v>0</v>
      </c>
      <c r="BJ116" s="146">
        <f t="shared" si="68"/>
        <v>0</v>
      </c>
      <c r="BK116" s="146">
        <f t="shared" si="68"/>
        <v>0</v>
      </c>
      <c r="BL116" s="146">
        <f t="shared" si="68"/>
        <v>0</v>
      </c>
      <c r="BM116" s="146">
        <f t="shared" si="68"/>
        <v>0</v>
      </c>
      <c r="BN116" s="146">
        <f t="shared" si="68"/>
        <v>0</v>
      </c>
      <c r="BO116" s="181">
        <f t="shared" si="57"/>
        <v>0</v>
      </c>
    </row>
    <row r="117" spans="1:67" ht="15" customHeight="1" x14ac:dyDescent="0.25">
      <c r="A117" s="9"/>
      <c r="B117" s="29" t="s">
        <v>223</v>
      </c>
      <c r="C117" s="140">
        <f t="shared" si="95"/>
        <v>11.1</v>
      </c>
      <c r="D117" s="141">
        <f t="shared" si="95"/>
        <v>10</v>
      </c>
      <c r="E117" s="122"/>
      <c r="F117" s="122"/>
      <c r="G117" s="122">
        <v>11.1</v>
      </c>
      <c r="H117" s="122">
        <v>10</v>
      </c>
      <c r="I117" s="122"/>
      <c r="J117" s="122"/>
      <c r="K117" s="122"/>
      <c r="L117" s="122"/>
      <c r="M117" s="122"/>
      <c r="N117" s="122"/>
      <c r="O117" s="122"/>
      <c r="P117" s="122"/>
      <c r="Q117" s="189"/>
      <c r="R117" s="189"/>
      <c r="S117" s="140">
        <f t="shared" si="96"/>
        <v>0</v>
      </c>
      <c r="T117" s="141">
        <f t="shared" si="96"/>
        <v>0</v>
      </c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98"/>
      <c r="AH117" s="198"/>
      <c r="AI117" s="128">
        <f t="shared" si="97"/>
        <v>11.1</v>
      </c>
      <c r="AJ117" s="129">
        <f t="shared" si="97"/>
        <v>10</v>
      </c>
      <c r="AK117" s="102">
        <f t="shared" si="98"/>
        <v>0</v>
      </c>
      <c r="AL117" s="102">
        <f t="shared" si="98"/>
        <v>0</v>
      </c>
      <c r="AM117" s="102">
        <f t="shared" si="98"/>
        <v>11.1</v>
      </c>
      <c r="AN117" s="102">
        <f t="shared" si="98"/>
        <v>10</v>
      </c>
      <c r="AO117" s="102">
        <f t="shared" si="98"/>
        <v>0</v>
      </c>
      <c r="AP117" s="102">
        <f t="shared" si="98"/>
        <v>0</v>
      </c>
      <c r="AQ117" s="102">
        <f t="shared" si="98"/>
        <v>0</v>
      </c>
      <c r="AR117" s="102">
        <f t="shared" si="98"/>
        <v>0</v>
      </c>
      <c r="AS117" s="102">
        <f t="shared" si="98"/>
        <v>0</v>
      </c>
      <c r="AT117" s="102">
        <f t="shared" si="98"/>
        <v>0</v>
      </c>
      <c r="AU117" s="102">
        <f t="shared" si="98"/>
        <v>0</v>
      </c>
      <c r="AV117" s="102">
        <f t="shared" si="98"/>
        <v>0</v>
      </c>
      <c r="AW117" s="102">
        <f t="shared" si="98"/>
        <v>0</v>
      </c>
      <c r="AX117" s="102">
        <f t="shared" si="98"/>
        <v>0</v>
      </c>
      <c r="AY117" s="146">
        <f t="shared" si="80"/>
        <v>0</v>
      </c>
      <c r="AZ117" s="146">
        <f t="shared" si="80"/>
        <v>0</v>
      </c>
      <c r="BA117" s="146">
        <f t="shared" si="80"/>
        <v>0</v>
      </c>
      <c r="BB117" s="146">
        <f t="shared" si="80"/>
        <v>0</v>
      </c>
      <c r="BC117" s="146">
        <f t="shared" si="80"/>
        <v>0</v>
      </c>
      <c r="BD117" s="146">
        <f t="shared" si="80"/>
        <v>0</v>
      </c>
      <c r="BE117" s="146">
        <f t="shared" si="79"/>
        <v>0</v>
      </c>
      <c r="BF117" s="146">
        <f t="shared" si="79"/>
        <v>0</v>
      </c>
      <c r="BG117" s="146">
        <f t="shared" si="79"/>
        <v>0</v>
      </c>
      <c r="BH117" s="146">
        <f t="shared" si="79"/>
        <v>0</v>
      </c>
      <c r="BI117" s="146">
        <f t="shared" si="68"/>
        <v>0</v>
      </c>
      <c r="BJ117" s="146">
        <f t="shared" si="68"/>
        <v>0</v>
      </c>
      <c r="BK117" s="146">
        <f t="shared" si="68"/>
        <v>0</v>
      </c>
      <c r="BL117" s="146">
        <f t="shared" si="68"/>
        <v>0</v>
      </c>
      <c r="BM117" s="146">
        <f t="shared" si="68"/>
        <v>0</v>
      </c>
      <c r="BN117" s="146">
        <f t="shared" si="68"/>
        <v>0</v>
      </c>
      <c r="BO117" s="181">
        <f t="shared" si="57"/>
        <v>0</v>
      </c>
    </row>
    <row r="118" spans="1:67" ht="15" customHeight="1" x14ac:dyDescent="0.25">
      <c r="A118" s="9"/>
      <c r="B118" s="31" t="s">
        <v>172</v>
      </c>
      <c r="C118" s="140">
        <f t="shared" si="95"/>
        <v>0.2</v>
      </c>
      <c r="D118" s="141">
        <f t="shared" si="95"/>
        <v>0</v>
      </c>
      <c r="E118" s="122"/>
      <c r="F118" s="122"/>
      <c r="G118" s="122">
        <v>0.2</v>
      </c>
      <c r="H118" s="122"/>
      <c r="I118" s="122"/>
      <c r="J118" s="122"/>
      <c r="K118" s="122"/>
      <c r="L118" s="122"/>
      <c r="M118" s="122"/>
      <c r="N118" s="122"/>
      <c r="O118" s="122"/>
      <c r="P118" s="122"/>
      <c r="Q118" s="189"/>
      <c r="R118" s="189"/>
      <c r="S118" s="140">
        <f t="shared" si="96"/>
        <v>0</v>
      </c>
      <c r="T118" s="141">
        <f t="shared" si="96"/>
        <v>0</v>
      </c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98"/>
      <c r="AH118" s="198"/>
      <c r="AI118" s="128">
        <f t="shared" si="97"/>
        <v>0.2</v>
      </c>
      <c r="AJ118" s="129">
        <f t="shared" si="97"/>
        <v>0</v>
      </c>
      <c r="AK118" s="102">
        <f t="shared" si="98"/>
        <v>0</v>
      </c>
      <c r="AL118" s="102">
        <f t="shared" si="98"/>
        <v>0</v>
      </c>
      <c r="AM118" s="102">
        <f t="shared" si="98"/>
        <v>0.2</v>
      </c>
      <c r="AN118" s="102">
        <f t="shared" si="98"/>
        <v>0</v>
      </c>
      <c r="AO118" s="102">
        <f t="shared" si="98"/>
        <v>0</v>
      </c>
      <c r="AP118" s="102">
        <f t="shared" si="98"/>
        <v>0</v>
      </c>
      <c r="AQ118" s="102">
        <f t="shared" si="98"/>
        <v>0</v>
      </c>
      <c r="AR118" s="102">
        <f t="shared" si="98"/>
        <v>0</v>
      </c>
      <c r="AS118" s="102">
        <f t="shared" si="98"/>
        <v>0</v>
      </c>
      <c r="AT118" s="102">
        <f t="shared" si="98"/>
        <v>0</v>
      </c>
      <c r="AU118" s="102">
        <f t="shared" si="98"/>
        <v>0</v>
      </c>
      <c r="AV118" s="102">
        <f t="shared" si="98"/>
        <v>0</v>
      </c>
      <c r="AW118" s="102">
        <f t="shared" si="98"/>
        <v>0</v>
      </c>
      <c r="AX118" s="102">
        <f t="shared" si="98"/>
        <v>0</v>
      </c>
      <c r="AY118" s="146">
        <f t="shared" si="80"/>
        <v>0</v>
      </c>
      <c r="AZ118" s="146">
        <f t="shared" si="80"/>
        <v>0</v>
      </c>
      <c r="BA118" s="146">
        <f t="shared" si="80"/>
        <v>0</v>
      </c>
      <c r="BB118" s="146">
        <f t="shared" si="80"/>
        <v>0</v>
      </c>
      <c r="BC118" s="146">
        <f t="shared" si="80"/>
        <v>0</v>
      </c>
      <c r="BD118" s="146">
        <f t="shared" si="80"/>
        <v>0</v>
      </c>
      <c r="BE118" s="146">
        <f t="shared" si="79"/>
        <v>0</v>
      </c>
      <c r="BF118" s="146">
        <f t="shared" si="79"/>
        <v>0</v>
      </c>
      <c r="BG118" s="146">
        <f t="shared" si="79"/>
        <v>0</v>
      </c>
      <c r="BH118" s="146">
        <f t="shared" si="79"/>
        <v>0</v>
      </c>
      <c r="BI118" s="146">
        <f t="shared" si="68"/>
        <v>0</v>
      </c>
      <c r="BJ118" s="146">
        <f t="shared" si="68"/>
        <v>0</v>
      </c>
      <c r="BK118" s="146">
        <f t="shared" si="68"/>
        <v>0</v>
      </c>
      <c r="BL118" s="146">
        <f t="shared" si="68"/>
        <v>0</v>
      </c>
      <c r="BM118" s="146">
        <f t="shared" si="68"/>
        <v>0</v>
      </c>
      <c r="BN118" s="146">
        <f t="shared" si="68"/>
        <v>0</v>
      </c>
      <c r="BO118" s="181">
        <f t="shared" si="57"/>
        <v>0</v>
      </c>
    </row>
    <row r="119" spans="1:67" ht="15" customHeight="1" x14ac:dyDescent="0.25">
      <c r="A119" s="9"/>
      <c r="B119" s="8" t="s">
        <v>5</v>
      </c>
      <c r="C119" s="139">
        <f t="shared" si="95"/>
        <v>64.2</v>
      </c>
      <c r="D119" s="139">
        <f t="shared" si="95"/>
        <v>0</v>
      </c>
      <c r="E119" s="6">
        <v>40.200000000000003</v>
      </c>
      <c r="F119" s="6"/>
      <c r="G119" s="6"/>
      <c r="H119" s="6"/>
      <c r="I119" s="6"/>
      <c r="J119" s="6"/>
      <c r="K119" s="6"/>
      <c r="L119" s="6"/>
      <c r="M119" s="6">
        <v>16.7</v>
      </c>
      <c r="N119" s="6"/>
      <c r="O119" s="6"/>
      <c r="P119" s="6"/>
      <c r="Q119" s="188">
        <f>'[1]4 priedas_ nepanaudotos lėšos'!C41</f>
        <v>7.3</v>
      </c>
      <c r="R119" s="188">
        <f>'[1]4 priedas_ nepanaudotos lėšos'!D41</f>
        <v>0</v>
      </c>
      <c r="S119" s="139">
        <f t="shared" si="96"/>
        <v>0</v>
      </c>
      <c r="T119" s="139">
        <f t="shared" si="96"/>
        <v>0</v>
      </c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97">
        <f>'[1]4 priedas_ nepanaudotos lėšos'!O41</f>
        <v>0</v>
      </c>
      <c r="AH119" s="197">
        <f>'[1]4 priedas_ nepanaudotos lėšos'!P41</f>
        <v>0</v>
      </c>
      <c r="AI119" s="101">
        <f t="shared" si="97"/>
        <v>64.2</v>
      </c>
      <c r="AJ119" s="101">
        <f t="shared" si="97"/>
        <v>0</v>
      </c>
      <c r="AK119" s="5">
        <f t="shared" si="98"/>
        <v>40.200000000000003</v>
      </c>
      <c r="AL119" s="5">
        <f t="shared" si="98"/>
        <v>0</v>
      </c>
      <c r="AM119" s="5">
        <f t="shared" si="98"/>
        <v>0</v>
      </c>
      <c r="AN119" s="5">
        <f t="shared" si="98"/>
        <v>0</v>
      </c>
      <c r="AO119" s="5">
        <f t="shared" si="98"/>
        <v>0</v>
      </c>
      <c r="AP119" s="5">
        <f t="shared" si="98"/>
        <v>0</v>
      </c>
      <c r="AQ119" s="5">
        <f t="shared" si="98"/>
        <v>0</v>
      </c>
      <c r="AR119" s="5">
        <f t="shared" si="98"/>
        <v>0</v>
      </c>
      <c r="AS119" s="5">
        <f t="shared" si="98"/>
        <v>16.7</v>
      </c>
      <c r="AT119" s="5">
        <f t="shared" si="98"/>
        <v>0</v>
      </c>
      <c r="AU119" s="5">
        <f t="shared" si="98"/>
        <v>0</v>
      </c>
      <c r="AV119" s="5">
        <f t="shared" si="98"/>
        <v>0</v>
      </c>
      <c r="AW119" s="5">
        <f t="shared" si="98"/>
        <v>7.3</v>
      </c>
      <c r="AX119" s="5">
        <f t="shared" si="98"/>
        <v>0</v>
      </c>
      <c r="AY119" s="146">
        <f t="shared" si="80"/>
        <v>0</v>
      </c>
      <c r="AZ119" s="146">
        <f t="shared" si="80"/>
        <v>0</v>
      </c>
      <c r="BA119" s="146">
        <f t="shared" si="80"/>
        <v>0</v>
      </c>
      <c r="BB119" s="146">
        <f t="shared" si="80"/>
        <v>0</v>
      </c>
      <c r="BC119" s="146">
        <f t="shared" si="80"/>
        <v>0</v>
      </c>
      <c r="BD119" s="146">
        <f t="shared" si="80"/>
        <v>0</v>
      </c>
      <c r="BE119" s="146">
        <f t="shared" si="79"/>
        <v>0</v>
      </c>
      <c r="BF119" s="146">
        <f t="shared" si="79"/>
        <v>0</v>
      </c>
      <c r="BG119" s="146">
        <f t="shared" si="79"/>
        <v>0</v>
      </c>
      <c r="BH119" s="146">
        <f t="shared" si="79"/>
        <v>0</v>
      </c>
      <c r="BI119" s="146">
        <f t="shared" si="68"/>
        <v>0</v>
      </c>
      <c r="BJ119" s="146">
        <f t="shared" si="68"/>
        <v>0</v>
      </c>
      <c r="BK119" s="146">
        <f t="shared" si="68"/>
        <v>0</v>
      </c>
      <c r="BL119" s="146">
        <f t="shared" si="68"/>
        <v>0</v>
      </c>
      <c r="BM119" s="146">
        <f t="shared" si="68"/>
        <v>0</v>
      </c>
      <c r="BN119" s="146">
        <f t="shared" si="68"/>
        <v>0</v>
      </c>
      <c r="BO119" s="181">
        <f t="shared" si="57"/>
        <v>0</v>
      </c>
    </row>
    <row r="120" spans="1:67" ht="15" customHeight="1" x14ac:dyDescent="0.25">
      <c r="A120" s="9"/>
      <c r="B120" s="7" t="s">
        <v>293</v>
      </c>
      <c r="C120" s="139">
        <f t="shared" si="95"/>
        <v>5.0999999999999996</v>
      </c>
      <c r="D120" s="139">
        <f t="shared" si="95"/>
        <v>4.9000000000000004</v>
      </c>
      <c r="E120" s="6"/>
      <c r="F120" s="6"/>
      <c r="G120" s="6">
        <f t="shared" ref="G120:H120" si="99">G121</f>
        <v>5.0999999999999996</v>
      </c>
      <c r="H120" s="6">
        <f t="shared" si="99"/>
        <v>4.9000000000000004</v>
      </c>
      <c r="I120" s="6"/>
      <c r="J120" s="6"/>
      <c r="K120" s="6"/>
      <c r="L120" s="6"/>
      <c r="M120" s="6"/>
      <c r="N120" s="6"/>
      <c r="O120" s="6"/>
      <c r="P120" s="6"/>
      <c r="Q120" s="188"/>
      <c r="R120" s="188"/>
      <c r="S120" s="139">
        <f t="shared" si="96"/>
        <v>0</v>
      </c>
      <c r="T120" s="139">
        <f t="shared" si="96"/>
        <v>0</v>
      </c>
      <c r="U120" s="120"/>
      <c r="V120" s="120"/>
      <c r="W120" s="120">
        <f t="shared" ref="W120:X120" si="100">W121</f>
        <v>0</v>
      </c>
      <c r="X120" s="120">
        <f t="shared" si="100"/>
        <v>0</v>
      </c>
      <c r="Y120" s="120"/>
      <c r="Z120" s="120"/>
      <c r="AA120" s="120"/>
      <c r="AB120" s="120"/>
      <c r="AC120" s="120"/>
      <c r="AD120" s="120"/>
      <c r="AE120" s="120"/>
      <c r="AF120" s="120"/>
      <c r="AG120" s="197"/>
      <c r="AH120" s="197"/>
      <c r="AI120" s="101">
        <f t="shared" si="97"/>
        <v>5.0999999999999996</v>
      </c>
      <c r="AJ120" s="101">
        <f t="shared" si="97"/>
        <v>4.9000000000000004</v>
      </c>
      <c r="AK120" s="5">
        <f t="shared" si="98"/>
        <v>0</v>
      </c>
      <c r="AL120" s="5">
        <f t="shared" si="98"/>
        <v>0</v>
      </c>
      <c r="AM120" s="5">
        <f t="shared" si="98"/>
        <v>5.0999999999999996</v>
      </c>
      <c r="AN120" s="5">
        <f t="shared" si="98"/>
        <v>4.9000000000000004</v>
      </c>
      <c r="AO120" s="5">
        <f t="shared" si="98"/>
        <v>0</v>
      </c>
      <c r="AP120" s="5">
        <f t="shared" si="98"/>
        <v>0</v>
      </c>
      <c r="AQ120" s="5">
        <f t="shared" si="98"/>
        <v>0</v>
      </c>
      <c r="AR120" s="5">
        <f t="shared" si="98"/>
        <v>0</v>
      </c>
      <c r="AS120" s="5">
        <f t="shared" si="98"/>
        <v>0</v>
      </c>
      <c r="AT120" s="5">
        <f t="shared" si="98"/>
        <v>0</v>
      </c>
      <c r="AU120" s="5">
        <f t="shared" si="98"/>
        <v>0</v>
      </c>
      <c r="AV120" s="5">
        <f t="shared" si="98"/>
        <v>0</v>
      </c>
      <c r="AW120" s="5">
        <f t="shared" si="98"/>
        <v>0</v>
      </c>
      <c r="AX120" s="5">
        <f t="shared" si="98"/>
        <v>0</v>
      </c>
      <c r="AY120" s="146">
        <f t="shared" si="80"/>
        <v>0</v>
      </c>
      <c r="AZ120" s="146">
        <f t="shared" si="80"/>
        <v>0</v>
      </c>
      <c r="BA120" s="146">
        <f t="shared" si="80"/>
        <v>0</v>
      </c>
      <c r="BB120" s="146">
        <f t="shared" si="80"/>
        <v>0</v>
      </c>
      <c r="BC120" s="146">
        <f t="shared" si="80"/>
        <v>0</v>
      </c>
      <c r="BD120" s="146">
        <f t="shared" si="80"/>
        <v>0</v>
      </c>
      <c r="BE120" s="146">
        <f t="shared" si="79"/>
        <v>0</v>
      </c>
      <c r="BF120" s="146">
        <f t="shared" si="79"/>
        <v>0</v>
      </c>
      <c r="BG120" s="146">
        <f t="shared" si="79"/>
        <v>0</v>
      </c>
      <c r="BH120" s="146">
        <f t="shared" si="79"/>
        <v>0</v>
      </c>
      <c r="BI120" s="146">
        <f t="shared" si="68"/>
        <v>0</v>
      </c>
      <c r="BJ120" s="146">
        <f t="shared" si="68"/>
        <v>0</v>
      </c>
      <c r="BK120" s="146">
        <f t="shared" si="68"/>
        <v>0</v>
      </c>
      <c r="BL120" s="146">
        <f t="shared" si="68"/>
        <v>0</v>
      </c>
      <c r="BM120" s="146">
        <f t="shared" si="68"/>
        <v>0</v>
      </c>
      <c r="BN120" s="146">
        <f t="shared" si="68"/>
        <v>0</v>
      </c>
      <c r="BO120" s="181">
        <f t="shared" si="57"/>
        <v>0</v>
      </c>
    </row>
    <row r="121" spans="1:67" ht="15" customHeight="1" x14ac:dyDescent="0.25">
      <c r="A121" s="24"/>
      <c r="B121" s="32" t="s">
        <v>171</v>
      </c>
      <c r="C121" s="141">
        <f t="shared" si="95"/>
        <v>5.0999999999999996</v>
      </c>
      <c r="D121" s="141">
        <f t="shared" si="95"/>
        <v>4.9000000000000004</v>
      </c>
      <c r="E121" s="122"/>
      <c r="F121" s="122"/>
      <c r="G121" s="122">
        <v>5.0999999999999996</v>
      </c>
      <c r="H121" s="122">
        <v>4.9000000000000004</v>
      </c>
      <c r="I121" s="122"/>
      <c r="J121" s="122"/>
      <c r="K121" s="122"/>
      <c r="L121" s="122"/>
      <c r="M121" s="122"/>
      <c r="N121" s="122"/>
      <c r="O121" s="122"/>
      <c r="P121" s="122"/>
      <c r="Q121" s="189"/>
      <c r="R121" s="189"/>
      <c r="S121" s="141">
        <f t="shared" si="96"/>
        <v>0</v>
      </c>
      <c r="T121" s="141">
        <f t="shared" si="96"/>
        <v>0</v>
      </c>
      <c r="U121" s="123"/>
      <c r="V121" s="123"/>
      <c r="W121" s="123"/>
      <c r="X121" s="123"/>
      <c r="Y121" s="123"/>
      <c r="Z121" s="123"/>
      <c r="AA121" s="123"/>
      <c r="AB121" s="123"/>
      <c r="AC121" s="123"/>
      <c r="AD121" s="123"/>
      <c r="AE121" s="123"/>
      <c r="AF121" s="123"/>
      <c r="AG121" s="198"/>
      <c r="AH121" s="198"/>
      <c r="AI121" s="129">
        <f t="shared" si="97"/>
        <v>5.0999999999999996</v>
      </c>
      <c r="AJ121" s="129">
        <f t="shared" si="97"/>
        <v>4.9000000000000004</v>
      </c>
      <c r="AK121" s="102">
        <f t="shared" si="98"/>
        <v>0</v>
      </c>
      <c r="AL121" s="102">
        <f t="shared" si="98"/>
        <v>0</v>
      </c>
      <c r="AM121" s="102">
        <f t="shared" si="98"/>
        <v>5.0999999999999996</v>
      </c>
      <c r="AN121" s="102">
        <f t="shared" si="98"/>
        <v>4.9000000000000004</v>
      </c>
      <c r="AO121" s="102">
        <f t="shared" si="98"/>
        <v>0</v>
      </c>
      <c r="AP121" s="102">
        <f t="shared" si="98"/>
        <v>0</v>
      </c>
      <c r="AQ121" s="102">
        <f t="shared" si="98"/>
        <v>0</v>
      </c>
      <c r="AR121" s="102">
        <f t="shared" si="98"/>
        <v>0</v>
      </c>
      <c r="AS121" s="102">
        <f t="shared" si="98"/>
        <v>0</v>
      </c>
      <c r="AT121" s="102">
        <f t="shared" si="98"/>
        <v>0</v>
      </c>
      <c r="AU121" s="102">
        <f t="shared" si="98"/>
        <v>0</v>
      </c>
      <c r="AV121" s="102">
        <f t="shared" si="98"/>
        <v>0</v>
      </c>
      <c r="AW121" s="102">
        <f t="shared" si="98"/>
        <v>0</v>
      </c>
      <c r="AX121" s="102">
        <f t="shared" si="98"/>
        <v>0</v>
      </c>
      <c r="AY121" s="146">
        <f t="shared" si="80"/>
        <v>0</v>
      </c>
      <c r="AZ121" s="146">
        <f t="shared" si="80"/>
        <v>0</v>
      </c>
      <c r="BA121" s="146">
        <f t="shared" si="80"/>
        <v>0</v>
      </c>
      <c r="BB121" s="146">
        <f t="shared" si="80"/>
        <v>0</v>
      </c>
      <c r="BC121" s="146">
        <f t="shared" si="80"/>
        <v>0</v>
      </c>
      <c r="BD121" s="146">
        <f t="shared" si="80"/>
        <v>0</v>
      </c>
      <c r="BE121" s="146">
        <f t="shared" si="79"/>
        <v>0</v>
      </c>
      <c r="BF121" s="146">
        <f t="shared" si="79"/>
        <v>0</v>
      </c>
      <c r="BG121" s="146">
        <f t="shared" si="79"/>
        <v>0</v>
      </c>
      <c r="BH121" s="146">
        <f t="shared" si="79"/>
        <v>0</v>
      </c>
      <c r="BI121" s="146">
        <f t="shared" si="68"/>
        <v>0</v>
      </c>
      <c r="BJ121" s="146">
        <f t="shared" si="68"/>
        <v>0</v>
      </c>
      <c r="BK121" s="146">
        <f t="shared" si="68"/>
        <v>0</v>
      </c>
      <c r="BL121" s="146">
        <f t="shared" si="68"/>
        <v>0</v>
      </c>
      <c r="BM121" s="146">
        <f t="shared" si="68"/>
        <v>0</v>
      </c>
      <c r="BN121" s="146">
        <f t="shared" si="68"/>
        <v>0</v>
      </c>
      <c r="BO121" s="181">
        <f t="shared" si="57"/>
        <v>0</v>
      </c>
    </row>
    <row r="122" spans="1:67" ht="15" customHeight="1" x14ac:dyDescent="0.25">
      <c r="A122" s="3" t="s">
        <v>16</v>
      </c>
      <c r="B122" s="104" t="s">
        <v>300</v>
      </c>
      <c r="C122" s="136">
        <f t="shared" ref="C122:F122" si="101">C123+C126+C127</f>
        <v>199.4</v>
      </c>
      <c r="D122" s="137">
        <f t="shared" si="101"/>
        <v>133.10000000000002</v>
      </c>
      <c r="E122" s="117">
        <f t="shared" si="101"/>
        <v>180.1</v>
      </c>
      <c r="F122" s="117">
        <f t="shared" si="101"/>
        <v>119.4</v>
      </c>
      <c r="G122" s="117">
        <f>G123+G126+G127</f>
        <v>14.999999999999998</v>
      </c>
      <c r="H122" s="117">
        <f t="shared" ref="H122:V122" si="102">H123+H126+H127</f>
        <v>13.700000000000001</v>
      </c>
      <c r="I122" s="117">
        <f t="shared" si="102"/>
        <v>0</v>
      </c>
      <c r="J122" s="117">
        <f t="shared" si="102"/>
        <v>0</v>
      </c>
      <c r="K122" s="117">
        <f t="shared" si="102"/>
        <v>0</v>
      </c>
      <c r="L122" s="117">
        <f t="shared" si="102"/>
        <v>0</v>
      </c>
      <c r="M122" s="117">
        <f t="shared" si="102"/>
        <v>2.2999999999999998</v>
      </c>
      <c r="N122" s="117">
        <f t="shared" si="102"/>
        <v>0</v>
      </c>
      <c r="O122" s="117">
        <f t="shared" si="102"/>
        <v>0</v>
      </c>
      <c r="P122" s="117">
        <f t="shared" si="102"/>
        <v>0</v>
      </c>
      <c r="Q122" s="187">
        <f t="shared" si="102"/>
        <v>2</v>
      </c>
      <c r="R122" s="187">
        <f t="shared" si="102"/>
        <v>0</v>
      </c>
      <c r="S122" s="136">
        <f t="shared" si="102"/>
        <v>4.9000000000000004</v>
      </c>
      <c r="T122" s="137">
        <f t="shared" si="102"/>
        <v>0</v>
      </c>
      <c r="U122" s="119">
        <f t="shared" si="102"/>
        <v>0</v>
      </c>
      <c r="V122" s="119">
        <f t="shared" si="102"/>
        <v>0</v>
      </c>
      <c r="W122" s="119">
        <f>W123+W126+W127</f>
        <v>0</v>
      </c>
      <c r="X122" s="119">
        <f t="shared" ref="X122:AL122" si="103">X123+X126+X127</f>
        <v>0</v>
      </c>
      <c r="Y122" s="119">
        <f t="shared" si="103"/>
        <v>0</v>
      </c>
      <c r="Z122" s="119">
        <f t="shared" si="103"/>
        <v>0</v>
      </c>
      <c r="AA122" s="119">
        <f t="shared" si="103"/>
        <v>0</v>
      </c>
      <c r="AB122" s="119">
        <f t="shared" si="103"/>
        <v>0</v>
      </c>
      <c r="AC122" s="119">
        <f t="shared" si="103"/>
        <v>0</v>
      </c>
      <c r="AD122" s="119">
        <f t="shared" si="103"/>
        <v>0</v>
      </c>
      <c r="AE122" s="119">
        <f t="shared" si="103"/>
        <v>0</v>
      </c>
      <c r="AF122" s="119">
        <f t="shared" si="103"/>
        <v>0</v>
      </c>
      <c r="AG122" s="196">
        <f t="shared" si="103"/>
        <v>4.9000000000000004</v>
      </c>
      <c r="AH122" s="196">
        <f t="shared" si="103"/>
        <v>0</v>
      </c>
      <c r="AI122" s="13">
        <f t="shared" si="103"/>
        <v>204.3</v>
      </c>
      <c r="AJ122" s="11">
        <f t="shared" si="103"/>
        <v>133.10000000000002</v>
      </c>
      <c r="AK122" s="94">
        <f t="shared" si="103"/>
        <v>180.1</v>
      </c>
      <c r="AL122" s="94">
        <f t="shared" si="103"/>
        <v>119.4</v>
      </c>
      <c r="AM122" s="94">
        <f>AM123+AM126+AM127</f>
        <v>14.999999999999998</v>
      </c>
      <c r="AN122" s="94">
        <f t="shared" ref="AN122:AX122" si="104">AN123+AN126+AN127</f>
        <v>13.700000000000001</v>
      </c>
      <c r="AO122" s="94">
        <f t="shared" si="104"/>
        <v>0</v>
      </c>
      <c r="AP122" s="94">
        <f t="shared" si="104"/>
        <v>0</v>
      </c>
      <c r="AQ122" s="94">
        <f t="shared" si="104"/>
        <v>0</v>
      </c>
      <c r="AR122" s="94">
        <f t="shared" si="104"/>
        <v>0</v>
      </c>
      <c r="AS122" s="94">
        <f t="shared" si="104"/>
        <v>2.2999999999999998</v>
      </c>
      <c r="AT122" s="94">
        <f t="shared" si="104"/>
        <v>0</v>
      </c>
      <c r="AU122" s="94">
        <f t="shared" si="104"/>
        <v>0</v>
      </c>
      <c r="AV122" s="94">
        <f t="shared" si="104"/>
        <v>0</v>
      </c>
      <c r="AW122" s="94">
        <f t="shared" si="104"/>
        <v>6.9</v>
      </c>
      <c r="AX122" s="94">
        <f t="shared" si="104"/>
        <v>0</v>
      </c>
      <c r="AY122" s="146">
        <f t="shared" si="80"/>
        <v>-4.9000000000000057</v>
      </c>
      <c r="AZ122" s="146">
        <f t="shared" si="80"/>
        <v>0</v>
      </c>
      <c r="BA122" s="146">
        <f t="shared" si="80"/>
        <v>0</v>
      </c>
      <c r="BB122" s="146">
        <f t="shared" si="80"/>
        <v>0</v>
      </c>
      <c r="BC122" s="146">
        <f t="shared" si="80"/>
        <v>0</v>
      </c>
      <c r="BD122" s="146">
        <f t="shared" si="80"/>
        <v>0</v>
      </c>
      <c r="BE122" s="146">
        <f t="shared" si="79"/>
        <v>0</v>
      </c>
      <c r="BF122" s="146">
        <f t="shared" si="79"/>
        <v>0</v>
      </c>
      <c r="BG122" s="146">
        <f t="shared" si="79"/>
        <v>0</v>
      </c>
      <c r="BH122" s="146">
        <f t="shared" si="79"/>
        <v>0</v>
      </c>
      <c r="BI122" s="146">
        <f t="shared" si="68"/>
        <v>0</v>
      </c>
      <c r="BJ122" s="146">
        <f t="shared" si="68"/>
        <v>0</v>
      </c>
      <c r="BK122" s="146">
        <f t="shared" si="68"/>
        <v>0</v>
      </c>
      <c r="BL122" s="146">
        <f t="shared" si="68"/>
        <v>0</v>
      </c>
      <c r="BM122" s="146">
        <f t="shared" si="68"/>
        <v>-4.9000000000000004</v>
      </c>
      <c r="BN122" s="146">
        <f t="shared" si="68"/>
        <v>0</v>
      </c>
      <c r="BO122" s="181">
        <f t="shared" si="57"/>
        <v>0</v>
      </c>
    </row>
    <row r="123" spans="1:67" ht="15" customHeight="1" x14ac:dyDescent="0.25">
      <c r="A123" s="9"/>
      <c r="B123" s="19" t="s">
        <v>289</v>
      </c>
      <c r="C123" s="138">
        <f t="shared" ref="C123:D128" si="105">E123+G123+I123+K123+M123+O123+Q123</f>
        <v>163.30000000000001</v>
      </c>
      <c r="D123" s="139">
        <f t="shared" si="105"/>
        <v>128.20000000000002</v>
      </c>
      <c r="E123" s="6">
        <v>153.4</v>
      </c>
      <c r="F123" s="6">
        <v>119.4</v>
      </c>
      <c r="G123" s="6">
        <f>G124+G125</f>
        <v>9.8999999999999986</v>
      </c>
      <c r="H123" s="6">
        <f>H124+H125</f>
        <v>8.8000000000000007</v>
      </c>
      <c r="I123" s="6"/>
      <c r="J123" s="6"/>
      <c r="K123" s="6"/>
      <c r="L123" s="6"/>
      <c r="M123" s="6"/>
      <c r="N123" s="6"/>
      <c r="O123" s="6"/>
      <c r="P123" s="6"/>
      <c r="Q123" s="188">
        <f>'[1]4 priedas_ nepanaudotos lėšos'!C43</f>
        <v>0</v>
      </c>
      <c r="R123" s="188"/>
      <c r="S123" s="138">
        <f t="shared" ref="S123:T128" si="106">U123+W123+Y123+AA123+AC123+AE123+AG123</f>
        <v>4.9000000000000004</v>
      </c>
      <c r="T123" s="139">
        <f t="shared" si="106"/>
        <v>0</v>
      </c>
      <c r="U123" s="120"/>
      <c r="V123" s="120"/>
      <c r="W123" s="120">
        <f>W124+W125</f>
        <v>0</v>
      </c>
      <c r="X123" s="120">
        <f>X124+X125</f>
        <v>0</v>
      </c>
      <c r="Y123" s="120"/>
      <c r="Z123" s="120"/>
      <c r="AA123" s="120"/>
      <c r="AB123" s="120"/>
      <c r="AC123" s="120"/>
      <c r="AD123" s="120"/>
      <c r="AE123" s="120"/>
      <c r="AF123" s="120"/>
      <c r="AG123" s="197">
        <f>'[1]4 priedas_ nepanaudotos lėšos'!O43</f>
        <v>4.9000000000000004</v>
      </c>
      <c r="AH123" s="197">
        <f>'[1]4 priedas_ nepanaudotos lėšos'!P43</f>
        <v>0</v>
      </c>
      <c r="AI123" s="100">
        <f t="shared" ref="AI123:AJ128" si="107">AK123+AM123+AO123+AQ123+AS123+AU123+AW123</f>
        <v>168.20000000000002</v>
      </c>
      <c r="AJ123" s="101">
        <f t="shared" si="107"/>
        <v>128.20000000000002</v>
      </c>
      <c r="AK123" s="5">
        <f t="shared" ref="AK123:AX128" si="108">E123+U123</f>
        <v>153.4</v>
      </c>
      <c r="AL123" s="5">
        <f t="shared" si="108"/>
        <v>119.4</v>
      </c>
      <c r="AM123" s="5">
        <f t="shared" si="108"/>
        <v>9.8999999999999986</v>
      </c>
      <c r="AN123" s="5">
        <f t="shared" si="108"/>
        <v>8.8000000000000007</v>
      </c>
      <c r="AO123" s="5">
        <f t="shared" si="108"/>
        <v>0</v>
      </c>
      <c r="AP123" s="5">
        <f t="shared" si="108"/>
        <v>0</v>
      </c>
      <c r="AQ123" s="5">
        <f t="shared" si="108"/>
        <v>0</v>
      </c>
      <c r="AR123" s="5">
        <f t="shared" si="108"/>
        <v>0</v>
      </c>
      <c r="AS123" s="5">
        <f t="shared" si="108"/>
        <v>0</v>
      </c>
      <c r="AT123" s="5">
        <f t="shared" si="108"/>
        <v>0</v>
      </c>
      <c r="AU123" s="5">
        <f t="shared" si="108"/>
        <v>0</v>
      </c>
      <c r="AV123" s="5">
        <f t="shared" si="108"/>
        <v>0</v>
      </c>
      <c r="AW123" s="5">
        <f t="shared" si="108"/>
        <v>4.9000000000000004</v>
      </c>
      <c r="AX123" s="5">
        <f t="shared" si="108"/>
        <v>0</v>
      </c>
      <c r="AY123" s="146">
        <f t="shared" si="80"/>
        <v>-4.9000000000000057</v>
      </c>
      <c r="AZ123" s="146">
        <f t="shared" si="80"/>
        <v>0</v>
      </c>
      <c r="BA123" s="146">
        <f t="shared" si="80"/>
        <v>0</v>
      </c>
      <c r="BB123" s="146">
        <f t="shared" si="80"/>
        <v>0</v>
      </c>
      <c r="BC123" s="146">
        <f t="shared" si="80"/>
        <v>0</v>
      </c>
      <c r="BD123" s="146">
        <f t="shared" si="80"/>
        <v>0</v>
      </c>
      <c r="BE123" s="146">
        <f t="shared" si="79"/>
        <v>0</v>
      </c>
      <c r="BF123" s="146">
        <f t="shared" si="79"/>
        <v>0</v>
      </c>
      <c r="BG123" s="146">
        <f t="shared" si="79"/>
        <v>0</v>
      </c>
      <c r="BH123" s="146">
        <f t="shared" si="79"/>
        <v>0</v>
      </c>
      <c r="BI123" s="146">
        <f t="shared" si="68"/>
        <v>0</v>
      </c>
      <c r="BJ123" s="146">
        <f t="shared" si="68"/>
        <v>0</v>
      </c>
      <c r="BK123" s="146">
        <f t="shared" si="68"/>
        <v>0</v>
      </c>
      <c r="BL123" s="146">
        <f t="shared" si="68"/>
        <v>0</v>
      </c>
      <c r="BM123" s="146">
        <f t="shared" si="68"/>
        <v>-4.9000000000000004</v>
      </c>
      <c r="BN123" s="146">
        <f t="shared" si="68"/>
        <v>0</v>
      </c>
      <c r="BO123" s="181">
        <f t="shared" si="57"/>
        <v>0</v>
      </c>
    </row>
    <row r="124" spans="1:67" ht="15" customHeight="1" x14ac:dyDescent="0.25">
      <c r="A124" s="9"/>
      <c r="B124" s="29" t="s">
        <v>223</v>
      </c>
      <c r="C124" s="140">
        <f t="shared" si="105"/>
        <v>9.6999999999999993</v>
      </c>
      <c r="D124" s="141">
        <f t="shared" si="105"/>
        <v>8.8000000000000007</v>
      </c>
      <c r="E124" s="122"/>
      <c r="F124" s="122"/>
      <c r="G124" s="122">
        <v>9.6999999999999993</v>
      </c>
      <c r="H124" s="122">
        <v>8.8000000000000007</v>
      </c>
      <c r="I124" s="122"/>
      <c r="J124" s="122"/>
      <c r="K124" s="122"/>
      <c r="L124" s="122"/>
      <c r="M124" s="122"/>
      <c r="N124" s="122"/>
      <c r="O124" s="122"/>
      <c r="P124" s="122"/>
      <c r="Q124" s="189"/>
      <c r="R124" s="189"/>
      <c r="S124" s="140">
        <f t="shared" si="106"/>
        <v>0</v>
      </c>
      <c r="T124" s="141">
        <f t="shared" si="106"/>
        <v>0</v>
      </c>
      <c r="U124" s="123"/>
      <c r="V124" s="123"/>
      <c r="W124" s="123"/>
      <c r="X124" s="123"/>
      <c r="Y124" s="123"/>
      <c r="Z124" s="123"/>
      <c r="AA124" s="123"/>
      <c r="AB124" s="123"/>
      <c r="AC124" s="123"/>
      <c r="AD124" s="123"/>
      <c r="AE124" s="123"/>
      <c r="AF124" s="123"/>
      <c r="AG124" s="198"/>
      <c r="AH124" s="198"/>
      <c r="AI124" s="128">
        <f t="shared" si="107"/>
        <v>9.6999999999999993</v>
      </c>
      <c r="AJ124" s="129">
        <f t="shared" si="107"/>
        <v>8.8000000000000007</v>
      </c>
      <c r="AK124" s="102">
        <f t="shared" si="108"/>
        <v>0</v>
      </c>
      <c r="AL124" s="102">
        <f t="shared" si="108"/>
        <v>0</v>
      </c>
      <c r="AM124" s="102">
        <f t="shared" si="108"/>
        <v>9.6999999999999993</v>
      </c>
      <c r="AN124" s="102">
        <f t="shared" si="108"/>
        <v>8.8000000000000007</v>
      </c>
      <c r="AO124" s="102">
        <f t="shared" si="108"/>
        <v>0</v>
      </c>
      <c r="AP124" s="102">
        <f t="shared" si="108"/>
        <v>0</v>
      </c>
      <c r="AQ124" s="102">
        <f t="shared" si="108"/>
        <v>0</v>
      </c>
      <c r="AR124" s="102">
        <f t="shared" si="108"/>
        <v>0</v>
      </c>
      <c r="AS124" s="102">
        <f t="shared" si="108"/>
        <v>0</v>
      </c>
      <c r="AT124" s="102">
        <f t="shared" si="108"/>
        <v>0</v>
      </c>
      <c r="AU124" s="102">
        <f t="shared" si="108"/>
        <v>0</v>
      </c>
      <c r="AV124" s="102">
        <f t="shared" si="108"/>
        <v>0</v>
      </c>
      <c r="AW124" s="102">
        <f t="shared" si="108"/>
        <v>0</v>
      </c>
      <c r="AX124" s="102">
        <f t="shared" si="108"/>
        <v>0</v>
      </c>
      <c r="AY124" s="146">
        <f t="shared" si="80"/>
        <v>0</v>
      </c>
      <c r="AZ124" s="146">
        <f t="shared" si="80"/>
        <v>0</v>
      </c>
      <c r="BA124" s="146">
        <f t="shared" si="80"/>
        <v>0</v>
      </c>
      <c r="BB124" s="146">
        <f t="shared" si="80"/>
        <v>0</v>
      </c>
      <c r="BC124" s="146">
        <f t="shared" si="80"/>
        <v>0</v>
      </c>
      <c r="BD124" s="146">
        <f t="shared" si="80"/>
        <v>0</v>
      </c>
      <c r="BE124" s="146">
        <f t="shared" si="79"/>
        <v>0</v>
      </c>
      <c r="BF124" s="146">
        <f t="shared" si="79"/>
        <v>0</v>
      </c>
      <c r="BG124" s="146">
        <f t="shared" si="79"/>
        <v>0</v>
      </c>
      <c r="BH124" s="146">
        <f t="shared" si="79"/>
        <v>0</v>
      </c>
      <c r="BI124" s="146">
        <f t="shared" si="68"/>
        <v>0</v>
      </c>
      <c r="BJ124" s="146">
        <f t="shared" si="68"/>
        <v>0</v>
      </c>
      <c r="BK124" s="146">
        <f t="shared" si="68"/>
        <v>0</v>
      </c>
      <c r="BL124" s="146">
        <f t="shared" si="68"/>
        <v>0</v>
      </c>
      <c r="BM124" s="146">
        <f t="shared" si="68"/>
        <v>0</v>
      </c>
      <c r="BN124" s="146">
        <f t="shared" si="68"/>
        <v>0</v>
      </c>
      <c r="BO124" s="181">
        <f t="shared" si="57"/>
        <v>0</v>
      </c>
    </row>
    <row r="125" spans="1:67" ht="15" customHeight="1" x14ac:dyDescent="0.25">
      <c r="A125" s="9"/>
      <c r="B125" s="31" t="s">
        <v>172</v>
      </c>
      <c r="C125" s="140">
        <f t="shared" si="105"/>
        <v>0.2</v>
      </c>
      <c r="D125" s="141">
        <f t="shared" si="105"/>
        <v>0</v>
      </c>
      <c r="E125" s="122"/>
      <c r="F125" s="122"/>
      <c r="G125" s="122">
        <v>0.2</v>
      </c>
      <c r="H125" s="122"/>
      <c r="I125" s="122"/>
      <c r="J125" s="122"/>
      <c r="K125" s="122"/>
      <c r="L125" s="122"/>
      <c r="M125" s="122"/>
      <c r="N125" s="122"/>
      <c r="O125" s="122"/>
      <c r="P125" s="122"/>
      <c r="Q125" s="189"/>
      <c r="R125" s="189"/>
      <c r="S125" s="140">
        <f t="shared" si="106"/>
        <v>0</v>
      </c>
      <c r="T125" s="141">
        <f t="shared" si="106"/>
        <v>0</v>
      </c>
      <c r="U125" s="123"/>
      <c r="V125" s="123"/>
      <c r="W125" s="123"/>
      <c r="X125" s="123"/>
      <c r="Y125" s="123"/>
      <c r="Z125" s="123"/>
      <c r="AA125" s="123"/>
      <c r="AB125" s="123"/>
      <c r="AC125" s="123"/>
      <c r="AD125" s="123"/>
      <c r="AE125" s="123"/>
      <c r="AF125" s="123"/>
      <c r="AG125" s="198"/>
      <c r="AH125" s="198"/>
      <c r="AI125" s="128">
        <f t="shared" si="107"/>
        <v>0.2</v>
      </c>
      <c r="AJ125" s="129">
        <f t="shared" si="107"/>
        <v>0</v>
      </c>
      <c r="AK125" s="102">
        <f t="shared" si="108"/>
        <v>0</v>
      </c>
      <c r="AL125" s="102">
        <f t="shared" si="108"/>
        <v>0</v>
      </c>
      <c r="AM125" s="102">
        <f t="shared" si="108"/>
        <v>0.2</v>
      </c>
      <c r="AN125" s="102">
        <f t="shared" si="108"/>
        <v>0</v>
      </c>
      <c r="AO125" s="102">
        <f t="shared" si="108"/>
        <v>0</v>
      </c>
      <c r="AP125" s="102">
        <f t="shared" si="108"/>
        <v>0</v>
      </c>
      <c r="AQ125" s="102">
        <f t="shared" si="108"/>
        <v>0</v>
      </c>
      <c r="AR125" s="102">
        <f t="shared" si="108"/>
        <v>0</v>
      </c>
      <c r="AS125" s="102">
        <f t="shared" si="108"/>
        <v>0</v>
      </c>
      <c r="AT125" s="102">
        <f t="shared" si="108"/>
        <v>0</v>
      </c>
      <c r="AU125" s="102">
        <f t="shared" si="108"/>
        <v>0</v>
      </c>
      <c r="AV125" s="102">
        <f t="shared" si="108"/>
        <v>0</v>
      </c>
      <c r="AW125" s="102">
        <f t="shared" si="108"/>
        <v>0</v>
      </c>
      <c r="AX125" s="102">
        <f t="shared" si="108"/>
        <v>0</v>
      </c>
      <c r="AY125" s="146">
        <f t="shared" si="80"/>
        <v>0</v>
      </c>
      <c r="AZ125" s="146">
        <f t="shared" si="80"/>
        <v>0</v>
      </c>
      <c r="BA125" s="146">
        <f t="shared" si="80"/>
        <v>0</v>
      </c>
      <c r="BB125" s="146">
        <f t="shared" si="80"/>
        <v>0</v>
      </c>
      <c r="BC125" s="146">
        <f t="shared" si="80"/>
        <v>0</v>
      </c>
      <c r="BD125" s="146">
        <f t="shared" si="80"/>
        <v>0</v>
      </c>
      <c r="BE125" s="146">
        <f t="shared" si="79"/>
        <v>0</v>
      </c>
      <c r="BF125" s="146">
        <f t="shared" si="79"/>
        <v>0</v>
      </c>
      <c r="BG125" s="146">
        <f t="shared" si="79"/>
        <v>0</v>
      </c>
      <c r="BH125" s="146">
        <f t="shared" si="79"/>
        <v>0</v>
      </c>
      <c r="BI125" s="146">
        <f t="shared" si="68"/>
        <v>0</v>
      </c>
      <c r="BJ125" s="146">
        <f t="shared" si="68"/>
        <v>0</v>
      </c>
      <c r="BK125" s="146">
        <f t="shared" si="68"/>
        <v>0</v>
      </c>
      <c r="BL125" s="146">
        <f t="shared" si="68"/>
        <v>0</v>
      </c>
      <c r="BM125" s="146">
        <f t="shared" si="68"/>
        <v>0</v>
      </c>
      <c r="BN125" s="146">
        <f t="shared" si="68"/>
        <v>0</v>
      </c>
      <c r="BO125" s="181">
        <f t="shared" si="57"/>
        <v>0</v>
      </c>
    </row>
    <row r="126" spans="1:67" ht="15" customHeight="1" x14ac:dyDescent="0.25">
      <c r="A126" s="9"/>
      <c r="B126" s="8" t="s">
        <v>5</v>
      </c>
      <c r="C126" s="139">
        <f t="shared" si="105"/>
        <v>31</v>
      </c>
      <c r="D126" s="139">
        <f t="shared" si="105"/>
        <v>0</v>
      </c>
      <c r="E126" s="6">
        <v>26.7</v>
      </c>
      <c r="F126" s="6"/>
      <c r="G126" s="6"/>
      <c r="H126" s="6"/>
      <c r="I126" s="6"/>
      <c r="J126" s="6"/>
      <c r="K126" s="6"/>
      <c r="L126" s="6"/>
      <c r="M126" s="6">
        <v>2.2999999999999998</v>
      </c>
      <c r="N126" s="6"/>
      <c r="O126" s="6"/>
      <c r="P126" s="6"/>
      <c r="Q126" s="188">
        <f>'[1]4 priedas_ nepanaudotos lėšos'!C44</f>
        <v>2</v>
      </c>
      <c r="R126" s="188">
        <f>'[1]4 priedas_ nepanaudotos lėšos'!D44</f>
        <v>0</v>
      </c>
      <c r="S126" s="139">
        <f t="shared" si="106"/>
        <v>0</v>
      </c>
      <c r="T126" s="139">
        <f t="shared" si="106"/>
        <v>0</v>
      </c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97">
        <f>'[1]4 priedas_ nepanaudotos lėšos'!O44</f>
        <v>0</v>
      </c>
      <c r="AH126" s="197">
        <f>'[1]4 priedas_ nepanaudotos lėšos'!P44</f>
        <v>0</v>
      </c>
      <c r="AI126" s="101">
        <f t="shared" si="107"/>
        <v>31</v>
      </c>
      <c r="AJ126" s="101">
        <f t="shared" si="107"/>
        <v>0</v>
      </c>
      <c r="AK126" s="5">
        <f t="shared" si="108"/>
        <v>26.7</v>
      </c>
      <c r="AL126" s="5">
        <f t="shared" si="108"/>
        <v>0</v>
      </c>
      <c r="AM126" s="5">
        <f t="shared" si="108"/>
        <v>0</v>
      </c>
      <c r="AN126" s="5">
        <f t="shared" si="108"/>
        <v>0</v>
      </c>
      <c r="AO126" s="5">
        <f t="shared" si="108"/>
        <v>0</v>
      </c>
      <c r="AP126" s="5">
        <f t="shared" si="108"/>
        <v>0</v>
      </c>
      <c r="AQ126" s="5">
        <f t="shared" si="108"/>
        <v>0</v>
      </c>
      <c r="AR126" s="5">
        <f t="shared" si="108"/>
        <v>0</v>
      </c>
      <c r="AS126" s="5">
        <f t="shared" si="108"/>
        <v>2.2999999999999998</v>
      </c>
      <c r="AT126" s="5">
        <f t="shared" si="108"/>
        <v>0</v>
      </c>
      <c r="AU126" s="5">
        <f t="shared" si="108"/>
        <v>0</v>
      </c>
      <c r="AV126" s="5">
        <f t="shared" si="108"/>
        <v>0</v>
      </c>
      <c r="AW126" s="5">
        <f t="shared" si="108"/>
        <v>2</v>
      </c>
      <c r="AX126" s="5">
        <f t="shared" si="108"/>
        <v>0</v>
      </c>
      <c r="AY126" s="146">
        <f t="shared" si="80"/>
        <v>0</v>
      </c>
      <c r="AZ126" s="146">
        <f t="shared" si="80"/>
        <v>0</v>
      </c>
      <c r="BA126" s="146">
        <f t="shared" si="80"/>
        <v>0</v>
      </c>
      <c r="BB126" s="146">
        <f t="shared" si="80"/>
        <v>0</v>
      </c>
      <c r="BC126" s="146">
        <f t="shared" si="80"/>
        <v>0</v>
      </c>
      <c r="BD126" s="146">
        <f t="shared" si="80"/>
        <v>0</v>
      </c>
      <c r="BE126" s="146">
        <f t="shared" si="79"/>
        <v>0</v>
      </c>
      <c r="BF126" s="146">
        <f t="shared" si="79"/>
        <v>0</v>
      </c>
      <c r="BG126" s="146">
        <f t="shared" si="79"/>
        <v>0</v>
      </c>
      <c r="BH126" s="146">
        <f t="shared" si="79"/>
        <v>0</v>
      </c>
      <c r="BI126" s="146">
        <f t="shared" si="68"/>
        <v>0</v>
      </c>
      <c r="BJ126" s="146">
        <f t="shared" si="68"/>
        <v>0</v>
      </c>
      <c r="BK126" s="146">
        <f t="shared" si="68"/>
        <v>0</v>
      </c>
      <c r="BL126" s="146">
        <f t="shared" si="68"/>
        <v>0</v>
      </c>
      <c r="BM126" s="146">
        <f t="shared" si="68"/>
        <v>0</v>
      </c>
      <c r="BN126" s="146">
        <f t="shared" si="68"/>
        <v>0</v>
      </c>
      <c r="BO126" s="181">
        <f t="shared" si="57"/>
        <v>0</v>
      </c>
    </row>
    <row r="127" spans="1:67" ht="15" customHeight="1" x14ac:dyDescent="0.25">
      <c r="A127" s="9"/>
      <c r="B127" s="7" t="s">
        <v>293</v>
      </c>
      <c r="C127" s="139">
        <f t="shared" si="105"/>
        <v>5.0999999999999996</v>
      </c>
      <c r="D127" s="139">
        <f t="shared" si="105"/>
        <v>4.9000000000000004</v>
      </c>
      <c r="E127" s="6"/>
      <c r="F127" s="6"/>
      <c r="G127" s="6">
        <f t="shared" ref="G127:H127" si="109">G128</f>
        <v>5.0999999999999996</v>
      </c>
      <c r="H127" s="6">
        <f t="shared" si="109"/>
        <v>4.9000000000000004</v>
      </c>
      <c r="I127" s="6"/>
      <c r="J127" s="6"/>
      <c r="K127" s="6"/>
      <c r="L127" s="6"/>
      <c r="M127" s="6"/>
      <c r="N127" s="6"/>
      <c r="O127" s="6"/>
      <c r="P127" s="6"/>
      <c r="Q127" s="188"/>
      <c r="R127" s="188"/>
      <c r="S127" s="139">
        <f t="shared" si="106"/>
        <v>0</v>
      </c>
      <c r="T127" s="139">
        <f t="shared" si="106"/>
        <v>0</v>
      </c>
      <c r="U127" s="120"/>
      <c r="V127" s="120"/>
      <c r="W127" s="120">
        <f t="shared" ref="W127:X127" si="110">W128</f>
        <v>0</v>
      </c>
      <c r="X127" s="120">
        <f t="shared" si="110"/>
        <v>0</v>
      </c>
      <c r="Y127" s="120"/>
      <c r="Z127" s="120"/>
      <c r="AA127" s="120"/>
      <c r="AB127" s="120"/>
      <c r="AC127" s="120"/>
      <c r="AD127" s="120"/>
      <c r="AE127" s="120"/>
      <c r="AF127" s="120"/>
      <c r="AG127" s="197"/>
      <c r="AH127" s="197"/>
      <c r="AI127" s="101">
        <f t="shared" si="107"/>
        <v>5.0999999999999996</v>
      </c>
      <c r="AJ127" s="101">
        <f t="shared" si="107"/>
        <v>4.9000000000000004</v>
      </c>
      <c r="AK127" s="5">
        <f t="shared" si="108"/>
        <v>0</v>
      </c>
      <c r="AL127" s="5">
        <f t="shared" si="108"/>
        <v>0</v>
      </c>
      <c r="AM127" s="5">
        <f t="shared" si="108"/>
        <v>5.0999999999999996</v>
      </c>
      <c r="AN127" s="5">
        <f t="shared" si="108"/>
        <v>4.9000000000000004</v>
      </c>
      <c r="AO127" s="5">
        <f t="shared" si="108"/>
        <v>0</v>
      </c>
      <c r="AP127" s="5">
        <f t="shared" si="108"/>
        <v>0</v>
      </c>
      <c r="AQ127" s="5">
        <f t="shared" si="108"/>
        <v>0</v>
      </c>
      <c r="AR127" s="5">
        <f t="shared" si="108"/>
        <v>0</v>
      </c>
      <c r="AS127" s="5">
        <f t="shared" si="108"/>
        <v>0</v>
      </c>
      <c r="AT127" s="5">
        <f t="shared" si="108"/>
        <v>0</v>
      </c>
      <c r="AU127" s="5">
        <f t="shared" si="108"/>
        <v>0</v>
      </c>
      <c r="AV127" s="5">
        <f t="shared" si="108"/>
        <v>0</v>
      </c>
      <c r="AW127" s="5">
        <f t="shared" si="108"/>
        <v>0</v>
      </c>
      <c r="AX127" s="5">
        <f t="shared" si="108"/>
        <v>0</v>
      </c>
      <c r="AY127" s="146">
        <f t="shared" si="80"/>
        <v>0</v>
      </c>
      <c r="AZ127" s="146">
        <f t="shared" si="80"/>
        <v>0</v>
      </c>
      <c r="BA127" s="146">
        <f t="shared" si="80"/>
        <v>0</v>
      </c>
      <c r="BB127" s="146">
        <f t="shared" si="80"/>
        <v>0</v>
      </c>
      <c r="BC127" s="146">
        <f t="shared" si="80"/>
        <v>0</v>
      </c>
      <c r="BD127" s="146">
        <f t="shared" si="80"/>
        <v>0</v>
      </c>
      <c r="BE127" s="146">
        <f t="shared" si="79"/>
        <v>0</v>
      </c>
      <c r="BF127" s="146">
        <f t="shared" si="79"/>
        <v>0</v>
      </c>
      <c r="BG127" s="146">
        <f t="shared" si="79"/>
        <v>0</v>
      </c>
      <c r="BH127" s="146">
        <f t="shared" si="79"/>
        <v>0</v>
      </c>
      <c r="BI127" s="146">
        <f t="shared" si="68"/>
        <v>0</v>
      </c>
      <c r="BJ127" s="146">
        <f t="shared" si="68"/>
        <v>0</v>
      </c>
      <c r="BK127" s="146">
        <f t="shared" si="68"/>
        <v>0</v>
      </c>
      <c r="BL127" s="146">
        <f t="shared" si="68"/>
        <v>0</v>
      </c>
      <c r="BM127" s="146">
        <f t="shared" si="68"/>
        <v>0</v>
      </c>
      <c r="BN127" s="146">
        <f t="shared" si="68"/>
        <v>0</v>
      </c>
      <c r="BO127" s="181">
        <f t="shared" si="57"/>
        <v>0</v>
      </c>
    </row>
    <row r="128" spans="1:67" ht="15" customHeight="1" x14ac:dyDescent="0.25">
      <c r="A128" s="24"/>
      <c r="B128" s="32" t="s">
        <v>171</v>
      </c>
      <c r="C128" s="141">
        <f t="shared" si="105"/>
        <v>5.0999999999999996</v>
      </c>
      <c r="D128" s="141">
        <f t="shared" si="105"/>
        <v>4.9000000000000004</v>
      </c>
      <c r="E128" s="122"/>
      <c r="F128" s="122"/>
      <c r="G128" s="122">
        <v>5.0999999999999996</v>
      </c>
      <c r="H128" s="122">
        <v>4.9000000000000004</v>
      </c>
      <c r="I128" s="122"/>
      <c r="J128" s="122"/>
      <c r="K128" s="122"/>
      <c r="L128" s="122"/>
      <c r="M128" s="122"/>
      <c r="N128" s="122"/>
      <c r="O128" s="122"/>
      <c r="P128" s="122"/>
      <c r="Q128" s="189"/>
      <c r="R128" s="189"/>
      <c r="S128" s="141">
        <f t="shared" si="106"/>
        <v>0</v>
      </c>
      <c r="T128" s="141">
        <f t="shared" si="106"/>
        <v>0</v>
      </c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F128" s="123"/>
      <c r="AG128" s="198"/>
      <c r="AH128" s="198"/>
      <c r="AI128" s="129">
        <f t="shared" si="107"/>
        <v>5.0999999999999996</v>
      </c>
      <c r="AJ128" s="129">
        <f t="shared" si="107"/>
        <v>4.9000000000000004</v>
      </c>
      <c r="AK128" s="102">
        <f t="shared" si="108"/>
        <v>0</v>
      </c>
      <c r="AL128" s="102">
        <f t="shared" si="108"/>
        <v>0</v>
      </c>
      <c r="AM128" s="102">
        <f t="shared" si="108"/>
        <v>5.0999999999999996</v>
      </c>
      <c r="AN128" s="102">
        <f t="shared" si="108"/>
        <v>4.9000000000000004</v>
      </c>
      <c r="AO128" s="102">
        <f t="shared" si="108"/>
        <v>0</v>
      </c>
      <c r="AP128" s="102">
        <f t="shared" si="108"/>
        <v>0</v>
      </c>
      <c r="AQ128" s="102">
        <f t="shared" si="108"/>
        <v>0</v>
      </c>
      <c r="AR128" s="102">
        <f t="shared" si="108"/>
        <v>0</v>
      </c>
      <c r="AS128" s="102">
        <f t="shared" si="108"/>
        <v>0</v>
      </c>
      <c r="AT128" s="102">
        <f t="shared" si="108"/>
        <v>0</v>
      </c>
      <c r="AU128" s="102">
        <f t="shared" si="108"/>
        <v>0</v>
      </c>
      <c r="AV128" s="102">
        <f t="shared" si="108"/>
        <v>0</v>
      </c>
      <c r="AW128" s="102">
        <f t="shared" si="108"/>
        <v>0</v>
      </c>
      <c r="AX128" s="102">
        <f t="shared" si="108"/>
        <v>0</v>
      </c>
      <c r="AY128" s="146">
        <f t="shared" si="80"/>
        <v>0</v>
      </c>
      <c r="AZ128" s="146">
        <f t="shared" si="80"/>
        <v>0</v>
      </c>
      <c r="BA128" s="146">
        <f t="shared" si="80"/>
        <v>0</v>
      </c>
      <c r="BB128" s="146">
        <f t="shared" si="80"/>
        <v>0</v>
      </c>
      <c r="BC128" s="146">
        <f t="shared" si="80"/>
        <v>0</v>
      </c>
      <c r="BD128" s="146">
        <f t="shared" si="80"/>
        <v>0</v>
      </c>
      <c r="BE128" s="146">
        <f t="shared" si="79"/>
        <v>0</v>
      </c>
      <c r="BF128" s="146">
        <f t="shared" si="79"/>
        <v>0</v>
      </c>
      <c r="BG128" s="146">
        <f t="shared" si="79"/>
        <v>0</v>
      </c>
      <c r="BH128" s="146">
        <f t="shared" si="79"/>
        <v>0</v>
      </c>
      <c r="BI128" s="146">
        <f t="shared" si="68"/>
        <v>0</v>
      </c>
      <c r="BJ128" s="146">
        <f t="shared" si="68"/>
        <v>0</v>
      </c>
      <c r="BK128" s="146">
        <f t="shared" si="68"/>
        <v>0</v>
      </c>
      <c r="BL128" s="146">
        <f t="shared" si="68"/>
        <v>0</v>
      </c>
      <c r="BM128" s="146">
        <f t="shared" si="68"/>
        <v>0</v>
      </c>
      <c r="BN128" s="146">
        <f t="shared" si="68"/>
        <v>0</v>
      </c>
      <c r="BO128" s="181">
        <f t="shared" si="57"/>
        <v>0</v>
      </c>
    </row>
    <row r="129" spans="1:67" ht="15" customHeight="1" x14ac:dyDescent="0.25">
      <c r="A129" s="3" t="s">
        <v>17</v>
      </c>
      <c r="B129" s="104" t="s">
        <v>301</v>
      </c>
      <c r="C129" s="136">
        <f t="shared" ref="C129:F129" si="111">C130+C133+C134</f>
        <v>390.40000000000003</v>
      </c>
      <c r="D129" s="137">
        <f t="shared" si="111"/>
        <v>272.5</v>
      </c>
      <c r="E129" s="117">
        <f t="shared" si="111"/>
        <v>337.3</v>
      </c>
      <c r="F129" s="117">
        <f t="shared" si="111"/>
        <v>246.5</v>
      </c>
      <c r="G129" s="117">
        <f>G130+G133+G134</f>
        <v>29.6</v>
      </c>
      <c r="H129" s="117">
        <f t="shared" ref="H129:V129" si="112">H130+H133+H134</f>
        <v>26</v>
      </c>
      <c r="I129" s="117">
        <f t="shared" si="112"/>
        <v>0</v>
      </c>
      <c r="J129" s="117">
        <f t="shared" si="112"/>
        <v>0</v>
      </c>
      <c r="K129" s="117">
        <f t="shared" si="112"/>
        <v>0</v>
      </c>
      <c r="L129" s="117">
        <f t="shared" si="112"/>
        <v>0</v>
      </c>
      <c r="M129" s="117">
        <f t="shared" si="112"/>
        <v>15.4</v>
      </c>
      <c r="N129" s="117">
        <f t="shared" si="112"/>
        <v>0</v>
      </c>
      <c r="O129" s="117">
        <f t="shared" si="112"/>
        <v>0</v>
      </c>
      <c r="P129" s="117">
        <f t="shared" si="112"/>
        <v>0</v>
      </c>
      <c r="Q129" s="187">
        <f t="shared" si="112"/>
        <v>8.1</v>
      </c>
      <c r="R129" s="187">
        <f t="shared" si="112"/>
        <v>0</v>
      </c>
      <c r="S129" s="136">
        <f t="shared" si="112"/>
        <v>2.2999999999999998</v>
      </c>
      <c r="T129" s="137">
        <f t="shared" si="112"/>
        <v>0</v>
      </c>
      <c r="U129" s="119">
        <f t="shared" si="112"/>
        <v>0</v>
      </c>
      <c r="V129" s="119">
        <f t="shared" si="112"/>
        <v>0</v>
      </c>
      <c r="W129" s="119">
        <f>W130+W133+W134</f>
        <v>0</v>
      </c>
      <c r="X129" s="119">
        <f t="shared" ref="X129:AL129" si="113">X130+X133+X134</f>
        <v>0</v>
      </c>
      <c r="Y129" s="119">
        <f t="shared" si="113"/>
        <v>0</v>
      </c>
      <c r="Z129" s="119">
        <f t="shared" si="113"/>
        <v>0</v>
      </c>
      <c r="AA129" s="119">
        <f t="shared" si="113"/>
        <v>0</v>
      </c>
      <c r="AB129" s="119">
        <f t="shared" si="113"/>
        <v>0</v>
      </c>
      <c r="AC129" s="119">
        <f t="shared" si="113"/>
        <v>2.2999999999999998</v>
      </c>
      <c r="AD129" s="119">
        <f t="shared" si="113"/>
        <v>0</v>
      </c>
      <c r="AE129" s="119">
        <f t="shared" si="113"/>
        <v>0</v>
      </c>
      <c r="AF129" s="119">
        <f t="shared" si="113"/>
        <v>0</v>
      </c>
      <c r="AG129" s="196">
        <f t="shared" si="113"/>
        <v>0</v>
      </c>
      <c r="AH129" s="196">
        <f t="shared" si="113"/>
        <v>0</v>
      </c>
      <c r="AI129" s="13">
        <f t="shared" si="113"/>
        <v>392.70000000000005</v>
      </c>
      <c r="AJ129" s="11">
        <f t="shared" si="113"/>
        <v>272.5</v>
      </c>
      <c r="AK129" s="94">
        <f t="shared" si="113"/>
        <v>337.3</v>
      </c>
      <c r="AL129" s="94">
        <f t="shared" si="113"/>
        <v>246.5</v>
      </c>
      <c r="AM129" s="94">
        <f>AM130+AM133+AM134</f>
        <v>29.6</v>
      </c>
      <c r="AN129" s="94">
        <f t="shared" ref="AN129:AX129" si="114">AN130+AN133+AN134</f>
        <v>26</v>
      </c>
      <c r="AO129" s="94">
        <f t="shared" si="114"/>
        <v>0</v>
      </c>
      <c r="AP129" s="94">
        <f t="shared" si="114"/>
        <v>0</v>
      </c>
      <c r="AQ129" s="94">
        <f t="shared" si="114"/>
        <v>0</v>
      </c>
      <c r="AR129" s="94">
        <f t="shared" si="114"/>
        <v>0</v>
      </c>
      <c r="AS129" s="94">
        <f t="shared" si="114"/>
        <v>17.700000000000003</v>
      </c>
      <c r="AT129" s="94">
        <f t="shared" si="114"/>
        <v>0</v>
      </c>
      <c r="AU129" s="94">
        <f t="shared" si="114"/>
        <v>0</v>
      </c>
      <c r="AV129" s="94">
        <f t="shared" si="114"/>
        <v>0</v>
      </c>
      <c r="AW129" s="94">
        <f t="shared" si="114"/>
        <v>8.1</v>
      </c>
      <c r="AX129" s="94">
        <f t="shared" si="114"/>
        <v>0</v>
      </c>
      <c r="AY129" s="146">
        <f t="shared" si="80"/>
        <v>-2.3000000000000114</v>
      </c>
      <c r="AZ129" s="146">
        <f t="shared" si="80"/>
        <v>0</v>
      </c>
      <c r="BA129" s="146">
        <f t="shared" si="80"/>
        <v>0</v>
      </c>
      <c r="BB129" s="146">
        <f t="shared" si="80"/>
        <v>0</v>
      </c>
      <c r="BC129" s="146">
        <f t="shared" si="80"/>
        <v>0</v>
      </c>
      <c r="BD129" s="146">
        <f t="shared" si="80"/>
        <v>0</v>
      </c>
      <c r="BE129" s="146">
        <f t="shared" si="79"/>
        <v>0</v>
      </c>
      <c r="BF129" s="146">
        <f t="shared" si="79"/>
        <v>0</v>
      </c>
      <c r="BG129" s="146">
        <f t="shared" si="79"/>
        <v>0</v>
      </c>
      <c r="BH129" s="146">
        <f t="shared" si="79"/>
        <v>0</v>
      </c>
      <c r="BI129" s="146">
        <f t="shared" si="68"/>
        <v>-2.3000000000000025</v>
      </c>
      <c r="BJ129" s="146">
        <f t="shared" si="68"/>
        <v>0</v>
      </c>
      <c r="BK129" s="146">
        <f t="shared" si="68"/>
        <v>0</v>
      </c>
      <c r="BL129" s="146">
        <f t="shared" si="68"/>
        <v>0</v>
      </c>
      <c r="BM129" s="146">
        <f t="shared" si="68"/>
        <v>0</v>
      </c>
      <c r="BN129" s="146">
        <f t="shared" si="68"/>
        <v>0</v>
      </c>
      <c r="BO129" s="181">
        <f t="shared" si="57"/>
        <v>-1.1546319456101628E-14</v>
      </c>
    </row>
    <row r="130" spans="1:67" ht="15" customHeight="1" x14ac:dyDescent="0.25">
      <c r="A130" s="9"/>
      <c r="B130" s="19" t="s">
        <v>289</v>
      </c>
      <c r="C130" s="138">
        <f t="shared" ref="C130:D135" si="115">E130+G130+I130+K130+M130+O130+Q130</f>
        <v>296.10000000000002</v>
      </c>
      <c r="D130" s="139">
        <f t="shared" si="115"/>
        <v>257.3</v>
      </c>
      <c r="E130" s="6">
        <v>278.10000000000002</v>
      </c>
      <c r="F130" s="6">
        <v>246.5</v>
      </c>
      <c r="G130" s="6">
        <f>G131+G132</f>
        <v>14</v>
      </c>
      <c r="H130" s="6">
        <f>H131+H132</f>
        <v>10.8</v>
      </c>
      <c r="I130" s="6"/>
      <c r="J130" s="6"/>
      <c r="K130" s="6"/>
      <c r="L130" s="6"/>
      <c r="M130" s="6">
        <v>4</v>
      </c>
      <c r="N130" s="6"/>
      <c r="O130" s="6"/>
      <c r="P130" s="6"/>
      <c r="Q130" s="188"/>
      <c r="R130" s="188"/>
      <c r="S130" s="138">
        <f t="shared" ref="S130:T135" si="116">U130+W130+Y130+AA130+AC130+AE130+AG130</f>
        <v>1.9</v>
      </c>
      <c r="T130" s="139">
        <f t="shared" si="116"/>
        <v>0</v>
      </c>
      <c r="U130" s="120"/>
      <c r="V130" s="120"/>
      <c r="W130" s="120">
        <f>W131+W132</f>
        <v>0</v>
      </c>
      <c r="X130" s="120">
        <f>X131+X132</f>
        <v>0</v>
      </c>
      <c r="Y130" s="120"/>
      <c r="Z130" s="120"/>
      <c r="AA130" s="120"/>
      <c r="AB130" s="120"/>
      <c r="AC130" s="120">
        <v>1.9</v>
      </c>
      <c r="AD130" s="120"/>
      <c r="AE130" s="120"/>
      <c r="AF130" s="120"/>
      <c r="AG130" s="197"/>
      <c r="AH130" s="197"/>
      <c r="AI130" s="100">
        <f t="shared" ref="AI130:AJ135" si="117">AK130+AM130+AO130+AQ130+AS130+AU130+AW130</f>
        <v>298</v>
      </c>
      <c r="AJ130" s="101">
        <f t="shared" si="117"/>
        <v>257.3</v>
      </c>
      <c r="AK130" s="5">
        <f t="shared" ref="AK130:AX135" si="118">E130+U130</f>
        <v>278.10000000000002</v>
      </c>
      <c r="AL130" s="5">
        <f t="shared" si="118"/>
        <v>246.5</v>
      </c>
      <c r="AM130" s="5">
        <f t="shared" si="118"/>
        <v>14</v>
      </c>
      <c r="AN130" s="5">
        <f t="shared" si="118"/>
        <v>10.8</v>
      </c>
      <c r="AO130" s="5">
        <f t="shared" si="118"/>
        <v>0</v>
      </c>
      <c r="AP130" s="5">
        <f t="shared" si="118"/>
        <v>0</v>
      </c>
      <c r="AQ130" s="5">
        <f t="shared" si="118"/>
        <v>0</v>
      </c>
      <c r="AR130" s="5">
        <f t="shared" si="118"/>
        <v>0</v>
      </c>
      <c r="AS130" s="5">
        <f t="shared" si="118"/>
        <v>5.9</v>
      </c>
      <c r="AT130" s="5">
        <f t="shared" si="118"/>
        <v>0</v>
      </c>
      <c r="AU130" s="5">
        <f t="shared" si="118"/>
        <v>0</v>
      </c>
      <c r="AV130" s="5">
        <f t="shared" si="118"/>
        <v>0</v>
      </c>
      <c r="AW130" s="5">
        <f t="shared" si="118"/>
        <v>0</v>
      </c>
      <c r="AX130" s="5">
        <f t="shared" si="118"/>
        <v>0</v>
      </c>
      <c r="AY130" s="146">
        <f t="shared" si="80"/>
        <v>-1.8999999999999773</v>
      </c>
      <c r="AZ130" s="146">
        <f t="shared" si="80"/>
        <v>0</v>
      </c>
      <c r="BA130" s="146">
        <f t="shared" si="80"/>
        <v>0</v>
      </c>
      <c r="BB130" s="146">
        <f t="shared" si="80"/>
        <v>0</v>
      </c>
      <c r="BC130" s="146">
        <f t="shared" si="80"/>
        <v>0</v>
      </c>
      <c r="BD130" s="146">
        <f t="shared" si="80"/>
        <v>0</v>
      </c>
      <c r="BE130" s="146">
        <f t="shared" si="79"/>
        <v>0</v>
      </c>
      <c r="BF130" s="146">
        <f t="shared" si="79"/>
        <v>0</v>
      </c>
      <c r="BG130" s="146">
        <f t="shared" si="79"/>
        <v>0</v>
      </c>
      <c r="BH130" s="146">
        <f t="shared" si="79"/>
        <v>0</v>
      </c>
      <c r="BI130" s="146">
        <f t="shared" si="68"/>
        <v>-1.9000000000000004</v>
      </c>
      <c r="BJ130" s="146">
        <f t="shared" si="68"/>
        <v>0</v>
      </c>
      <c r="BK130" s="146">
        <f t="shared" si="68"/>
        <v>0</v>
      </c>
      <c r="BL130" s="146">
        <f t="shared" si="68"/>
        <v>0</v>
      </c>
      <c r="BM130" s="146">
        <f t="shared" si="68"/>
        <v>0</v>
      </c>
      <c r="BN130" s="146">
        <f t="shared" si="68"/>
        <v>0</v>
      </c>
      <c r="BO130" s="181">
        <f t="shared" si="57"/>
        <v>2.2648549702353193E-14</v>
      </c>
    </row>
    <row r="131" spans="1:67" ht="15" customHeight="1" x14ac:dyDescent="0.25">
      <c r="A131" s="9"/>
      <c r="B131" s="29" t="s">
        <v>223</v>
      </c>
      <c r="C131" s="140">
        <f t="shared" si="115"/>
        <v>13.3</v>
      </c>
      <c r="D131" s="141">
        <f t="shared" si="115"/>
        <v>10.8</v>
      </c>
      <c r="E131" s="122"/>
      <c r="F131" s="122"/>
      <c r="G131" s="122">
        <v>13.3</v>
      </c>
      <c r="H131" s="122">
        <v>10.8</v>
      </c>
      <c r="I131" s="122"/>
      <c r="J131" s="122"/>
      <c r="K131" s="122"/>
      <c r="L131" s="122"/>
      <c r="M131" s="122"/>
      <c r="N131" s="122"/>
      <c r="O131" s="122"/>
      <c r="P131" s="122"/>
      <c r="Q131" s="189"/>
      <c r="R131" s="189"/>
      <c r="S131" s="140">
        <f t="shared" si="116"/>
        <v>0</v>
      </c>
      <c r="T131" s="141">
        <f t="shared" si="116"/>
        <v>0</v>
      </c>
      <c r="U131" s="123"/>
      <c r="V131" s="123"/>
      <c r="W131" s="123"/>
      <c r="X131" s="123"/>
      <c r="Y131" s="123"/>
      <c r="Z131" s="123"/>
      <c r="AA131" s="123"/>
      <c r="AB131" s="123"/>
      <c r="AC131" s="123"/>
      <c r="AD131" s="123"/>
      <c r="AE131" s="123"/>
      <c r="AF131" s="123"/>
      <c r="AG131" s="198"/>
      <c r="AH131" s="198"/>
      <c r="AI131" s="128">
        <f t="shared" si="117"/>
        <v>13.3</v>
      </c>
      <c r="AJ131" s="129">
        <f t="shared" si="117"/>
        <v>10.8</v>
      </c>
      <c r="AK131" s="102">
        <f t="shared" si="118"/>
        <v>0</v>
      </c>
      <c r="AL131" s="102">
        <f t="shared" si="118"/>
        <v>0</v>
      </c>
      <c r="AM131" s="102">
        <f t="shared" si="118"/>
        <v>13.3</v>
      </c>
      <c r="AN131" s="102">
        <f t="shared" si="118"/>
        <v>10.8</v>
      </c>
      <c r="AO131" s="102">
        <f t="shared" si="118"/>
        <v>0</v>
      </c>
      <c r="AP131" s="102">
        <f t="shared" si="118"/>
        <v>0</v>
      </c>
      <c r="AQ131" s="102">
        <f t="shared" si="118"/>
        <v>0</v>
      </c>
      <c r="AR131" s="102">
        <f t="shared" si="118"/>
        <v>0</v>
      </c>
      <c r="AS131" s="102">
        <f t="shared" si="118"/>
        <v>0</v>
      </c>
      <c r="AT131" s="102">
        <f t="shared" si="118"/>
        <v>0</v>
      </c>
      <c r="AU131" s="102">
        <f t="shared" si="118"/>
        <v>0</v>
      </c>
      <c r="AV131" s="102">
        <f t="shared" si="118"/>
        <v>0</v>
      </c>
      <c r="AW131" s="102">
        <f t="shared" si="118"/>
        <v>0</v>
      </c>
      <c r="AX131" s="102">
        <f t="shared" si="118"/>
        <v>0</v>
      </c>
      <c r="AY131" s="146">
        <f t="shared" si="80"/>
        <v>0</v>
      </c>
      <c r="AZ131" s="146">
        <f t="shared" si="80"/>
        <v>0</v>
      </c>
      <c r="BA131" s="146">
        <f t="shared" si="80"/>
        <v>0</v>
      </c>
      <c r="BB131" s="146">
        <f t="shared" si="80"/>
        <v>0</v>
      </c>
      <c r="BC131" s="146">
        <f t="shared" si="80"/>
        <v>0</v>
      </c>
      <c r="BD131" s="146">
        <f t="shared" si="80"/>
        <v>0</v>
      </c>
      <c r="BE131" s="146">
        <f t="shared" si="79"/>
        <v>0</v>
      </c>
      <c r="BF131" s="146">
        <f t="shared" si="79"/>
        <v>0</v>
      </c>
      <c r="BG131" s="146">
        <f t="shared" si="79"/>
        <v>0</v>
      </c>
      <c r="BH131" s="146">
        <f t="shared" si="79"/>
        <v>0</v>
      </c>
      <c r="BI131" s="146">
        <f t="shared" si="68"/>
        <v>0</v>
      </c>
      <c r="BJ131" s="146">
        <f t="shared" si="68"/>
        <v>0</v>
      </c>
      <c r="BK131" s="146">
        <f t="shared" si="68"/>
        <v>0</v>
      </c>
      <c r="BL131" s="146">
        <f t="shared" si="68"/>
        <v>0</v>
      </c>
      <c r="BM131" s="146">
        <f t="shared" si="68"/>
        <v>0</v>
      </c>
      <c r="BN131" s="146">
        <f t="shared" si="68"/>
        <v>0</v>
      </c>
      <c r="BO131" s="181">
        <f t="shared" si="57"/>
        <v>0</v>
      </c>
    </row>
    <row r="132" spans="1:67" ht="15" customHeight="1" x14ac:dyDescent="0.25">
      <c r="A132" s="9"/>
      <c r="B132" s="31" t="s">
        <v>172</v>
      </c>
      <c r="C132" s="140">
        <f t="shared" si="115"/>
        <v>0.7</v>
      </c>
      <c r="D132" s="141">
        <f t="shared" si="115"/>
        <v>0</v>
      </c>
      <c r="E132" s="122"/>
      <c r="F132" s="122"/>
      <c r="G132" s="122">
        <v>0.7</v>
      </c>
      <c r="H132" s="122"/>
      <c r="I132" s="122"/>
      <c r="J132" s="122"/>
      <c r="K132" s="122"/>
      <c r="L132" s="122"/>
      <c r="M132" s="122"/>
      <c r="N132" s="122"/>
      <c r="O132" s="122"/>
      <c r="P132" s="122"/>
      <c r="Q132" s="189"/>
      <c r="R132" s="189"/>
      <c r="S132" s="140">
        <f t="shared" si="116"/>
        <v>0</v>
      </c>
      <c r="T132" s="141">
        <f t="shared" si="116"/>
        <v>0</v>
      </c>
      <c r="U132" s="123"/>
      <c r="V132" s="123"/>
      <c r="W132" s="123"/>
      <c r="X132" s="123"/>
      <c r="Y132" s="123"/>
      <c r="Z132" s="123"/>
      <c r="AA132" s="123"/>
      <c r="AB132" s="123"/>
      <c r="AC132" s="123"/>
      <c r="AD132" s="123"/>
      <c r="AE132" s="123"/>
      <c r="AF132" s="123"/>
      <c r="AG132" s="198"/>
      <c r="AH132" s="198"/>
      <c r="AI132" s="128">
        <f t="shared" si="117"/>
        <v>0.7</v>
      </c>
      <c r="AJ132" s="129">
        <f t="shared" si="117"/>
        <v>0</v>
      </c>
      <c r="AK132" s="102">
        <f t="shared" si="118"/>
        <v>0</v>
      </c>
      <c r="AL132" s="102">
        <f t="shared" si="118"/>
        <v>0</v>
      </c>
      <c r="AM132" s="102">
        <f t="shared" si="118"/>
        <v>0.7</v>
      </c>
      <c r="AN132" s="102">
        <f t="shared" si="118"/>
        <v>0</v>
      </c>
      <c r="AO132" s="102">
        <f t="shared" si="118"/>
        <v>0</v>
      </c>
      <c r="AP132" s="102">
        <f t="shared" si="118"/>
        <v>0</v>
      </c>
      <c r="AQ132" s="102">
        <f t="shared" si="118"/>
        <v>0</v>
      </c>
      <c r="AR132" s="102">
        <f t="shared" si="118"/>
        <v>0</v>
      </c>
      <c r="AS132" s="102">
        <f t="shared" si="118"/>
        <v>0</v>
      </c>
      <c r="AT132" s="102">
        <f t="shared" si="118"/>
        <v>0</v>
      </c>
      <c r="AU132" s="102">
        <f t="shared" si="118"/>
        <v>0</v>
      </c>
      <c r="AV132" s="102">
        <f t="shared" si="118"/>
        <v>0</v>
      </c>
      <c r="AW132" s="102">
        <f t="shared" si="118"/>
        <v>0</v>
      </c>
      <c r="AX132" s="102">
        <f t="shared" si="118"/>
        <v>0</v>
      </c>
      <c r="AY132" s="146">
        <f t="shared" si="80"/>
        <v>0</v>
      </c>
      <c r="AZ132" s="146">
        <f t="shared" si="80"/>
        <v>0</v>
      </c>
      <c r="BA132" s="146">
        <f t="shared" si="80"/>
        <v>0</v>
      </c>
      <c r="BB132" s="146">
        <f t="shared" si="80"/>
        <v>0</v>
      </c>
      <c r="BC132" s="146">
        <f t="shared" si="80"/>
        <v>0</v>
      </c>
      <c r="BD132" s="146">
        <f t="shared" si="80"/>
        <v>0</v>
      </c>
      <c r="BE132" s="146">
        <f t="shared" si="79"/>
        <v>0</v>
      </c>
      <c r="BF132" s="146">
        <f t="shared" si="79"/>
        <v>0</v>
      </c>
      <c r="BG132" s="146">
        <f t="shared" si="79"/>
        <v>0</v>
      </c>
      <c r="BH132" s="146">
        <f t="shared" si="79"/>
        <v>0</v>
      </c>
      <c r="BI132" s="146">
        <f t="shared" si="68"/>
        <v>0</v>
      </c>
      <c r="BJ132" s="146">
        <f t="shared" si="68"/>
        <v>0</v>
      </c>
      <c r="BK132" s="146">
        <f t="shared" si="68"/>
        <v>0</v>
      </c>
      <c r="BL132" s="146">
        <f t="shared" si="68"/>
        <v>0</v>
      </c>
      <c r="BM132" s="146">
        <f t="shared" si="68"/>
        <v>0</v>
      </c>
      <c r="BN132" s="146">
        <f t="shared" si="68"/>
        <v>0</v>
      </c>
      <c r="BO132" s="181">
        <f t="shared" si="57"/>
        <v>0</v>
      </c>
    </row>
    <row r="133" spans="1:67" ht="15" customHeight="1" x14ac:dyDescent="0.25">
      <c r="A133" s="9"/>
      <c r="B133" s="8" t="s">
        <v>5</v>
      </c>
      <c r="C133" s="139">
        <f t="shared" si="115"/>
        <v>78.7</v>
      </c>
      <c r="D133" s="139">
        <f t="shared" si="115"/>
        <v>0</v>
      </c>
      <c r="E133" s="6">
        <v>59.2</v>
      </c>
      <c r="F133" s="6"/>
      <c r="G133" s="6"/>
      <c r="H133" s="6"/>
      <c r="I133" s="6"/>
      <c r="J133" s="6"/>
      <c r="K133" s="6"/>
      <c r="L133" s="6"/>
      <c r="M133" s="6">
        <v>11.4</v>
      </c>
      <c r="N133" s="6"/>
      <c r="O133" s="6"/>
      <c r="P133" s="6"/>
      <c r="Q133" s="188">
        <f>'[1]4 priedas_ nepanaudotos lėšos'!C46</f>
        <v>8.1</v>
      </c>
      <c r="R133" s="188">
        <f>'[1]4 priedas_ nepanaudotos lėšos'!D46</f>
        <v>0</v>
      </c>
      <c r="S133" s="139">
        <f t="shared" si="116"/>
        <v>0.4</v>
      </c>
      <c r="T133" s="139">
        <f t="shared" si="116"/>
        <v>0</v>
      </c>
      <c r="U133" s="120"/>
      <c r="V133" s="120"/>
      <c r="W133" s="120"/>
      <c r="X133" s="120"/>
      <c r="Y133" s="120"/>
      <c r="Z133" s="120"/>
      <c r="AA133" s="120"/>
      <c r="AB133" s="120"/>
      <c r="AC133" s="120">
        <v>0.4</v>
      </c>
      <c r="AD133" s="120"/>
      <c r="AE133" s="120"/>
      <c r="AF133" s="120"/>
      <c r="AG133" s="197">
        <f>'[1]4 priedas_ nepanaudotos lėšos'!O46</f>
        <v>0</v>
      </c>
      <c r="AH133" s="197">
        <f>'[1]4 priedas_ nepanaudotos lėšos'!P46</f>
        <v>0</v>
      </c>
      <c r="AI133" s="101">
        <f t="shared" si="117"/>
        <v>79.099999999999994</v>
      </c>
      <c r="AJ133" s="101">
        <f t="shared" si="117"/>
        <v>0</v>
      </c>
      <c r="AK133" s="5">
        <f t="shared" si="118"/>
        <v>59.2</v>
      </c>
      <c r="AL133" s="5">
        <f t="shared" si="118"/>
        <v>0</v>
      </c>
      <c r="AM133" s="5">
        <f t="shared" si="118"/>
        <v>0</v>
      </c>
      <c r="AN133" s="5">
        <f t="shared" si="118"/>
        <v>0</v>
      </c>
      <c r="AO133" s="5">
        <f t="shared" si="118"/>
        <v>0</v>
      </c>
      <c r="AP133" s="5">
        <f t="shared" si="118"/>
        <v>0</v>
      </c>
      <c r="AQ133" s="5">
        <f t="shared" si="118"/>
        <v>0</v>
      </c>
      <c r="AR133" s="5">
        <f t="shared" si="118"/>
        <v>0</v>
      </c>
      <c r="AS133" s="5">
        <f t="shared" si="118"/>
        <v>11.8</v>
      </c>
      <c r="AT133" s="5">
        <f t="shared" si="118"/>
        <v>0</v>
      </c>
      <c r="AU133" s="5">
        <f t="shared" si="118"/>
        <v>0</v>
      </c>
      <c r="AV133" s="5">
        <f t="shared" si="118"/>
        <v>0</v>
      </c>
      <c r="AW133" s="5">
        <f t="shared" si="118"/>
        <v>8.1</v>
      </c>
      <c r="AX133" s="5">
        <f t="shared" si="118"/>
        <v>0</v>
      </c>
      <c r="AY133" s="146">
        <f t="shared" si="80"/>
        <v>-0.39999999999999147</v>
      </c>
      <c r="AZ133" s="146">
        <f t="shared" si="80"/>
        <v>0</v>
      </c>
      <c r="BA133" s="146">
        <f t="shared" si="80"/>
        <v>0</v>
      </c>
      <c r="BB133" s="146">
        <f t="shared" si="80"/>
        <v>0</v>
      </c>
      <c r="BC133" s="146">
        <f t="shared" si="80"/>
        <v>0</v>
      </c>
      <c r="BD133" s="146">
        <f t="shared" si="80"/>
        <v>0</v>
      </c>
      <c r="BE133" s="146">
        <f t="shared" si="79"/>
        <v>0</v>
      </c>
      <c r="BF133" s="146">
        <f t="shared" si="79"/>
        <v>0</v>
      </c>
      <c r="BG133" s="146">
        <f t="shared" si="79"/>
        <v>0</v>
      </c>
      <c r="BH133" s="146">
        <f t="shared" si="79"/>
        <v>0</v>
      </c>
      <c r="BI133" s="146">
        <f t="shared" si="68"/>
        <v>-0.40000000000000036</v>
      </c>
      <c r="BJ133" s="146">
        <f t="shared" si="68"/>
        <v>0</v>
      </c>
      <c r="BK133" s="146">
        <f t="shared" si="68"/>
        <v>0</v>
      </c>
      <c r="BL133" s="146">
        <f t="shared" si="68"/>
        <v>0</v>
      </c>
      <c r="BM133" s="146">
        <f t="shared" si="68"/>
        <v>0</v>
      </c>
      <c r="BN133" s="146">
        <f t="shared" si="68"/>
        <v>0</v>
      </c>
      <c r="BO133" s="181">
        <f t="shared" si="57"/>
        <v>8.5487172896137054E-15</v>
      </c>
    </row>
    <row r="134" spans="1:67" ht="15" customHeight="1" x14ac:dyDescent="0.25">
      <c r="A134" s="9"/>
      <c r="B134" s="7" t="s">
        <v>293</v>
      </c>
      <c r="C134" s="139">
        <f t="shared" si="115"/>
        <v>15.6</v>
      </c>
      <c r="D134" s="139">
        <f t="shared" si="115"/>
        <v>15.2</v>
      </c>
      <c r="E134" s="6"/>
      <c r="F134" s="6"/>
      <c r="G134" s="6">
        <f t="shared" ref="G134:H134" si="119">G135</f>
        <v>15.6</v>
      </c>
      <c r="H134" s="6">
        <f t="shared" si="119"/>
        <v>15.2</v>
      </c>
      <c r="I134" s="6"/>
      <c r="J134" s="6"/>
      <c r="K134" s="6"/>
      <c r="L134" s="6"/>
      <c r="M134" s="6"/>
      <c r="N134" s="6"/>
      <c r="O134" s="6"/>
      <c r="P134" s="6"/>
      <c r="Q134" s="188"/>
      <c r="R134" s="188"/>
      <c r="S134" s="139">
        <f t="shared" si="116"/>
        <v>0</v>
      </c>
      <c r="T134" s="139">
        <f t="shared" si="116"/>
        <v>0</v>
      </c>
      <c r="U134" s="120"/>
      <c r="V134" s="120"/>
      <c r="W134" s="120">
        <f t="shared" ref="W134:X134" si="120">W135</f>
        <v>0</v>
      </c>
      <c r="X134" s="120">
        <f t="shared" si="120"/>
        <v>0</v>
      </c>
      <c r="Y134" s="120"/>
      <c r="Z134" s="120"/>
      <c r="AA134" s="120"/>
      <c r="AB134" s="120"/>
      <c r="AC134" s="120"/>
      <c r="AD134" s="120"/>
      <c r="AE134" s="120"/>
      <c r="AF134" s="120"/>
      <c r="AG134" s="197"/>
      <c r="AH134" s="197"/>
      <c r="AI134" s="101">
        <f t="shared" si="117"/>
        <v>15.6</v>
      </c>
      <c r="AJ134" s="101">
        <f t="shared" si="117"/>
        <v>15.2</v>
      </c>
      <c r="AK134" s="5">
        <f t="shared" si="118"/>
        <v>0</v>
      </c>
      <c r="AL134" s="5">
        <f t="shared" si="118"/>
        <v>0</v>
      </c>
      <c r="AM134" s="5">
        <f t="shared" si="118"/>
        <v>15.6</v>
      </c>
      <c r="AN134" s="5">
        <f t="shared" si="118"/>
        <v>15.2</v>
      </c>
      <c r="AO134" s="5">
        <f t="shared" si="118"/>
        <v>0</v>
      </c>
      <c r="AP134" s="5">
        <f t="shared" si="118"/>
        <v>0</v>
      </c>
      <c r="AQ134" s="5">
        <f t="shared" si="118"/>
        <v>0</v>
      </c>
      <c r="AR134" s="5">
        <f t="shared" si="118"/>
        <v>0</v>
      </c>
      <c r="AS134" s="5">
        <f t="shared" si="118"/>
        <v>0</v>
      </c>
      <c r="AT134" s="5">
        <f t="shared" si="118"/>
        <v>0</v>
      </c>
      <c r="AU134" s="5">
        <f t="shared" si="118"/>
        <v>0</v>
      </c>
      <c r="AV134" s="5">
        <f t="shared" si="118"/>
        <v>0</v>
      </c>
      <c r="AW134" s="5">
        <f t="shared" si="118"/>
        <v>0</v>
      </c>
      <c r="AX134" s="5">
        <f t="shared" si="118"/>
        <v>0</v>
      </c>
      <c r="AY134" s="146">
        <f t="shared" si="80"/>
        <v>0</v>
      </c>
      <c r="AZ134" s="146">
        <f t="shared" si="80"/>
        <v>0</v>
      </c>
      <c r="BA134" s="146">
        <f t="shared" si="80"/>
        <v>0</v>
      </c>
      <c r="BB134" s="146">
        <f t="shared" si="80"/>
        <v>0</v>
      </c>
      <c r="BC134" s="146">
        <f t="shared" si="80"/>
        <v>0</v>
      </c>
      <c r="BD134" s="146">
        <f t="shared" si="80"/>
        <v>0</v>
      </c>
      <c r="BE134" s="146">
        <f t="shared" si="79"/>
        <v>0</v>
      </c>
      <c r="BF134" s="146">
        <f t="shared" si="79"/>
        <v>0</v>
      </c>
      <c r="BG134" s="146">
        <f t="shared" si="79"/>
        <v>0</v>
      </c>
      <c r="BH134" s="146">
        <f t="shared" si="79"/>
        <v>0</v>
      </c>
      <c r="BI134" s="146">
        <f t="shared" si="68"/>
        <v>0</v>
      </c>
      <c r="BJ134" s="146">
        <f t="shared" si="68"/>
        <v>0</v>
      </c>
      <c r="BK134" s="146">
        <f t="shared" si="68"/>
        <v>0</v>
      </c>
      <c r="BL134" s="146">
        <f t="shared" si="68"/>
        <v>0</v>
      </c>
      <c r="BM134" s="146">
        <f t="shared" si="68"/>
        <v>0</v>
      </c>
      <c r="BN134" s="146">
        <f t="shared" si="68"/>
        <v>0</v>
      </c>
      <c r="BO134" s="181">
        <f t="shared" si="57"/>
        <v>0</v>
      </c>
    </row>
    <row r="135" spans="1:67" ht="15" customHeight="1" x14ac:dyDescent="0.25">
      <c r="A135" s="24"/>
      <c r="B135" s="32" t="s">
        <v>171</v>
      </c>
      <c r="C135" s="141">
        <f t="shared" si="115"/>
        <v>15.6</v>
      </c>
      <c r="D135" s="141">
        <f t="shared" si="115"/>
        <v>15.2</v>
      </c>
      <c r="E135" s="122"/>
      <c r="F135" s="122"/>
      <c r="G135" s="122">
        <v>15.6</v>
      </c>
      <c r="H135" s="122">
        <v>15.2</v>
      </c>
      <c r="I135" s="122"/>
      <c r="J135" s="122"/>
      <c r="K135" s="122"/>
      <c r="L135" s="122"/>
      <c r="M135" s="122"/>
      <c r="N135" s="122"/>
      <c r="O135" s="122"/>
      <c r="P135" s="122"/>
      <c r="Q135" s="189"/>
      <c r="R135" s="189"/>
      <c r="S135" s="141">
        <f t="shared" si="116"/>
        <v>0</v>
      </c>
      <c r="T135" s="141">
        <f t="shared" si="116"/>
        <v>0</v>
      </c>
      <c r="U135" s="123"/>
      <c r="V135" s="123"/>
      <c r="W135" s="123"/>
      <c r="X135" s="123"/>
      <c r="Y135" s="123"/>
      <c r="Z135" s="123"/>
      <c r="AA135" s="123"/>
      <c r="AB135" s="123"/>
      <c r="AC135" s="123"/>
      <c r="AD135" s="123"/>
      <c r="AE135" s="123"/>
      <c r="AF135" s="123"/>
      <c r="AG135" s="198"/>
      <c r="AH135" s="198"/>
      <c r="AI135" s="129">
        <f t="shared" si="117"/>
        <v>15.6</v>
      </c>
      <c r="AJ135" s="129">
        <f t="shared" si="117"/>
        <v>15.2</v>
      </c>
      <c r="AK135" s="102">
        <f t="shared" si="118"/>
        <v>0</v>
      </c>
      <c r="AL135" s="102">
        <f t="shared" si="118"/>
        <v>0</v>
      </c>
      <c r="AM135" s="102">
        <f t="shared" si="118"/>
        <v>15.6</v>
      </c>
      <c r="AN135" s="102">
        <f t="shared" si="118"/>
        <v>15.2</v>
      </c>
      <c r="AO135" s="102">
        <f t="shared" si="118"/>
        <v>0</v>
      </c>
      <c r="AP135" s="102">
        <f t="shared" si="118"/>
        <v>0</v>
      </c>
      <c r="AQ135" s="102">
        <f t="shared" si="118"/>
        <v>0</v>
      </c>
      <c r="AR135" s="102">
        <f t="shared" si="118"/>
        <v>0</v>
      </c>
      <c r="AS135" s="102">
        <f t="shared" si="118"/>
        <v>0</v>
      </c>
      <c r="AT135" s="102">
        <f t="shared" si="118"/>
        <v>0</v>
      </c>
      <c r="AU135" s="102">
        <f t="shared" si="118"/>
        <v>0</v>
      </c>
      <c r="AV135" s="102">
        <f t="shared" si="118"/>
        <v>0</v>
      </c>
      <c r="AW135" s="102">
        <f t="shared" si="118"/>
        <v>0</v>
      </c>
      <c r="AX135" s="102">
        <f t="shared" si="118"/>
        <v>0</v>
      </c>
      <c r="AY135" s="146">
        <f t="shared" si="80"/>
        <v>0</v>
      </c>
      <c r="AZ135" s="146">
        <f t="shared" si="80"/>
        <v>0</v>
      </c>
      <c r="BA135" s="146">
        <f t="shared" si="80"/>
        <v>0</v>
      </c>
      <c r="BB135" s="146">
        <f t="shared" si="80"/>
        <v>0</v>
      </c>
      <c r="BC135" s="146">
        <f t="shared" si="80"/>
        <v>0</v>
      </c>
      <c r="BD135" s="146">
        <f t="shared" si="80"/>
        <v>0</v>
      </c>
      <c r="BE135" s="146">
        <f t="shared" si="79"/>
        <v>0</v>
      </c>
      <c r="BF135" s="146">
        <f t="shared" si="79"/>
        <v>0</v>
      </c>
      <c r="BG135" s="146">
        <f t="shared" si="79"/>
        <v>0</v>
      </c>
      <c r="BH135" s="146">
        <f t="shared" si="79"/>
        <v>0</v>
      </c>
      <c r="BI135" s="146">
        <f t="shared" si="68"/>
        <v>0</v>
      </c>
      <c r="BJ135" s="146">
        <f t="shared" si="68"/>
        <v>0</v>
      </c>
      <c r="BK135" s="146">
        <f t="shared" si="68"/>
        <v>0</v>
      </c>
      <c r="BL135" s="146">
        <f t="shared" si="68"/>
        <v>0</v>
      </c>
      <c r="BM135" s="146">
        <f t="shared" si="68"/>
        <v>0</v>
      </c>
      <c r="BN135" s="146">
        <f t="shared" si="68"/>
        <v>0</v>
      </c>
      <c r="BO135" s="181">
        <f t="shared" si="57"/>
        <v>0</v>
      </c>
    </row>
    <row r="136" spans="1:67" ht="15" customHeight="1" x14ac:dyDescent="0.25">
      <c r="A136" s="3" t="s">
        <v>18</v>
      </c>
      <c r="B136" s="104" t="s">
        <v>302</v>
      </c>
      <c r="C136" s="136">
        <f>C137+C140+C141</f>
        <v>168.2</v>
      </c>
      <c r="D136" s="137">
        <f t="shared" ref="D136:F136" si="121">D137+D140+D141</f>
        <v>104.5</v>
      </c>
      <c r="E136" s="117">
        <f t="shared" si="121"/>
        <v>153.4</v>
      </c>
      <c r="F136" s="117">
        <f t="shared" si="121"/>
        <v>91.8</v>
      </c>
      <c r="G136" s="117">
        <f>G137+G140+G141</f>
        <v>14.1</v>
      </c>
      <c r="H136" s="117">
        <f t="shared" ref="H136:V136" si="122">H137+H140+H141</f>
        <v>12.7</v>
      </c>
      <c r="I136" s="117">
        <f t="shared" si="122"/>
        <v>0</v>
      </c>
      <c r="J136" s="117">
        <f t="shared" si="122"/>
        <v>0</v>
      </c>
      <c r="K136" s="117">
        <f t="shared" si="122"/>
        <v>0</v>
      </c>
      <c r="L136" s="117">
        <f t="shared" si="122"/>
        <v>0</v>
      </c>
      <c r="M136" s="117">
        <f t="shared" si="122"/>
        <v>0.7</v>
      </c>
      <c r="N136" s="117">
        <f t="shared" si="122"/>
        <v>0</v>
      </c>
      <c r="O136" s="117">
        <f t="shared" si="122"/>
        <v>0</v>
      </c>
      <c r="P136" s="117">
        <f t="shared" si="122"/>
        <v>0</v>
      </c>
      <c r="Q136" s="187">
        <f t="shared" si="122"/>
        <v>0</v>
      </c>
      <c r="R136" s="187">
        <f t="shared" si="122"/>
        <v>0</v>
      </c>
      <c r="S136" s="136">
        <f t="shared" si="122"/>
        <v>0</v>
      </c>
      <c r="T136" s="137">
        <f t="shared" si="122"/>
        <v>0</v>
      </c>
      <c r="U136" s="119">
        <f t="shared" si="122"/>
        <v>0</v>
      </c>
      <c r="V136" s="119">
        <f t="shared" si="122"/>
        <v>0</v>
      </c>
      <c r="W136" s="119">
        <f>W137+W140+W141</f>
        <v>0</v>
      </c>
      <c r="X136" s="119">
        <f t="shared" ref="X136:AL136" si="123">X137+X140+X141</f>
        <v>0</v>
      </c>
      <c r="Y136" s="119">
        <f t="shared" si="123"/>
        <v>0</v>
      </c>
      <c r="Z136" s="119">
        <f t="shared" si="123"/>
        <v>0</v>
      </c>
      <c r="AA136" s="119">
        <f t="shared" si="123"/>
        <v>0</v>
      </c>
      <c r="AB136" s="119">
        <f t="shared" si="123"/>
        <v>0</v>
      </c>
      <c r="AC136" s="119">
        <f t="shared" si="123"/>
        <v>0</v>
      </c>
      <c r="AD136" s="119">
        <f t="shared" si="123"/>
        <v>0</v>
      </c>
      <c r="AE136" s="119">
        <f t="shared" si="123"/>
        <v>0</v>
      </c>
      <c r="AF136" s="119">
        <f t="shared" si="123"/>
        <v>0</v>
      </c>
      <c r="AG136" s="196">
        <f t="shared" si="123"/>
        <v>0</v>
      </c>
      <c r="AH136" s="196">
        <f t="shared" si="123"/>
        <v>0</v>
      </c>
      <c r="AI136" s="13">
        <f t="shared" si="123"/>
        <v>168.2</v>
      </c>
      <c r="AJ136" s="11">
        <f t="shared" si="123"/>
        <v>104.5</v>
      </c>
      <c r="AK136" s="94">
        <f t="shared" si="123"/>
        <v>153.4</v>
      </c>
      <c r="AL136" s="94">
        <f t="shared" si="123"/>
        <v>91.8</v>
      </c>
      <c r="AM136" s="94">
        <f>AM137+AM140+AM141</f>
        <v>14.1</v>
      </c>
      <c r="AN136" s="94">
        <f t="shared" ref="AN136:AX136" si="124">AN137+AN140+AN141</f>
        <v>12.7</v>
      </c>
      <c r="AO136" s="94">
        <f t="shared" si="124"/>
        <v>0</v>
      </c>
      <c r="AP136" s="94">
        <f t="shared" si="124"/>
        <v>0</v>
      </c>
      <c r="AQ136" s="94">
        <f t="shared" si="124"/>
        <v>0</v>
      </c>
      <c r="AR136" s="94">
        <f t="shared" si="124"/>
        <v>0</v>
      </c>
      <c r="AS136" s="94">
        <f t="shared" si="124"/>
        <v>0.7</v>
      </c>
      <c r="AT136" s="94">
        <f t="shared" si="124"/>
        <v>0</v>
      </c>
      <c r="AU136" s="94">
        <f t="shared" si="124"/>
        <v>0</v>
      </c>
      <c r="AV136" s="94">
        <f t="shared" si="124"/>
        <v>0</v>
      </c>
      <c r="AW136" s="94">
        <f t="shared" si="124"/>
        <v>0</v>
      </c>
      <c r="AX136" s="94">
        <f t="shared" si="124"/>
        <v>0</v>
      </c>
      <c r="AY136" s="146">
        <f t="shared" si="80"/>
        <v>0</v>
      </c>
      <c r="AZ136" s="146">
        <f t="shared" si="80"/>
        <v>0</v>
      </c>
      <c r="BA136" s="146">
        <f t="shared" si="80"/>
        <v>0</v>
      </c>
      <c r="BB136" s="146">
        <f t="shared" si="80"/>
        <v>0</v>
      </c>
      <c r="BC136" s="146">
        <f t="shared" si="80"/>
        <v>0</v>
      </c>
      <c r="BD136" s="146">
        <f t="shared" si="80"/>
        <v>0</v>
      </c>
      <c r="BE136" s="146">
        <f t="shared" si="79"/>
        <v>0</v>
      </c>
      <c r="BF136" s="146">
        <f t="shared" si="79"/>
        <v>0</v>
      </c>
      <c r="BG136" s="146">
        <f t="shared" si="79"/>
        <v>0</v>
      </c>
      <c r="BH136" s="146">
        <f t="shared" si="79"/>
        <v>0</v>
      </c>
      <c r="BI136" s="146">
        <f t="shared" si="68"/>
        <v>0</v>
      </c>
      <c r="BJ136" s="146">
        <f t="shared" si="68"/>
        <v>0</v>
      </c>
      <c r="BK136" s="146">
        <f t="shared" si="68"/>
        <v>0</v>
      </c>
      <c r="BL136" s="146">
        <f t="shared" si="68"/>
        <v>0</v>
      </c>
      <c r="BM136" s="146">
        <f t="shared" si="68"/>
        <v>0</v>
      </c>
      <c r="BN136" s="146">
        <f t="shared" si="68"/>
        <v>0</v>
      </c>
      <c r="BO136" s="181">
        <f t="shared" si="57"/>
        <v>0</v>
      </c>
    </row>
    <row r="137" spans="1:67" ht="15" customHeight="1" x14ac:dyDescent="0.25">
      <c r="A137" s="9"/>
      <c r="B137" s="19" t="s">
        <v>289</v>
      </c>
      <c r="C137" s="138">
        <f t="shared" ref="C137:D142" si="125">E137+G137+I137+K137+M137+O137+Q137</f>
        <v>117.3</v>
      </c>
      <c r="D137" s="139">
        <f t="shared" si="125"/>
        <v>99.6</v>
      </c>
      <c r="E137" s="6">
        <v>107.8</v>
      </c>
      <c r="F137" s="6">
        <v>91.8</v>
      </c>
      <c r="G137" s="6">
        <f>G138+G139</f>
        <v>9</v>
      </c>
      <c r="H137" s="6">
        <f>H138+H139</f>
        <v>7.8</v>
      </c>
      <c r="I137" s="6"/>
      <c r="J137" s="6"/>
      <c r="K137" s="6"/>
      <c r="L137" s="6"/>
      <c r="M137" s="6">
        <v>0.5</v>
      </c>
      <c r="N137" s="6"/>
      <c r="O137" s="6"/>
      <c r="P137" s="6"/>
      <c r="Q137" s="188"/>
      <c r="R137" s="188"/>
      <c r="S137" s="138">
        <f t="shared" ref="S137:T142" si="126">U137+W137+Y137+AA137+AC137+AE137+AG137</f>
        <v>-1.2</v>
      </c>
      <c r="T137" s="139">
        <f t="shared" si="126"/>
        <v>0</v>
      </c>
      <c r="U137" s="120">
        <v>-1.2</v>
      </c>
      <c r="V137" s="120"/>
      <c r="W137" s="120">
        <f>W138+W139</f>
        <v>0</v>
      </c>
      <c r="X137" s="120">
        <f>X138+X139</f>
        <v>0</v>
      </c>
      <c r="Y137" s="120"/>
      <c r="Z137" s="120"/>
      <c r="AA137" s="120"/>
      <c r="AB137" s="120"/>
      <c r="AC137" s="120"/>
      <c r="AD137" s="120"/>
      <c r="AE137" s="120"/>
      <c r="AF137" s="120"/>
      <c r="AG137" s="197"/>
      <c r="AH137" s="197"/>
      <c r="AI137" s="100">
        <f t="shared" ref="AI137:AJ142" si="127">AK137+AM137+AO137+AQ137+AS137+AU137+AW137</f>
        <v>116.1</v>
      </c>
      <c r="AJ137" s="101">
        <f t="shared" si="127"/>
        <v>99.6</v>
      </c>
      <c r="AK137" s="5">
        <f t="shared" ref="AK137:AX142" si="128">E137+U137</f>
        <v>106.6</v>
      </c>
      <c r="AL137" s="5">
        <f t="shared" si="128"/>
        <v>91.8</v>
      </c>
      <c r="AM137" s="5">
        <f t="shared" si="128"/>
        <v>9</v>
      </c>
      <c r="AN137" s="5">
        <f t="shared" si="128"/>
        <v>7.8</v>
      </c>
      <c r="AO137" s="5">
        <f t="shared" si="128"/>
        <v>0</v>
      </c>
      <c r="AP137" s="5">
        <f t="shared" si="128"/>
        <v>0</v>
      </c>
      <c r="AQ137" s="5">
        <f t="shared" si="128"/>
        <v>0</v>
      </c>
      <c r="AR137" s="5">
        <f t="shared" si="128"/>
        <v>0</v>
      </c>
      <c r="AS137" s="5">
        <f t="shared" si="128"/>
        <v>0.5</v>
      </c>
      <c r="AT137" s="5">
        <f t="shared" si="128"/>
        <v>0</v>
      </c>
      <c r="AU137" s="5">
        <f t="shared" si="128"/>
        <v>0</v>
      </c>
      <c r="AV137" s="5">
        <f t="shared" si="128"/>
        <v>0</v>
      </c>
      <c r="AW137" s="5">
        <f t="shared" si="128"/>
        <v>0</v>
      </c>
      <c r="AX137" s="5">
        <f t="shared" si="128"/>
        <v>0</v>
      </c>
      <c r="AY137" s="146">
        <f t="shared" si="80"/>
        <v>1.2000000000000028</v>
      </c>
      <c r="AZ137" s="146">
        <f t="shared" si="80"/>
        <v>0</v>
      </c>
      <c r="BA137" s="146">
        <f t="shared" si="80"/>
        <v>1.2000000000000028</v>
      </c>
      <c r="BB137" s="146">
        <f t="shared" si="80"/>
        <v>0</v>
      </c>
      <c r="BC137" s="146">
        <f t="shared" si="80"/>
        <v>0</v>
      </c>
      <c r="BD137" s="146">
        <f t="shared" si="80"/>
        <v>0</v>
      </c>
      <c r="BE137" s="146">
        <f t="shared" si="79"/>
        <v>0</v>
      </c>
      <c r="BF137" s="146">
        <f t="shared" si="79"/>
        <v>0</v>
      </c>
      <c r="BG137" s="146">
        <f t="shared" si="79"/>
        <v>0</v>
      </c>
      <c r="BH137" s="146">
        <f t="shared" si="79"/>
        <v>0</v>
      </c>
      <c r="BI137" s="146">
        <f t="shared" si="68"/>
        <v>0</v>
      </c>
      <c r="BJ137" s="146">
        <f t="shared" si="68"/>
        <v>0</v>
      </c>
      <c r="BK137" s="146">
        <f t="shared" si="68"/>
        <v>0</v>
      </c>
      <c r="BL137" s="146">
        <f t="shared" si="68"/>
        <v>0</v>
      </c>
      <c r="BM137" s="146">
        <f t="shared" si="68"/>
        <v>0</v>
      </c>
      <c r="BN137" s="146">
        <f t="shared" si="68"/>
        <v>0</v>
      </c>
      <c r="BO137" s="181">
        <f t="shared" si="57"/>
        <v>2.886579864025407E-15</v>
      </c>
    </row>
    <row r="138" spans="1:67" ht="15" customHeight="1" x14ac:dyDescent="0.25">
      <c r="A138" s="9"/>
      <c r="B138" s="29" t="s">
        <v>223</v>
      </c>
      <c r="C138" s="140">
        <f t="shared" si="125"/>
        <v>8.8000000000000007</v>
      </c>
      <c r="D138" s="141">
        <f t="shared" si="125"/>
        <v>7.8</v>
      </c>
      <c r="E138" s="122"/>
      <c r="F138" s="122"/>
      <c r="G138" s="122">
        <v>8.8000000000000007</v>
      </c>
      <c r="H138" s="122">
        <v>7.8</v>
      </c>
      <c r="I138" s="122"/>
      <c r="J138" s="122"/>
      <c r="K138" s="122"/>
      <c r="L138" s="122"/>
      <c r="M138" s="122"/>
      <c r="N138" s="122"/>
      <c r="O138" s="122"/>
      <c r="P138" s="122"/>
      <c r="Q138" s="189"/>
      <c r="R138" s="189"/>
      <c r="S138" s="140">
        <f t="shared" si="126"/>
        <v>0</v>
      </c>
      <c r="T138" s="141">
        <f t="shared" si="126"/>
        <v>0</v>
      </c>
      <c r="U138" s="123"/>
      <c r="V138" s="123"/>
      <c r="W138" s="123"/>
      <c r="X138" s="123"/>
      <c r="Y138" s="123"/>
      <c r="Z138" s="123"/>
      <c r="AA138" s="123"/>
      <c r="AB138" s="123"/>
      <c r="AC138" s="123"/>
      <c r="AD138" s="123"/>
      <c r="AE138" s="123"/>
      <c r="AF138" s="123"/>
      <c r="AG138" s="198"/>
      <c r="AH138" s="198"/>
      <c r="AI138" s="128">
        <f t="shared" si="127"/>
        <v>8.8000000000000007</v>
      </c>
      <c r="AJ138" s="129">
        <f t="shared" si="127"/>
        <v>7.8</v>
      </c>
      <c r="AK138" s="102">
        <f t="shared" si="128"/>
        <v>0</v>
      </c>
      <c r="AL138" s="102">
        <f t="shared" si="128"/>
        <v>0</v>
      </c>
      <c r="AM138" s="102">
        <f t="shared" si="128"/>
        <v>8.8000000000000007</v>
      </c>
      <c r="AN138" s="102">
        <f t="shared" si="128"/>
        <v>7.8</v>
      </c>
      <c r="AO138" s="102">
        <f t="shared" si="128"/>
        <v>0</v>
      </c>
      <c r="AP138" s="102">
        <f t="shared" si="128"/>
        <v>0</v>
      </c>
      <c r="AQ138" s="102">
        <f t="shared" si="128"/>
        <v>0</v>
      </c>
      <c r="AR138" s="102">
        <f t="shared" si="128"/>
        <v>0</v>
      </c>
      <c r="AS138" s="102">
        <f t="shared" si="128"/>
        <v>0</v>
      </c>
      <c r="AT138" s="102">
        <f t="shared" si="128"/>
        <v>0</v>
      </c>
      <c r="AU138" s="102">
        <f t="shared" si="128"/>
        <v>0</v>
      </c>
      <c r="AV138" s="102">
        <f t="shared" si="128"/>
        <v>0</v>
      </c>
      <c r="AW138" s="102">
        <f t="shared" si="128"/>
        <v>0</v>
      </c>
      <c r="AX138" s="102">
        <f t="shared" si="128"/>
        <v>0</v>
      </c>
      <c r="AY138" s="146">
        <f t="shared" si="80"/>
        <v>0</v>
      </c>
      <c r="AZ138" s="146">
        <f t="shared" si="80"/>
        <v>0</v>
      </c>
      <c r="BA138" s="146">
        <f t="shared" si="80"/>
        <v>0</v>
      </c>
      <c r="BB138" s="146">
        <f t="shared" si="80"/>
        <v>0</v>
      </c>
      <c r="BC138" s="146">
        <f t="shared" si="80"/>
        <v>0</v>
      </c>
      <c r="BD138" s="146">
        <f t="shared" si="80"/>
        <v>0</v>
      </c>
      <c r="BE138" s="146">
        <f t="shared" si="79"/>
        <v>0</v>
      </c>
      <c r="BF138" s="146">
        <f t="shared" si="79"/>
        <v>0</v>
      </c>
      <c r="BG138" s="146">
        <f t="shared" si="79"/>
        <v>0</v>
      </c>
      <c r="BH138" s="146">
        <f t="shared" si="79"/>
        <v>0</v>
      </c>
      <c r="BI138" s="146">
        <f t="shared" si="68"/>
        <v>0</v>
      </c>
      <c r="BJ138" s="146">
        <f t="shared" si="68"/>
        <v>0</v>
      </c>
      <c r="BK138" s="146">
        <f t="shared" si="68"/>
        <v>0</v>
      </c>
      <c r="BL138" s="146">
        <f t="shared" si="68"/>
        <v>0</v>
      </c>
      <c r="BM138" s="146">
        <f t="shared" si="68"/>
        <v>0</v>
      </c>
      <c r="BN138" s="146">
        <f t="shared" si="68"/>
        <v>0</v>
      </c>
      <c r="BO138" s="181">
        <f t="shared" si="57"/>
        <v>0</v>
      </c>
    </row>
    <row r="139" spans="1:67" ht="15" customHeight="1" x14ac:dyDescent="0.25">
      <c r="A139" s="9"/>
      <c r="B139" s="31" t="s">
        <v>172</v>
      </c>
      <c r="C139" s="140">
        <f t="shared" si="125"/>
        <v>0.2</v>
      </c>
      <c r="D139" s="141">
        <f t="shared" si="125"/>
        <v>0</v>
      </c>
      <c r="E139" s="122"/>
      <c r="F139" s="122"/>
      <c r="G139" s="122">
        <v>0.2</v>
      </c>
      <c r="H139" s="122"/>
      <c r="I139" s="122"/>
      <c r="J139" s="122"/>
      <c r="K139" s="122"/>
      <c r="L139" s="122"/>
      <c r="M139" s="122"/>
      <c r="N139" s="122"/>
      <c r="O139" s="122"/>
      <c r="P139" s="122"/>
      <c r="Q139" s="189"/>
      <c r="R139" s="189"/>
      <c r="S139" s="140">
        <f t="shared" si="126"/>
        <v>0</v>
      </c>
      <c r="T139" s="141">
        <f t="shared" si="126"/>
        <v>0</v>
      </c>
      <c r="U139" s="123"/>
      <c r="V139" s="123"/>
      <c r="W139" s="123"/>
      <c r="X139" s="123"/>
      <c r="Y139" s="123"/>
      <c r="Z139" s="123"/>
      <c r="AA139" s="123"/>
      <c r="AB139" s="123"/>
      <c r="AC139" s="123"/>
      <c r="AD139" s="123"/>
      <c r="AE139" s="123"/>
      <c r="AF139" s="123"/>
      <c r="AG139" s="198"/>
      <c r="AH139" s="198"/>
      <c r="AI139" s="128">
        <f t="shared" si="127"/>
        <v>0.2</v>
      </c>
      <c r="AJ139" s="129">
        <f t="shared" si="127"/>
        <v>0</v>
      </c>
      <c r="AK139" s="102">
        <f t="shared" si="128"/>
        <v>0</v>
      </c>
      <c r="AL139" s="102">
        <f t="shared" si="128"/>
        <v>0</v>
      </c>
      <c r="AM139" s="102">
        <f t="shared" si="128"/>
        <v>0.2</v>
      </c>
      <c r="AN139" s="102">
        <f t="shared" si="128"/>
        <v>0</v>
      </c>
      <c r="AO139" s="102">
        <f t="shared" si="128"/>
        <v>0</v>
      </c>
      <c r="AP139" s="102">
        <f t="shared" si="128"/>
        <v>0</v>
      </c>
      <c r="AQ139" s="102">
        <f t="shared" si="128"/>
        <v>0</v>
      </c>
      <c r="AR139" s="102">
        <f t="shared" si="128"/>
        <v>0</v>
      </c>
      <c r="AS139" s="102">
        <f t="shared" si="128"/>
        <v>0</v>
      </c>
      <c r="AT139" s="102">
        <f t="shared" si="128"/>
        <v>0</v>
      </c>
      <c r="AU139" s="102">
        <f t="shared" si="128"/>
        <v>0</v>
      </c>
      <c r="AV139" s="102">
        <f t="shared" si="128"/>
        <v>0</v>
      </c>
      <c r="AW139" s="102">
        <f t="shared" si="128"/>
        <v>0</v>
      </c>
      <c r="AX139" s="102">
        <f t="shared" si="128"/>
        <v>0</v>
      </c>
      <c r="AY139" s="146">
        <f t="shared" si="80"/>
        <v>0</v>
      </c>
      <c r="AZ139" s="146">
        <f t="shared" si="80"/>
        <v>0</v>
      </c>
      <c r="BA139" s="146">
        <f t="shared" si="80"/>
        <v>0</v>
      </c>
      <c r="BB139" s="146">
        <f t="shared" si="80"/>
        <v>0</v>
      </c>
      <c r="BC139" s="146">
        <f t="shared" si="80"/>
        <v>0</v>
      </c>
      <c r="BD139" s="146">
        <f t="shared" si="80"/>
        <v>0</v>
      </c>
      <c r="BE139" s="146">
        <f t="shared" si="79"/>
        <v>0</v>
      </c>
      <c r="BF139" s="146">
        <f t="shared" si="79"/>
        <v>0</v>
      </c>
      <c r="BG139" s="146">
        <f t="shared" si="79"/>
        <v>0</v>
      </c>
      <c r="BH139" s="146">
        <f t="shared" si="79"/>
        <v>0</v>
      </c>
      <c r="BI139" s="146">
        <f t="shared" si="68"/>
        <v>0</v>
      </c>
      <c r="BJ139" s="146">
        <f t="shared" si="68"/>
        <v>0</v>
      </c>
      <c r="BK139" s="146">
        <f t="shared" si="68"/>
        <v>0</v>
      </c>
      <c r="BL139" s="146">
        <f t="shared" si="68"/>
        <v>0</v>
      </c>
      <c r="BM139" s="146">
        <f t="shared" si="68"/>
        <v>0</v>
      </c>
      <c r="BN139" s="146">
        <f t="shared" si="68"/>
        <v>0</v>
      </c>
      <c r="BO139" s="181">
        <f t="shared" si="57"/>
        <v>0</v>
      </c>
    </row>
    <row r="140" spans="1:67" ht="15" customHeight="1" x14ac:dyDescent="0.25">
      <c r="A140" s="9"/>
      <c r="B140" s="8" t="s">
        <v>5</v>
      </c>
      <c r="C140" s="139">
        <f t="shared" si="125"/>
        <v>45.800000000000004</v>
      </c>
      <c r="D140" s="139">
        <f t="shared" si="125"/>
        <v>0</v>
      </c>
      <c r="E140" s="6">
        <v>45.6</v>
      </c>
      <c r="F140" s="6"/>
      <c r="G140" s="6"/>
      <c r="H140" s="6"/>
      <c r="I140" s="6"/>
      <c r="J140" s="6"/>
      <c r="K140" s="6"/>
      <c r="L140" s="6"/>
      <c r="M140" s="6">
        <v>0.2</v>
      </c>
      <c r="N140" s="6"/>
      <c r="O140" s="6"/>
      <c r="P140" s="6"/>
      <c r="Q140" s="188"/>
      <c r="R140" s="188"/>
      <c r="S140" s="139">
        <f t="shared" si="126"/>
        <v>1.2</v>
      </c>
      <c r="T140" s="139">
        <f t="shared" si="126"/>
        <v>0</v>
      </c>
      <c r="U140" s="120">
        <v>1.2</v>
      </c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97"/>
      <c r="AH140" s="197"/>
      <c r="AI140" s="101">
        <f t="shared" si="127"/>
        <v>47.000000000000007</v>
      </c>
      <c r="AJ140" s="101">
        <f t="shared" si="127"/>
        <v>0</v>
      </c>
      <c r="AK140" s="5">
        <f t="shared" si="128"/>
        <v>46.800000000000004</v>
      </c>
      <c r="AL140" s="5">
        <f t="shared" si="128"/>
        <v>0</v>
      </c>
      <c r="AM140" s="5">
        <f t="shared" si="128"/>
        <v>0</v>
      </c>
      <c r="AN140" s="5">
        <f t="shared" si="128"/>
        <v>0</v>
      </c>
      <c r="AO140" s="5">
        <f t="shared" si="128"/>
        <v>0</v>
      </c>
      <c r="AP140" s="5">
        <f t="shared" si="128"/>
        <v>0</v>
      </c>
      <c r="AQ140" s="5">
        <f t="shared" si="128"/>
        <v>0</v>
      </c>
      <c r="AR140" s="5">
        <f t="shared" si="128"/>
        <v>0</v>
      </c>
      <c r="AS140" s="5">
        <f t="shared" si="128"/>
        <v>0.2</v>
      </c>
      <c r="AT140" s="5">
        <f t="shared" si="128"/>
        <v>0</v>
      </c>
      <c r="AU140" s="5">
        <f t="shared" si="128"/>
        <v>0</v>
      </c>
      <c r="AV140" s="5">
        <f t="shared" si="128"/>
        <v>0</v>
      </c>
      <c r="AW140" s="5">
        <f t="shared" si="128"/>
        <v>0</v>
      </c>
      <c r="AX140" s="5">
        <f t="shared" si="128"/>
        <v>0</v>
      </c>
      <c r="AY140" s="146">
        <f t="shared" si="80"/>
        <v>-1.2000000000000028</v>
      </c>
      <c r="AZ140" s="146">
        <f t="shared" si="80"/>
        <v>0</v>
      </c>
      <c r="BA140" s="146">
        <f t="shared" si="80"/>
        <v>-1.2000000000000028</v>
      </c>
      <c r="BB140" s="146">
        <f t="shared" si="80"/>
        <v>0</v>
      </c>
      <c r="BC140" s="146">
        <f t="shared" si="80"/>
        <v>0</v>
      </c>
      <c r="BD140" s="146">
        <f t="shared" si="80"/>
        <v>0</v>
      </c>
      <c r="BE140" s="146">
        <f t="shared" si="79"/>
        <v>0</v>
      </c>
      <c r="BF140" s="146">
        <f t="shared" si="79"/>
        <v>0</v>
      </c>
      <c r="BG140" s="146">
        <f t="shared" si="79"/>
        <v>0</v>
      </c>
      <c r="BH140" s="146">
        <f t="shared" si="79"/>
        <v>0</v>
      </c>
      <c r="BI140" s="146">
        <f t="shared" si="68"/>
        <v>0</v>
      </c>
      <c r="BJ140" s="146">
        <f t="shared" si="68"/>
        <v>0</v>
      </c>
      <c r="BK140" s="146">
        <f t="shared" si="68"/>
        <v>0</v>
      </c>
      <c r="BL140" s="146">
        <f t="shared" si="68"/>
        <v>0</v>
      </c>
      <c r="BM140" s="146">
        <f t="shared" si="68"/>
        <v>0</v>
      </c>
      <c r="BN140" s="146">
        <f t="shared" si="68"/>
        <v>0</v>
      </c>
      <c r="BO140" s="181">
        <f t="shared" si="57"/>
        <v>-2.886579864025407E-15</v>
      </c>
    </row>
    <row r="141" spans="1:67" ht="15" customHeight="1" x14ac:dyDescent="0.25">
      <c r="A141" s="9"/>
      <c r="B141" s="7" t="s">
        <v>293</v>
      </c>
      <c r="C141" s="139">
        <f t="shared" si="125"/>
        <v>5.0999999999999996</v>
      </c>
      <c r="D141" s="139">
        <f t="shared" si="125"/>
        <v>4.9000000000000004</v>
      </c>
      <c r="E141" s="6"/>
      <c r="F141" s="6"/>
      <c r="G141" s="6">
        <f t="shared" ref="G141:H141" si="129">G142</f>
        <v>5.0999999999999996</v>
      </c>
      <c r="H141" s="6">
        <f t="shared" si="129"/>
        <v>4.9000000000000004</v>
      </c>
      <c r="I141" s="6"/>
      <c r="J141" s="6"/>
      <c r="K141" s="6"/>
      <c r="L141" s="6"/>
      <c r="M141" s="6"/>
      <c r="N141" s="6"/>
      <c r="O141" s="6"/>
      <c r="P141" s="6"/>
      <c r="Q141" s="188"/>
      <c r="R141" s="188"/>
      <c r="S141" s="139">
        <f t="shared" si="126"/>
        <v>0</v>
      </c>
      <c r="T141" s="139">
        <f t="shared" si="126"/>
        <v>0</v>
      </c>
      <c r="U141" s="120"/>
      <c r="V141" s="120"/>
      <c r="W141" s="120">
        <f t="shared" ref="W141:X141" si="130">W142</f>
        <v>0</v>
      </c>
      <c r="X141" s="120">
        <f t="shared" si="130"/>
        <v>0</v>
      </c>
      <c r="Y141" s="120"/>
      <c r="Z141" s="120"/>
      <c r="AA141" s="120"/>
      <c r="AB141" s="120"/>
      <c r="AC141" s="120"/>
      <c r="AD141" s="120"/>
      <c r="AE141" s="120"/>
      <c r="AF141" s="120"/>
      <c r="AG141" s="197"/>
      <c r="AH141" s="197"/>
      <c r="AI141" s="101">
        <f t="shared" si="127"/>
        <v>5.0999999999999996</v>
      </c>
      <c r="AJ141" s="101">
        <f t="shared" si="127"/>
        <v>4.9000000000000004</v>
      </c>
      <c r="AK141" s="5">
        <f t="shared" si="128"/>
        <v>0</v>
      </c>
      <c r="AL141" s="5">
        <f t="shared" si="128"/>
        <v>0</v>
      </c>
      <c r="AM141" s="5">
        <f t="shared" si="128"/>
        <v>5.0999999999999996</v>
      </c>
      <c r="AN141" s="5">
        <f t="shared" si="128"/>
        <v>4.9000000000000004</v>
      </c>
      <c r="AO141" s="5">
        <f t="shared" si="128"/>
        <v>0</v>
      </c>
      <c r="AP141" s="5">
        <f t="shared" si="128"/>
        <v>0</v>
      </c>
      <c r="AQ141" s="5">
        <f t="shared" si="128"/>
        <v>0</v>
      </c>
      <c r="AR141" s="5">
        <f t="shared" si="128"/>
        <v>0</v>
      </c>
      <c r="AS141" s="5">
        <f t="shared" si="128"/>
        <v>0</v>
      </c>
      <c r="AT141" s="5">
        <f t="shared" si="128"/>
        <v>0</v>
      </c>
      <c r="AU141" s="5">
        <f t="shared" si="128"/>
        <v>0</v>
      </c>
      <c r="AV141" s="5">
        <f t="shared" si="128"/>
        <v>0</v>
      </c>
      <c r="AW141" s="5">
        <f t="shared" si="128"/>
        <v>0</v>
      </c>
      <c r="AX141" s="5">
        <f t="shared" si="128"/>
        <v>0</v>
      </c>
      <c r="AY141" s="146">
        <f t="shared" si="80"/>
        <v>0</v>
      </c>
      <c r="AZ141" s="146">
        <f t="shared" si="80"/>
        <v>0</v>
      </c>
      <c r="BA141" s="146">
        <f t="shared" si="80"/>
        <v>0</v>
      </c>
      <c r="BB141" s="146">
        <f t="shared" si="80"/>
        <v>0</v>
      </c>
      <c r="BC141" s="146">
        <f t="shared" si="80"/>
        <v>0</v>
      </c>
      <c r="BD141" s="146">
        <f t="shared" si="80"/>
        <v>0</v>
      </c>
      <c r="BE141" s="146">
        <f t="shared" si="79"/>
        <v>0</v>
      </c>
      <c r="BF141" s="146">
        <f t="shared" si="79"/>
        <v>0</v>
      </c>
      <c r="BG141" s="146">
        <f t="shared" si="79"/>
        <v>0</v>
      </c>
      <c r="BH141" s="146">
        <f t="shared" si="79"/>
        <v>0</v>
      </c>
      <c r="BI141" s="146">
        <f t="shared" si="68"/>
        <v>0</v>
      </c>
      <c r="BJ141" s="146">
        <f t="shared" si="68"/>
        <v>0</v>
      </c>
      <c r="BK141" s="146">
        <f t="shared" si="68"/>
        <v>0</v>
      </c>
      <c r="BL141" s="146">
        <f t="shared" ref="BL141:BN204" si="131">P141-AV141</f>
        <v>0</v>
      </c>
      <c r="BM141" s="146">
        <f t="shared" si="131"/>
        <v>0</v>
      </c>
      <c r="BN141" s="146">
        <f t="shared" si="131"/>
        <v>0</v>
      </c>
      <c r="BO141" s="181">
        <f t="shared" si="57"/>
        <v>0</v>
      </c>
    </row>
    <row r="142" spans="1:67" ht="15" customHeight="1" x14ac:dyDescent="0.25">
      <c r="A142" s="24"/>
      <c r="B142" s="32" t="s">
        <v>171</v>
      </c>
      <c r="C142" s="141">
        <f t="shared" si="125"/>
        <v>5.0999999999999996</v>
      </c>
      <c r="D142" s="141">
        <f t="shared" si="125"/>
        <v>4.9000000000000004</v>
      </c>
      <c r="E142" s="122"/>
      <c r="F142" s="122"/>
      <c r="G142" s="122">
        <v>5.0999999999999996</v>
      </c>
      <c r="H142" s="122">
        <v>4.9000000000000004</v>
      </c>
      <c r="I142" s="122"/>
      <c r="J142" s="122"/>
      <c r="K142" s="122"/>
      <c r="L142" s="122"/>
      <c r="M142" s="122"/>
      <c r="N142" s="122"/>
      <c r="O142" s="122"/>
      <c r="P142" s="122"/>
      <c r="Q142" s="189"/>
      <c r="R142" s="189"/>
      <c r="S142" s="141">
        <f t="shared" si="126"/>
        <v>0</v>
      </c>
      <c r="T142" s="141">
        <f t="shared" si="126"/>
        <v>0</v>
      </c>
      <c r="U142" s="123"/>
      <c r="V142" s="123"/>
      <c r="W142" s="123"/>
      <c r="X142" s="123"/>
      <c r="Y142" s="123"/>
      <c r="Z142" s="123"/>
      <c r="AA142" s="123"/>
      <c r="AB142" s="123"/>
      <c r="AC142" s="123"/>
      <c r="AD142" s="123"/>
      <c r="AE142" s="123"/>
      <c r="AF142" s="123"/>
      <c r="AG142" s="198"/>
      <c r="AH142" s="198"/>
      <c r="AI142" s="129">
        <f t="shared" si="127"/>
        <v>5.0999999999999996</v>
      </c>
      <c r="AJ142" s="129">
        <f t="shared" si="127"/>
        <v>4.9000000000000004</v>
      </c>
      <c r="AK142" s="102">
        <f t="shared" si="128"/>
        <v>0</v>
      </c>
      <c r="AL142" s="102">
        <f t="shared" si="128"/>
        <v>0</v>
      </c>
      <c r="AM142" s="102">
        <f t="shared" si="128"/>
        <v>5.0999999999999996</v>
      </c>
      <c r="AN142" s="102">
        <f t="shared" si="128"/>
        <v>4.9000000000000004</v>
      </c>
      <c r="AO142" s="102">
        <f t="shared" si="128"/>
        <v>0</v>
      </c>
      <c r="AP142" s="102">
        <f t="shared" si="128"/>
        <v>0</v>
      </c>
      <c r="AQ142" s="102">
        <f t="shared" si="128"/>
        <v>0</v>
      </c>
      <c r="AR142" s="102">
        <f t="shared" si="128"/>
        <v>0</v>
      </c>
      <c r="AS142" s="102">
        <f t="shared" si="128"/>
        <v>0</v>
      </c>
      <c r="AT142" s="102">
        <f t="shared" si="128"/>
        <v>0</v>
      </c>
      <c r="AU142" s="102">
        <f t="shared" si="128"/>
        <v>0</v>
      </c>
      <c r="AV142" s="102">
        <f t="shared" si="128"/>
        <v>0</v>
      </c>
      <c r="AW142" s="102">
        <f t="shared" si="128"/>
        <v>0</v>
      </c>
      <c r="AX142" s="102">
        <f t="shared" si="128"/>
        <v>0</v>
      </c>
      <c r="AY142" s="146">
        <f t="shared" si="80"/>
        <v>0</v>
      </c>
      <c r="AZ142" s="146">
        <f t="shared" si="80"/>
        <v>0</v>
      </c>
      <c r="BA142" s="146">
        <f t="shared" si="80"/>
        <v>0</v>
      </c>
      <c r="BB142" s="146">
        <f t="shared" si="80"/>
        <v>0</v>
      </c>
      <c r="BC142" s="146">
        <f t="shared" si="80"/>
        <v>0</v>
      </c>
      <c r="BD142" s="146">
        <f t="shared" si="80"/>
        <v>0</v>
      </c>
      <c r="BE142" s="146">
        <f t="shared" si="79"/>
        <v>0</v>
      </c>
      <c r="BF142" s="146">
        <f t="shared" si="79"/>
        <v>0</v>
      </c>
      <c r="BG142" s="146">
        <f t="shared" si="79"/>
        <v>0</v>
      </c>
      <c r="BH142" s="146">
        <f t="shared" si="79"/>
        <v>0</v>
      </c>
      <c r="BI142" s="146">
        <f t="shared" si="79"/>
        <v>0</v>
      </c>
      <c r="BJ142" s="146">
        <f t="shared" si="79"/>
        <v>0</v>
      </c>
      <c r="BK142" s="146">
        <f t="shared" si="79"/>
        <v>0</v>
      </c>
      <c r="BL142" s="146">
        <f t="shared" si="131"/>
        <v>0</v>
      </c>
      <c r="BM142" s="146">
        <f t="shared" si="131"/>
        <v>0</v>
      </c>
      <c r="BN142" s="146">
        <f t="shared" si="131"/>
        <v>0</v>
      </c>
      <c r="BO142" s="181">
        <f t="shared" si="57"/>
        <v>0</v>
      </c>
    </row>
    <row r="143" spans="1:67" ht="15" customHeight="1" x14ac:dyDescent="0.25">
      <c r="A143" s="3" t="s">
        <v>19</v>
      </c>
      <c r="B143" s="104" t="s">
        <v>303</v>
      </c>
      <c r="C143" s="136">
        <f>C144+C147+C148</f>
        <v>138.49999999999997</v>
      </c>
      <c r="D143" s="137">
        <f t="shared" ref="D143:F143" si="132">D144+D147+D148</f>
        <v>104.9</v>
      </c>
      <c r="E143" s="117">
        <f t="shared" si="132"/>
        <v>119</v>
      </c>
      <c r="F143" s="117">
        <f t="shared" si="132"/>
        <v>89.8</v>
      </c>
      <c r="G143" s="117">
        <f>G144+G147+G148</f>
        <v>16.5</v>
      </c>
      <c r="H143" s="117">
        <f t="shared" ref="H143:V143" si="133">H144+H147+H148</f>
        <v>15.1</v>
      </c>
      <c r="I143" s="117">
        <f t="shared" si="133"/>
        <v>0</v>
      </c>
      <c r="J143" s="117">
        <f t="shared" si="133"/>
        <v>0</v>
      </c>
      <c r="K143" s="117">
        <f t="shared" si="133"/>
        <v>0</v>
      </c>
      <c r="L143" s="117">
        <f t="shared" si="133"/>
        <v>0</v>
      </c>
      <c r="M143" s="117">
        <f t="shared" si="133"/>
        <v>1.5</v>
      </c>
      <c r="N143" s="117">
        <f t="shared" si="133"/>
        <v>0</v>
      </c>
      <c r="O143" s="117">
        <f t="shared" si="133"/>
        <v>0</v>
      </c>
      <c r="P143" s="117">
        <f t="shared" si="133"/>
        <v>0</v>
      </c>
      <c r="Q143" s="187">
        <f t="shared" si="133"/>
        <v>1.5</v>
      </c>
      <c r="R143" s="187">
        <f t="shared" si="133"/>
        <v>0</v>
      </c>
      <c r="S143" s="136">
        <f t="shared" si="133"/>
        <v>0.1</v>
      </c>
      <c r="T143" s="137">
        <f t="shared" si="133"/>
        <v>0</v>
      </c>
      <c r="U143" s="119">
        <f t="shared" si="133"/>
        <v>0</v>
      </c>
      <c r="V143" s="119">
        <f t="shared" si="133"/>
        <v>0</v>
      </c>
      <c r="W143" s="119">
        <f>W144+W147+W148</f>
        <v>0</v>
      </c>
      <c r="X143" s="119">
        <f t="shared" ref="X143:AL143" si="134">X144+X147+X148</f>
        <v>0</v>
      </c>
      <c r="Y143" s="119">
        <f t="shared" si="134"/>
        <v>0</v>
      </c>
      <c r="Z143" s="119">
        <f t="shared" si="134"/>
        <v>0</v>
      </c>
      <c r="AA143" s="119">
        <f t="shared" si="134"/>
        <v>0</v>
      </c>
      <c r="AB143" s="119">
        <f t="shared" si="134"/>
        <v>0</v>
      </c>
      <c r="AC143" s="119">
        <f t="shared" si="134"/>
        <v>0.1</v>
      </c>
      <c r="AD143" s="119">
        <f t="shared" si="134"/>
        <v>0</v>
      </c>
      <c r="AE143" s="119">
        <f t="shared" si="134"/>
        <v>0</v>
      </c>
      <c r="AF143" s="119">
        <f t="shared" si="134"/>
        <v>0</v>
      </c>
      <c r="AG143" s="196">
        <f t="shared" si="134"/>
        <v>0</v>
      </c>
      <c r="AH143" s="196">
        <f t="shared" si="134"/>
        <v>0</v>
      </c>
      <c r="AI143" s="13">
        <f t="shared" si="134"/>
        <v>138.59999999999997</v>
      </c>
      <c r="AJ143" s="11">
        <f t="shared" si="134"/>
        <v>104.9</v>
      </c>
      <c r="AK143" s="94">
        <f t="shared" si="134"/>
        <v>119</v>
      </c>
      <c r="AL143" s="94">
        <f t="shared" si="134"/>
        <v>89.8</v>
      </c>
      <c r="AM143" s="94">
        <f>AM144+AM147+AM148</f>
        <v>16.5</v>
      </c>
      <c r="AN143" s="94">
        <f t="shared" ref="AN143:AX143" si="135">AN144+AN147+AN148</f>
        <v>15.1</v>
      </c>
      <c r="AO143" s="94">
        <f t="shared" si="135"/>
        <v>0</v>
      </c>
      <c r="AP143" s="94">
        <f t="shared" si="135"/>
        <v>0</v>
      </c>
      <c r="AQ143" s="94">
        <f t="shared" si="135"/>
        <v>0</v>
      </c>
      <c r="AR143" s="94">
        <f t="shared" si="135"/>
        <v>0</v>
      </c>
      <c r="AS143" s="94">
        <f t="shared" si="135"/>
        <v>1.6</v>
      </c>
      <c r="AT143" s="94">
        <f t="shared" si="135"/>
        <v>0</v>
      </c>
      <c r="AU143" s="94">
        <f t="shared" si="135"/>
        <v>0</v>
      </c>
      <c r="AV143" s="94">
        <f t="shared" si="135"/>
        <v>0</v>
      </c>
      <c r="AW143" s="94">
        <f t="shared" si="135"/>
        <v>1.5</v>
      </c>
      <c r="AX143" s="94">
        <f t="shared" si="135"/>
        <v>0</v>
      </c>
      <c r="AY143" s="146">
        <f t="shared" si="80"/>
        <v>-9.9999999999994316E-2</v>
      </c>
      <c r="AZ143" s="146">
        <f t="shared" si="80"/>
        <v>0</v>
      </c>
      <c r="BA143" s="146">
        <f t="shared" si="80"/>
        <v>0</v>
      </c>
      <c r="BB143" s="146">
        <f t="shared" si="80"/>
        <v>0</v>
      </c>
      <c r="BC143" s="146">
        <f t="shared" si="80"/>
        <v>0</v>
      </c>
      <c r="BD143" s="146">
        <f t="shared" si="80"/>
        <v>0</v>
      </c>
      <c r="BE143" s="146">
        <f t="shared" si="79"/>
        <v>0</v>
      </c>
      <c r="BF143" s="146">
        <f t="shared" si="79"/>
        <v>0</v>
      </c>
      <c r="BG143" s="146">
        <f t="shared" si="79"/>
        <v>0</v>
      </c>
      <c r="BH143" s="146">
        <f t="shared" si="79"/>
        <v>0</v>
      </c>
      <c r="BI143" s="146">
        <f t="shared" si="79"/>
        <v>-0.10000000000000009</v>
      </c>
      <c r="BJ143" s="146">
        <f t="shared" si="79"/>
        <v>0</v>
      </c>
      <c r="BK143" s="146">
        <f t="shared" si="79"/>
        <v>0</v>
      </c>
      <c r="BL143" s="146">
        <f t="shared" si="131"/>
        <v>0</v>
      </c>
      <c r="BM143" s="146">
        <f t="shared" si="131"/>
        <v>0</v>
      </c>
      <c r="BN143" s="146">
        <f t="shared" si="131"/>
        <v>0</v>
      </c>
      <c r="BO143" s="181">
        <f t="shared" si="57"/>
        <v>5.6898930012039273E-15</v>
      </c>
    </row>
    <row r="144" spans="1:67" ht="15" customHeight="1" x14ac:dyDescent="0.25">
      <c r="A144" s="9"/>
      <c r="B144" s="19" t="s">
        <v>289</v>
      </c>
      <c r="C144" s="138">
        <f t="shared" ref="C144:D149" si="136">E144+G144+I144+K144+M144+O144+Q144</f>
        <v>112.79999999999998</v>
      </c>
      <c r="D144" s="139">
        <f t="shared" si="136"/>
        <v>100</v>
      </c>
      <c r="E144" s="6">
        <v>101.3</v>
      </c>
      <c r="F144" s="6">
        <v>89.8</v>
      </c>
      <c r="G144" s="6">
        <f>G145+G146</f>
        <v>11.399999999999999</v>
      </c>
      <c r="H144" s="6">
        <f>H145+H146</f>
        <v>10.199999999999999</v>
      </c>
      <c r="I144" s="6"/>
      <c r="J144" s="6"/>
      <c r="K144" s="6"/>
      <c r="L144" s="6"/>
      <c r="M144" s="6">
        <v>0.1</v>
      </c>
      <c r="N144" s="6"/>
      <c r="O144" s="6"/>
      <c r="P144" s="6"/>
      <c r="Q144" s="188"/>
      <c r="R144" s="188"/>
      <c r="S144" s="138">
        <f t="shared" ref="S144:T149" si="137">U144+W144+Y144+AA144+AC144+AE144+AG144</f>
        <v>0</v>
      </c>
      <c r="T144" s="139">
        <f t="shared" si="137"/>
        <v>0</v>
      </c>
      <c r="U144" s="120"/>
      <c r="V144" s="120"/>
      <c r="W144" s="120">
        <f>W145+W146</f>
        <v>0</v>
      </c>
      <c r="X144" s="120">
        <f>X145+X146</f>
        <v>0</v>
      </c>
      <c r="Y144" s="120"/>
      <c r="Z144" s="120"/>
      <c r="AA144" s="120"/>
      <c r="AB144" s="120"/>
      <c r="AC144" s="120"/>
      <c r="AD144" s="120"/>
      <c r="AE144" s="120"/>
      <c r="AF144" s="120"/>
      <c r="AG144" s="197"/>
      <c r="AH144" s="197"/>
      <c r="AI144" s="100">
        <f t="shared" ref="AI144:AJ149" si="138">AK144+AM144+AO144+AQ144+AS144+AU144+AW144</f>
        <v>112.79999999999998</v>
      </c>
      <c r="AJ144" s="101">
        <f t="shared" si="138"/>
        <v>100</v>
      </c>
      <c r="AK144" s="5">
        <f t="shared" ref="AK144:AX149" si="139">E144+U144</f>
        <v>101.3</v>
      </c>
      <c r="AL144" s="5">
        <f t="shared" si="139"/>
        <v>89.8</v>
      </c>
      <c r="AM144" s="5">
        <f t="shared" si="139"/>
        <v>11.399999999999999</v>
      </c>
      <c r="AN144" s="5">
        <f t="shared" si="139"/>
        <v>10.199999999999999</v>
      </c>
      <c r="AO144" s="5">
        <f t="shared" si="139"/>
        <v>0</v>
      </c>
      <c r="AP144" s="5">
        <f t="shared" si="139"/>
        <v>0</v>
      </c>
      <c r="AQ144" s="5">
        <f t="shared" si="139"/>
        <v>0</v>
      </c>
      <c r="AR144" s="5">
        <f t="shared" si="139"/>
        <v>0</v>
      </c>
      <c r="AS144" s="5">
        <f t="shared" si="139"/>
        <v>0.1</v>
      </c>
      <c r="AT144" s="5">
        <f t="shared" si="139"/>
        <v>0</v>
      </c>
      <c r="AU144" s="5">
        <f t="shared" si="139"/>
        <v>0</v>
      </c>
      <c r="AV144" s="5">
        <f t="shared" si="139"/>
        <v>0</v>
      </c>
      <c r="AW144" s="5">
        <f t="shared" si="139"/>
        <v>0</v>
      </c>
      <c r="AX144" s="5">
        <f t="shared" si="139"/>
        <v>0</v>
      </c>
      <c r="AY144" s="146">
        <f t="shared" si="80"/>
        <v>0</v>
      </c>
      <c r="AZ144" s="146">
        <f t="shared" si="80"/>
        <v>0</v>
      </c>
      <c r="BA144" s="146">
        <f t="shared" si="80"/>
        <v>0</v>
      </c>
      <c r="BB144" s="146">
        <f t="shared" si="80"/>
        <v>0</v>
      </c>
      <c r="BC144" s="146">
        <f t="shared" si="80"/>
        <v>0</v>
      </c>
      <c r="BD144" s="146">
        <f t="shared" si="80"/>
        <v>0</v>
      </c>
      <c r="BE144" s="146">
        <f t="shared" si="79"/>
        <v>0</v>
      </c>
      <c r="BF144" s="146">
        <f t="shared" si="79"/>
        <v>0</v>
      </c>
      <c r="BG144" s="146">
        <f t="shared" si="79"/>
        <v>0</v>
      </c>
      <c r="BH144" s="146">
        <f t="shared" si="79"/>
        <v>0</v>
      </c>
      <c r="BI144" s="146">
        <f t="shared" si="79"/>
        <v>0</v>
      </c>
      <c r="BJ144" s="146">
        <f t="shared" si="79"/>
        <v>0</v>
      </c>
      <c r="BK144" s="146">
        <f t="shared" si="79"/>
        <v>0</v>
      </c>
      <c r="BL144" s="146">
        <f t="shared" si="131"/>
        <v>0</v>
      </c>
      <c r="BM144" s="146">
        <f t="shared" si="131"/>
        <v>0</v>
      </c>
      <c r="BN144" s="146">
        <f t="shared" si="131"/>
        <v>0</v>
      </c>
      <c r="BO144" s="181">
        <f t="shared" si="57"/>
        <v>0</v>
      </c>
    </row>
    <row r="145" spans="1:67" ht="15" customHeight="1" x14ac:dyDescent="0.25">
      <c r="A145" s="9"/>
      <c r="B145" s="29" t="s">
        <v>223</v>
      </c>
      <c r="C145" s="140">
        <f t="shared" si="136"/>
        <v>11.2</v>
      </c>
      <c r="D145" s="141">
        <f t="shared" si="136"/>
        <v>10.199999999999999</v>
      </c>
      <c r="E145" s="122"/>
      <c r="F145" s="122"/>
      <c r="G145" s="122">
        <v>11.2</v>
      </c>
      <c r="H145" s="122">
        <v>10.199999999999999</v>
      </c>
      <c r="I145" s="122"/>
      <c r="J145" s="122"/>
      <c r="K145" s="122"/>
      <c r="L145" s="122"/>
      <c r="M145" s="122"/>
      <c r="N145" s="122"/>
      <c r="O145" s="122"/>
      <c r="P145" s="122"/>
      <c r="Q145" s="189"/>
      <c r="R145" s="189"/>
      <c r="S145" s="140">
        <f t="shared" si="137"/>
        <v>0</v>
      </c>
      <c r="T145" s="141">
        <f t="shared" si="137"/>
        <v>0</v>
      </c>
      <c r="U145" s="123"/>
      <c r="V145" s="123"/>
      <c r="W145" s="123"/>
      <c r="X145" s="123"/>
      <c r="Y145" s="123"/>
      <c r="Z145" s="123"/>
      <c r="AA145" s="123"/>
      <c r="AB145" s="123"/>
      <c r="AC145" s="123"/>
      <c r="AD145" s="123"/>
      <c r="AE145" s="123"/>
      <c r="AF145" s="123"/>
      <c r="AG145" s="198"/>
      <c r="AH145" s="198"/>
      <c r="AI145" s="128">
        <f t="shared" si="138"/>
        <v>11.2</v>
      </c>
      <c r="AJ145" s="129">
        <f t="shared" si="138"/>
        <v>10.199999999999999</v>
      </c>
      <c r="AK145" s="102">
        <f t="shared" si="139"/>
        <v>0</v>
      </c>
      <c r="AL145" s="102">
        <f t="shared" si="139"/>
        <v>0</v>
      </c>
      <c r="AM145" s="102">
        <f t="shared" si="139"/>
        <v>11.2</v>
      </c>
      <c r="AN145" s="102">
        <f t="shared" si="139"/>
        <v>10.199999999999999</v>
      </c>
      <c r="AO145" s="102">
        <f t="shared" si="139"/>
        <v>0</v>
      </c>
      <c r="AP145" s="102">
        <f t="shared" si="139"/>
        <v>0</v>
      </c>
      <c r="AQ145" s="102">
        <f t="shared" si="139"/>
        <v>0</v>
      </c>
      <c r="AR145" s="102">
        <f t="shared" si="139"/>
        <v>0</v>
      </c>
      <c r="AS145" s="102">
        <f t="shared" si="139"/>
        <v>0</v>
      </c>
      <c r="AT145" s="102">
        <f t="shared" si="139"/>
        <v>0</v>
      </c>
      <c r="AU145" s="102">
        <f t="shared" si="139"/>
        <v>0</v>
      </c>
      <c r="AV145" s="102">
        <f t="shared" si="139"/>
        <v>0</v>
      </c>
      <c r="AW145" s="102">
        <f t="shared" si="139"/>
        <v>0</v>
      </c>
      <c r="AX145" s="102">
        <f t="shared" si="139"/>
        <v>0</v>
      </c>
      <c r="AY145" s="146">
        <f t="shared" si="80"/>
        <v>0</v>
      </c>
      <c r="AZ145" s="146">
        <f t="shared" si="80"/>
        <v>0</v>
      </c>
      <c r="BA145" s="146">
        <f t="shared" si="80"/>
        <v>0</v>
      </c>
      <c r="BB145" s="146">
        <f t="shared" si="80"/>
        <v>0</v>
      </c>
      <c r="BC145" s="146">
        <f t="shared" si="80"/>
        <v>0</v>
      </c>
      <c r="BD145" s="146">
        <f t="shared" si="80"/>
        <v>0</v>
      </c>
      <c r="BE145" s="146">
        <f t="shared" si="79"/>
        <v>0</v>
      </c>
      <c r="BF145" s="146">
        <f t="shared" si="79"/>
        <v>0</v>
      </c>
      <c r="BG145" s="146">
        <f t="shared" si="79"/>
        <v>0</v>
      </c>
      <c r="BH145" s="146">
        <f t="shared" si="79"/>
        <v>0</v>
      </c>
      <c r="BI145" s="146">
        <f t="shared" si="79"/>
        <v>0</v>
      </c>
      <c r="BJ145" s="146">
        <f t="shared" si="79"/>
        <v>0</v>
      </c>
      <c r="BK145" s="146">
        <f t="shared" si="79"/>
        <v>0</v>
      </c>
      <c r="BL145" s="146">
        <f t="shared" si="131"/>
        <v>0</v>
      </c>
      <c r="BM145" s="146">
        <f t="shared" si="131"/>
        <v>0</v>
      </c>
      <c r="BN145" s="146">
        <f t="shared" si="131"/>
        <v>0</v>
      </c>
      <c r="BO145" s="181">
        <f t="shared" si="57"/>
        <v>0</v>
      </c>
    </row>
    <row r="146" spans="1:67" ht="15" customHeight="1" x14ac:dyDescent="0.25">
      <c r="A146" s="9"/>
      <c r="B146" s="31" t="s">
        <v>172</v>
      </c>
      <c r="C146" s="140">
        <f t="shared" si="136"/>
        <v>0.2</v>
      </c>
      <c r="D146" s="141">
        <f t="shared" si="136"/>
        <v>0</v>
      </c>
      <c r="E146" s="122"/>
      <c r="F146" s="122"/>
      <c r="G146" s="122">
        <v>0.2</v>
      </c>
      <c r="H146" s="122"/>
      <c r="I146" s="122"/>
      <c r="J146" s="122"/>
      <c r="K146" s="122"/>
      <c r="L146" s="122"/>
      <c r="M146" s="122"/>
      <c r="N146" s="122"/>
      <c r="O146" s="122"/>
      <c r="P146" s="122"/>
      <c r="Q146" s="189"/>
      <c r="R146" s="189"/>
      <c r="S146" s="140">
        <f t="shared" si="137"/>
        <v>0</v>
      </c>
      <c r="T146" s="141">
        <f t="shared" si="137"/>
        <v>0</v>
      </c>
      <c r="U146" s="123"/>
      <c r="V146" s="123"/>
      <c r="W146" s="123"/>
      <c r="X146" s="123"/>
      <c r="Y146" s="123"/>
      <c r="Z146" s="123"/>
      <c r="AA146" s="123"/>
      <c r="AB146" s="123"/>
      <c r="AC146" s="123"/>
      <c r="AD146" s="123"/>
      <c r="AE146" s="123"/>
      <c r="AF146" s="123"/>
      <c r="AG146" s="198"/>
      <c r="AH146" s="198"/>
      <c r="AI146" s="128">
        <f t="shared" si="138"/>
        <v>0.2</v>
      </c>
      <c r="AJ146" s="129">
        <f t="shared" si="138"/>
        <v>0</v>
      </c>
      <c r="AK146" s="102">
        <f t="shared" si="139"/>
        <v>0</v>
      </c>
      <c r="AL146" s="102">
        <f t="shared" si="139"/>
        <v>0</v>
      </c>
      <c r="AM146" s="102">
        <f t="shared" si="139"/>
        <v>0.2</v>
      </c>
      <c r="AN146" s="102">
        <f t="shared" si="139"/>
        <v>0</v>
      </c>
      <c r="AO146" s="102">
        <f t="shared" si="139"/>
        <v>0</v>
      </c>
      <c r="AP146" s="102">
        <f t="shared" si="139"/>
        <v>0</v>
      </c>
      <c r="AQ146" s="102">
        <f t="shared" si="139"/>
        <v>0</v>
      </c>
      <c r="AR146" s="102">
        <f t="shared" si="139"/>
        <v>0</v>
      </c>
      <c r="AS146" s="102">
        <f t="shared" si="139"/>
        <v>0</v>
      </c>
      <c r="AT146" s="102">
        <f t="shared" si="139"/>
        <v>0</v>
      </c>
      <c r="AU146" s="102">
        <f t="shared" si="139"/>
        <v>0</v>
      </c>
      <c r="AV146" s="102">
        <f t="shared" si="139"/>
        <v>0</v>
      </c>
      <c r="AW146" s="102">
        <f t="shared" si="139"/>
        <v>0</v>
      </c>
      <c r="AX146" s="102">
        <f t="shared" si="139"/>
        <v>0</v>
      </c>
      <c r="AY146" s="146">
        <f t="shared" si="80"/>
        <v>0</v>
      </c>
      <c r="AZ146" s="146">
        <f t="shared" si="80"/>
        <v>0</v>
      </c>
      <c r="BA146" s="146">
        <f t="shared" si="80"/>
        <v>0</v>
      </c>
      <c r="BB146" s="146">
        <f t="shared" si="80"/>
        <v>0</v>
      </c>
      <c r="BC146" s="146">
        <f t="shared" si="80"/>
        <v>0</v>
      </c>
      <c r="BD146" s="146">
        <f t="shared" si="80"/>
        <v>0</v>
      </c>
      <c r="BE146" s="146">
        <f t="shared" si="79"/>
        <v>0</v>
      </c>
      <c r="BF146" s="146">
        <f t="shared" si="79"/>
        <v>0</v>
      </c>
      <c r="BG146" s="146">
        <f t="shared" si="79"/>
        <v>0</v>
      </c>
      <c r="BH146" s="146">
        <f t="shared" si="79"/>
        <v>0</v>
      </c>
      <c r="BI146" s="146">
        <f t="shared" si="79"/>
        <v>0</v>
      </c>
      <c r="BJ146" s="146">
        <f t="shared" si="79"/>
        <v>0</v>
      </c>
      <c r="BK146" s="146">
        <f t="shared" si="79"/>
        <v>0</v>
      </c>
      <c r="BL146" s="146">
        <f t="shared" si="131"/>
        <v>0</v>
      </c>
      <c r="BM146" s="146">
        <f t="shared" si="131"/>
        <v>0</v>
      </c>
      <c r="BN146" s="146">
        <f t="shared" si="131"/>
        <v>0</v>
      </c>
      <c r="BO146" s="181">
        <f t="shared" si="57"/>
        <v>0</v>
      </c>
    </row>
    <row r="147" spans="1:67" ht="15" customHeight="1" x14ac:dyDescent="0.25">
      <c r="A147" s="9"/>
      <c r="B147" s="8" t="s">
        <v>5</v>
      </c>
      <c r="C147" s="139">
        <f t="shared" si="136"/>
        <v>20.599999999999998</v>
      </c>
      <c r="D147" s="139">
        <f t="shared" si="136"/>
        <v>0</v>
      </c>
      <c r="E147" s="6">
        <v>17.7</v>
      </c>
      <c r="F147" s="6"/>
      <c r="G147" s="6"/>
      <c r="H147" s="6"/>
      <c r="I147" s="6"/>
      <c r="J147" s="6"/>
      <c r="K147" s="6"/>
      <c r="L147" s="6"/>
      <c r="M147" s="6">
        <v>1.4</v>
      </c>
      <c r="N147" s="6"/>
      <c r="O147" s="6"/>
      <c r="P147" s="6"/>
      <c r="Q147" s="188">
        <f>'[1]4 priedas_ nepanaudotos lėšos'!C50</f>
        <v>1.5</v>
      </c>
      <c r="R147" s="188">
        <f>'[1]4 priedas_ nepanaudotos lėšos'!D50</f>
        <v>0</v>
      </c>
      <c r="S147" s="139">
        <f t="shared" si="137"/>
        <v>0.1</v>
      </c>
      <c r="T147" s="139">
        <f t="shared" si="137"/>
        <v>0</v>
      </c>
      <c r="U147" s="120"/>
      <c r="V147" s="120"/>
      <c r="W147" s="120"/>
      <c r="X147" s="120"/>
      <c r="Y147" s="120"/>
      <c r="Z147" s="120"/>
      <c r="AA147" s="120"/>
      <c r="AB147" s="120"/>
      <c r="AC147" s="120">
        <v>0.1</v>
      </c>
      <c r="AD147" s="120"/>
      <c r="AE147" s="120"/>
      <c r="AF147" s="120"/>
      <c r="AG147" s="197">
        <f>'[1]4 priedas_ nepanaudotos lėšos'!O50</f>
        <v>0</v>
      </c>
      <c r="AH147" s="197">
        <f>'[1]4 priedas_ nepanaudotos lėšos'!P50</f>
        <v>0</v>
      </c>
      <c r="AI147" s="101">
        <f t="shared" si="138"/>
        <v>20.7</v>
      </c>
      <c r="AJ147" s="101">
        <f t="shared" si="138"/>
        <v>0</v>
      </c>
      <c r="AK147" s="5">
        <f t="shared" si="139"/>
        <v>17.7</v>
      </c>
      <c r="AL147" s="5">
        <f t="shared" si="139"/>
        <v>0</v>
      </c>
      <c r="AM147" s="5">
        <f t="shared" si="139"/>
        <v>0</v>
      </c>
      <c r="AN147" s="5">
        <f t="shared" si="139"/>
        <v>0</v>
      </c>
      <c r="AO147" s="5">
        <f t="shared" si="139"/>
        <v>0</v>
      </c>
      <c r="AP147" s="5">
        <f t="shared" si="139"/>
        <v>0</v>
      </c>
      <c r="AQ147" s="5">
        <f t="shared" si="139"/>
        <v>0</v>
      </c>
      <c r="AR147" s="5">
        <f t="shared" si="139"/>
        <v>0</v>
      </c>
      <c r="AS147" s="5">
        <f t="shared" si="139"/>
        <v>1.5</v>
      </c>
      <c r="AT147" s="5">
        <f t="shared" si="139"/>
        <v>0</v>
      </c>
      <c r="AU147" s="5">
        <f t="shared" si="139"/>
        <v>0</v>
      </c>
      <c r="AV147" s="5">
        <f t="shared" si="139"/>
        <v>0</v>
      </c>
      <c r="AW147" s="5">
        <f t="shared" si="139"/>
        <v>1.5</v>
      </c>
      <c r="AX147" s="5">
        <f t="shared" si="139"/>
        <v>0</v>
      </c>
      <c r="AY147" s="146">
        <f t="shared" si="80"/>
        <v>-0.10000000000000142</v>
      </c>
      <c r="AZ147" s="146">
        <f t="shared" si="80"/>
        <v>0</v>
      </c>
      <c r="BA147" s="146">
        <f t="shared" si="80"/>
        <v>0</v>
      </c>
      <c r="BB147" s="146">
        <f t="shared" si="80"/>
        <v>0</v>
      </c>
      <c r="BC147" s="146">
        <f t="shared" si="80"/>
        <v>0</v>
      </c>
      <c r="BD147" s="146">
        <f t="shared" si="80"/>
        <v>0</v>
      </c>
      <c r="BE147" s="146">
        <f t="shared" si="79"/>
        <v>0</v>
      </c>
      <c r="BF147" s="146">
        <f t="shared" si="79"/>
        <v>0</v>
      </c>
      <c r="BG147" s="146">
        <f t="shared" si="79"/>
        <v>0</v>
      </c>
      <c r="BH147" s="146">
        <f t="shared" si="79"/>
        <v>0</v>
      </c>
      <c r="BI147" s="146">
        <f t="shared" si="79"/>
        <v>-0.10000000000000009</v>
      </c>
      <c r="BJ147" s="146">
        <f t="shared" si="79"/>
        <v>0</v>
      </c>
      <c r="BK147" s="146">
        <f t="shared" si="79"/>
        <v>0</v>
      </c>
      <c r="BL147" s="146">
        <f t="shared" si="131"/>
        <v>0</v>
      </c>
      <c r="BM147" s="146">
        <f t="shared" si="131"/>
        <v>0</v>
      </c>
      <c r="BN147" s="146">
        <f t="shared" si="131"/>
        <v>0</v>
      </c>
      <c r="BO147" s="181">
        <f t="shared" si="57"/>
        <v>-1.4155343563970746E-15</v>
      </c>
    </row>
    <row r="148" spans="1:67" ht="15" customHeight="1" x14ac:dyDescent="0.25">
      <c r="A148" s="9"/>
      <c r="B148" s="7" t="s">
        <v>293</v>
      </c>
      <c r="C148" s="139">
        <f t="shared" si="136"/>
        <v>5.0999999999999996</v>
      </c>
      <c r="D148" s="139">
        <f t="shared" si="136"/>
        <v>4.9000000000000004</v>
      </c>
      <c r="E148" s="6"/>
      <c r="F148" s="6"/>
      <c r="G148" s="6">
        <f t="shared" ref="G148:H148" si="140">G149</f>
        <v>5.0999999999999996</v>
      </c>
      <c r="H148" s="6">
        <f t="shared" si="140"/>
        <v>4.9000000000000004</v>
      </c>
      <c r="I148" s="6"/>
      <c r="J148" s="6"/>
      <c r="K148" s="6"/>
      <c r="L148" s="6"/>
      <c r="M148" s="6"/>
      <c r="N148" s="6"/>
      <c r="O148" s="6"/>
      <c r="P148" s="6"/>
      <c r="Q148" s="188"/>
      <c r="R148" s="188"/>
      <c r="S148" s="139">
        <f t="shared" si="137"/>
        <v>0</v>
      </c>
      <c r="T148" s="139">
        <f t="shared" si="137"/>
        <v>0</v>
      </c>
      <c r="U148" s="120"/>
      <c r="V148" s="120"/>
      <c r="W148" s="120">
        <f t="shared" ref="W148:X148" si="141">W149</f>
        <v>0</v>
      </c>
      <c r="X148" s="120">
        <f t="shared" si="141"/>
        <v>0</v>
      </c>
      <c r="Y148" s="120"/>
      <c r="Z148" s="120"/>
      <c r="AA148" s="120"/>
      <c r="AB148" s="120"/>
      <c r="AC148" s="120"/>
      <c r="AD148" s="120"/>
      <c r="AE148" s="120"/>
      <c r="AF148" s="120"/>
      <c r="AG148" s="197"/>
      <c r="AH148" s="197"/>
      <c r="AI148" s="101">
        <f t="shared" si="138"/>
        <v>5.0999999999999996</v>
      </c>
      <c r="AJ148" s="101">
        <f t="shared" si="138"/>
        <v>4.9000000000000004</v>
      </c>
      <c r="AK148" s="5">
        <f t="shared" si="139"/>
        <v>0</v>
      </c>
      <c r="AL148" s="5">
        <f t="shared" si="139"/>
        <v>0</v>
      </c>
      <c r="AM148" s="5">
        <f t="shared" si="139"/>
        <v>5.0999999999999996</v>
      </c>
      <c r="AN148" s="5">
        <f t="shared" si="139"/>
        <v>4.9000000000000004</v>
      </c>
      <c r="AO148" s="5">
        <f t="shared" si="139"/>
        <v>0</v>
      </c>
      <c r="AP148" s="5">
        <f t="shared" si="139"/>
        <v>0</v>
      </c>
      <c r="AQ148" s="5">
        <f t="shared" si="139"/>
        <v>0</v>
      </c>
      <c r="AR148" s="5">
        <f t="shared" si="139"/>
        <v>0</v>
      </c>
      <c r="AS148" s="5">
        <f t="shared" si="139"/>
        <v>0</v>
      </c>
      <c r="AT148" s="5">
        <f t="shared" si="139"/>
        <v>0</v>
      </c>
      <c r="AU148" s="5">
        <f t="shared" si="139"/>
        <v>0</v>
      </c>
      <c r="AV148" s="5">
        <f t="shared" si="139"/>
        <v>0</v>
      </c>
      <c r="AW148" s="5">
        <f t="shared" si="139"/>
        <v>0</v>
      </c>
      <c r="AX148" s="5">
        <f t="shared" si="139"/>
        <v>0</v>
      </c>
      <c r="AY148" s="146">
        <f t="shared" si="80"/>
        <v>0</v>
      </c>
      <c r="AZ148" s="146">
        <f t="shared" si="80"/>
        <v>0</v>
      </c>
      <c r="BA148" s="146">
        <f t="shared" si="80"/>
        <v>0</v>
      </c>
      <c r="BB148" s="146">
        <f t="shared" si="80"/>
        <v>0</v>
      </c>
      <c r="BC148" s="146">
        <f t="shared" si="80"/>
        <v>0</v>
      </c>
      <c r="BD148" s="146">
        <f t="shared" si="80"/>
        <v>0</v>
      </c>
      <c r="BE148" s="146">
        <f t="shared" si="79"/>
        <v>0</v>
      </c>
      <c r="BF148" s="146">
        <f t="shared" si="79"/>
        <v>0</v>
      </c>
      <c r="BG148" s="146">
        <f t="shared" si="79"/>
        <v>0</v>
      </c>
      <c r="BH148" s="146">
        <f t="shared" si="79"/>
        <v>0</v>
      </c>
      <c r="BI148" s="146">
        <f t="shared" si="79"/>
        <v>0</v>
      </c>
      <c r="BJ148" s="146">
        <f t="shared" si="79"/>
        <v>0</v>
      </c>
      <c r="BK148" s="146">
        <f t="shared" si="79"/>
        <v>0</v>
      </c>
      <c r="BL148" s="146">
        <f t="shared" si="131"/>
        <v>0</v>
      </c>
      <c r="BM148" s="146">
        <f t="shared" si="131"/>
        <v>0</v>
      </c>
      <c r="BN148" s="146">
        <f t="shared" si="131"/>
        <v>0</v>
      </c>
      <c r="BO148" s="181">
        <f t="shared" si="57"/>
        <v>0</v>
      </c>
    </row>
    <row r="149" spans="1:67" ht="15" customHeight="1" x14ac:dyDescent="0.25">
      <c r="A149" s="24"/>
      <c r="B149" s="32" t="s">
        <v>171</v>
      </c>
      <c r="C149" s="141">
        <f t="shared" si="136"/>
        <v>5.0999999999999996</v>
      </c>
      <c r="D149" s="141">
        <f t="shared" si="136"/>
        <v>4.9000000000000004</v>
      </c>
      <c r="E149" s="122"/>
      <c r="F149" s="122"/>
      <c r="G149" s="122">
        <v>5.0999999999999996</v>
      </c>
      <c r="H149" s="122">
        <v>4.9000000000000004</v>
      </c>
      <c r="I149" s="122"/>
      <c r="J149" s="122"/>
      <c r="K149" s="122"/>
      <c r="L149" s="122"/>
      <c r="M149" s="122"/>
      <c r="N149" s="122"/>
      <c r="O149" s="122"/>
      <c r="P149" s="122"/>
      <c r="Q149" s="189"/>
      <c r="R149" s="189"/>
      <c r="S149" s="136">
        <f t="shared" si="137"/>
        <v>0</v>
      </c>
      <c r="T149" s="137">
        <f t="shared" si="137"/>
        <v>0</v>
      </c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96"/>
      <c r="AH149" s="196"/>
      <c r="AI149" s="129">
        <f t="shared" si="138"/>
        <v>5.0999999999999996</v>
      </c>
      <c r="AJ149" s="129">
        <f t="shared" si="138"/>
        <v>4.9000000000000004</v>
      </c>
      <c r="AK149" s="102">
        <f t="shared" si="139"/>
        <v>0</v>
      </c>
      <c r="AL149" s="102">
        <f t="shared" si="139"/>
        <v>0</v>
      </c>
      <c r="AM149" s="102">
        <f t="shared" si="139"/>
        <v>5.0999999999999996</v>
      </c>
      <c r="AN149" s="102">
        <f t="shared" si="139"/>
        <v>4.9000000000000004</v>
      </c>
      <c r="AO149" s="102">
        <f t="shared" si="139"/>
        <v>0</v>
      </c>
      <c r="AP149" s="102">
        <f t="shared" si="139"/>
        <v>0</v>
      </c>
      <c r="AQ149" s="102">
        <f t="shared" si="139"/>
        <v>0</v>
      </c>
      <c r="AR149" s="102">
        <f t="shared" si="139"/>
        <v>0</v>
      </c>
      <c r="AS149" s="102">
        <f t="shared" si="139"/>
        <v>0</v>
      </c>
      <c r="AT149" s="102">
        <f t="shared" si="139"/>
        <v>0</v>
      </c>
      <c r="AU149" s="102">
        <f t="shared" si="139"/>
        <v>0</v>
      </c>
      <c r="AV149" s="102">
        <f t="shared" si="139"/>
        <v>0</v>
      </c>
      <c r="AW149" s="102">
        <f t="shared" si="139"/>
        <v>0</v>
      </c>
      <c r="AX149" s="102">
        <f t="shared" si="139"/>
        <v>0</v>
      </c>
      <c r="AY149" s="146">
        <f t="shared" si="80"/>
        <v>0</v>
      </c>
      <c r="AZ149" s="146">
        <f t="shared" si="80"/>
        <v>0</v>
      </c>
      <c r="BA149" s="146">
        <f t="shared" si="80"/>
        <v>0</v>
      </c>
      <c r="BB149" s="146">
        <f t="shared" ref="BB149:BJ212" si="142">F149-AL149</f>
        <v>0</v>
      </c>
      <c r="BC149" s="146">
        <f t="shared" si="142"/>
        <v>0</v>
      </c>
      <c r="BD149" s="146">
        <f t="shared" si="142"/>
        <v>0</v>
      </c>
      <c r="BE149" s="146">
        <f t="shared" si="79"/>
        <v>0</v>
      </c>
      <c r="BF149" s="146">
        <f t="shared" si="79"/>
        <v>0</v>
      </c>
      <c r="BG149" s="146">
        <f t="shared" si="79"/>
        <v>0</v>
      </c>
      <c r="BH149" s="146">
        <f t="shared" si="79"/>
        <v>0</v>
      </c>
      <c r="BI149" s="146">
        <f t="shared" si="79"/>
        <v>0</v>
      </c>
      <c r="BJ149" s="146">
        <f t="shared" si="79"/>
        <v>0</v>
      </c>
      <c r="BK149" s="146">
        <f t="shared" si="79"/>
        <v>0</v>
      </c>
      <c r="BL149" s="146">
        <f t="shared" si="131"/>
        <v>0</v>
      </c>
      <c r="BM149" s="146">
        <f t="shared" si="131"/>
        <v>0</v>
      </c>
      <c r="BN149" s="146">
        <f t="shared" si="131"/>
        <v>0</v>
      </c>
      <c r="BO149" s="181">
        <f t="shared" si="57"/>
        <v>0</v>
      </c>
    </row>
    <row r="150" spans="1:67" ht="15" customHeight="1" x14ac:dyDescent="0.25">
      <c r="A150" s="3" t="s">
        <v>20</v>
      </c>
      <c r="B150" s="104" t="s">
        <v>304</v>
      </c>
      <c r="C150" s="136">
        <f>C151+C154+C155</f>
        <v>1234.0999999999999</v>
      </c>
      <c r="D150" s="137">
        <f>D151+D153+D154+D155</f>
        <v>240.1</v>
      </c>
      <c r="E150" s="117">
        <f>E151+E153+E154</f>
        <v>1171.7</v>
      </c>
      <c r="F150" s="117">
        <f>F151+F153+F154</f>
        <v>216.8</v>
      </c>
      <c r="G150" s="117">
        <f>G151+G154+G155</f>
        <v>50.9</v>
      </c>
      <c r="H150" s="117">
        <f>H151+H154+H155</f>
        <v>23.3</v>
      </c>
      <c r="I150" s="117">
        <f t="shared" ref="I150:AX150" si="143">I151+I153+I154</f>
        <v>0</v>
      </c>
      <c r="J150" s="117">
        <f t="shared" si="143"/>
        <v>0</v>
      </c>
      <c r="K150" s="117">
        <f t="shared" si="143"/>
        <v>0</v>
      </c>
      <c r="L150" s="117">
        <f t="shared" si="143"/>
        <v>0</v>
      </c>
      <c r="M150" s="117">
        <f t="shared" si="143"/>
        <v>0.9</v>
      </c>
      <c r="N150" s="117">
        <f t="shared" si="143"/>
        <v>0</v>
      </c>
      <c r="O150" s="117">
        <f t="shared" si="143"/>
        <v>0</v>
      </c>
      <c r="P150" s="117">
        <f t="shared" si="143"/>
        <v>0</v>
      </c>
      <c r="Q150" s="187">
        <f t="shared" si="143"/>
        <v>10.6</v>
      </c>
      <c r="R150" s="187">
        <f t="shared" si="143"/>
        <v>0</v>
      </c>
      <c r="S150" s="136">
        <f>S151+S154+S155</f>
        <v>0</v>
      </c>
      <c r="T150" s="137">
        <f>T151+T153+T154+T155</f>
        <v>0</v>
      </c>
      <c r="U150" s="119">
        <f>U151+U153+U154</f>
        <v>0</v>
      </c>
      <c r="V150" s="119">
        <f>V151+V153+V154</f>
        <v>0</v>
      </c>
      <c r="W150" s="119">
        <f>W151+W154+W155</f>
        <v>0</v>
      </c>
      <c r="X150" s="119">
        <f>X151+X154+X155</f>
        <v>0</v>
      </c>
      <c r="Y150" s="119">
        <f t="shared" si="143"/>
        <v>0</v>
      </c>
      <c r="Z150" s="119">
        <f t="shared" si="143"/>
        <v>0</v>
      </c>
      <c r="AA150" s="119">
        <f t="shared" si="143"/>
        <v>0</v>
      </c>
      <c r="AB150" s="119">
        <f t="shared" si="143"/>
        <v>0</v>
      </c>
      <c r="AC150" s="119">
        <f t="shared" si="143"/>
        <v>0</v>
      </c>
      <c r="AD150" s="119">
        <f t="shared" si="143"/>
        <v>0</v>
      </c>
      <c r="AE150" s="119">
        <f t="shared" si="143"/>
        <v>0</v>
      </c>
      <c r="AF150" s="119">
        <f t="shared" si="143"/>
        <v>0</v>
      </c>
      <c r="AG150" s="196">
        <f t="shared" si="143"/>
        <v>0</v>
      </c>
      <c r="AH150" s="196">
        <f t="shared" si="143"/>
        <v>0</v>
      </c>
      <c r="AI150" s="13">
        <f>AI151+AI154+AI155</f>
        <v>1234.0999999999999</v>
      </c>
      <c r="AJ150" s="11">
        <f>AJ151+AJ153+AJ154+AJ155</f>
        <v>240.1</v>
      </c>
      <c r="AK150" s="94">
        <f>AK151+AK153+AK154</f>
        <v>1171.7</v>
      </c>
      <c r="AL150" s="94">
        <f>AL151+AL153+AL154</f>
        <v>216.8</v>
      </c>
      <c r="AM150" s="94">
        <f>AM151+AM154+AM155</f>
        <v>50.9</v>
      </c>
      <c r="AN150" s="94">
        <f>AN151+AN154+AN155</f>
        <v>23.3</v>
      </c>
      <c r="AO150" s="94">
        <f t="shared" si="143"/>
        <v>0</v>
      </c>
      <c r="AP150" s="94">
        <f t="shared" si="143"/>
        <v>0</v>
      </c>
      <c r="AQ150" s="94">
        <f t="shared" si="143"/>
        <v>0</v>
      </c>
      <c r="AR150" s="94">
        <f t="shared" si="143"/>
        <v>0</v>
      </c>
      <c r="AS150" s="94">
        <f t="shared" si="143"/>
        <v>0.9</v>
      </c>
      <c r="AT150" s="94">
        <f t="shared" si="143"/>
        <v>0</v>
      </c>
      <c r="AU150" s="94">
        <f t="shared" si="143"/>
        <v>0</v>
      </c>
      <c r="AV150" s="94">
        <f t="shared" si="143"/>
        <v>0</v>
      </c>
      <c r="AW150" s="94">
        <f t="shared" si="143"/>
        <v>10.6</v>
      </c>
      <c r="AX150" s="94">
        <f t="shared" si="143"/>
        <v>0</v>
      </c>
      <c r="AY150" s="146">
        <f t="shared" ref="AY150:BD213" si="144">C150-AI150</f>
        <v>0</v>
      </c>
      <c r="AZ150" s="146">
        <f t="shared" si="144"/>
        <v>0</v>
      </c>
      <c r="BA150" s="146">
        <f t="shared" si="144"/>
        <v>0</v>
      </c>
      <c r="BB150" s="146">
        <f t="shared" si="142"/>
        <v>0</v>
      </c>
      <c r="BC150" s="146">
        <f t="shared" si="142"/>
        <v>0</v>
      </c>
      <c r="BD150" s="146">
        <f t="shared" si="142"/>
        <v>0</v>
      </c>
      <c r="BE150" s="146">
        <f t="shared" si="79"/>
        <v>0</v>
      </c>
      <c r="BF150" s="146">
        <f t="shared" si="79"/>
        <v>0</v>
      </c>
      <c r="BG150" s="146">
        <f t="shared" si="79"/>
        <v>0</v>
      </c>
      <c r="BH150" s="146">
        <f t="shared" si="79"/>
        <v>0</v>
      </c>
      <c r="BI150" s="146">
        <f t="shared" si="79"/>
        <v>0</v>
      </c>
      <c r="BJ150" s="146">
        <f t="shared" si="79"/>
        <v>0</v>
      </c>
      <c r="BK150" s="146">
        <f t="shared" si="79"/>
        <v>0</v>
      </c>
      <c r="BL150" s="146">
        <f t="shared" si="131"/>
        <v>0</v>
      </c>
      <c r="BM150" s="146">
        <f t="shared" si="131"/>
        <v>0</v>
      </c>
      <c r="BN150" s="146">
        <f t="shared" si="131"/>
        <v>0</v>
      </c>
      <c r="BO150" s="181">
        <f t="shared" si="57"/>
        <v>0</v>
      </c>
    </row>
    <row r="151" spans="1:67" ht="15" customHeight="1" x14ac:dyDescent="0.25">
      <c r="A151" s="9"/>
      <c r="B151" s="19" t="s">
        <v>289</v>
      </c>
      <c r="C151" s="138">
        <f>E151+G151+I151+K151+M151+O151+Q151</f>
        <v>256.40000000000003</v>
      </c>
      <c r="D151" s="139">
        <f t="shared" ref="D151:D156" si="145">F151+H151+J151+L151+N151+P151+R151</f>
        <v>219.9</v>
      </c>
      <c r="E151" s="6">
        <v>251.3</v>
      </c>
      <c r="F151" s="6">
        <v>216.8</v>
      </c>
      <c r="G151" s="6">
        <f>G152+G153</f>
        <v>5.0999999999999996</v>
      </c>
      <c r="H151" s="6">
        <f>H152+H153</f>
        <v>3.1</v>
      </c>
      <c r="I151" s="6"/>
      <c r="J151" s="6"/>
      <c r="K151" s="6"/>
      <c r="L151" s="6"/>
      <c r="M151" s="6"/>
      <c r="N151" s="6"/>
      <c r="O151" s="6"/>
      <c r="P151" s="6"/>
      <c r="Q151" s="188"/>
      <c r="R151" s="188"/>
      <c r="S151" s="138">
        <f t="shared" ref="S151:T156" si="146">U151+W151+Y151+AA151+AC151+AE151+AG151</f>
        <v>0</v>
      </c>
      <c r="T151" s="139">
        <f t="shared" si="146"/>
        <v>0</v>
      </c>
      <c r="U151" s="120"/>
      <c r="V151" s="120"/>
      <c r="W151" s="120">
        <f>W152+W153</f>
        <v>0</v>
      </c>
      <c r="X151" s="120">
        <f>X152+X153</f>
        <v>0</v>
      </c>
      <c r="Y151" s="120"/>
      <c r="Z151" s="120"/>
      <c r="AA151" s="120"/>
      <c r="AB151" s="120"/>
      <c r="AC151" s="120"/>
      <c r="AD151" s="120"/>
      <c r="AE151" s="120"/>
      <c r="AF151" s="120"/>
      <c r="AG151" s="197"/>
      <c r="AH151" s="197"/>
      <c r="AI151" s="100">
        <f>AK151+AM151+AO151+AQ151+AS151+AU151+AW151</f>
        <v>256.40000000000003</v>
      </c>
      <c r="AJ151" s="101">
        <f t="shared" ref="AJ151:AJ156" si="147">AL151+AN151+AP151+AR151+AT151+AV151+AX151</f>
        <v>219.9</v>
      </c>
      <c r="AK151" s="5">
        <f>E151+U151</f>
        <v>251.3</v>
      </c>
      <c r="AL151" s="5">
        <f t="shared" ref="AL151:AX156" si="148">F151+V151</f>
        <v>216.8</v>
      </c>
      <c r="AM151" s="5">
        <f t="shared" si="148"/>
        <v>5.0999999999999996</v>
      </c>
      <c r="AN151" s="5">
        <f t="shared" si="148"/>
        <v>3.1</v>
      </c>
      <c r="AO151" s="5">
        <f t="shared" si="148"/>
        <v>0</v>
      </c>
      <c r="AP151" s="5">
        <f t="shared" si="148"/>
        <v>0</v>
      </c>
      <c r="AQ151" s="5">
        <f t="shared" si="148"/>
        <v>0</v>
      </c>
      <c r="AR151" s="5">
        <f t="shared" si="148"/>
        <v>0</v>
      </c>
      <c r="AS151" s="5">
        <f t="shared" si="148"/>
        <v>0</v>
      </c>
      <c r="AT151" s="5">
        <f t="shared" si="148"/>
        <v>0</v>
      </c>
      <c r="AU151" s="5">
        <f t="shared" si="148"/>
        <v>0</v>
      </c>
      <c r="AV151" s="5">
        <f t="shared" si="148"/>
        <v>0</v>
      </c>
      <c r="AW151" s="5">
        <f t="shared" si="148"/>
        <v>0</v>
      </c>
      <c r="AX151" s="5">
        <f t="shared" si="148"/>
        <v>0</v>
      </c>
      <c r="AY151" s="146">
        <f t="shared" si="144"/>
        <v>0</v>
      </c>
      <c r="AZ151" s="146">
        <f t="shared" si="144"/>
        <v>0</v>
      </c>
      <c r="BA151" s="146">
        <f t="shared" si="144"/>
        <v>0</v>
      </c>
      <c r="BB151" s="146">
        <f t="shared" si="142"/>
        <v>0</v>
      </c>
      <c r="BC151" s="146">
        <f t="shared" si="142"/>
        <v>0</v>
      </c>
      <c r="BD151" s="146">
        <f t="shared" si="142"/>
        <v>0</v>
      </c>
      <c r="BE151" s="146">
        <f t="shared" si="79"/>
        <v>0</v>
      </c>
      <c r="BF151" s="146">
        <f t="shared" si="79"/>
        <v>0</v>
      </c>
      <c r="BG151" s="146">
        <f t="shared" si="79"/>
        <v>0</v>
      </c>
      <c r="BH151" s="146">
        <f t="shared" si="79"/>
        <v>0</v>
      </c>
      <c r="BI151" s="146">
        <f t="shared" si="79"/>
        <v>0</v>
      </c>
      <c r="BJ151" s="146">
        <f t="shared" si="79"/>
        <v>0</v>
      </c>
      <c r="BK151" s="146">
        <f t="shared" si="79"/>
        <v>0</v>
      </c>
      <c r="BL151" s="146">
        <f t="shared" si="131"/>
        <v>0</v>
      </c>
      <c r="BM151" s="146">
        <f t="shared" si="131"/>
        <v>0</v>
      </c>
      <c r="BN151" s="146">
        <f t="shared" si="131"/>
        <v>0</v>
      </c>
      <c r="BO151" s="181">
        <f t="shared" si="57"/>
        <v>0</v>
      </c>
    </row>
    <row r="152" spans="1:67" ht="26.4" x14ac:dyDescent="0.25">
      <c r="A152" s="9"/>
      <c r="B152" s="29" t="s">
        <v>236</v>
      </c>
      <c r="C152" s="140">
        <f>E152+G152+I152+K152+M152+O152+Q152</f>
        <v>3.3</v>
      </c>
      <c r="D152" s="141">
        <f t="shared" si="145"/>
        <v>3.1</v>
      </c>
      <c r="E152" s="122"/>
      <c r="F152" s="122"/>
      <c r="G152" s="122">
        <v>3.3</v>
      </c>
      <c r="H152" s="122">
        <v>3.1</v>
      </c>
      <c r="I152" s="122"/>
      <c r="J152" s="122"/>
      <c r="K152" s="122"/>
      <c r="L152" s="122"/>
      <c r="M152" s="122"/>
      <c r="N152" s="122"/>
      <c r="O152" s="122"/>
      <c r="P152" s="122"/>
      <c r="Q152" s="189"/>
      <c r="R152" s="189"/>
      <c r="S152" s="140">
        <f t="shared" si="146"/>
        <v>0</v>
      </c>
      <c r="T152" s="141">
        <f t="shared" si="146"/>
        <v>0</v>
      </c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98"/>
      <c r="AH152" s="198"/>
      <c r="AI152" s="128">
        <f t="shared" ref="AI152:AI156" si="149">AK152+AM152+AO152+AQ152+AS152+AU152+AW152</f>
        <v>3.3</v>
      </c>
      <c r="AJ152" s="129">
        <f t="shared" si="147"/>
        <v>3.1</v>
      </c>
      <c r="AK152" s="102">
        <f t="shared" ref="AK152:AK153" si="150">E152+U152</f>
        <v>0</v>
      </c>
      <c r="AL152" s="102">
        <f t="shared" si="148"/>
        <v>0</v>
      </c>
      <c r="AM152" s="102">
        <f t="shared" si="148"/>
        <v>3.3</v>
      </c>
      <c r="AN152" s="102">
        <f t="shared" si="148"/>
        <v>3.1</v>
      </c>
      <c r="AO152" s="102">
        <f t="shared" si="148"/>
        <v>0</v>
      </c>
      <c r="AP152" s="102">
        <f t="shared" si="148"/>
        <v>0</v>
      </c>
      <c r="AQ152" s="102">
        <f t="shared" si="148"/>
        <v>0</v>
      </c>
      <c r="AR152" s="102">
        <f t="shared" si="148"/>
        <v>0</v>
      </c>
      <c r="AS152" s="102">
        <f t="shared" si="148"/>
        <v>0</v>
      </c>
      <c r="AT152" s="102">
        <f t="shared" si="148"/>
        <v>0</v>
      </c>
      <c r="AU152" s="102">
        <f t="shared" si="148"/>
        <v>0</v>
      </c>
      <c r="AV152" s="102">
        <f t="shared" si="148"/>
        <v>0</v>
      </c>
      <c r="AW152" s="102">
        <f t="shared" si="148"/>
        <v>0</v>
      </c>
      <c r="AX152" s="102">
        <f t="shared" si="148"/>
        <v>0</v>
      </c>
      <c r="AY152" s="146">
        <f t="shared" si="144"/>
        <v>0</v>
      </c>
      <c r="AZ152" s="146">
        <f t="shared" si="144"/>
        <v>0</v>
      </c>
      <c r="BA152" s="146">
        <f t="shared" si="144"/>
        <v>0</v>
      </c>
      <c r="BB152" s="146">
        <f t="shared" si="142"/>
        <v>0</v>
      </c>
      <c r="BC152" s="146">
        <f t="shared" si="142"/>
        <v>0</v>
      </c>
      <c r="BD152" s="146">
        <f t="shared" si="142"/>
        <v>0</v>
      </c>
      <c r="BE152" s="146">
        <f t="shared" si="79"/>
        <v>0</v>
      </c>
      <c r="BF152" s="146">
        <f t="shared" si="79"/>
        <v>0</v>
      </c>
      <c r="BG152" s="146">
        <f t="shared" si="79"/>
        <v>0</v>
      </c>
      <c r="BH152" s="146">
        <f t="shared" si="79"/>
        <v>0</v>
      </c>
      <c r="BI152" s="146">
        <f t="shared" si="79"/>
        <v>0</v>
      </c>
      <c r="BJ152" s="146">
        <f t="shared" si="79"/>
        <v>0</v>
      </c>
      <c r="BK152" s="146">
        <f t="shared" si="79"/>
        <v>0</v>
      </c>
      <c r="BL152" s="146">
        <f t="shared" si="131"/>
        <v>0</v>
      </c>
      <c r="BM152" s="146">
        <f t="shared" si="131"/>
        <v>0</v>
      </c>
      <c r="BN152" s="146">
        <f t="shared" si="131"/>
        <v>0</v>
      </c>
      <c r="BO152" s="181">
        <f t="shared" si="57"/>
        <v>0</v>
      </c>
    </row>
    <row r="153" spans="1:67" ht="15" customHeight="1" x14ac:dyDescent="0.25">
      <c r="A153" s="9"/>
      <c r="B153" s="31" t="s">
        <v>172</v>
      </c>
      <c r="C153" s="140">
        <f>E153+G153+I153+K153+M153+O153+Q153</f>
        <v>1.8</v>
      </c>
      <c r="D153" s="141">
        <f t="shared" si="145"/>
        <v>0</v>
      </c>
      <c r="E153" s="122"/>
      <c r="F153" s="122"/>
      <c r="G153" s="122">
        <v>1.8</v>
      </c>
      <c r="H153" s="122"/>
      <c r="I153" s="122"/>
      <c r="J153" s="122"/>
      <c r="K153" s="122"/>
      <c r="L153" s="122"/>
      <c r="M153" s="122"/>
      <c r="N153" s="122"/>
      <c r="O153" s="122"/>
      <c r="P153" s="122"/>
      <c r="Q153" s="189"/>
      <c r="R153" s="189"/>
      <c r="S153" s="140">
        <f t="shared" si="146"/>
        <v>0</v>
      </c>
      <c r="T153" s="141">
        <f t="shared" si="146"/>
        <v>0</v>
      </c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98"/>
      <c r="AH153" s="198"/>
      <c r="AI153" s="128">
        <f t="shared" si="149"/>
        <v>1.8</v>
      </c>
      <c r="AJ153" s="129">
        <f t="shared" si="147"/>
        <v>0</v>
      </c>
      <c r="AK153" s="102">
        <f t="shared" si="150"/>
        <v>0</v>
      </c>
      <c r="AL153" s="102">
        <f t="shared" si="148"/>
        <v>0</v>
      </c>
      <c r="AM153" s="102">
        <f t="shared" si="148"/>
        <v>1.8</v>
      </c>
      <c r="AN153" s="102">
        <f t="shared" si="148"/>
        <v>0</v>
      </c>
      <c r="AO153" s="102">
        <f t="shared" si="148"/>
        <v>0</v>
      </c>
      <c r="AP153" s="102">
        <f t="shared" si="148"/>
        <v>0</v>
      </c>
      <c r="AQ153" s="102">
        <f t="shared" si="148"/>
        <v>0</v>
      </c>
      <c r="AR153" s="102">
        <f t="shared" si="148"/>
        <v>0</v>
      </c>
      <c r="AS153" s="102">
        <f t="shared" si="148"/>
        <v>0</v>
      </c>
      <c r="AT153" s="102">
        <f t="shared" si="148"/>
        <v>0</v>
      </c>
      <c r="AU153" s="102">
        <f t="shared" si="148"/>
        <v>0</v>
      </c>
      <c r="AV153" s="102">
        <f t="shared" si="148"/>
        <v>0</v>
      </c>
      <c r="AW153" s="102">
        <f t="shared" si="148"/>
        <v>0</v>
      </c>
      <c r="AX153" s="102">
        <f t="shared" si="148"/>
        <v>0</v>
      </c>
      <c r="AY153" s="146">
        <f t="shared" si="144"/>
        <v>0</v>
      </c>
      <c r="AZ153" s="146">
        <f t="shared" si="144"/>
        <v>0</v>
      </c>
      <c r="BA153" s="146">
        <f t="shared" si="144"/>
        <v>0</v>
      </c>
      <c r="BB153" s="146">
        <f t="shared" si="142"/>
        <v>0</v>
      </c>
      <c r="BC153" s="146">
        <f t="shared" si="142"/>
        <v>0</v>
      </c>
      <c r="BD153" s="146">
        <f t="shared" si="142"/>
        <v>0</v>
      </c>
      <c r="BE153" s="146">
        <f t="shared" si="79"/>
        <v>0</v>
      </c>
      <c r="BF153" s="146">
        <f t="shared" si="79"/>
        <v>0</v>
      </c>
      <c r="BG153" s="146">
        <f t="shared" si="79"/>
        <v>0</v>
      </c>
      <c r="BH153" s="146">
        <f t="shared" si="79"/>
        <v>0</v>
      </c>
      <c r="BI153" s="146">
        <f t="shared" si="79"/>
        <v>0</v>
      </c>
      <c r="BJ153" s="146">
        <f t="shared" si="79"/>
        <v>0</v>
      </c>
      <c r="BK153" s="146">
        <f t="shared" si="79"/>
        <v>0</v>
      </c>
      <c r="BL153" s="146">
        <f t="shared" si="131"/>
        <v>0</v>
      </c>
      <c r="BM153" s="146">
        <f t="shared" si="131"/>
        <v>0</v>
      </c>
      <c r="BN153" s="146">
        <f t="shared" si="131"/>
        <v>0</v>
      </c>
      <c r="BO153" s="181">
        <f t="shared" si="57"/>
        <v>0</v>
      </c>
    </row>
    <row r="154" spans="1:67" ht="15" customHeight="1" x14ac:dyDescent="0.25">
      <c r="A154" s="9"/>
      <c r="B154" s="8" t="s">
        <v>5</v>
      </c>
      <c r="C154" s="139">
        <f>E154+G154+I154+K154+M154+O154+Q154</f>
        <v>931.9</v>
      </c>
      <c r="D154" s="139">
        <f t="shared" si="145"/>
        <v>0</v>
      </c>
      <c r="E154" s="6">
        <v>920.4</v>
      </c>
      <c r="F154" s="6"/>
      <c r="G154" s="6"/>
      <c r="H154" s="6"/>
      <c r="I154" s="6"/>
      <c r="J154" s="6"/>
      <c r="K154" s="6"/>
      <c r="L154" s="6"/>
      <c r="M154" s="6">
        <v>0.9</v>
      </c>
      <c r="N154" s="6"/>
      <c r="O154" s="6"/>
      <c r="P154" s="6"/>
      <c r="Q154" s="188">
        <f>'[1]4 priedas_ nepanaudotos lėšos'!C52</f>
        <v>10.6</v>
      </c>
      <c r="R154" s="188">
        <f>'[1]4 priedas_ nepanaudotos lėšos'!D52</f>
        <v>0</v>
      </c>
      <c r="S154" s="139">
        <f t="shared" si="146"/>
        <v>0</v>
      </c>
      <c r="T154" s="139">
        <f t="shared" si="146"/>
        <v>0</v>
      </c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97">
        <f>'[1]4 priedas_ nepanaudotos lėšos'!O52</f>
        <v>0</v>
      </c>
      <c r="AH154" s="197">
        <f>'[1]4 priedas_ nepanaudotos lėšos'!P52</f>
        <v>0</v>
      </c>
      <c r="AI154" s="101">
        <f t="shared" si="149"/>
        <v>931.9</v>
      </c>
      <c r="AJ154" s="101">
        <f t="shared" si="147"/>
        <v>0</v>
      </c>
      <c r="AK154" s="5">
        <f>E154+U154</f>
        <v>920.4</v>
      </c>
      <c r="AL154" s="5">
        <f t="shared" si="148"/>
        <v>0</v>
      </c>
      <c r="AM154" s="5">
        <f t="shared" si="148"/>
        <v>0</v>
      </c>
      <c r="AN154" s="5">
        <f t="shared" si="148"/>
        <v>0</v>
      </c>
      <c r="AO154" s="5">
        <f t="shared" si="148"/>
        <v>0</v>
      </c>
      <c r="AP154" s="5">
        <f t="shared" si="148"/>
        <v>0</v>
      </c>
      <c r="AQ154" s="5">
        <f t="shared" si="148"/>
        <v>0</v>
      </c>
      <c r="AR154" s="5">
        <f t="shared" si="148"/>
        <v>0</v>
      </c>
      <c r="AS154" s="5">
        <f t="shared" si="148"/>
        <v>0.9</v>
      </c>
      <c r="AT154" s="5">
        <f t="shared" si="148"/>
        <v>0</v>
      </c>
      <c r="AU154" s="5">
        <f t="shared" si="148"/>
        <v>0</v>
      </c>
      <c r="AV154" s="5">
        <f t="shared" si="148"/>
        <v>0</v>
      </c>
      <c r="AW154" s="5">
        <f t="shared" si="148"/>
        <v>10.6</v>
      </c>
      <c r="AX154" s="5">
        <f t="shared" si="148"/>
        <v>0</v>
      </c>
      <c r="AY154" s="146">
        <f t="shared" si="144"/>
        <v>0</v>
      </c>
      <c r="AZ154" s="146">
        <f t="shared" si="144"/>
        <v>0</v>
      </c>
      <c r="BA154" s="146">
        <f t="shared" si="144"/>
        <v>0</v>
      </c>
      <c r="BB154" s="146">
        <f t="shared" si="142"/>
        <v>0</v>
      </c>
      <c r="BC154" s="146">
        <f t="shared" si="142"/>
        <v>0</v>
      </c>
      <c r="BD154" s="146">
        <f t="shared" si="142"/>
        <v>0</v>
      </c>
      <c r="BE154" s="146">
        <f t="shared" si="79"/>
        <v>0</v>
      </c>
      <c r="BF154" s="146">
        <f t="shared" si="79"/>
        <v>0</v>
      </c>
      <c r="BG154" s="146">
        <f t="shared" si="79"/>
        <v>0</v>
      </c>
      <c r="BH154" s="146">
        <f t="shared" si="79"/>
        <v>0</v>
      </c>
      <c r="BI154" s="146">
        <f t="shared" si="79"/>
        <v>0</v>
      </c>
      <c r="BJ154" s="146">
        <f t="shared" si="79"/>
        <v>0</v>
      </c>
      <c r="BK154" s="146">
        <f t="shared" si="79"/>
        <v>0</v>
      </c>
      <c r="BL154" s="146">
        <f t="shared" si="131"/>
        <v>0</v>
      </c>
      <c r="BM154" s="146">
        <f t="shared" si="131"/>
        <v>0</v>
      </c>
      <c r="BN154" s="146">
        <f t="shared" si="131"/>
        <v>0</v>
      </c>
      <c r="BO154" s="181">
        <f t="shared" si="57"/>
        <v>0</v>
      </c>
    </row>
    <row r="155" spans="1:67" ht="15" customHeight="1" x14ac:dyDescent="0.25">
      <c r="A155" s="9"/>
      <c r="B155" s="7" t="s">
        <v>293</v>
      </c>
      <c r="C155" s="139">
        <f t="shared" ref="C155:C156" si="151">E155+G155+I155+K155+M155+O155+Q155</f>
        <v>45.8</v>
      </c>
      <c r="D155" s="139">
        <f t="shared" si="145"/>
        <v>20.2</v>
      </c>
      <c r="E155" s="6"/>
      <c r="F155" s="6"/>
      <c r="G155" s="6">
        <f t="shared" ref="G155:H155" si="152">G156</f>
        <v>45.8</v>
      </c>
      <c r="H155" s="6">
        <f t="shared" si="152"/>
        <v>20.2</v>
      </c>
      <c r="I155" s="6"/>
      <c r="J155" s="6"/>
      <c r="K155" s="6"/>
      <c r="L155" s="6"/>
      <c r="M155" s="6"/>
      <c r="N155" s="6"/>
      <c r="O155" s="6"/>
      <c r="P155" s="6"/>
      <c r="Q155" s="188"/>
      <c r="R155" s="188"/>
      <c r="S155" s="139">
        <f t="shared" si="146"/>
        <v>0</v>
      </c>
      <c r="T155" s="139">
        <f t="shared" si="146"/>
        <v>0</v>
      </c>
      <c r="U155" s="120"/>
      <c r="V155" s="120"/>
      <c r="W155" s="120">
        <f t="shared" ref="W155:X155" si="153">W156</f>
        <v>0</v>
      </c>
      <c r="X155" s="120">
        <f t="shared" si="153"/>
        <v>0</v>
      </c>
      <c r="Y155" s="120"/>
      <c r="Z155" s="120"/>
      <c r="AA155" s="120"/>
      <c r="AB155" s="120"/>
      <c r="AC155" s="120"/>
      <c r="AD155" s="120"/>
      <c r="AE155" s="120"/>
      <c r="AF155" s="120"/>
      <c r="AG155" s="197"/>
      <c r="AH155" s="197"/>
      <c r="AI155" s="101">
        <f t="shared" si="149"/>
        <v>45.8</v>
      </c>
      <c r="AJ155" s="101">
        <f t="shared" si="147"/>
        <v>20.2</v>
      </c>
      <c r="AK155" s="5">
        <f>E155+U155</f>
        <v>0</v>
      </c>
      <c r="AL155" s="5">
        <f t="shared" si="148"/>
        <v>0</v>
      </c>
      <c r="AM155" s="5">
        <f t="shared" si="148"/>
        <v>45.8</v>
      </c>
      <c r="AN155" s="5">
        <f t="shared" si="148"/>
        <v>20.2</v>
      </c>
      <c r="AO155" s="5">
        <f t="shared" si="148"/>
        <v>0</v>
      </c>
      <c r="AP155" s="5">
        <f t="shared" si="148"/>
        <v>0</v>
      </c>
      <c r="AQ155" s="5">
        <f t="shared" si="148"/>
        <v>0</v>
      </c>
      <c r="AR155" s="5">
        <f t="shared" si="148"/>
        <v>0</v>
      </c>
      <c r="AS155" s="5">
        <f t="shared" si="148"/>
        <v>0</v>
      </c>
      <c r="AT155" s="5">
        <f t="shared" si="148"/>
        <v>0</v>
      </c>
      <c r="AU155" s="5">
        <f t="shared" si="148"/>
        <v>0</v>
      </c>
      <c r="AV155" s="5">
        <f t="shared" si="148"/>
        <v>0</v>
      </c>
      <c r="AW155" s="5">
        <f t="shared" si="148"/>
        <v>0</v>
      </c>
      <c r="AX155" s="5">
        <f t="shared" si="148"/>
        <v>0</v>
      </c>
      <c r="AY155" s="146">
        <f t="shared" si="144"/>
        <v>0</v>
      </c>
      <c r="AZ155" s="146">
        <f t="shared" si="144"/>
        <v>0</v>
      </c>
      <c r="BA155" s="146">
        <f t="shared" si="144"/>
        <v>0</v>
      </c>
      <c r="BB155" s="146">
        <f t="shared" si="142"/>
        <v>0</v>
      </c>
      <c r="BC155" s="146">
        <f t="shared" si="142"/>
        <v>0</v>
      </c>
      <c r="BD155" s="146">
        <f t="shared" si="142"/>
        <v>0</v>
      </c>
      <c r="BE155" s="146">
        <f t="shared" si="79"/>
        <v>0</v>
      </c>
      <c r="BF155" s="146">
        <f t="shared" si="79"/>
        <v>0</v>
      </c>
      <c r="BG155" s="146">
        <f t="shared" si="79"/>
        <v>0</v>
      </c>
      <c r="BH155" s="146">
        <f t="shared" si="79"/>
        <v>0</v>
      </c>
      <c r="BI155" s="146">
        <f t="shared" si="79"/>
        <v>0</v>
      </c>
      <c r="BJ155" s="146">
        <f t="shared" si="79"/>
        <v>0</v>
      </c>
      <c r="BK155" s="146">
        <f t="shared" si="79"/>
        <v>0</v>
      </c>
      <c r="BL155" s="146">
        <f t="shared" si="131"/>
        <v>0</v>
      </c>
      <c r="BM155" s="146">
        <f t="shared" si="131"/>
        <v>0</v>
      </c>
      <c r="BN155" s="146">
        <f t="shared" si="131"/>
        <v>0</v>
      </c>
      <c r="BO155" s="181">
        <f t="shared" si="57"/>
        <v>0</v>
      </c>
    </row>
    <row r="156" spans="1:67" ht="15" customHeight="1" x14ac:dyDescent="0.25">
      <c r="A156" s="9"/>
      <c r="B156" s="32" t="s">
        <v>171</v>
      </c>
      <c r="C156" s="141">
        <f t="shared" si="151"/>
        <v>45.8</v>
      </c>
      <c r="D156" s="141">
        <f t="shared" si="145"/>
        <v>20.2</v>
      </c>
      <c r="E156" s="122"/>
      <c r="F156" s="122"/>
      <c r="G156" s="122">
        <v>45.8</v>
      </c>
      <c r="H156" s="122">
        <v>20.2</v>
      </c>
      <c r="I156" s="122"/>
      <c r="J156" s="122"/>
      <c r="K156" s="122"/>
      <c r="L156" s="122"/>
      <c r="M156" s="122"/>
      <c r="N156" s="122"/>
      <c r="O156" s="122"/>
      <c r="P156" s="122"/>
      <c r="Q156" s="189"/>
      <c r="R156" s="189"/>
      <c r="S156" s="141">
        <f t="shared" si="146"/>
        <v>0</v>
      </c>
      <c r="T156" s="141">
        <f t="shared" si="146"/>
        <v>0</v>
      </c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98"/>
      <c r="AH156" s="198"/>
      <c r="AI156" s="129">
        <f t="shared" si="149"/>
        <v>45.8</v>
      </c>
      <c r="AJ156" s="129">
        <f t="shared" si="147"/>
        <v>20.2</v>
      </c>
      <c r="AK156" s="102">
        <f t="shared" ref="AK156" si="154">E156+U156</f>
        <v>0</v>
      </c>
      <c r="AL156" s="102">
        <f t="shared" si="148"/>
        <v>0</v>
      </c>
      <c r="AM156" s="102">
        <f t="shared" si="148"/>
        <v>45.8</v>
      </c>
      <c r="AN156" s="102">
        <f t="shared" si="148"/>
        <v>20.2</v>
      </c>
      <c r="AO156" s="102">
        <f t="shared" si="148"/>
        <v>0</v>
      </c>
      <c r="AP156" s="102">
        <f t="shared" si="148"/>
        <v>0</v>
      </c>
      <c r="AQ156" s="102">
        <f t="shared" si="148"/>
        <v>0</v>
      </c>
      <c r="AR156" s="102">
        <f t="shared" si="148"/>
        <v>0</v>
      </c>
      <c r="AS156" s="102">
        <f t="shared" si="148"/>
        <v>0</v>
      </c>
      <c r="AT156" s="102">
        <f t="shared" si="148"/>
        <v>0</v>
      </c>
      <c r="AU156" s="102">
        <f t="shared" si="148"/>
        <v>0</v>
      </c>
      <c r="AV156" s="102">
        <f t="shared" si="148"/>
        <v>0</v>
      </c>
      <c r="AW156" s="102">
        <f t="shared" si="148"/>
        <v>0</v>
      </c>
      <c r="AX156" s="102">
        <f t="shared" si="148"/>
        <v>0</v>
      </c>
      <c r="AY156" s="146">
        <f t="shared" si="144"/>
        <v>0</v>
      </c>
      <c r="AZ156" s="146">
        <f t="shared" si="144"/>
        <v>0</v>
      </c>
      <c r="BA156" s="146">
        <f t="shared" si="144"/>
        <v>0</v>
      </c>
      <c r="BB156" s="146">
        <f t="shared" si="142"/>
        <v>0</v>
      </c>
      <c r="BC156" s="146">
        <f t="shared" si="142"/>
        <v>0</v>
      </c>
      <c r="BD156" s="146">
        <f t="shared" si="142"/>
        <v>0</v>
      </c>
      <c r="BE156" s="146">
        <f t="shared" si="79"/>
        <v>0</v>
      </c>
      <c r="BF156" s="146">
        <f t="shared" si="79"/>
        <v>0</v>
      </c>
      <c r="BG156" s="146">
        <f t="shared" si="79"/>
        <v>0</v>
      </c>
      <c r="BH156" s="146">
        <f t="shared" si="79"/>
        <v>0</v>
      </c>
      <c r="BI156" s="146">
        <f t="shared" si="79"/>
        <v>0</v>
      </c>
      <c r="BJ156" s="146">
        <f t="shared" si="79"/>
        <v>0</v>
      </c>
      <c r="BK156" s="146">
        <f t="shared" si="79"/>
        <v>0</v>
      </c>
      <c r="BL156" s="146">
        <f t="shared" si="131"/>
        <v>0</v>
      </c>
      <c r="BM156" s="146">
        <f t="shared" si="131"/>
        <v>0</v>
      </c>
      <c r="BN156" s="146">
        <f t="shared" si="131"/>
        <v>0</v>
      </c>
      <c r="BO156" s="181">
        <f t="shared" ref="BO156:BO223" si="155">S156+AY156</f>
        <v>0</v>
      </c>
    </row>
    <row r="157" spans="1:67" s="23" customFormat="1" ht="15" customHeight="1" x14ac:dyDescent="0.25">
      <c r="A157" s="26" t="s">
        <v>21</v>
      </c>
      <c r="B157" s="104" t="s">
        <v>305</v>
      </c>
      <c r="C157" s="136">
        <f>C158</f>
        <v>1724.4</v>
      </c>
      <c r="D157" s="137">
        <f>D158</f>
        <v>0</v>
      </c>
      <c r="E157" s="117">
        <f t="shared" ref="E157:R157" si="156">E158</f>
        <v>1724.4</v>
      </c>
      <c r="F157" s="117">
        <f t="shared" si="156"/>
        <v>0</v>
      </c>
      <c r="G157" s="117">
        <f t="shared" si="156"/>
        <v>0</v>
      </c>
      <c r="H157" s="117">
        <f t="shared" si="156"/>
        <v>0</v>
      </c>
      <c r="I157" s="117">
        <f t="shared" si="156"/>
        <v>0</v>
      </c>
      <c r="J157" s="117">
        <f t="shared" si="156"/>
        <v>0</v>
      </c>
      <c r="K157" s="117">
        <f t="shared" si="156"/>
        <v>0</v>
      </c>
      <c r="L157" s="117">
        <f t="shared" si="156"/>
        <v>0</v>
      </c>
      <c r="M157" s="117">
        <f t="shared" si="156"/>
        <v>0</v>
      </c>
      <c r="N157" s="117">
        <f t="shared" si="156"/>
        <v>0</v>
      </c>
      <c r="O157" s="117">
        <f t="shared" si="156"/>
        <v>0</v>
      </c>
      <c r="P157" s="117">
        <f t="shared" si="156"/>
        <v>0</v>
      </c>
      <c r="Q157" s="187">
        <f t="shared" si="156"/>
        <v>0</v>
      </c>
      <c r="R157" s="187">
        <f t="shared" si="156"/>
        <v>0</v>
      </c>
      <c r="S157" s="136">
        <f>S158</f>
        <v>0</v>
      </c>
      <c r="T157" s="137">
        <f t="shared" ref="T157:AH157" si="157">T158</f>
        <v>0</v>
      </c>
      <c r="U157" s="119">
        <f t="shared" si="157"/>
        <v>0</v>
      </c>
      <c r="V157" s="119">
        <f t="shared" si="157"/>
        <v>0</v>
      </c>
      <c r="W157" s="119">
        <f t="shared" si="157"/>
        <v>0</v>
      </c>
      <c r="X157" s="119">
        <f t="shared" si="157"/>
        <v>0</v>
      </c>
      <c r="Y157" s="119">
        <f t="shared" si="157"/>
        <v>0</v>
      </c>
      <c r="Z157" s="119">
        <f t="shared" si="157"/>
        <v>0</v>
      </c>
      <c r="AA157" s="119">
        <f t="shared" si="157"/>
        <v>0</v>
      </c>
      <c r="AB157" s="119">
        <f t="shared" si="157"/>
        <v>0</v>
      </c>
      <c r="AC157" s="119">
        <f t="shared" si="157"/>
        <v>0</v>
      </c>
      <c r="AD157" s="119">
        <f t="shared" si="157"/>
        <v>0</v>
      </c>
      <c r="AE157" s="119">
        <f t="shared" si="157"/>
        <v>0</v>
      </c>
      <c r="AF157" s="119">
        <f t="shared" si="157"/>
        <v>0</v>
      </c>
      <c r="AG157" s="196">
        <f t="shared" si="157"/>
        <v>0</v>
      </c>
      <c r="AH157" s="196">
        <f t="shared" si="157"/>
        <v>0</v>
      </c>
      <c r="AI157" s="13">
        <f>AI158</f>
        <v>1724.4</v>
      </c>
      <c r="AJ157" s="11">
        <f t="shared" ref="AJ157:AX157" si="158">AJ158</f>
        <v>0</v>
      </c>
      <c r="AK157" s="94">
        <f t="shared" si="158"/>
        <v>1724.4</v>
      </c>
      <c r="AL157" s="94">
        <f t="shared" si="158"/>
        <v>0</v>
      </c>
      <c r="AM157" s="94">
        <f t="shared" si="158"/>
        <v>0</v>
      </c>
      <c r="AN157" s="94">
        <f t="shared" si="158"/>
        <v>0</v>
      </c>
      <c r="AO157" s="94">
        <f t="shared" si="158"/>
        <v>0</v>
      </c>
      <c r="AP157" s="94">
        <f t="shared" si="158"/>
        <v>0</v>
      </c>
      <c r="AQ157" s="94">
        <f t="shared" si="158"/>
        <v>0</v>
      </c>
      <c r="AR157" s="94">
        <f t="shared" si="158"/>
        <v>0</v>
      </c>
      <c r="AS157" s="94">
        <f t="shared" si="158"/>
        <v>0</v>
      </c>
      <c r="AT157" s="94">
        <f t="shared" si="158"/>
        <v>0</v>
      </c>
      <c r="AU157" s="94">
        <f t="shared" si="158"/>
        <v>0</v>
      </c>
      <c r="AV157" s="94">
        <f t="shared" si="158"/>
        <v>0</v>
      </c>
      <c r="AW157" s="94">
        <f t="shared" si="158"/>
        <v>0</v>
      </c>
      <c r="AX157" s="94">
        <f t="shared" si="158"/>
        <v>0</v>
      </c>
      <c r="AY157" s="146">
        <f t="shared" si="144"/>
        <v>0</v>
      </c>
      <c r="AZ157" s="146">
        <f t="shared" si="144"/>
        <v>0</v>
      </c>
      <c r="BA157" s="146">
        <f t="shared" si="144"/>
        <v>0</v>
      </c>
      <c r="BB157" s="146">
        <f t="shared" si="142"/>
        <v>0</v>
      </c>
      <c r="BC157" s="146">
        <f t="shared" si="142"/>
        <v>0</v>
      </c>
      <c r="BD157" s="146">
        <f t="shared" si="142"/>
        <v>0</v>
      </c>
      <c r="BE157" s="146">
        <f t="shared" si="79"/>
        <v>0</v>
      </c>
      <c r="BF157" s="146">
        <f t="shared" si="79"/>
        <v>0</v>
      </c>
      <c r="BG157" s="146">
        <f t="shared" si="79"/>
        <v>0</v>
      </c>
      <c r="BH157" s="146">
        <f t="shared" si="79"/>
        <v>0</v>
      </c>
      <c r="BI157" s="146">
        <f t="shared" si="79"/>
        <v>0</v>
      </c>
      <c r="BJ157" s="146">
        <f t="shared" si="79"/>
        <v>0</v>
      </c>
      <c r="BK157" s="146">
        <f t="shared" ref="BK157:BN224" si="159">O157-AU157</f>
        <v>0</v>
      </c>
      <c r="BL157" s="146">
        <f t="shared" si="131"/>
        <v>0</v>
      </c>
      <c r="BM157" s="146">
        <f t="shared" si="131"/>
        <v>0</v>
      </c>
      <c r="BN157" s="146">
        <f t="shared" si="131"/>
        <v>0</v>
      </c>
      <c r="BO157" s="181">
        <f t="shared" si="155"/>
        <v>0</v>
      </c>
    </row>
    <row r="158" spans="1:67" s="53" customFormat="1" ht="15" customHeight="1" x14ac:dyDescent="0.25">
      <c r="A158" s="97"/>
      <c r="B158" s="4" t="s">
        <v>4</v>
      </c>
      <c r="C158" s="138">
        <f>E158+G158+I158+K158+M158+O158+Q158</f>
        <v>1724.4</v>
      </c>
      <c r="D158" s="139">
        <f>F158+H158+J158+L158+N158+P158+R158</f>
        <v>0</v>
      </c>
      <c r="E158" s="6">
        <v>1724.4</v>
      </c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90"/>
      <c r="R158" s="190"/>
      <c r="S158" s="138">
        <f>U158+W158+Y158+AA158+AC158+AE158+AG158</f>
        <v>0</v>
      </c>
      <c r="T158" s="139">
        <f>V158+X158+Z158+AB158+AD158+AF158+AH158</f>
        <v>0</v>
      </c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126"/>
      <c r="AG158" s="199"/>
      <c r="AH158" s="199"/>
      <c r="AI158" s="100">
        <f>AK158+AM158+AO158+AQ158+AS158+AU158+AW158</f>
        <v>1724.4</v>
      </c>
      <c r="AJ158" s="101">
        <f>AL158+AN158+AP158+AR158+AT158+AV158+AX158</f>
        <v>0</v>
      </c>
      <c r="AK158" s="5">
        <f>E158+U158</f>
        <v>1724.4</v>
      </c>
      <c r="AL158" s="5">
        <f t="shared" ref="AL158:AX158" si="160">F158+V158</f>
        <v>0</v>
      </c>
      <c r="AM158" s="5">
        <f t="shared" si="160"/>
        <v>0</v>
      </c>
      <c r="AN158" s="5">
        <f t="shared" si="160"/>
        <v>0</v>
      </c>
      <c r="AO158" s="5">
        <f t="shared" si="160"/>
        <v>0</v>
      </c>
      <c r="AP158" s="5">
        <f t="shared" si="160"/>
        <v>0</v>
      </c>
      <c r="AQ158" s="5">
        <f t="shared" si="160"/>
        <v>0</v>
      </c>
      <c r="AR158" s="5">
        <f t="shared" si="160"/>
        <v>0</v>
      </c>
      <c r="AS158" s="5">
        <f t="shared" si="160"/>
        <v>0</v>
      </c>
      <c r="AT158" s="5">
        <f t="shared" si="160"/>
        <v>0</v>
      </c>
      <c r="AU158" s="5">
        <f t="shared" si="160"/>
        <v>0</v>
      </c>
      <c r="AV158" s="5">
        <f t="shared" si="160"/>
        <v>0</v>
      </c>
      <c r="AW158" s="5">
        <f t="shared" si="160"/>
        <v>0</v>
      </c>
      <c r="AX158" s="5">
        <f t="shared" si="160"/>
        <v>0</v>
      </c>
      <c r="AY158" s="146">
        <f t="shared" si="144"/>
        <v>0</v>
      </c>
      <c r="AZ158" s="146">
        <f t="shared" si="144"/>
        <v>0</v>
      </c>
      <c r="BA158" s="146">
        <f t="shared" si="144"/>
        <v>0</v>
      </c>
      <c r="BB158" s="146">
        <f t="shared" si="142"/>
        <v>0</v>
      </c>
      <c r="BC158" s="146">
        <f t="shared" si="142"/>
        <v>0</v>
      </c>
      <c r="BD158" s="146">
        <f t="shared" si="142"/>
        <v>0</v>
      </c>
      <c r="BE158" s="146">
        <f t="shared" si="142"/>
        <v>0</v>
      </c>
      <c r="BF158" s="146">
        <f t="shared" si="142"/>
        <v>0</v>
      </c>
      <c r="BG158" s="146">
        <f t="shared" si="142"/>
        <v>0</v>
      </c>
      <c r="BH158" s="146">
        <f t="shared" si="142"/>
        <v>0</v>
      </c>
      <c r="BI158" s="146">
        <f t="shared" si="142"/>
        <v>0</v>
      </c>
      <c r="BJ158" s="146">
        <f t="shared" si="142"/>
        <v>0</v>
      </c>
      <c r="BK158" s="146">
        <f t="shared" si="159"/>
        <v>0</v>
      </c>
      <c r="BL158" s="146">
        <f t="shared" si="131"/>
        <v>0</v>
      </c>
      <c r="BM158" s="146">
        <f t="shared" si="131"/>
        <v>0</v>
      </c>
      <c r="BN158" s="146">
        <f t="shared" si="131"/>
        <v>0</v>
      </c>
      <c r="BO158" s="181">
        <f t="shared" si="155"/>
        <v>0</v>
      </c>
    </row>
    <row r="159" spans="1:67" s="23" customFormat="1" ht="15" customHeight="1" x14ac:dyDescent="0.25">
      <c r="A159" s="3" t="s">
        <v>22</v>
      </c>
      <c r="B159" s="108" t="s">
        <v>306</v>
      </c>
      <c r="C159" s="136">
        <f>C160</f>
        <v>684.6</v>
      </c>
      <c r="D159" s="137">
        <f t="shared" ref="D159:R160" si="161">D160</f>
        <v>629.29999999999995</v>
      </c>
      <c r="E159" s="117">
        <f t="shared" si="161"/>
        <v>7</v>
      </c>
      <c r="F159" s="117">
        <f t="shared" si="161"/>
        <v>0</v>
      </c>
      <c r="G159" s="117">
        <f t="shared" si="161"/>
        <v>672.4</v>
      </c>
      <c r="H159" s="117">
        <f t="shared" si="161"/>
        <v>629.29999999999995</v>
      </c>
      <c r="I159" s="117">
        <f t="shared" si="161"/>
        <v>0</v>
      </c>
      <c r="J159" s="117">
        <f t="shared" si="161"/>
        <v>0</v>
      </c>
      <c r="K159" s="117">
        <f t="shared" si="161"/>
        <v>0</v>
      </c>
      <c r="L159" s="117">
        <f t="shared" si="161"/>
        <v>0</v>
      </c>
      <c r="M159" s="117">
        <f t="shared" si="161"/>
        <v>1.5</v>
      </c>
      <c r="N159" s="117">
        <f t="shared" si="161"/>
        <v>0</v>
      </c>
      <c r="O159" s="117">
        <f t="shared" si="161"/>
        <v>0</v>
      </c>
      <c r="P159" s="117">
        <f t="shared" si="161"/>
        <v>0</v>
      </c>
      <c r="Q159" s="187">
        <f t="shared" si="161"/>
        <v>3.7</v>
      </c>
      <c r="R159" s="187">
        <f t="shared" si="161"/>
        <v>0</v>
      </c>
      <c r="S159" s="136">
        <f>S160</f>
        <v>0</v>
      </c>
      <c r="T159" s="137">
        <f t="shared" ref="T159:AH160" si="162">T160</f>
        <v>0</v>
      </c>
      <c r="U159" s="119">
        <f t="shared" si="162"/>
        <v>0</v>
      </c>
      <c r="V159" s="119">
        <f t="shared" si="162"/>
        <v>0</v>
      </c>
      <c r="W159" s="119">
        <f t="shared" si="162"/>
        <v>0</v>
      </c>
      <c r="X159" s="119">
        <f t="shared" si="162"/>
        <v>0</v>
      </c>
      <c r="Y159" s="119">
        <f t="shared" si="162"/>
        <v>0</v>
      </c>
      <c r="Z159" s="119">
        <f t="shared" si="162"/>
        <v>0</v>
      </c>
      <c r="AA159" s="119">
        <f t="shared" si="162"/>
        <v>0</v>
      </c>
      <c r="AB159" s="119">
        <f t="shared" si="162"/>
        <v>0</v>
      </c>
      <c r="AC159" s="119">
        <f t="shared" si="162"/>
        <v>0</v>
      </c>
      <c r="AD159" s="119">
        <f t="shared" si="162"/>
        <v>0</v>
      </c>
      <c r="AE159" s="119">
        <f t="shared" si="162"/>
        <v>0</v>
      </c>
      <c r="AF159" s="119">
        <f t="shared" si="162"/>
        <v>0</v>
      </c>
      <c r="AG159" s="196">
        <f t="shared" si="162"/>
        <v>0</v>
      </c>
      <c r="AH159" s="196">
        <f t="shared" si="162"/>
        <v>0</v>
      </c>
      <c r="AI159" s="13">
        <f>AI160</f>
        <v>684.6</v>
      </c>
      <c r="AJ159" s="11">
        <f t="shared" ref="AJ159:AX159" si="163">AJ160</f>
        <v>629.29999999999995</v>
      </c>
      <c r="AK159" s="94">
        <f t="shared" si="163"/>
        <v>7</v>
      </c>
      <c r="AL159" s="94">
        <f t="shared" si="163"/>
        <v>0</v>
      </c>
      <c r="AM159" s="94">
        <f t="shared" si="163"/>
        <v>672.4</v>
      </c>
      <c r="AN159" s="94">
        <f t="shared" si="163"/>
        <v>629.29999999999995</v>
      </c>
      <c r="AO159" s="94">
        <f t="shared" si="163"/>
        <v>0</v>
      </c>
      <c r="AP159" s="94">
        <f t="shared" si="163"/>
        <v>0</v>
      </c>
      <c r="AQ159" s="94">
        <f t="shared" si="163"/>
        <v>0</v>
      </c>
      <c r="AR159" s="94">
        <f t="shared" si="163"/>
        <v>0</v>
      </c>
      <c r="AS159" s="94">
        <f t="shared" si="163"/>
        <v>1.5</v>
      </c>
      <c r="AT159" s="94">
        <f t="shared" si="163"/>
        <v>0</v>
      </c>
      <c r="AU159" s="94">
        <f t="shared" si="163"/>
        <v>0</v>
      </c>
      <c r="AV159" s="94">
        <f t="shared" si="163"/>
        <v>0</v>
      </c>
      <c r="AW159" s="94">
        <f t="shared" si="163"/>
        <v>3.7</v>
      </c>
      <c r="AX159" s="94">
        <f t="shared" si="163"/>
        <v>0</v>
      </c>
      <c r="AY159" s="146">
        <f t="shared" si="144"/>
        <v>0</v>
      </c>
      <c r="AZ159" s="146">
        <f t="shared" si="144"/>
        <v>0</v>
      </c>
      <c r="BA159" s="146">
        <f t="shared" si="144"/>
        <v>0</v>
      </c>
      <c r="BB159" s="146">
        <f t="shared" si="142"/>
        <v>0</v>
      </c>
      <c r="BC159" s="146">
        <f t="shared" si="142"/>
        <v>0</v>
      </c>
      <c r="BD159" s="146">
        <f t="shared" si="142"/>
        <v>0</v>
      </c>
      <c r="BE159" s="146">
        <f t="shared" si="142"/>
        <v>0</v>
      </c>
      <c r="BF159" s="146">
        <f t="shared" si="142"/>
        <v>0</v>
      </c>
      <c r="BG159" s="146">
        <f t="shared" si="142"/>
        <v>0</v>
      </c>
      <c r="BH159" s="146">
        <f t="shared" si="142"/>
        <v>0</v>
      </c>
      <c r="BI159" s="146">
        <f t="shared" si="142"/>
        <v>0</v>
      </c>
      <c r="BJ159" s="146">
        <f t="shared" si="142"/>
        <v>0</v>
      </c>
      <c r="BK159" s="146">
        <f t="shared" si="159"/>
        <v>0</v>
      </c>
      <c r="BL159" s="146">
        <f t="shared" si="131"/>
        <v>0</v>
      </c>
      <c r="BM159" s="146">
        <f t="shared" si="131"/>
        <v>0</v>
      </c>
      <c r="BN159" s="146">
        <f t="shared" si="131"/>
        <v>0</v>
      </c>
      <c r="BO159" s="181">
        <f t="shared" si="155"/>
        <v>0</v>
      </c>
    </row>
    <row r="160" spans="1:67" s="53" customFormat="1" ht="15" customHeight="1" x14ac:dyDescent="0.25">
      <c r="A160" s="95"/>
      <c r="B160" s="109" t="s">
        <v>289</v>
      </c>
      <c r="C160" s="139">
        <f t="shared" ref="C160:D161" si="164">E160+G160+I160+K160+M160+O160+Q160</f>
        <v>684.6</v>
      </c>
      <c r="D160" s="139">
        <f t="shared" si="164"/>
        <v>629.29999999999995</v>
      </c>
      <c r="E160" s="6">
        <v>7</v>
      </c>
      <c r="F160" s="6"/>
      <c r="G160" s="6">
        <f t="shared" si="161"/>
        <v>672.4</v>
      </c>
      <c r="H160" s="6">
        <f t="shared" si="161"/>
        <v>629.29999999999995</v>
      </c>
      <c r="I160" s="6"/>
      <c r="J160" s="6"/>
      <c r="K160" s="6"/>
      <c r="L160" s="6"/>
      <c r="M160" s="6">
        <v>1.5</v>
      </c>
      <c r="N160" s="6"/>
      <c r="O160" s="6"/>
      <c r="P160" s="6"/>
      <c r="Q160" s="188">
        <f>'[1]4 priedas_ nepanaudotos lėšos'!C54</f>
        <v>3.7</v>
      </c>
      <c r="R160" s="188">
        <f>'[1]4 priedas_ nepanaudotos lėšos'!D54</f>
        <v>0</v>
      </c>
      <c r="S160" s="139">
        <f t="shared" ref="S160:T161" si="165">U160+W160+Y160+AA160+AC160+AE160+AG160</f>
        <v>0</v>
      </c>
      <c r="T160" s="139">
        <f t="shared" si="165"/>
        <v>0</v>
      </c>
      <c r="U160" s="120"/>
      <c r="V160" s="120">
        <f>'[1]4 priedas_ nepanaudotos lėšos'!P54</f>
        <v>0</v>
      </c>
      <c r="W160" s="120">
        <f t="shared" si="162"/>
        <v>0</v>
      </c>
      <c r="X160" s="120">
        <f t="shared" si="162"/>
        <v>0</v>
      </c>
      <c r="Y160" s="120"/>
      <c r="Z160" s="120"/>
      <c r="AA160" s="120"/>
      <c r="AB160" s="120"/>
      <c r="AC160" s="120"/>
      <c r="AD160" s="120"/>
      <c r="AE160" s="120"/>
      <c r="AF160" s="120"/>
      <c r="AG160" s="197">
        <f>'[1]4 priedas_ nepanaudotos lėšos'!O54</f>
        <v>0</v>
      </c>
      <c r="AH160" s="197">
        <f>'[1]4 priedas_ nepanaudotos lėšos'!P54</f>
        <v>0</v>
      </c>
      <c r="AI160" s="101">
        <f t="shared" ref="AI160:AJ161" si="166">AK160+AM160+AO160+AQ160+AS160+AU160+AW160</f>
        <v>684.6</v>
      </c>
      <c r="AJ160" s="101">
        <f t="shared" si="166"/>
        <v>629.29999999999995</v>
      </c>
      <c r="AK160" s="5">
        <f>E160+U160</f>
        <v>7</v>
      </c>
      <c r="AL160" s="5">
        <f t="shared" ref="AL160:AW161" si="167">F160+V160</f>
        <v>0</v>
      </c>
      <c r="AM160" s="5">
        <f t="shared" si="167"/>
        <v>672.4</v>
      </c>
      <c r="AN160" s="5">
        <f t="shared" si="167"/>
        <v>629.29999999999995</v>
      </c>
      <c r="AO160" s="5">
        <f t="shared" si="167"/>
        <v>0</v>
      </c>
      <c r="AP160" s="5">
        <f t="shared" si="167"/>
        <v>0</v>
      </c>
      <c r="AQ160" s="5">
        <f t="shared" si="167"/>
        <v>0</v>
      </c>
      <c r="AR160" s="5">
        <f t="shared" si="167"/>
        <v>0</v>
      </c>
      <c r="AS160" s="5">
        <f t="shared" si="167"/>
        <v>1.5</v>
      </c>
      <c r="AT160" s="5">
        <f t="shared" si="167"/>
        <v>0</v>
      </c>
      <c r="AU160" s="5">
        <f t="shared" si="167"/>
        <v>0</v>
      </c>
      <c r="AV160" s="5">
        <f t="shared" si="167"/>
        <v>0</v>
      </c>
      <c r="AW160" s="5">
        <f>Q160+AG160</f>
        <v>3.7</v>
      </c>
      <c r="AX160" s="5">
        <f t="shared" ref="AX160:AX161" si="168">R160+AH160</f>
        <v>0</v>
      </c>
      <c r="AY160" s="146">
        <f t="shared" si="144"/>
        <v>0</v>
      </c>
      <c r="AZ160" s="146">
        <f t="shared" si="144"/>
        <v>0</v>
      </c>
      <c r="BA160" s="146">
        <f t="shared" si="144"/>
        <v>0</v>
      </c>
      <c r="BB160" s="146">
        <f t="shared" si="142"/>
        <v>0</v>
      </c>
      <c r="BC160" s="146">
        <f t="shared" si="142"/>
        <v>0</v>
      </c>
      <c r="BD160" s="146">
        <f t="shared" si="142"/>
        <v>0</v>
      </c>
      <c r="BE160" s="146">
        <f t="shared" si="142"/>
        <v>0</v>
      </c>
      <c r="BF160" s="146">
        <f t="shared" si="142"/>
        <v>0</v>
      </c>
      <c r="BG160" s="146">
        <f t="shared" si="142"/>
        <v>0</v>
      </c>
      <c r="BH160" s="146">
        <f t="shared" si="142"/>
        <v>0</v>
      </c>
      <c r="BI160" s="146">
        <f t="shared" si="142"/>
        <v>0</v>
      </c>
      <c r="BJ160" s="146">
        <f t="shared" si="142"/>
        <v>0</v>
      </c>
      <c r="BK160" s="146">
        <f t="shared" si="159"/>
        <v>0</v>
      </c>
      <c r="BL160" s="146">
        <f t="shared" si="131"/>
        <v>0</v>
      </c>
      <c r="BM160" s="146">
        <f t="shared" si="131"/>
        <v>0</v>
      </c>
      <c r="BN160" s="146">
        <f t="shared" si="131"/>
        <v>0</v>
      </c>
      <c r="BO160" s="181">
        <f t="shared" si="155"/>
        <v>0</v>
      </c>
    </row>
    <row r="161" spans="1:67" s="53" customFormat="1" ht="15" customHeight="1" x14ac:dyDescent="0.25">
      <c r="A161" s="96"/>
      <c r="B161" s="32" t="s">
        <v>78</v>
      </c>
      <c r="C161" s="141">
        <f t="shared" si="164"/>
        <v>672.4</v>
      </c>
      <c r="D161" s="141">
        <f t="shared" si="164"/>
        <v>629.29999999999995</v>
      </c>
      <c r="E161" s="122"/>
      <c r="F161" s="122"/>
      <c r="G161" s="122">
        <v>672.4</v>
      </c>
      <c r="H161" s="122">
        <v>629.29999999999995</v>
      </c>
      <c r="I161" s="122"/>
      <c r="J161" s="122"/>
      <c r="K161" s="122"/>
      <c r="L161" s="122"/>
      <c r="M161" s="122"/>
      <c r="N161" s="122"/>
      <c r="O161" s="122"/>
      <c r="P161" s="122"/>
      <c r="Q161" s="189"/>
      <c r="R161" s="189"/>
      <c r="S161" s="141">
        <f t="shared" si="165"/>
        <v>0</v>
      </c>
      <c r="T161" s="141">
        <f t="shared" si="165"/>
        <v>0</v>
      </c>
      <c r="U161" s="123"/>
      <c r="V161" s="123"/>
      <c r="W161" s="123"/>
      <c r="X161" s="123"/>
      <c r="Y161" s="123"/>
      <c r="Z161" s="123"/>
      <c r="AA161" s="123"/>
      <c r="AB161" s="123"/>
      <c r="AC161" s="123"/>
      <c r="AD161" s="123"/>
      <c r="AE161" s="123"/>
      <c r="AF161" s="123"/>
      <c r="AG161" s="198"/>
      <c r="AH161" s="198"/>
      <c r="AI161" s="129">
        <f t="shared" si="166"/>
        <v>672.4</v>
      </c>
      <c r="AJ161" s="129">
        <f t="shared" si="166"/>
        <v>629.29999999999995</v>
      </c>
      <c r="AK161" s="102">
        <f t="shared" ref="AK161" si="169">E161+U161</f>
        <v>0</v>
      </c>
      <c r="AL161" s="102">
        <f t="shared" si="167"/>
        <v>0</v>
      </c>
      <c r="AM161" s="102">
        <f t="shared" si="167"/>
        <v>672.4</v>
      </c>
      <c r="AN161" s="102">
        <f t="shared" si="167"/>
        <v>629.29999999999995</v>
      </c>
      <c r="AO161" s="102">
        <f t="shared" si="167"/>
        <v>0</v>
      </c>
      <c r="AP161" s="102">
        <f t="shared" si="167"/>
        <v>0</v>
      </c>
      <c r="AQ161" s="102">
        <f t="shared" si="167"/>
        <v>0</v>
      </c>
      <c r="AR161" s="102">
        <f t="shared" si="167"/>
        <v>0</v>
      </c>
      <c r="AS161" s="102">
        <f t="shared" si="167"/>
        <v>0</v>
      </c>
      <c r="AT161" s="102">
        <f t="shared" si="167"/>
        <v>0</v>
      </c>
      <c r="AU161" s="102">
        <f t="shared" si="167"/>
        <v>0</v>
      </c>
      <c r="AV161" s="102">
        <f t="shared" si="167"/>
        <v>0</v>
      </c>
      <c r="AW161" s="102">
        <f t="shared" si="167"/>
        <v>0</v>
      </c>
      <c r="AX161" s="102">
        <f t="shared" si="168"/>
        <v>0</v>
      </c>
      <c r="AY161" s="146">
        <f t="shared" si="144"/>
        <v>0</v>
      </c>
      <c r="AZ161" s="146">
        <f t="shared" si="144"/>
        <v>0</v>
      </c>
      <c r="BA161" s="146">
        <f t="shared" si="144"/>
        <v>0</v>
      </c>
      <c r="BB161" s="146">
        <f t="shared" si="142"/>
        <v>0</v>
      </c>
      <c r="BC161" s="146">
        <f t="shared" si="142"/>
        <v>0</v>
      </c>
      <c r="BD161" s="146">
        <f t="shared" si="142"/>
        <v>0</v>
      </c>
      <c r="BE161" s="146">
        <f t="shared" si="142"/>
        <v>0</v>
      </c>
      <c r="BF161" s="146">
        <f t="shared" si="142"/>
        <v>0</v>
      </c>
      <c r="BG161" s="146">
        <f t="shared" si="142"/>
        <v>0</v>
      </c>
      <c r="BH161" s="146">
        <f t="shared" si="142"/>
        <v>0</v>
      </c>
      <c r="BI161" s="146">
        <f t="shared" si="142"/>
        <v>0</v>
      </c>
      <c r="BJ161" s="146">
        <f t="shared" si="142"/>
        <v>0</v>
      </c>
      <c r="BK161" s="146">
        <f t="shared" si="159"/>
        <v>0</v>
      </c>
      <c r="BL161" s="146">
        <f t="shared" si="131"/>
        <v>0</v>
      </c>
      <c r="BM161" s="146">
        <f t="shared" si="131"/>
        <v>0</v>
      </c>
      <c r="BN161" s="146">
        <f t="shared" si="131"/>
        <v>0</v>
      </c>
      <c r="BO161" s="181">
        <f t="shared" si="155"/>
        <v>0</v>
      </c>
    </row>
    <row r="162" spans="1:67" s="23" customFormat="1" ht="15" customHeight="1" x14ac:dyDescent="0.25">
      <c r="A162" s="27" t="s">
        <v>23</v>
      </c>
      <c r="B162" s="104" t="s">
        <v>307</v>
      </c>
      <c r="C162" s="136">
        <f>C163</f>
        <v>497.90000000000003</v>
      </c>
      <c r="D162" s="137">
        <f t="shared" ref="D162:R162" si="170">D163</f>
        <v>348.40000000000003</v>
      </c>
      <c r="E162" s="117">
        <f t="shared" si="170"/>
        <v>48.7</v>
      </c>
      <c r="F162" s="117">
        <f t="shared" si="170"/>
        <v>34.6</v>
      </c>
      <c r="G162" s="117">
        <f t="shared" si="170"/>
        <v>436.6</v>
      </c>
      <c r="H162" s="117">
        <f t="shared" si="170"/>
        <v>312.8</v>
      </c>
      <c r="I162" s="117">
        <f t="shared" si="170"/>
        <v>9</v>
      </c>
      <c r="J162" s="117">
        <f t="shared" si="170"/>
        <v>0</v>
      </c>
      <c r="K162" s="117">
        <f t="shared" si="170"/>
        <v>0</v>
      </c>
      <c r="L162" s="117">
        <f t="shared" si="170"/>
        <v>0</v>
      </c>
      <c r="M162" s="117">
        <f t="shared" si="170"/>
        <v>3.5</v>
      </c>
      <c r="N162" s="117">
        <f t="shared" si="170"/>
        <v>1</v>
      </c>
      <c r="O162" s="117">
        <f t="shared" si="170"/>
        <v>0</v>
      </c>
      <c r="P162" s="117">
        <f t="shared" si="170"/>
        <v>0</v>
      </c>
      <c r="Q162" s="187">
        <f t="shared" si="170"/>
        <v>0.1</v>
      </c>
      <c r="R162" s="187">
        <f t="shared" si="170"/>
        <v>0</v>
      </c>
      <c r="S162" s="136">
        <f>S163</f>
        <v>0</v>
      </c>
      <c r="T162" s="137">
        <f t="shared" ref="T162:AH162" si="171">T163</f>
        <v>0</v>
      </c>
      <c r="U162" s="119">
        <f t="shared" si="171"/>
        <v>0</v>
      </c>
      <c r="V162" s="119">
        <f t="shared" si="171"/>
        <v>0</v>
      </c>
      <c r="W162" s="119">
        <f t="shared" si="171"/>
        <v>0</v>
      </c>
      <c r="X162" s="119">
        <f t="shared" si="171"/>
        <v>0</v>
      </c>
      <c r="Y162" s="119">
        <f t="shared" si="171"/>
        <v>0</v>
      </c>
      <c r="Z162" s="119">
        <f t="shared" si="171"/>
        <v>0</v>
      </c>
      <c r="AA162" s="119">
        <f t="shared" si="171"/>
        <v>0</v>
      </c>
      <c r="AB162" s="119">
        <f t="shared" si="171"/>
        <v>0</v>
      </c>
      <c r="AC162" s="119">
        <f t="shared" si="171"/>
        <v>0</v>
      </c>
      <c r="AD162" s="119">
        <f t="shared" si="171"/>
        <v>0</v>
      </c>
      <c r="AE162" s="119">
        <f t="shared" si="171"/>
        <v>0</v>
      </c>
      <c r="AF162" s="119">
        <f t="shared" si="171"/>
        <v>0</v>
      </c>
      <c r="AG162" s="196">
        <f t="shared" si="171"/>
        <v>0</v>
      </c>
      <c r="AH162" s="196">
        <f t="shared" si="171"/>
        <v>0</v>
      </c>
      <c r="AI162" s="13">
        <f>AI163</f>
        <v>497.90000000000003</v>
      </c>
      <c r="AJ162" s="11">
        <f t="shared" ref="AJ162:AX162" si="172">AJ163</f>
        <v>348.40000000000003</v>
      </c>
      <c r="AK162" s="94">
        <f t="shared" si="172"/>
        <v>48.7</v>
      </c>
      <c r="AL162" s="94">
        <f t="shared" si="172"/>
        <v>34.6</v>
      </c>
      <c r="AM162" s="94">
        <f t="shared" si="172"/>
        <v>436.6</v>
      </c>
      <c r="AN162" s="94">
        <f t="shared" si="172"/>
        <v>312.8</v>
      </c>
      <c r="AO162" s="94">
        <f t="shared" si="172"/>
        <v>9</v>
      </c>
      <c r="AP162" s="94">
        <f t="shared" si="172"/>
        <v>0</v>
      </c>
      <c r="AQ162" s="94">
        <f t="shared" si="172"/>
        <v>0</v>
      </c>
      <c r="AR162" s="94">
        <f t="shared" si="172"/>
        <v>0</v>
      </c>
      <c r="AS162" s="94">
        <f t="shared" si="172"/>
        <v>3.5</v>
      </c>
      <c r="AT162" s="94">
        <f t="shared" si="172"/>
        <v>1</v>
      </c>
      <c r="AU162" s="94">
        <f t="shared" si="172"/>
        <v>0</v>
      </c>
      <c r="AV162" s="94">
        <f t="shared" si="172"/>
        <v>0</v>
      </c>
      <c r="AW162" s="94">
        <f t="shared" si="172"/>
        <v>0.1</v>
      </c>
      <c r="AX162" s="94">
        <f t="shared" si="172"/>
        <v>0</v>
      </c>
      <c r="AY162" s="146">
        <f t="shared" si="144"/>
        <v>0</v>
      </c>
      <c r="AZ162" s="146">
        <f t="shared" si="144"/>
        <v>0</v>
      </c>
      <c r="BA162" s="146">
        <f t="shared" si="144"/>
        <v>0</v>
      </c>
      <c r="BB162" s="146">
        <f t="shared" si="142"/>
        <v>0</v>
      </c>
      <c r="BC162" s="146">
        <f t="shared" si="142"/>
        <v>0</v>
      </c>
      <c r="BD162" s="146">
        <f t="shared" si="142"/>
        <v>0</v>
      </c>
      <c r="BE162" s="146">
        <f t="shared" si="142"/>
        <v>0</v>
      </c>
      <c r="BF162" s="146">
        <f t="shared" si="142"/>
        <v>0</v>
      </c>
      <c r="BG162" s="146">
        <f t="shared" si="142"/>
        <v>0</v>
      </c>
      <c r="BH162" s="146">
        <f t="shared" si="142"/>
        <v>0</v>
      </c>
      <c r="BI162" s="146">
        <f t="shared" si="142"/>
        <v>0</v>
      </c>
      <c r="BJ162" s="146">
        <f t="shared" si="142"/>
        <v>0</v>
      </c>
      <c r="BK162" s="146">
        <f t="shared" si="159"/>
        <v>0</v>
      </c>
      <c r="BL162" s="146">
        <f t="shared" si="131"/>
        <v>0</v>
      </c>
      <c r="BM162" s="146">
        <f t="shared" si="131"/>
        <v>0</v>
      </c>
      <c r="BN162" s="146">
        <f t="shared" si="131"/>
        <v>0</v>
      </c>
      <c r="BO162" s="181">
        <f t="shared" si="155"/>
        <v>0</v>
      </c>
    </row>
    <row r="163" spans="1:67" s="23" customFormat="1" ht="15" customHeight="1" x14ac:dyDescent="0.25">
      <c r="A163" s="27"/>
      <c r="B163" s="19" t="s">
        <v>348</v>
      </c>
      <c r="C163" s="138">
        <f t="shared" ref="C163:D166" si="173">E163+G163+I163+K163+M163+O163+Q163</f>
        <v>497.90000000000003</v>
      </c>
      <c r="D163" s="139">
        <f t="shared" si="173"/>
        <v>348.40000000000003</v>
      </c>
      <c r="E163" s="6">
        <v>48.7</v>
      </c>
      <c r="F163" s="6">
        <v>34.6</v>
      </c>
      <c r="G163" s="6">
        <f>G164+G166</f>
        <v>436.6</v>
      </c>
      <c r="H163" s="6">
        <f>H164+H166</f>
        <v>312.8</v>
      </c>
      <c r="I163" s="6">
        <f>SUM(I164:I166)</f>
        <v>9</v>
      </c>
      <c r="J163" s="117">
        <f>SUM(J164:J166)</f>
        <v>0</v>
      </c>
      <c r="K163" s="117"/>
      <c r="L163" s="117"/>
      <c r="M163" s="6">
        <v>3.5</v>
      </c>
      <c r="N163" s="6">
        <v>1</v>
      </c>
      <c r="O163" s="6"/>
      <c r="P163" s="6"/>
      <c r="Q163" s="188">
        <f>'[1]4 priedas_ nepanaudotos lėšos'!C56</f>
        <v>0.1</v>
      </c>
      <c r="R163" s="188">
        <f>'[1]4 priedas_ nepanaudotos lėšos'!D56</f>
        <v>0</v>
      </c>
      <c r="S163" s="139">
        <f t="shared" ref="S163:T166" si="174">U163+W163+Y163+AA163+AC163+AE163+AG163</f>
        <v>0</v>
      </c>
      <c r="T163" s="139">
        <f t="shared" si="174"/>
        <v>0</v>
      </c>
      <c r="U163" s="120"/>
      <c r="V163" s="120"/>
      <c r="W163" s="120">
        <f>W164+W166</f>
        <v>0</v>
      </c>
      <c r="X163" s="120">
        <f>X164+X166</f>
        <v>0</v>
      </c>
      <c r="Y163" s="120">
        <f>Y165</f>
        <v>0</v>
      </c>
      <c r="Z163" s="120">
        <f>Z165</f>
        <v>0</v>
      </c>
      <c r="AA163" s="120"/>
      <c r="AB163" s="120"/>
      <c r="AC163" s="120"/>
      <c r="AD163" s="120"/>
      <c r="AE163" s="119"/>
      <c r="AF163" s="119"/>
      <c r="AG163" s="196">
        <f>'[1]4 priedas_ nepanaudotos lėšos'!O56</f>
        <v>0</v>
      </c>
      <c r="AH163" s="196">
        <f>'[1]4 priedas_ nepanaudotos lėšos'!P56</f>
        <v>0</v>
      </c>
      <c r="AI163" s="101">
        <f t="shared" ref="AI163:AJ166" si="175">AK163+AM163+AO163+AQ163+AS163+AU163+AW163</f>
        <v>497.90000000000003</v>
      </c>
      <c r="AJ163" s="101">
        <f t="shared" si="175"/>
        <v>348.40000000000003</v>
      </c>
      <c r="AK163" s="5">
        <f>E163+U163</f>
        <v>48.7</v>
      </c>
      <c r="AL163" s="5">
        <f t="shared" ref="AL163:AX166" si="176">F163+V163</f>
        <v>34.6</v>
      </c>
      <c r="AM163" s="5">
        <f t="shared" si="176"/>
        <v>436.6</v>
      </c>
      <c r="AN163" s="5">
        <f t="shared" si="176"/>
        <v>312.8</v>
      </c>
      <c r="AO163" s="5">
        <f t="shared" si="176"/>
        <v>9</v>
      </c>
      <c r="AP163" s="5">
        <f t="shared" si="176"/>
        <v>0</v>
      </c>
      <c r="AQ163" s="5">
        <f t="shared" si="176"/>
        <v>0</v>
      </c>
      <c r="AR163" s="5">
        <f t="shared" si="176"/>
        <v>0</v>
      </c>
      <c r="AS163" s="5">
        <f t="shared" si="176"/>
        <v>3.5</v>
      </c>
      <c r="AT163" s="5">
        <f t="shared" si="176"/>
        <v>1</v>
      </c>
      <c r="AU163" s="5">
        <f t="shared" si="176"/>
        <v>0</v>
      </c>
      <c r="AV163" s="5">
        <f t="shared" si="176"/>
        <v>0</v>
      </c>
      <c r="AW163" s="5">
        <f t="shared" si="176"/>
        <v>0.1</v>
      </c>
      <c r="AX163" s="5">
        <f t="shared" si="176"/>
        <v>0</v>
      </c>
      <c r="AY163" s="146">
        <f t="shared" si="144"/>
        <v>0</v>
      </c>
      <c r="AZ163" s="146">
        <f t="shared" si="144"/>
        <v>0</v>
      </c>
      <c r="BA163" s="146">
        <f t="shared" si="144"/>
        <v>0</v>
      </c>
      <c r="BB163" s="146">
        <f t="shared" si="142"/>
        <v>0</v>
      </c>
      <c r="BC163" s="146">
        <f t="shared" si="142"/>
        <v>0</v>
      </c>
      <c r="BD163" s="146">
        <f t="shared" si="142"/>
        <v>0</v>
      </c>
      <c r="BE163" s="146">
        <f t="shared" si="142"/>
        <v>0</v>
      </c>
      <c r="BF163" s="146">
        <f t="shared" si="142"/>
        <v>0</v>
      </c>
      <c r="BG163" s="146">
        <f t="shared" si="142"/>
        <v>0</v>
      </c>
      <c r="BH163" s="146">
        <f t="shared" si="142"/>
        <v>0</v>
      </c>
      <c r="BI163" s="146">
        <f t="shared" si="142"/>
        <v>0</v>
      </c>
      <c r="BJ163" s="146">
        <f t="shared" si="142"/>
        <v>0</v>
      </c>
      <c r="BK163" s="146">
        <f t="shared" si="159"/>
        <v>0</v>
      </c>
      <c r="BL163" s="146">
        <f t="shared" si="131"/>
        <v>0</v>
      </c>
      <c r="BM163" s="146">
        <f t="shared" si="131"/>
        <v>0</v>
      </c>
      <c r="BN163" s="146">
        <f t="shared" si="131"/>
        <v>0</v>
      </c>
      <c r="BO163" s="181">
        <f t="shared" si="155"/>
        <v>0</v>
      </c>
    </row>
    <row r="164" spans="1:67" s="132" customFormat="1" ht="40.200000000000003" x14ac:dyDescent="0.3">
      <c r="A164" s="130"/>
      <c r="B164" s="29" t="s">
        <v>269</v>
      </c>
      <c r="C164" s="140">
        <f>E164+G164+I164+K164+M164+O164+Q164</f>
        <v>357.8</v>
      </c>
      <c r="D164" s="141">
        <f t="shared" si="173"/>
        <v>289.8</v>
      </c>
      <c r="E164" s="125"/>
      <c r="F164" s="125"/>
      <c r="G164" s="122">
        <v>357.8</v>
      </c>
      <c r="H164" s="122">
        <v>289.8</v>
      </c>
      <c r="I164" s="125"/>
      <c r="J164" s="125"/>
      <c r="K164" s="125"/>
      <c r="L164" s="125"/>
      <c r="M164" s="125"/>
      <c r="N164" s="125"/>
      <c r="O164" s="125"/>
      <c r="P164" s="125"/>
      <c r="Q164" s="192"/>
      <c r="R164" s="192"/>
      <c r="S164" s="140">
        <f>U164+W164+Y164+AA164+AC164+AE164+AG164</f>
        <v>0</v>
      </c>
      <c r="T164" s="141">
        <f t="shared" si="174"/>
        <v>0</v>
      </c>
      <c r="U164" s="127"/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201"/>
      <c r="AH164" s="201"/>
      <c r="AI164" s="128">
        <f>AK164+AM164+AO164+AQ164+AS164+AU164+AW164</f>
        <v>357.8</v>
      </c>
      <c r="AJ164" s="129">
        <f t="shared" si="175"/>
        <v>289.8</v>
      </c>
      <c r="AK164" s="102">
        <f t="shared" ref="AK164:AK166" si="177">E164+U164</f>
        <v>0</v>
      </c>
      <c r="AL164" s="102">
        <f t="shared" si="176"/>
        <v>0</v>
      </c>
      <c r="AM164" s="102">
        <f t="shared" si="176"/>
        <v>357.8</v>
      </c>
      <c r="AN164" s="102">
        <f t="shared" si="176"/>
        <v>289.8</v>
      </c>
      <c r="AO164" s="102">
        <f t="shared" si="176"/>
        <v>0</v>
      </c>
      <c r="AP164" s="102">
        <f t="shared" si="176"/>
        <v>0</v>
      </c>
      <c r="AQ164" s="102">
        <f t="shared" si="176"/>
        <v>0</v>
      </c>
      <c r="AR164" s="102">
        <f t="shared" si="176"/>
        <v>0</v>
      </c>
      <c r="AS164" s="102">
        <f t="shared" si="176"/>
        <v>0</v>
      </c>
      <c r="AT164" s="102">
        <f t="shared" si="176"/>
        <v>0</v>
      </c>
      <c r="AU164" s="102">
        <f t="shared" si="176"/>
        <v>0</v>
      </c>
      <c r="AV164" s="102">
        <f t="shared" si="176"/>
        <v>0</v>
      </c>
      <c r="AW164" s="102">
        <f t="shared" si="176"/>
        <v>0</v>
      </c>
      <c r="AX164" s="102">
        <f t="shared" si="176"/>
        <v>0</v>
      </c>
      <c r="AY164" s="146">
        <f t="shared" si="144"/>
        <v>0</v>
      </c>
      <c r="AZ164" s="146">
        <f t="shared" si="144"/>
        <v>0</v>
      </c>
      <c r="BA164" s="146">
        <f t="shared" si="144"/>
        <v>0</v>
      </c>
      <c r="BB164" s="146">
        <f t="shared" si="142"/>
        <v>0</v>
      </c>
      <c r="BC164" s="146">
        <f t="shared" si="142"/>
        <v>0</v>
      </c>
      <c r="BD164" s="146">
        <f t="shared" si="142"/>
        <v>0</v>
      </c>
      <c r="BE164" s="146">
        <f t="shared" si="142"/>
        <v>0</v>
      </c>
      <c r="BF164" s="146">
        <f t="shared" si="142"/>
        <v>0</v>
      </c>
      <c r="BG164" s="146">
        <f t="shared" si="142"/>
        <v>0</v>
      </c>
      <c r="BH164" s="146">
        <f t="shared" si="142"/>
        <v>0</v>
      </c>
      <c r="BI164" s="146">
        <f t="shared" si="142"/>
        <v>0</v>
      </c>
      <c r="BJ164" s="146">
        <f t="shared" si="142"/>
        <v>0</v>
      </c>
      <c r="BK164" s="146">
        <f t="shared" si="159"/>
        <v>0</v>
      </c>
      <c r="BL164" s="146">
        <f t="shared" si="131"/>
        <v>0</v>
      </c>
      <c r="BM164" s="146">
        <f t="shared" si="131"/>
        <v>0</v>
      </c>
      <c r="BN164" s="146">
        <f t="shared" si="131"/>
        <v>0</v>
      </c>
      <c r="BO164" s="181">
        <f t="shared" si="155"/>
        <v>0</v>
      </c>
    </row>
    <row r="165" spans="1:67" s="48" customFormat="1" ht="26.4" x14ac:dyDescent="0.25">
      <c r="A165" s="130"/>
      <c r="B165" s="29" t="s">
        <v>443</v>
      </c>
      <c r="C165" s="140">
        <f>E165+G165+I165+K165+M165+O165+Q165</f>
        <v>9</v>
      </c>
      <c r="D165" s="141">
        <f t="shared" si="173"/>
        <v>0</v>
      </c>
      <c r="E165" s="122"/>
      <c r="F165" s="122"/>
      <c r="G165" s="122"/>
      <c r="H165" s="122"/>
      <c r="I165" s="122">
        <v>9</v>
      </c>
      <c r="J165" s="122"/>
      <c r="K165" s="122"/>
      <c r="L165" s="122"/>
      <c r="M165" s="122"/>
      <c r="N165" s="122"/>
      <c r="O165" s="122"/>
      <c r="P165" s="122"/>
      <c r="Q165" s="189"/>
      <c r="R165" s="189"/>
      <c r="S165" s="140">
        <f>U165+W165+Y165+AA165+AC165+AE165+AG165</f>
        <v>0</v>
      </c>
      <c r="T165" s="141">
        <f t="shared" si="174"/>
        <v>0</v>
      </c>
      <c r="U165" s="123"/>
      <c r="V165" s="123"/>
      <c r="W165" s="123"/>
      <c r="X165" s="123"/>
      <c r="Y165" s="123"/>
      <c r="Z165" s="123"/>
      <c r="AA165" s="123"/>
      <c r="AB165" s="123"/>
      <c r="AC165" s="123"/>
      <c r="AD165" s="123"/>
      <c r="AE165" s="123"/>
      <c r="AF165" s="123"/>
      <c r="AG165" s="198"/>
      <c r="AH165" s="198"/>
      <c r="AI165" s="128">
        <f>AK165+AM165+AO165+AQ165+AS165+AU165+AW165</f>
        <v>9</v>
      </c>
      <c r="AJ165" s="129">
        <f t="shared" si="175"/>
        <v>0</v>
      </c>
      <c r="AK165" s="102">
        <f t="shared" si="177"/>
        <v>0</v>
      </c>
      <c r="AL165" s="102">
        <f t="shared" si="176"/>
        <v>0</v>
      </c>
      <c r="AM165" s="102">
        <f t="shared" si="176"/>
        <v>0</v>
      </c>
      <c r="AN165" s="102">
        <f t="shared" si="176"/>
        <v>0</v>
      </c>
      <c r="AO165" s="102">
        <f t="shared" si="176"/>
        <v>9</v>
      </c>
      <c r="AP165" s="102">
        <f t="shared" si="176"/>
        <v>0</v>
      </c>
      <c r="AQ165" s="102">
        <f t="shared" si="176"/>
        <v>0</v>
      </c>
      <c r="AR165" s="102">
        <f t="shared" si="176"/>
        <v>0</v>
      </c>
      <c r="AS165" s="102">
        <f t="shared" si="176"/>
        <v>0</v>
      </c>
      <c r="AT165" s="102">
        <f t="shared" si="176"/>
        <v>0</v>
      </c>
      <c r="AU165" s="102">
        <f t="shared" si="176"/>
        <v>0</v>
      </c>
      <c r="AV165" s="102">
        <f t="shared" si="176"/>
        <v>0</v>
      </c>
      <c r="AW165" s="102">
        <f t="shared" si="176"/>
        <v>0</v>
      </c>
      <c r="AX165" s="102">
        <f t="shared" si="176"/>
        <v>0</v>
      </c>
      <c r="AY165" s="146">
        <f t="shared" si="144"/>
        <v>0</v>
      </c>
      <c r="AZ165" s="146">
        <f t="shared" si="144"/>
        <v>0</v>
      </c>
      <c r="BA165" s="146">
        <f t="shared" si="144"/>
        <v>0</v>
      </c>
      <c r="BB165" s="146">
        <f t="shared" si="142"/>
        <v>0</v>
      </c>
      <c r="BC165" s="146">
        <f t="shared" si="142"/>
        <v>0</v>
      </c>
      <c r="BD165" s="146">
        <f t="shared" si="142"/>
        <v>0</v>
      </c>
      <c r="BE165" s="146">
        <f t="shared" si="142"/>
        <v>0</v>
      </c>
      <c r="BF165" s="146">
        <f t="shared" si="142"/>
        <v>0</v>
      </c>
      <c r="BG165" s="146">
        <f t="shared" si="142"/>
        <v>0</v>
      </c>
      <c r="BH165" s="146">
        <f t="shared" si="142"/>
        <v>0</v>
      </c>
      <c r="BI165" s="146">
        <f t="shared" si="142"/>
        <v>0</v>
      </c>
      <c r="BJ165" s="146">
        <f t="shared" si="142"/>
        <v>0</v>
      </c>
      <c r="BK165" s="146">
        <f t="shared" si="159"/>
        <v>0</v>
      </c>
      <c r="BL165" s="146">
        <f t="shared" si="131"/>
        <v>0</v>
      </c>
      <c r="BM165" s="146">
        <f t="shared" si="131"/>
        <v>0</v>
      </c>
      <c r="BN165" s="146">
        <f t="shared" si="131"/>
        <v>0</v>
      </c>
      <c r="BO165" s="181">
        <f t="shared" si="155"/>
        <v>0</v>
      </c>
    </row>
    <row r="166" spans="1:67" s="48" customFormat="1" ht="27.75" customHeight="1" x14ac:dyDescent="0.25">
      <c r="A166" s="130"/>
      <c r="B166" s="31" t="s">
        <v>232</v>
      </c>
      <c r="C166" s="140">
        <f>E166+G166+I166+K166+M166+O166+Q166</f>
        <v>78.8</v>
      </c>
      <c r="D166" s="141">
        <f t="shared" si="173"/>
        <v>23</v>
      </c>
      <c r="E166" s="122"/>
      <c r="F166" s="122"/>
      <c r="G166" s="122">
        <v>78.8</v>
      </c>
      <c r="H166" s="122">
        <v>23</v>
      </c>
      <c r="I166" s="122"/>
      <c r="J166" s="122"/>
      <c r="K166" s="122"/>
      <c r="L166" s="122"/>
      <c r="M166" s="122"/>
      <c r="N166" s="122"/>
      <c r="O166" s="122"/>
      <c r="P166" s="122"/>
      <c r="Q166" s="189"/>
      <c r="R166" s="189"/>
      <c r="S166" s="140">
        <f>U166+W166+Y166+AA166+AC166+AE166+AG166</f>
        <v>0</v>
      </c>
      <c r="T166" s="141">
        <f t="shared" si="174"/>
        <v>0</v>
      </c>
      <c r="U166" s="123"/>
      <c r="V166" s="123"/>
      <c r="W166" s="123"/>
      <c r="X166" s="123"/>
      <c r="Y166" s="123"/>
      <c r="Z166" s="123"/>
      <c r="AA166" s="123"/>
      <c r="AB166" s="123"/>
      <c r="AC166" s="123"/>
      <c r="AD166" s="123"/>
      <c r="AE166" s="123"/>
      <c r="AF166" s="123"/>
      <c r="AG166" s="198"/>
      <c r="AH166" s="198"/>
      <c r="AI166" s="128">
        <f>AK166+AM166+AO166+AQ166+AS166+AU166+AW166</f>
        <v>78.8</v>
      </c>
      <c r="AJ166" s="129">
        <f t="shared" si="175"/>
        <v>23</v>
      </c>
      <c r="AK166" s="102">
        <f t="shared" si="177"/>
        <v>0</v>
      </c>
      <c r="AL166" s="102">
        <f t="shared" si="176"/>
        <v>0</v>
      </c>
      <c r="AM166" s="102">
        <f t="shared" si="176"/>
        <v>78.8</v>
      </c>
      <c r="AN166" s="102">
        <f t="shared" si="176"/>
        <v>23</v>
      </c>
      <c r="AO166" s="102">
        <f t="shared" si="176"/>
        <v>0</v>
      </c>
      <c r="AP166" s="102">
        <f t="shared" si="176"/>
        <v>0</v>
      </c>
      <c r="AQ166" s="102">
        <f t="shared" si="176"/>
        <v>0</v>
      </c>
      <c r="AR166" s="102">
        <f t="shared" si="176"/>
        <v>0</v>
      </c>
      <c r="AS166" s="102">
        <f t="shared" si="176"/>
        <v>0</v>
      </c>
      <c r="AT166" s="102">
        <f t="shared" si="176"/>
        <v>0</v>
      </c>
      <c r="AU166" s="102">
        <f t="shared" si="176"/>
        <v>0</v>
      </c>
      <c r="AV166" s="102">
        <f t="shared" si="176"/>
        <v>0</v>
      </c>
      <c r="AW166" s="102">
        <f t="shared" si="176"/>
        <v>0</v>
      </c>
      <c r="AX166" s="102">
        <f t="shared" si="176"/>
        <v>0</v>
      </c>
      <c r="AY166" s="146">
        <f t="shared" si="144"/>
        <v>0</v>
      </c>
      <c r="AZ166" s="146">
        <f t="shared" si="144"/>
        <v>0</v>
      </c>
      <c r="BA166" s="146">
        <f t="shared" si="144"/>
        <v>0</v>
      </c>
      <c r="BB166" s="146">
        <f t="shared" si="142"/>
        <v>0</v>
      </c>
      <c r="BC166" s="146">
        <f t="shared" si="142"/>
        <v>0</v>
      </c>
      <c r="BD166" s="146">
        <f t="shared" si="142"/>
        <v>0</v>
      </c>
      <c r="BE166" s="146">
        <f t="shared" si="142"/>
        <v>0</v>
      </c>
      <c r="BF166" s="146">
        <f t="shared" si="142"/>
        <v>0</v>
      </c>
      <c r="BG166" s="146">
        <f t="shared" si="142"/>
        <v>0</v>
      </c>
      <c r="BH166" s="146">
        <f t="shared" si="142"/>
        <v>0</v>
      </c>
      <c r="BI166" s="146">
        <f t="shared" si="142"/>
        <v>0</v>
      </c>
      <c r="BJ166" s="146">
        <f t="shared" si="142"/>
        <v>0</v>
      </c>
      <c r="BK166" s="146">
        <f t="shared" si="159"/>
        <v>0</v>
      </c>
      <c r="BL166" s="146">
        <f t="shared" si="131"/>
        <v>0</v>
      </c>
      <c r="BM166" s="146">
        <f t="shared" si="131"/>
        <v>0</v>
      </c>
      <c r="BN166" s="146">
        <f t="shared" si="131"/>
        <v>0</v>
      </c>
      <c r="BO166" s="181">
        <f t="shared" si="155"/>
        <v>0</v>
      </c>
    </row>
    <row r="167" spans="1:67" ht="15" customHeight="1" x14ac:dyDescent="0.25">
      <c r="A167" s="26" t="s">
        <v>24</v>
      </c>
      <c r="B167" s="106" t="s">
        <v>311</v>
      </c>
      <c r="C167" s="136">
        <f>C168</f>
        <v>980.4</v>
      </c>
      <c r="D167" s="137">
        <f t="shared" ref="D167:R171" si="178">D168</f>
        <v>843.2</v>
      </c>
      <c r="E167" s="117">
        <f t="shared" si="178"/>
        <v>144.80000000000001</v>
      </c>
      <c r="F167" s="117">
        <f t="shared" si="178"/>
        <v>105.8</v>
      </c>
      <c r="G167" s="117">
        <f t="shared" si="178"/>
        <v>0</v>
      </c>
      <c r="H167" s="117">
        <f t="shared" si="178"/>
        <v>0</v>
      </c>
      <c r="I167" s="117">
        <f t="shared" si="178"/>
        <v>5.2</v>
      </c>
      <c r="J167" s="117">
        <f t="shared" si="178"/>
        <v>5.2</v>
      </c>
      <c r="K167" s="117">
        <f t="shared" si="178"/>
        <v>773.4</v>
      </c>
      <c r="L167" s="117">
        <f t="shared" si="178"/>
        <v>732.2</v>
      </c>
      <c r="M167" s="117">
        <f t="shared" si="178"/>
        <v>0.3</v>
      </c>
      <c r="N167" s="117">
        <f t="shared" si="178"/>
        <v>0</v>
      </c>
      <c r="O167" s="117">
        <f t="shared" si="178"/>
        <v>0</v>
      </c>
      <c r="P167" s="117">
        <f t="shared" si="178"/>
        <v>0</v>
      </c>
      <c r="Q167" s="187">
        <f t="shared" si="178"/>
        <v>56.7</v>
      </c>
      <c r="R167" s="187">
        <f t="shared" si="178"/>
        <v>0</v>
      </c>
      <c r="S167" s="136">
        <f>S168</f>
        <v>9</v>
      </c>
      <c r="T167" s="137">
        <f t="shared" ref="T167:AH171" si="179">T168</f>
        <v>8.9</v>
      </c>
      <c r="U167" s="119">
        <f t="shared" si="179"/>
        <v>0</v>
      </c>
      <c r="V167" s="119">
        <f t="shared" si="179"/>
        <v>0</v>
      </c>
      <c r="W167" s="119">
        <f t="shared" si="179"/>
        <v>0</v>
      </c>
      <c r="X167" s="119">
        <f t="shared" si="179"/>
        <v>0</v>
      </c>
      <c r="Y167" s="119">
        <f t="shared" si="179"/>
        <v>0</v>
      </c>
      <c r="Z167" s="119">
        <f t="shared" si="179"/>
        <v>0</v>
      </c>
      <c r="AA167" s="119">
        <f t="shared" si="179"/>
        <v>9</v>
      </c>
      <c r="AB167" s="119">
        <f t="shared" si="179"/>
        <v>8.9</v>
      </c>
      <c r="AC167" s="119">
        <f t="shared" si="179"/>
        <v>0</v>
      </c>
      <c r="AD167" s="119">
        <f t="shared" si="179"/>
        <v>0</v>
      </c>
      <c r="AE167" s="119">
        <f t="shared" si="179"/>
        <v>0</v>
      </c>
      <c r="AF167" s="119">
        <f t="shared" si="179"/>
        <v>0</v>
      </c>
      <c r="AG167" s="196">
        <f t="shared" si="179"/>
        <v>0</v>
      </c>
      <c r="AH167" s="196">
        <f t="shared" si="179"/>
        <v>0</v>
      </c>
      <c r="AI167" s="13">
        <f>AI168</f>
        <v>989.4</v>
      </c>
      <c r="AJ167" s="11">
        <f t="shared" ref="AJ167:AX171" si="180">AJ168</f>
        <v>852.1</v>
      </c>
      <c r="AK167" s="94">
        <f t="shared" si="180"/>
        <v>144.80000000000001</v>
      </c>
      <c r="AL167" s="94">
        <f t="shared" si="180"/>
        <v>105.8</v>
      </c>
      <c r="AM167" s="94">
        <f t="shared" si="180"/>
        <v>0</v>
      </c>
      <c r="AN167" s="94">
        <f t="shared" si="180"/>
        <v>0</v>
      </c>
      <c r="AO167" s="94">
        <f t="shared" si="180"/>
        <v>5.2</v>
      </c>
      <c r="AP167" s="94">
        <f t="shared" si="180"/>
        <v>5.2</v>
      </c>
      <c r="AQ167" s="94">
        <f t="shared" si="180"/>
        <v>782.4</v>
      </c>
      <c r="AR167" s="94">
        <f t="shared" si="180"/>
        <v>741.1</v>
      </c>
      <c r="AS167" s="94">
        <f t="shared" si="180"/>
        <v>0.3</v>
      </c>
      <c r="AT167" s="94">
        <f t="shared" si="180"/>
        <v>0</v>
      </c>
      <c r="AU167" s="94">
        <f t="shared" si="180"/>
        <v>0</v>
      </c>
      <c r="AV167" s="94">
        <f t="shared" si="180"/>
        <v>0</v>
      </c>
      <c r="AW167" s="94">
        <f t="shared" si="180"/>
        <v>56.7</v>
      </c>
      <c r="AX167" s="94">
        <f t="shared" si="180"/>
        <v>0</v>
      </c>
      <c r="AY167" s="146">
        <f t="shared" si="144"/>
        <v>-9</v>
      </c>
      <c r="AZ167" s="146">
        <f t="shared" si="144"/>
        <v>-8.8999999999999773</v>
      </c>
      <c r="BA167" s="146">
        <f t="shared" si="144"/>
        <v>0</v>
      </c>
      <c r="BB167" s="146">
        <f t="shared" si="142"/>
        <v>0</v>
      </c>
      <c r="BC167" s="146">
        <f t="shared" si="142"/>
        <v>0</v>
      </c>
      <c r="BD167" s="146">
        <f t="shared" si="142"/>
        <v>0</v>
      </c>
      <c r="BE167" s="146">
        <f t="shared" si="142"/>
        <v>0</v>
      </c>
      <c r="BF167" s="146">
        <f t="shared" si="142"/>
        <v>0</v>
      </c>
      <c r="BG167" s="146">
        <f t="shared" si="142"/>
        <v>-9</v>
      </c>
      <c r="BH167" s="146">
        <f t="shared" si="142"/>
        <v>-8.8999999999999773</v>
      </c>
      <c r="BI167" s="146">
        <f t="shared" si="142"/>
        <v>0</v>
      </c>
      <c r="BJ167" s="146">
        <f t="shared" si="142"/>
        <v>0</v>
      </c>
      <c r="BK167" s="146">
        <f t="shared" si="159"/>
        <v>0</v>
      </c>
      <c r="BL167" s="146">
        <f t="shared" si="131"/>
        <v>0</v>
      </c>
      <c r="BM167" s="146">
        <f t="shared" si="131"/>
        <v>0</v>
      </c>
      <c r="BN167" s="146">
        <f t="shared" si="131"/>
        <v>0</v>
      </c>
      <c r="BO167" s="181">
        <f t="shared" si="155"/>
        <v>0</v>
      </c>
    </row>
    <row r="168" spans="1:67" x14ac:dyDescent="0.25">
      <c r="A168" s="27"/>
      <c r="B168" s="19" t="s">
        <v>308</v>
      </c>
      <c r="C168" s="139">
        <f t="shared" ref="C168:D170" si="181">E168+G168+I168+K168+M168+O168+Q168</f>
        <v>980.4</v>
      </c>
      <c r="D168" s="139">
        <f t="shared" si="181"/>
        <v>843.2</v>
      </c>
      <c r="E168" s="6">
        <v>144.80000000000001</v>
      </c>
      <c r="F168" s="6">
        <v>105.8</v>
      </c>
      <c r="G168" s="6"/>
      <c r="H168" s="6"/>
      <c r="I168" s="6">
        <f>SUM(I169:I170)</f>
        <v>5.2</v>
      </c>
      <c r="J168" s="6">
        <f>SUM(J169:J170)</f>
        <v>5.2</v>
      </c>
      <c r="K168" s="6">
        <v>773.4</v>
      </c>
      <c r="L168" s="6">
        <v>732.2</v>
      </c>
      <c r="M168" s="6">
        <v>0.3</v>
      </c>
      <c r="N168" s="117"/>
      <c r="O168" s="117"/>
      <c r="P168" s="117"/>
      <c r="Q168" s="188">
        <f>'[1]4 priedas_ nepanaudotos lėšos'!C58</f>
        <v>56.7</v>
      </c>
      <c r="R168" s="188">
        <f>'[1]4 priedas_ nepanaudotos lėšos'!D58</f>
        <v>0</v>
      </c>
      <c r="S168" s="139">
        <f t="shared" ref="S168:T170" si="182">U168+W168+Y168+AA168+AC168+AE168+AG168</f>
        <v>9</v>
      </c>
      <c r="T168" s="139">
        <f t="shared" si="182"/>
        <v>8.9</v>
      </c>
      <c r="U168" s="120"/>
      <c r="V168" s="120"/>
      <c r="W168" s="120"/>
      <c r="X168" s="120"/>
      <c r="Y168" s="120">
        <f>SUM(Y169:Y170)</f>
        <v>0</v>
      </c>
      <c r="Z168" s="120">
        <f>SUM(Z169:Z170)</f>
        <v>0</v>
      </c>
      <c r="AA168" s="120">
        <v>9</v>
      </c>
      <c r="AB168" s="120">
        <v>8.9</v>
      </c>
      <c r="AC168" s="120"/>
      <c r="AD168" s="120"/>
      <c r="AE168" s="120"/>
      <c r="AF168" s="120"/>
      <c r="AG168" s="215">
        <f>'[1]4 priedas_ nepanaudotos lėšos'!O58</f>
        <v>0</v>
      </c>
      <c r="AH168" s="215">
        <f>'[1]4 priedas_ nepanaudotos lėšos'!P58</f>
        <v>0</v>
      </c>
      <c r="AI168" s="101">
        <f t="shared" ref="AI168:AJ170" si="183">AK168+AM168+AO168+AQ168+AS168+AU168+AW168</f>
        <v>989.4</v>
      </c>
      <c r="AJ168" s="101">
        <f t="shared" si="183"/>
        <v>852.1</v>
      </c>
      <c r="AK168" s="5">
        <f>E168+U168</f>
        <v>144.80000000000001</v>
      </c>
      <c r="AL168" s="5">
        <f t="shared" ref="AL168:AX170" si="184">F168+V168</f>
        <v>105.8</v>
      </c>
      <c r="AM168" s="5">
        <f t="shared" si="184"/>
        <v>0</v>
      </c>
      <c r="AN168" s="5">
        <f t="shared" si="184"/>
        <v>0</v>
      </c>
      <c r="AO168" s="5">
        <f t="shared" si="184"/>
        <v>5.2</v>
      </c>
      <c r="AP168" s="5">
        <f t="shared" si="184"/>
        <v>5.2</v>
      </c>
      <c r="AQ168" s="5">
        <f t="shared" si="184"/>
        <v>782.4</v>
      </c>
      <c r="AR168" s="5">
        <f t="shared" si="184"/>
        <v>741.1</v>
      </c>
      <c r="AS168" s="5">
        <f t="shared" si="184"/>
        <v>0.3</v>
      </c>
      <c r="AT168" s="5">
        <f t="shared" si="184"/>
        <v>0</v>
      </c>
      <c r="AU168" s="5">
        <f t="shared" si="184"/>
        <v>0</v>
      </c>
      <c r="AV168" s="5">
        <f t="shared" si="184"/>
        <v>0</v>
      </c>
      <c r="AW168" s="5">
        <f t="shared" si="184"/>
        <v>56.7</v>
      </c>
      <c r="AX168" s="5">
        <f t="shared" si="184"/>
        <v>0</v>
      </c>
      <c r="AY168" s="146">
        <f t="shared" si="144"/>
        <v>-9</v>
      </c>
      <c r="AZ168" s="146">
        <f t="shared" si="144"/>
        <v>-8.8999999999999773</v>
      </c>
      <c r="BA168" s="146">
        <f t="shared" si="144"/>
        <v>0</v>
      </c>
      <c r="BB168" s="146">
        <f t="shared" si="142"/>
        <v>0</v>
      </c>
      <c r="BC168" s="146">
        <f t="shared" si="142"/>
        <v>0</v>
      </c>
      <c r="BD168" s="146">
        <f t="shared" si="142"/>
        <v>0</v>
      </c>
      <c r="BE168" s="146">
        <f t="shared" si="142"/>
        <v>0</v>
      </c>
      <c r="BF168" s="146">
        <f t="shared" si="142"/>
        <v>0</v>
      </c>
      <c r="BG168" s="146">
        <f t="shared" si="142"/>
        <v>-9</v>
      </c>
      <c r="BH168" s="146">
        <f t="shared" si="142"/>
        <v>-8.8999999999999773</v>
      </c>
      <c r="BI168" s="146">
        <f t="shared" si="142"/>
        <v>0</v>
      </c>
      <c r="BJ168" s="146">
        <f t="shared" si="142"/>
        <v>0</v>
      </c>
      <c r="BK168" s="146">
        <f t="shared" si="159"/>
        <v>0</v>
      </c>
      <c r="BL168" s="146">
        <f t="shared" si="131"/>
        <v>0</v>
      </c>
      <c r="BM168" s="146">
        <f t="shared" si="131"/>
        <v>0</v>
      </c>
      <c r="BN168" s="146">
        <f t="shared" si="131"/>
        <v>0</v>
      </c>
      <c r="BO168" s="181">
        <f t="shared" si="155"/>
        <v>0</v>
      </c>
    </row>
    <row r="169" spans="1:67" ht="39.6" x14ac:dyDescent="0.25">
      <c r="A169" s="27"/>
      <c r="B169" s="29" t="s">
        <v>446</v>
      </c>
      <c r="C169" s="140">
        <f>E169+G169+I169+K169+M169+O169+Q169</f>
        <v>1.6</v>
      </c>
      <c r="D169" s="141">
        <f t="shared" si="181"/>
        <v>1.6</v>
      </c>
      <c r="E169" s="6"/>
      <c r="F169" s="6"/>
      <c r="G169" s="6"/>
      <c r="H169" s="6"/>
      <c r="I169" s="6">
        <v>1.6</v>
      </c>
      <c r="J169" s="6">
        <v>1.6</v>
      </c>
      <c r="K169" s="6"/>
      <c r="L169" s="6"/>
      <c r="M169" s="6"/>
      <c r="N169" s="117"/>
      <c r="O169" s="117"/>
      <c r="P169" s="117"/>
      <c r="Q169" s="188"/>
      <c r="R169" s="187"/>
      <c r="S169" s="140">
        <f>U169+W169+Y169+AA169+AC169+AE169+AG169</f>
        <v>0</v>
      </c>
      <c r="T169" s="141">
        <f t="shared" si="182"/>
        <v>0</v>
      </c>
      <c r="U169" s="119"/>
      <c r="V169" s="119"/>
      <c r="W169" s="120"/>
      <c r="X169" s="120"/>
      <c r="Y169" s="120"/>
      <c r="Z169" s="120"/>
      <c r="AA169" s="119"/>
      <c r="AB169" s="119"/>
      <c r="AC169" s="119"/>
      <c r="AD169" s="119"/>
      <c r="AE169" s="119"/>
      <c r="AF169" s="119"/>
      <c r="AG169" s="196"/>
      <c r="AH169" s="196"/>
      <c r="AI169" s="128">
        <f>AK169+AM169+AO169+AQ169+AS169+AU169+AW169</f>
        <v>1.6</v>
      </c>
      <c r="AJ169" s="129">
        <f t="shared" si="183"/>
        <v>1.6</v>
      </c>
      <c r="AK169" s="102">
        <f t="shared" ref="AK169:AK170" si="185">E169+U169</f>
        <v>0</v>
      </c>
      <c r="AL169" s="102">
        <f t="shared" si="184"/>
        <v>0</v>
      </c>
      <c r="AM169" s="102">
        <f t="shared" si="184"/>
        <v>0</v>
      </c>
      <c r="AN169" s="102">
        <f t="shared" si="184"/>
        <v>0</v>
      </c>
      <c r="AO169" s="102">
        <f t="shared" si="184"/>
        <v>1.6</v>
      </c>
      <c r="AP169" s="102">
        <f t="shared" si="184"/>
        <v>1.6</v>
      </c>
      <c r="AQ169" s="102">
        <f t="shared" si="184"/>
        <v>0</v>
      </c>
      <c r="AR169" s="102">
        <f t="shared" si="184"/>
        <v>0</v>
      </c>
      <c r="AS169" s="102">
        <f t="shared" si="184"/>
        <v>0</v>
      </c>
      <c r="AT169" s="102">
        <f t="shared" si="184"/>
        <v>0</v>
      </c>
      <c r="AU169" s="102">
        <f t="shared" si="184"/>
        <v>0</v>
      </c>
      <c r="AV169" s="102">
        <f t="shared" si="184"/>
        <v>0</v>
      </c>
      <c r="AW169" s="102">
        <f t="shared" si="184"/>
        <v>0</v>
      </c>
      <c r="AX169" s="102">
        <f t="shared" si="184"/>
        <v>0</v>
      </c>
      <c r="AY169" s="146">
        <f t="shared" si="144"/>
        <v>0</v>
      </c>
      <c r="AZ169" s="146">
        <f t="shared" si="144"/>
        <v>0</v>
      </c>
      <c r="BA169" s="146">
        <f t="shared" si="144"/>
        <v>0</v>
      </c>
      <c r="BB169" s="146">
        <f t="shared" si="142"/>
        <v>0</v>
      </c>
      <c r="BC169" s="146">
        <f t="shared" si="142"/>
        <v>0</v>
      </c>
      <c r="BD169" s="146">
        <f t="shared" si="142"/>
        <v>0</v>
      </c>
      <c r="BE169" s="146">
        <f t="shared" si="142"/>
        <v>0</v>
      </c>
      <c r="BF169" s="146">
        <f t="shared" si="142"/>
        <v>0</v>
      </c>
      <c r="BG169" s="146">
        <f t="shared" si="142"/>
        <v>0</v>
      </c>
      <c r="BH169" s="146">
        <f t="shared" si="142"/>
        <v>0</v>
      </c>
      <c r="BI169" s="146">
        <f t="shared" si="142"/>
        <v>0</v>
      </c>
      <c r="BJ169" s="146">
        <f t="shared" si="142"/>
        <v>0</v>
      </c>
      <c r="BK169" s="146">
        <f t="shared" si="159"/>
        <v>0</v>
      </c>
      <c r="BL169" s="146">
        <f t="shared" si="131"/>
        <v>0</v>
      </c>
      <c r="BM169" s="146">
        <f t="shared" si="131"/>
        <v>0</v>
      </c>
      <c r="BN169" s="146">
        <f t="shared" si="131"/>
        <v>0</v>
      </c>
      <c r="BO169" s="181">
        <f t="shared" si="155"/>
        <v>0</v>
      </c>
    </row>
    <row r="170" spans="1:67" s="53" customFormat="1" ht="39.6" x14ac:dyDescent="0.25">
      <c r="A170" s="97"/>
      <c r="B170" s="29" t="s">
        <v>309</v>
      </c>
      <c r="C170" s="140">
        <f>E170+G170+I170+K170+M170+O170+Q170</f>
        <v>3.6</v>
      </c>
      <c r="D170" s="141">
        <f t="shared" si="181"/>
        <v>3.6</v>
      </c>
      <c r="E170" s="124"/>
      <c r="F170" s="124"/>
      <c r="G170" s="124"/>
      <c r="H170" s="124"/>
      <c r="I170" s="124">
        <v>3.6</v>
      </c>
      <c r="J170" s="124">
        <v>3.6</v>
      </c>
      <c r="K170" s="124"/>
      <c r="L170" s="124"/>
      <c r="M170" s="124"/>
      <c r="N170" s="124"/>
      <c r="O170" s="124"/>
      <c r="P170" s="124"/>
      <c r="Q170" s="190"/>
      <c r="R170" s="190"/>
      <c r="S170" s="140">
        <f>U170+W170+Y170+AA170+AC170+AE170+AG170</f>
        <v>0</v>
      </c>
      <c r="T170" s="141">
        <f t="shared" si="182"/>
        <v>0</v>
      </c>
      <c r="U170" s="126"/>
      <c r="V170" s="126"/>
      <c r="W170" s="126"/>
      <c r="X170" s="126"/>
      <c r="Y170" s="126"/>
      <c r="Z170" s="126"/>
      <c r="AA170" s="126"/>
      <c r="AB170" s="126"/>
      <c r="AC170" s="126"/>
      <c r="AD170" s="126"/>
      <c r="AE170" s="126"/>
      <c r="AF170" s="126"/>
      <c r="AG170" s="199"/>
      <c r="AH170" s="199"/>
      <c r="AI170" s="128">
        <f>AK170+AM170+AO170+AQ170+AS170+AU170+AW170</f>
        <v>3.6</v>
      </c>
      <c r="AJ170" s="129">
        <f t="shared" si="183"/>
        <v>3.6</v>
      </c>
      <c r="AK170" s="102">
        <f t="shared" si="185"/>
        <v>0</v>
      </c>
      <c r="AL170" s="102">
        <f t="shared" si="184"/>
        <v>0</v>
      </c>
      <c r="AM170" s="102">
        <f t="shared" si="184"/>
        <v>0</v>
      </c>
      <c r="AN170" s="102">
        <f t="shared" si="184"/>
        <v>0</v>
      </c>
      <c r="AO170" s="102">
        <f t="shared" si="184"/>
        <v>3.6</v>
      </c>
      <c r="AP170" s="102">
        <f t="shared" si="184"/>
        <v>3.6</v>
      </c>
      <c r="AQ170" s="102">
        <f t="shared" si="184"/>
        <v>0</v>
      </c>
      <c r="AR170" s="102">
        <f t="shared" si="184"/>
        <v>0</v>
      </c>
      <c r="AS170" s="102">
        <f t="shared" si="184"/>
        <v>0</v>
      </c>
      <c r="AT170" s="102">
        <f t="shared" si="184"/>
        <v>0</v>
      </c>
      <c r="AU170" s="102">
        <f t="shared" si="184"/>
        <v>0</v>
      </c>
      <c r="AV170" s="102">
        <f t="shared" si="184"/>
        <v>0</v>
      </c>
      <c r="AW170" s="102">
        <f t="shared" si="184"/>
        <v>0</v>
      </c>
      <c r="AX170" s="102">
        <f t="shared" si="184"/>
        <v>0</v>
      </c>
      <c r="AY170" s="146">
        <f t="shared" si="144"/>
        <v>0</v>
      </c>
      <c r="AZ170" s="146">
        <f t="shared" si="144"/>
        <v>0</v>
      </c>
      <c r="BA170" s="146">
        <f t="shared" si="144"/>
        <v>0</v>
      </c>
      <c r="BB170" s="146">
        <f t="shared" si="142"/>
        <v>0</v>
      </c>
      <c r="BC170" s="146">
        <f t="shared" si="142"/>
        <v>0</v>
      </c>
      <c r="BD170" s="146">
        <f t="shared" si="142"/>
        <v>0</v>
      </c>
      <c r="BE170" s="146">
        <f t="shared" si="142"/>
        <v>0</v>
      </c>
      <c r="BF170" s="146">
        <f t="shared" si="142"/>
        <v>0</v>
      </c>
      <c r="BG170" s="146">
        <f t="shared" si="142"/>
        <v>0</v>
      </c>
      <c r="BH170" s="146">
        <f t="shared" si="142"/>
        <v>0</v>
      </c>
      <c r="BI170" s="146">
        <f t="shared" si="142"/>
        <v>0</v>
      </c>
      <c r="BJ170" s="146">
        <f t="shared" si="142"/>
        <v>0</v>
      </c>
      <c r="BK170" s="146">
        <f t="shared" si="159"/>
        <v>0</v>
      </c>
      <c r="BL170" s="146">
        <f t="shared" si="131"/>
        <v>0</v>
      </c>
      <c r="BM170" s="146">
        <f t="shared" si="131"/>
        <v>0</v>
      </c>
      <c r="BN170" s="146">
        <f t="shared" si="131"/>
        <v>0</v>
      </c>
      <c r="BO170" s="181">
        <f t="shared" si="155"/>
        <v>0</v>
      </c>
    </row>
    <row r="171" spans="1:67" ht="15" customHeight="1" x14ac:dyDescent="0.25">
      <c r="A171" s="26" t="s">
        <v>25</v>
      </c>
      <c r="B171" s="105" t="s">
        <v>312</v>
      </c>
      <c r="C171" s="136">
        <f>C172</f>
        <v>1293.9000000000001</v>
      </c>
      <c r="D171" s="137">
        <f t="shared" si="178"/>
        <v>1121.3</v>
      </c>
      <c r="E171" s="117">
        <f t="shared" si="178"/>
        <v>397.7</v>
      </c>
      <c r="F171" s="117">
        <f t="shared" si="178"/>
        <v>297.7</v>
      </c>
      <c r="G171" s="117">
        <f t="shared" si="178"/>
        <v>0</v>
      </c>
      <c r="H171" s="117">
        <f t="shared" si="178"/>
        <v>0</v>
      </c>
      <c r="I171" s="117">
        <f t="shared" si="178"/>
        <v>23.900000000000002</v>
      </c>
      <c r="J171" s="117">
        <f t="shared" si="178"/>
        <v>18.5</v>
      </c>
      <c r="K171" s="117">
        <f t="shared" si="178"/>
        <v>845.2</v>
      </c>
      <c r="L171" s="117">
        <f t="shared" si="178"/>
        <v>805.1</v>
      </c>
      <c r="M171" s="117">
        <f t="shared" si="178"/>
        <v>14.9</v>
      </c>
      <c r="N171" s="117">
        <f t="shared" si="178"/>
        <v>0</v>
      </c>
      <c r="O171" s="117">
        <f t="shared" si="178"/>
        <v>0</v>
      </c>
      <c r="P171" s="117">
        <f t="shared" si="178"/>
        <v>0</v>
      </c>
      <c r="Q171" s="187">
        <f t="shared" si="178"/>
        <v>12.200000000000001</v>
      </c>
      <c r="R171" s="187">
        <f t="shared" si="178"/>
        <v>0</v>
      </c>
      <c r="S171" s="136">
        <f>S172</f>
        <v>-1.2</v>
      </c>
      <c r="T171" s="137">
        <f t="shared" si="179"/>
        <v>-0.9</v>
      </c>
      <c r="U171" s="119">
        <f t="shared" si="179"/>
        <v>0</v>
      </c>
      <c r="V171" s="119">
        <f t="shared" si="179"/>
        <v>0</v>
      </c>
      <c r="W171" s="119">
        <f t="shared" si="179"/>
        <v>0</v>
      </c>
      <c r="X171" s="119">
        <f t="shared" si="179"/>
        <v>0</v>
      </c>
      <c r="Y171" s="119">
        <f t="shared" si="179"/>
        <v>-0.2</v>
      </c>
      <c r="Z171" s="119">
        <f t="shared" si="179"/>
        <v>0.1</v>
      </c>
      <c r="AA171" s="119">
        <f t="shared" si="179"/>
        <v>-1</v>
      </c>
      <c r="AB171" s="119">
        <f t="shared" si="179"/>
        <v>-1</v>
      </c>
      <c r="AC171" s="119">
        <f t="shared" si="179"/>
        <v>0</v>
      </c>
      <c r="AD171" s="119">
        <f t="shared" si="179"/>
        <v>0</v>
      </c>
      <c r="AE171" s="119">
        <f t="shared" si="179"/>
        <v>0</v>
      </c>
      <c r="AF171" s="119">
        <f t="shared" si="179"/>
        <v>0</v>
      </c>
      <c r="AG171" s="196">
        <f t="shared" si="179"/>
        <v>0</v>
      </c>
      <c r="AH171" s="196">
        <f t="shared" si="179"/>
        <v>0</v>
      </c>
      <c r="AI171" s="13">
        <f>AI172</f>
        <v>1292.7</v>
      </c>
      <c r="AJ171" s="11">
        <f t="shared" si="180"/>
        <v>1120.4000000000001</v>
      </c>
      <c r="AK171" s="94">
        <f t="shared" si="180"/>
        <v>397.7</v>
      </c>
      <c r="AL171" s="94">
        <f t="shared" si="180"/>
        <v>297.7</v>
      </c>
      <c r="AM171" s="94">
        <f t="shared" si="180"/>
        <v>0</v>
      </c>
      <c r="AN171" s="94">
        <f t="shared" si="180"/>
        <v>0</v>
      </c>
      <c r="AO171" s="94">
        <f t="shared" si="180"/>
        <v>23.700000000000003</v>
      </c>
      <c r="AP171" s="94">
        <f t="shared" si="180"/>
        <v>18.600000000000001</v>
      </c>
      <c r="AQ171" s="94">
        <f t="shared" si="180"/>
        <v>844.2</v>
      </c>
      <c r="AR171" s="94">
        <f t="shared" si="180"/>
        <v>804.1</v>
      </c>
      <c r="AS171" s="94">
        <f t="shared" si="180"/>
        <v>14.9</v>
      </c>
      <c r="AT171" s="94">
        <f t="shared" si="180"/>
        <v>0</v>
      </c>
      <c r="AU171" s="94">
        <f t="shared" si="180"/>
        <v>0</v>
      </c>
      <c r="AV171" s="94">
        <f t="shared" si="180"/>
        <v>0</v>
      </c>
      <c r="AW171" s="94">
        <f t="shared" si="180"/>
        <v>12.200000000000001</v>
      </c>
      <c r="AX171" s="94">
        <f t="shared" si="180"/>
        <v>0</v>
      </c>
      <c r="AY171" s="146">
        <f t="shared" si="144"/>
        <v>1.2000000000000455</v>
      </c>
      <c r="AZ171" s="146">
        <f t="shared" si="144"/>
        <v>0.89999999999986358</v>
      </c>
      <c r="BA171" s="146">
        <f t="shared" si="144"/>
        <v>0</v>
      </c>
      <c r="BB171" s="146">
        <f t="shared" si="142"/>
        <v>0</v>
      </c>
      <c r="BC171" s="146">
        <f t="shared" si="142"/>
        <v>0</v>
      </c>
      <c r="BD171" s="146">
        <f t="shared" si="142"/>
        <v>0</v>
      </c>
      <c r="BE171" s="146">
        <f t="shared" si="142"/>
        <v>0.19999999999999929</v>
      </c>
      <c r="BF171" s="146">
        <f t="shared" si="142"/>
        <v>-0.10000000000000142</v>
      </c>
      <c r="BG171" s="146">
        <f t="shared" si="142"/>
        <v>1</v>
      </c>
      <c r="BH171" s="146">
        <f t="shared" si="142"/>
        <v>1</v>
      </c>
      <c r="BI171" s="146">
        <f t="shared" si="142"/>
        <v>0</v>
      </c>
      <c r="BJ171" s="146">
        <f t="shared" si="142"/>
        <v>0</v>
      </c>
      <c r="BK171" s="146">
        <f t="shared" si="159"/>
        <v>0</v>
      </c>
      <c r="BL171" s="146">
        <f t="shared" si="131"/>
        <v>0</v>
      </c>
      <c r="BM171" s="146">
        <f t="shared" si="131"/>
        <v>0</v>
      </c>
      <c r="BN171" s="146">
        <f t="shared" si="131"/>
        <v>0</v>
      </c>
      <c r="BO171" s="181">
        <f t="shared" si="155"/>
        <v>4.5519144009631418E-14</v>
      </c>
    </row>
    <row r="172" spans="1:67" x14ac:dyDescent="0.25">
      <c r="A172" s="27"/>
      <c r="B172" s="19" t="s">
        <v>308</v>
      </c>
      <c r="C172" s="139">
        <f t="shared" ref="C172:D176" si="186">E172+G172+I172+K172+M172+O172+Q172</f>
        <v>1293.9000000000001</v>
      </c>
      <c r="D172" s="139">
        <f t="shared" si="186"/>
        <v>1121.3</v>
      </c>
      <c r="E172" s="6">
        <v>397.7</v>
      </c>
      <c r="F172" s="6">
        <v>297.7</v>
      </c>
      <c r="G172" s="6"/>
      <c r="H172" s="6"/>
      <c r="I172" s="6">
        <f>SUM(I173:I176)</f>
        <v>23.900000000000002</v>
      </c>
      <c r="J172" s="6">
        <f>SUM(J173:J176)</f>
        <v>18.5</v>
      </c>
      <c r="K172" s="6">
        <v>845.2</v>
      </c>
      <c r="L172" s="6">
        <v>805.1</v>
      </c>
      <c r="M172" s="6">
        <v>14.9</v>
      </c>
      <c r="N172" s="6"/>
      <c r="O172" s="117"/>
      <c r="P172" s="117"/>
      <c r="Q172" s="188">
        <f>'[1]4 priedas_ nepanaudotos lėšos'!C60</f>
        <v>12.200000000000001</v>
      </c>
      <c r="R172" s="187"/>
      <c r="S172" s="139">
        <f t="shared" ref="S172:T176" si="187">U172+W172+Y172+AA172+AC172+AE172+AG172</f>
        <v>-1.2</v>
      </c>
      <c r="T172" s="139">
        <f t="shared" si="187"/>
        <v>-0.9</v>
      </c>
      <c r="U172" s="120"/>
      <c r="V172" s="120"/>
      <c r="W172" s="120"/>
      <c r="X172" s="120"/>
      <c r="Y172" s="120">
        <f>SUM(Y173:Y175)</f>
        <v>-0.2</v>
      </c>
      <c r="Z172" s="120">
        <f>SUM(Z173:Z175)</f>
        <v>0.1</v>
      </c>
      <c r="AA172" s="120">
        <v>-1</v>
      </c>
      <c r="AB172" s="120">
        <v>-1</v>
      </c>
      <c r="AC172" s="120"/>
      <c r="AD172" s="120"/>
      <c r="AE172" s="120"/>
      <c r="AF172" s="120"/>
      <c r="AG172" s="215">
        <f>'[1]4 priedas_ nepanaudotos lėšos'!O59</f>
        <v>0</v>
      </c>
      <c r="AH172" s="215">
        <f>'[1]4 priedas_ nepanaudotos lėšos'!P59</f>
        <v>0</v>
      </c>
      <c r="AI172" s="101">
        <f t="shared" ref="AI172:AJ176" si="188">AK172+AM172+AO172+AQ172+AS172+AU172+AW172</f>
        <v>1292.7</v>
      </c>
      <c r="AJ172" s="101">
        <f t="shared" si="188"/>
        <v>1120.4000000000001</v>
      </c>
      <c r="AK172" s="5">
        <f>E172+U172</f>
        <v>397.7</v>
      </c>
      <c r="AL172" s="5">
        <f t="shared" ref="AL172:AX176" si="189">F172+V172</f>
        <v>297.7</v>
      </c>
      <c r="AM172" s="5">
        <f t="shared" si="189"/>
        <v>0</v>
      </c>
      <c r="AN172" s="5">
        <f t="shared" si="189"/>
        <v>0</v>
      </c>
      <c r="AO172" s="5">
        <f t="shared" si="189"/>
        <v>23.700000000000003</v>
      </c>
      <c r="AP172" s="5">
        <f t="shared" si="189"/>
        <v>18.600000000000001</v>
      </c>
      <c r="AQ172" s="5">
        <f t="shared" si="189"/>
        <v>844.2</v>
      </c>
      <c r="AR172" s="5">
        <f t="shared" si="189"/>
        <v>804.1</v>
      </c>
      <c r="AS172" s="5">
        <f t="shared" si="189"/>
        <v>14.9</v>
      </c>
      <c r="AT172" s="5">
        <f t="shared" si="189"/>
        <v>0</v>
      </c>
      <c r="AU172" s="5">
        <f t="shared" si="189"/>
        <v>0</v>
      </c>
      <c r="AV172" s="5">
        <f t="shared" si="189"/>
        <v>0</v>
      </c>
      <c r="AW172" s="5">
        <f t="shared" si="189"/>
        <v>12.200000000000001</v>
      </c>
      <c r="AX172" s="5">
        <f t="shared" si="189"/>
        <v>0</v>
      </c>
      <c r="AY172" s="146">
        <f t="shared" si="144"/>
        <v>1.2000000000000455</v>
      </c>
      <c r="AZ172" s="146">
        <f t="shared" si="144"/>
        <v>0.89999999999986358</v>
      </c>
      <c r="BA172" s="146">
        <f t="shared" si="144"/>
        <v>0</v>
      </c>
      <c r="BB172" s="146">
        <f t="shared" si="142"/>
        <v>0</v>
      </c>
      <c r="BC172" s="146">
        <f t="shared" si="142"/>
        <v>0</v>
      </c>
      <c r="BD172" s="146">
        <f t="shared" si="142"/>
        <v>0</v>
      </c>
      <c r="BE172" s="146">
        <f t="shared" si="142"/>
        <v>0.19999999999999929</v>
      </c>
      <c r="BF172" s="146">
        <f t="shared" si="142"/>
        <v>-0.10000000000000142</v>
      </c>
      <c r="BG172" s="146">
        <f t="shared" si="142"/>
        <v>1</v>
      </c>
      <c r="BH172" s="146">
        <f t="shared" si="142"/>
        <v>1</v>
      </c>
      <c r="BI172" s="146">
        <f t="shared" si="142"/>
        <v>0</v>
      </c>
      <c r="BJ172" s="146">
        <f t="shared" si="142"/>
        <v>0</v>
      </c>
      <c r="BK172" s="146">
        <f t="shared" si="159"/>
        <v>0</v>
      </c>
      <c r="BL172" s="146">
        <f t="shared" si="131"/>
        <v>0</v>
      </c>
      <c r="BM172" s="146">
        <f t="shared" si="131"/>
        <v>0</v>
      </c>
      <c r="BN172" s="146">
        <f t="shared" si="131"/>
        <v>0</v>
      </c>
      <c r="BO172" s="181">
        <f t="shared" si="155"/>
        <v>4.5519144009631418E-14</v>
      </c>
    </row>
    <row r="173" spans="1:67" ht="26.4" x14ac:dyDescent="0.25">
      <c r="A173" s="27"/>
      <c r="B173" s="29" t="s">
        <v>263</v>
      </c>
      <c r="C173" s="140">
        <f>E173+G173+I173+K173+M173+O173+Q173</f>
        <v>3.2</v>
      </c>
      <c r="D173" s="141">
        <f t="shared" si="186"/>
        <v>1.4</v>
      </c>
      <c r="E173" s="6"/>
      <c r="F173" s="6"/>
      <c r="G173" s="6"/>
      <c r="H173" s="6"/>
      <c r="I173" s="6">
        <v>3.2</v>
      </c>
      <c r="J173" s="6">
        <v>1.4</v>
      </c>
      <c r="K173" s="6"/>
      <c r="L173" s="6"/>
      <c r="M173" s="6"/>
      <c r="N173" s="6"/>
      <c r="O173" s="6"/>
      <c r="P173" s="6"/>
      <c r="Q173" s="188"/>
      <c r="R173" s="188"/>
      <c r="S173" s="140">
        <f>U173+W173+Y173+AA173+AC173+AE173+AG173</f>
        <v>-0.2</v>
      </c>
      <c r="T173" s="141">
        <f t="shared" si="187"/>
        <v>0.1</v>
      </c>
      <c r="U173" s="120"/>
      <c r="V173" s="120"/>
      <c r="W173" s="120"/>
      <c r="X173" s="120"/>
      <c r="Y173" s="120">
        <v>-0.2</v>
      </c>
      <c r="Z173" s="120">
        <v>0.1</v>
      </c>
      <c r="AA173" s="120"/>
      <c r="AB173" s="120"/>
      <c r="AC173" s="120"/>
      <c r="AD173" s="120"/>
      <c r="AE173" s="120"/>
      <c r="AF173" s="120"/>
      <c r="AG173" s="197"/>
      <c r="AH173" s="197"/>
      <c r="AI173" s="128">
        <f>AK173+AM173+AO173+AQ173+AS173+AU173+AW173</f>
        <v>3</v>
      </c>
      <c r="AJ173" s="129">
        <f t="shared" si="188"/>
        <v>1.5</v>
      </c>
      <c r="AK173" s="102">
        <f t="shared" ref="AK173:AK176" si="190">E173+U173</f>
        <v>0</v>
      </c>
      <c r="AL173" s="102">
        <f t="shared" si="189"/>
        <v>0</v>
      </c>
      <c r="AM173" s="102">
        <f t="shared" si="189"/>
        <v>0</v>
      </c>
      <c r="AN173" s="102">
        <f t="shared" si="189"/>
        <v>0</v>
      </c>
      <c r="AO173" s="102">
        <f t="shared" si="189"/>
        <v>3</v>
      </c>
      <c r="AP173" s="102">
        <f t="shared" si="189"/>
        <v>1.5</v>
      </c>
      <c r="AQ173" s="102">
        <f t="shared" si="189"/>
        <v>0</v>
      </c>
      <c r="AR173" s="102">
        <f t="shared" si="189"/>
        <v>0</v>
      </c>
      <c r="AS173" s="102">
        <f t="shared" si="189"/>
        <v>0</v>
      </c>
      <c r="AT173" s="102">
        <f t="shared" si="189"/>
        <v>0</v>
      </c>
      <c r="AU173" s="102">
        <f t="shared" si="189"/>
        <v>0</v>
      </c>
      <c r="AV173" s="102">
        <f t="shared" si="189"/>
        <v>0</v>
      </c>
      <c r="AW173" s="102">
        <f t="shared" si="189"/>
        <v>0</v>
      </c>
      <c r="AX173" s="102">
        <f t="shared" si="189"/>
        <v>0</v>
      </c>
      <c r="AY173" s="146">
        <f t="shared" si="144"/>
        <v>0.20000000000000018</v>
      </c>
      <c r="AZ173" s="146">
        <f t="shared" si="144"/>
        <v>-0.10000000000000009</v>
      </c>
      <c r="BA173" s="146">
        <f t="shared" si="144"/>
        <v>0</v>
      </c>
      <c r="BB173" s="146">
        <f t="shared" si="142"/>
        <v>0</v>
      </c>
      <c r="BC173" s="146">
        <f t="shared" si="142"/>
        <v>0</v>
      </c>
      <c r="BD173" s="146">
        <f t="shared" si="142"/>
        <v>0</v>
      </c>
      <c r="BE173" s="146">
        <f t="shared" si="142"/>
        <v>0.20000000000000018</v>
      </c>
      <c r="BF173" s="146">
        <f t="shared" si="142"/>
        <v>-0.10000000000000009</v>
      </c>
      <c r="BG173" s="146">
        <f t="shared" si="142"/>
        <v>0</v>
      </c>
      <c r="BH173" s="146">
        <f t="shared" si="142"/>
        <v>0</v>
      </c>
      <c r="BI173" s="146">
        <f t="shared" si="142"/>
        <v>0</v>
      </c>
      <c r="BJ173" s="146">
        <f t="shared" si="142"/>
        <v>0</v>
      </c>
      <c r="BK173" s="146">
        <f t="shared" si="159"/>
        <v>0</v>
      </c>
      <c r="BL173" s="146">
        <f t="shared" si="131"/>
        <v>0</v>
      </c>
      <c r="BM173" s="146">
        <f t="shared" si="131"/>
        <v>0</v>
      </c>
      <c r="BN173" s="146">
        <f t="shared" si="131"/>
        <v>0</v>
      </c>
      <c r="BO173" s="181">
        <f t="shared" si="155"/>
        <v>0</v>
      </c>
    </row>
    <row r="174" spans="1:67" ht="26.4" x14ac:dyDescent="0.25">
      <c r="A174" s="27"/>
      <c r="B174" s="29" t="s">
        <v>310</v>
      </c>
      <c r="C174" s="140">
        <f t="shared" ref="C174:C176" si="191">E174+G174+I174+K174+M174+O174+Q174</f>
        <v>3.3</v>
      </c>
      <c r="D174" s="141">
        <f t="shared" si="186"/>
        <v>3.3</v>
      </c>
      <c r="E174" s="6"/>
      <c r="F174" s="6"/>
      <c r="G174" s="6"/>
      <c r="H174" s="6"/>
      <c r="I174" s="6">
        <v>3.3</v>
      </c>
      <c r="J174" s="6">
        <v>3.3</v>
      </c>
      <c r="K174" s="6"/>
      <c r="L174" s="6"/>
      <c r="M174" s="6"/>
      <c r="N174" s="6"/>
      <c r="O174" s="6"/>
      <c r="P174" s="6"/>
      <c r="Q174" s="188"/>
      <c r="R174" s="188"/>
      <c r="S174" s="140">
        <f t="shared" ref="S174:S176" si="192">U174+W174+Y174+AA174+AC174+AE174+AG174</f>
        <v>0</v>
      </c>
      <c r="T174" s="141">
        <f t="shared" si="187"/>
        <v>0</v>
      </c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97"/>
      <c r="AH174" s="197"/>
      <c r="AI174" s="128">
        <f t="shared" ref="AI174:AI176" si="193">AK174+AM174+AO174+AQ174+AS174+AU174+AW174</f>
        <v>3.3</v>
      </c>
      <c r="AJ174" s="129">
        <f t="shared" si="188"/>
        <v>3.3</v>
      </c>
      <c r="AK174" s="102">
        <f t="shared" si="190"/>
        <v>0</v>
      </c>
      <c r="AL174" s="102">
        <f t="shared" si="189"/>
        <v>0</v>
      </c>
      <c r="AM174" s="102">
        <f t="shared" si="189"/>
        <v>0</v>
      </c>
      <c r="AN174" s="102">
        <f t="shared" si="189"/>
        <v>0</v>
      </c>
      <c r="AO174" s="102">
        <f t="shared" si="189"/>
        <v>3.3</v>
      </c>
      <c r="AP174" s="102">
        <f t="shared" si="189"/>
        <v>3.3</v>
      </c>
      <c r="AQ174" s="102">
        <f t="shared" si="189"/>
        <v>0</v>
      </c>
      <c r="AR174" s="102">
        <f t="shared" si="189"/>
        <v>0</v>
      </c>
      <c r="AS174" s="102">
        <f t="shared" si="189"/>
        <v>0</v>
      </c>
      <c r="AT174" s="102">
        <f t="shared" si="189"/>
        <v>0</v>
      </c>
      <c r="AU174" s="102">
        <f t="shared" si="189"/>
        <v>0</v>
      </c>
      <c r="AV174" s="102">
        <f t="shared" si="189"/>
        <v>0</v>
      </c>
      <c r="AW174" s="102">
        <f t="shared" si="189"/>
        <v>0</v>
      </c>
      <c r="AX174" s="102">
        <f t="shared" si="189"/>
        <v>0</v>
      </c>
      <c r="AY174" s="146">
        <f t="shared" si="144"/>
        <v>0</v>
      </c>
      <c r="AZ174" s="146">
        <f t="shared" si="144"/>
        <v>0</v>
      </c>
      <c r="BA174" s="146">
        <f t="shared" si="144"/>
        <v>0</v>
      </c>
      <c r="BB174" s="146">
        <f t="shared" si="142"/>
        <v>0</v>
      </c>
      <c r="BC174" s="146">
        <f t="shared" si="142"/>
        <v>0</v>
      </c>
      <c r="BD174" s="146">
        <f t="shared" si="142"/>
        <v>0</v>
      </c>
      <c r="BE174" s="146">
        <f t="shared" si="142"/>
        <v>0</v>
      </c>
      <c r="BF174" s="146">
        <f t="shared" si="142"/>
        <v>0</v>
      </c>
      <c r="BG174" s="146">
        <f t="shared" si="142"/>
        <v>0</v>
      </c>
      <c r="BH174" s="146">
        <f t="shared" si="142"/>
        <v>0</v>
      </c>
      <c r="BI174" s="146">
        <f t="shared" si="142"/>
        <v>0</v>
      </c>
      <c r="BJ174" s="146">
        <f t="shared" si="142"/>
        <v>0</v>
      </c>
      <c r="BK174" s="146">
        <f t="shared" si="159"/>
        <v>0</v>
      </c>
      <c r="BL174" s="146">
        <f t="shared" si="131"/>
        <v>0</v>
      </c>
      <c r="BM174" s="146">
        <f t="shared" si="131"/>
        <v>0</v>
      </c>
      <c r="BN174" s="146">
        <f t="shared" si="131"/>
        <v>0</v>
      </c>
      <c r="BO174" s="181">
        <f t="shared" si="155"/>
        <v>0</v>
      </c>
    </row>
    <row r="175" spans="1:67" ht="39.6" x14ac:dyDescent="0.25">
      <c r="A175" s="27"/>
      <c r="B175" s="29" t="s">
        <v>408</v>
      </c>
      <c r="C175" s="140">
        <f t="shared" si="191"/>
        <v>13.8</v>
      </c>
      <c r="D175" s="141">
        <f t="shared" si="186"/>
        <v>10.3</v>
      </c>
      <c r="E175" s="6"/>
      <c r="F175" s="6"/>
      <c r="G175" s="6"/>
      <c r="H175" s="6"/>
      <c r="I175" s="6">
        <v>13.8</v>
      </c>
      <c r="J175" s="6">
        <v>10.3</v>
      </c>
      <c r="K175" s="6"/>
      <c r="L175" s="6"/>
      <c r="M175" s="6"/>
      <c r="N175" s="6"/>
      <c r="O175" s="6"/>
      <c r="P175" s="6"/>
      <c r="Q175" s="188"/>
      <c r="R175" s="188"/>
      <c r="S175" s="140">
        <f t="shared" si="192"/>
        <v>0</v>
      </c>
      <c r="T175" s="141">
        <f t="shared" si="187"/>
        <v>0</v>
      </c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97"/>
      <c r="AH175" s="197"/>
      <c r="AI175" s="128">
        <f t="shared" si="193"/>
        <v>13.8</v>
      </c>
      <c r="AJ175" s="129">
        <f t="shared" si="188"/>
        <v>10.3</v>
      </c>
      <c r="AK175" s="102">
        <f t="shared" si="190"/>
        <v>0</v>
      </c>
      <c r="AL175" s="102">
        <f t="shared" si="189"/>
        <v>0</v>
      </c>
      <c r="AM175" s="102">
        <f t="shared" si="189"/>
        <v>0</v>
      </c>
      <c r="AN175" s="102">
        <f t="shared" si="189"/>
        <v>0</v>
      </c>
      <c r="AO175" s="102">
        <f t="shared" si="189"/>
        <v>13.8</v>
      </c>
      <c r="AP175" s="102">
        <f t="shared" si="189"/>
        <v>10.3</v>
      </c>
      <c r="AQ175" s="102">
        <f t="shared" si="189"/>
        <v>0</v>
      </c>
      <c r="AR175" s="102">
        <f t="shared" si="189"/>
        <v>0</v>
      </c>
      <c r="AS175" s="102">
        <f t="shared" si="189"/>
        <v>0</v>
      </c>
      <c r="AT175" s="102">
        <f t="shared" si="189"/>
        <v>0</v>
      </c>
      <c r="AU175" s="102">
        <f t="shared" si="189"/>
        <v>0</v>
      </c>
      <c r="AV175" s="102">
        <f t="shared" si="189"/>
        <v>0</v>
      </c>
      <c r="AW175" s="102">
        <f t="shared" si="189"/>
        <v>0</v>
      </c>
      <c r="AX175" s="102">
        <f t="shared" si="189"/>
        <v>0</v>
      </c>
      <c r="AY175" s="146">
        <f t="shared" si="144"/>
        <v>0</v>
      </c>
      <c r="AZ175" s="146">
        <f t="shared" si="144"/>
        <v>0</v>
      </c>
      <c r="BA175" s="146">
        <f t="shared" si="144"/>
        <v>0</v>
      </c>
      <c r="BB175" s="146">
        <f t="shared" si="142"/>
        <v>0</v>
      </c>
      <c r="BC175" s="146">
        <f t="shared" si="142"/>
        <v>0</v>
      </c>
      <c r="BD175" s="146">
        <f t="shared" si="142"/>
        <v>0</v>
      </c>
      <c r="BE175" s="146">
        <f t="shared" si="142"/>
        <v>0</v>
      </c>
      <c r="BF175" s="146">
        <f t="shared" si="142"/>
        <v>0</v>
      </c>
      <c r="BG175" s="146">
        <f t="shared" si="142"/>
        <v>0</v>
      </c>
      <c r="BH175" s="146">
        <f t="shared" si="142"/>
        <v>0</v>
      </c>
      <c r="BI175" s="146">
        <f t="shared" si="142"/>
        <v>0</v>
      </c>
      <c r="BJ175" s="146">
        <f t="shared" si="142"/>
        <v>0</v>
      </c>
      <c r="BK175" s="146">
        <f t="shared" si="159"/>
        <v>0</v>
      </c>
      <c r="BL175" s="146">
        <f t="shared" si="131"/>
        <v>0</v>
      </c>
      <c r="BM175" s="146">
        <f t="shared" si="131"/>
        <v>0</v>
      </c>
      <c r="BN175" s="146">
        <f t="shared" si="131"/>
        <v>0</v>
      </c>
      <c r="BO175" s="181">
        <f t="shared" si="155"/>
        <v>0</v>
      </c>
    </row>
    <row r="176" spans="1:67" ht="39.6" x14ac:dyDescent="0.25">
      <c r="A176" s="30"/>
      <c r="B176" s="29" t="s">
        <v>309</v>
      </c>
      <c r="C176" s="140">
        <f t="shared" si="191"/>
        <v>3.6</v>
      </c>
      <c r="D176" s="141">
        <f t="shared" si="186"/>
        <v>3.5</v>
      </c>
      <c r="E176" s="6"/>
      <c r="F176" s="6"/>
      <c r="G176" s="6"/>
      <c r="H176" s="6"/>
      <c r="I176" s="6">
        <v>3.6</v>
      </c>
      <c r="J176" s="6">
        <v>3.5</v>
      </c>
      <c r="K176" s="6"/>
      <c r="L176" s="6"/>
      <c r="M176" s="6"/>
      <c r="N176" s="6"/>
      <c r="O176" s="6"/>
      <c r="P176" s="6"/>
      <c r="Q176" s="188"/>
      <c r="R176" s="188"/>
      <c r="S176" s="140">
        <f t="shared" si="192"/>
        <v>0</v>
      </c>
      <c r="T176" s="141">
        <f t="shared" si="187"/>
        <v>0</v>
      </c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97"/>
      <c r="AH176" s="197"/>
      <c r="AI176" s="128">
        <f t="shared" si="193"/>
        <v>3.6</v>
      </c>
      <c r="AJ176" s="129">
        <f t="shared" si="188"/>
        <v>3.5</v>
      </c>
      <c r="AK176" s="102">
        <f t="shared" si="190"/>
        <v>0</v>
      </c>
      <c r="AL176" s="102">
        <f t="shared" si="189"/>
        <v>0</v>
      </c>
      <c r="AM176" s="102">
        <f t="shared" si="189"/>
        <v>0</v>
      </c>
      <c r="AN176" s="102">
        <f t="shared" si="189"/>
        <v>0</v>
      </c>
      <c r="AO176" s="102">
        <f t="shared" si="189"/>
        <v>3.6</v>
      </c>
      <c r="AP176" s="102">
        <f t="shared" si="189"/>
        <v>3.5</v>
      </c>
      <c r="AQ176" s="102">
        <f t="shared" si="189"/>
        <v>0</v>
      </c>
      <c r="AR176" s="102">
        <f t="shared" si="189"/>
        <v>0</v>
      </c>
      <c r="AS176" s="102">
        <f t="shared" si="189"/>
        <v>0</v>
      </c>
      <c r="AT176" s="102">
        <f t="shared" si="189"/>
        <v>0</v>
      </c>
      <c r="AU176" s="102">
        <f t="shared" si="189"/>
        <v>0</v>
      </c>
      <c r="AV176" s="102">
        <f t="shared" si="189"/>
        <v>0</v>
      </c>
      <c r="AW176" s="102">
        <f t="shared" si="189"/>
        <v>0</v>
      </c>
      <c r="AX176" s="102">
        <f t="shared" si="189"/>
        <v>0</v>
      </c>
      <c r="AY176" s="146">
        <f t="shared" si="144"/>
        <v>0</v>
      </c>
      <c r="AZ176" s="146">
        <f t="shared" si="144"/>
        <v>0</v>
      </c>
      <c r="BA176" s="146">
        <f t="shared" si="144"/>
        <v>0</v>
      </c>
      <c r="BB176" s="146">
        <f t="shared" si="142"/>
        <v>0</v>
      </c>
      <c r="BC176" s="146">
        <f t="shared" si="142"/>
        <v>0</v>
      </c>
      <c r="BD176" s="146">
        <f t="shared" si="142"/>
        <v>0</v>
      </c>
      <c r="BE176" s="146">
        <f t="shared" si="142"/>
        <v>0</v>
      </c>
      <c r="BF176" s="146">
        <f t="shared" si="142"/>
        <v>0</v>
      </c>
      <c r="BG176" s="146">
        <f t="shared" si="142"/>
        <v>0</v>
      </c>
      <c r="BH176" s="146">
        <f t="shared" si="142"/>
        <v>0</v>
      </c>
      <c r="BI176" s="146">
        <f t="shared" si="142"/>
        <v>0</v>
      </c>
      <c r="BJ176" s="146">
        <f t="shared" si="142"/>
        <v>0</v>
      </c>
      <c r="BK176" s="146">
        <f t="shared" si="159"/>
        <v>0</v>
      </c>
      <c r="BL176" s="146">
        <f t="shared" si="131"/>
        <v>0</v>
      </c>
      <c r="BM176" s="146">
        <f t="shared" si="131"/>
        <v>0</v>
      </c>
      <c r="BN176" s="146">
        <f t="shared" si="131"/>
        <v>0</v>
      </c>
      <c r="BO176" s="181">
        <f t="shared" si="155"/>
        <v>0</v>
      </c>
    </row>
    <row r="177" spans="1:67" ht="15" customHeight="1" x14ac:dyDescent="0.25">
      <c r="A177" s="27" t="s">
        <v>26</v>
      </c>
      <c r="B177" s="105" t="s">
        <v>313</v>
      </c>
      <c r="C177" s="136">
        <f>C178</f>
        <v>990.6</v>
      </c>
      <c r="D177" s="137">
        <f t="shared" ref="D177:R177" si="194">D178</f>
        <v>857</v>
      </c>
      <c r="E177" s="117">
        <f t="shared" si="194"/>
        <v>211.8</v>
      </c>
      <c r="F177" s="117">
        <f t="shared" si="194"/>
        <v>148.9</v>
      </c>
      <c r="G177" s="117">
        <f t="shared" si="194"/>
        <v>0</v>
      </c>
      <c r="H177" s="117">
        <f t="shared" si="194"/>
        <v>0</v>
      </c>
      <c r="I177" s="117">
        <f t="shared" si="194"/>
        <v>13</v>
      </c>
      <c r="J177" s="117">
        <f t="shared" si="194"/>
        <v>4.8</v>
      </c>
      <c r="K177" s="117">
        <f t="shared" si="194"/>
        <v>752</v>
      </c>
      <c r="L177" s="117">
        <f t="shared" si="194"/>
        <v>703.3</v>
      </c>
      <c r="M177" s="117">
        <f t="shared" si="194"/>
        <v>0.1</v>
      </c>
      <c r="N177" s="117">
        <f t="shared" si="194"/>
        <v>0</v>
      </c>
      <c r="O177" s="117">
        <f t="shared" si="194"/>
        <v>0</v>
      </c>
      <c r="P177" s="117">
        <f t="shared" si="194"/>
        <v>0</v>
      </c>
      <c r="Q177" s="187">
        <f t="shared" si="194"/>
        <v>13.7</v>
      </c>
      <c r="R177" s="187">
        <f t="shared" si="194"/>
        <v>0</v>
      </c>
      <c r="S177" s="136">
        <f>S178</f>
        <v>-13.6</v>
      </c>
      <c r="T177" s="137">
        <f t="shared" ref="T177:AH177" si="195">T178</f>
        <v>-13.4</v>
      </c>
      <c r="U177" s="119">
        <f t="shared" si="195"/>
        <v>0</v>
      </c>
      <c r="V177" s="119">
        <f t="shared" si="195"/>
        <v>0</v>
      </c>
      <c r="W177" s="119">
        <f t="shared" si="195"/>
        <v>0</v>
      </c>
      <c r="X177" s="119">
        <f t="shared" si="195"/>
        <v>0</v>
      </c>
      <c r="Y177" s="119">
        <f t="shared" si="195"/>
        <v>0</v>
      </c>
      <c r="Z177" s="119">
        <f t="shared" si="195"/>
        <v>0</v>
      </c>
      <c r="AA177" s="119">
        <f t="shared" si="195"/>
        <v>-13.6</v>
      </c>
      <c r="AB177" s="119">
        <f t="shared" si="195"/>
        <v>-13.4</v>
      </c>
      <c r="AC177" s="119">
        <f t="shared" si="195"/>
        <v>0</v>
      </c>
      <c r="AD177" s="119">
        <f t="shared" si="195"/>
        <v>0</v>
      </c>
      <c r="AE177" s="119">
        <f t="shared" si="195"/>
        <v>0</v>
      </c>
      <c r="AF177" s="119">
        <f t="shared" si="195"/>
        <v>0</v>
      </c>
      <c r="AG177" s="196">
        <f t="shared" si="195"/>
        <v>0</v>
      </c>
      <c r="AH177" s="196">
        <f t="shared" si="195"/>
        <v>0</v>
      </c>
      <c r="AI177" s="13">
        <f>AI178</f>
        <v>977.00000000000011</v>
      </c>
      <c r="AJ177" s="11">
        <f t="shared" ref="AJ177:AX177" si="196">AJ178</f>
        <v>843.6</v>
      </c>
      <c r="AK177" s="94">
        <f t="shared" si="196"/>
        <v>211.8</v>
      </c>
      <c r="AL177" s="94">
        <f t="shared" si="196"/>
        <v>148.9</v>
      </c>
      <c r="AM177" s="94">
        <f t="shared" si="196"/>
        <v>0</v>
      </c>
      <c r="AN177" s="94">
        <f t="shared" si="196"/>
        <v>0</v>
      </c>
      <c r="AO177" s="94">
        <f t="shared" si="196"/>
        <v>13</v>
      </c>
      <c r="AP177" s="94">
        <f t="shared" si="196"/>
        <v>4.8</v>
      </c>
      <c r="AQ177" s="94">
        <f t="shared" si="196"/>
        <v>738.4</v>
      </c>
      <c r="AR177" s="94">
        <f t="shared" si="196"/>
        <v>689.9</v>
      </c>
      <c r="AS177" s="94">
        <f t="shared" si="196"/>
        <v>0.1</v>
      </c>
      <c r="AT177" s="94">
        <f t="shared" si="196"/>
        <v>0</v>
      </c>
      <c r="AU177" s="94">
        <f t="shared" si="196"/>
        <v>0</v>
      </c>
      <c r="AV177" s="94">
        <f t="shared" si="196"/>
        <v>0</v>
      </c>
      <c r="AW177" s="94">
        <f t="shared" si="196"/>
        <v>13.7</v>
      </c>
      <c r="AX177" s="94">
        <f t="shared" si="196"/>
        <v>0</v>
      </c>
      <c r="AY177" s="146">
        <f t="shared" si="144"/>
        <v>13.599999999999909</v>
      </c>
      <c r="AZ177" s="146">
        <f t="shared" si="144"/>
        <v>13.399999999999977</v>
      </c>
      <c r="BA177" s="146">
        <f t="shared" si="144"/>
        <v>0</v>
      </c>
      <c r="BB177" s="146">
        <f t="shared" si="142"/>
        <v>0</v>
      </c>
      <c r="BC177" s="146">
        <f t="shared" si="142"/>
        <v>0</v>
      </c>
      <c r="BD177" s="146">
        <f t="shared" si="142"/>
        <v>0</v>
      </c>
      <c r="BE177" s="146">
        <f t="shared" si="142"/>
        <v>0</v>
      </c>
      <c r="BF177" s="146">
        <f t="shared" si="142"/>
        <v>0</v>
      </c>
      <c r="BG177" s="146">
        <f t="shared" si="142"/>
        <v>13.600000000000023</v>
      </c>
      <c r="BH177" s="146">
        <f t="shared" si="142"/>
        <v>13.399999999999977</v>
      </c>
      <c r="BI177" s="146">
        <f t="shared" si="142"/>
        <v>0</v>
      </c>
      <c r="BJ177" s="146">
        <f t="shared" si="142"/>
        <v>0</v>
      </c>
      <c r="BK177" s="146">
        <f t="shared" si="159"/>
        <v>0</v>
      </c>
      <c r="BL177" s="146">
        <f t="shared" si="131"/>
        <v>0</v>
      </c>
      <c r="BM177" s="146">
        <f t="shared" si="131"/>
        <v>0</v>
      </c>
      <c r="BN177" s="146">
        <f t="shared" si="131"/>
        <v>0</v>
      </c>
      <c r="BO177" s="181">
        <f t="shared" si="155"/>
        <v>-9.0594198809412774E-14</v>
      </c>
    </row>
    <row r="178" spans="1:67" x14ac:dyDescent="0.25">
      <c r="A178" s="27"/>
      <c r="B178" s="19" t="s">
        <v>308</v>
      </c>
      <c r="C178" s="139">
        <f t="shared" ref="C178:D180" si="197">E178+G178+I178+K178+M178+O178+Q178</f>
        <v>990.6</v>
      </c>
      <c r="D178" s="139">
        <f t="shared" si="197"/>
        <v>857</v>
      </c>
      <c r="E178" s="6">
        <v>211.8</v>
      </c>
      <c r="F178" s="6">
        <v>148.9</v>
      </c>
      <c r="G178" s="6"/>
      <c r="H178" s="6"/>
      <c r="I178" s="6">
        <f>SUM(I179:I180)</f>
        <v>13</v>
      </c>
      <c r="J178" s="6">
        <f>SUM(J179:J180)</f>
        <v>4.8</v>
      </c>
      <c r="K178" s="6">
        <v>752</v>
      </c>
      <c r="L178" s="6">
        <v>703.3</v>
      </c>
      <c r="M178" s="6">
        <v>0.1</v>
      </c>
      <c r="N178" s="117"/>
      <c r="O178" s="117"/>
      <c r="P178" s="117"/>
      <c r="Q178" s="188">
        <f>'[1]4 priedas_ nepanaudotos lėšos'!C62</f>
        <v>13.7</v>
      </c>
      <c r="R178" s="188">
        <f>'[1]4 priedas_ nepanaudotos lėšos'!D62</f>
        <v>0</v>
      </c>
      <c r="S178" s="139">
        <f t="shared" ref="S178:T180" si="198">U178+W178+Y178+AA178+AC178+AE178+AG178</f>
        <v>-13.6</v>
      </c>
      <c r="T178" s="139">
        <f t="shared" si="198"/>
        <v>-13.4</v>
      </c>
      <c r="U178" s="120"/>
      <c r="V178" s="120"/>
      <c r="W178" s="120"/>
      <c r="X178" s="120"/>
      <c r="Y178" s="120">
        <f>SUM(Y179:Y180)</f>
        <v>0</v>
      </c>
      <c r="Z178" s="120">
        <f>SUM(Z179:Z180)</f>
        <v>0</v>
      </c>
      <c r="AA178" s="120">
        <v>-13.6</v>
      </c>
      <c r="AB178" s="120">
        <v>-13.4</v>
      </c>
      <c r="AC178" s="120"/>
      <c r="AD178" s="120"/>
      <c r="AE178" s="120"/>
      <c r="AF178" s="120"/>
      <c r="AG178" s="215">
        <f>'[1]4 priedas_ nepanaudotos lėšos'!O62</f>
        <v>0</v>
      </c>
      <c r="AH178" s="215">
        <f>'[1]4 priedas_ nepanaudotos lėšos'!P62</f>
        <v>0</v>
      </c>
      <c r="AI178" s="101">
        <f t="shared" ref="AI178:AJ180" si="199">AK178+AM178+AO178+AQ178+AS178+AU178+AW178</f>
        <v>977.00000000000011</v>
      </c>
      <c r="AJ178" s="101">
        <f t="shared" si="199"/>
        <v>843.6</v>
      </c>
      <c r="AK178" s="5">
        <f>E178+U178</f>
        <v>211.8</v>
      </c>
      <c r="AL178" s="5">
        <f t="shared" ref="AL178:AX180" si="200">F178+V178</f>
        <v>148.9</v>
      </c>
      <c r="AM178" s="5">
        <f t="shared" si="200"/>
        <v>0</v>
      </c>
      <c r="AN178" s="5">
        <f t="shared" si="200"/>
        <v>0</v>
      </c>
      <c r="AO178" s="5">
        <f t="shared" si="200"/>
        <v>13</v>
      </c>
      <c r="AP178" s="5">
        <f t="shared" si="200"/>
        <v>4.8</v>
      </c>
      <c r="AQ178" s="5">
        <f t="shared" si="200"/>
        <v>738.4</v>
      </c>
      <c r="AR178" s="5">
        <f t="shared" si="200"/>
        <v>689.9</v>
      </c>
      <c r="AS178" s="5">
        <f t="shared" si="200"/>
        <v>0.1</v>
      </c>
      <c r="AT178" s="5">
        <f t="shared" si="200"/>
        <v>0</v>
      </c>
      <c r="AU178" s="5">
        <f t="shared" si="200"/>
        <v>0</v>
      </c>
      <c r="AV178" s="5">
        <f t="shared" si="200"/>
        <v>0</v>
      </c>
      <c r="AW178" s="5">
        <f t="shared" si="200"/>
        <v>13.7</v>
      </c>
      <c r="AX178" s="5">
        <f t="shared" si="200"/>
        <v>0</v>
      </c>
      <c r="AY178" s="146">
        <f t="shared" si="144"/>
        <v>13.599999999999909</v>
      </c>
      <c r="AZ178" s="146">
        <f t="shared" si="144"/>
        <v>13.399999999999977</v>
      </c>
      <c r="BA178" s="146">
        <f t="shared" si="144"/>
        <v>0</v>
      </c>
      <c r="BB178" s="146">
        <f t="shared" si="142"/>
        <v>0</v>
      </c>
      <c r="BC178" s="146">
        <f t="shared" si="142"/>
        <v>0</v>
      </c>
      <c r="BD178" s="146">
        <f t="shared" si="142"/>
        <v>0</v>
      </c>
      <c r="BE178" s="146">
        <f t="shared" si="142"/>
        <v>0</v>
      </c>
      <c r="BF178" s="146">
        <f t="shared" si="142"/>
        <v>0</v>
      </c>
      <c r="BG178" s="146">
        <f t="shared" si="142"/>
        <v>13.600000000000023</v>
      </c>
      <c r="BH178" s="146">
        <f t="shared" si="142"/>
        <v>13.399999999999977</v>
      </c>
      <c r="BI178" s="146">
        <f t="shared" si="142"/>
        <v>0</v>
      </c>
      <c r="BJ178" s="146">
        <f t="shared" si="142"/>
        <v>0</v>
      </c>
      <c r="BK178" s="146">
        <f t="shared" si="159"/>
        <v>0</v>
      </c>
      <c r="BL178" s="146">
        <f t="shared" si="131"/>
        <v>0</v>
      </c>
      <c r="BM178" s="146">
        <f t="shared" si="131"/>
        <v>0</v>
      </c>
      <c r="BN178" s="146">
        <f t="shared" si="131"/>
        <v>0</v>
      </c>
      <c r="BO178" s="181">
        <f t="shared" si="155"/>
        <v>-9.0594198809412774E-14</v>
      </c>
    </row>
    <row r="179" spans="1:67" ht="39.6" x14ac:dyDescent="0.25">
      <c r="A179" s="27"/>
      <c r="B179" s="29" t="s">
        <v>408</v>
      </c>
      <c r="C179" s="140">
        <f t="shared" si="197"/>
        <v>12</v>
      </c>
      <c r="D179" s="141">
        <f t="shared" si="197"/>
        <v>3.8</v>
      </c>
      <c r="E179" s="6"/>
      <c r="F179" s="6"/>
      <c r="G179" s="6"/>
      <c r="H179" s="6"/>
      <c r="I179" s="6">
        <v>12</v>
      </c>
      <c r="J179" s="6">
        <v>3.8</v>
      </c>
      <c r="K179" s="6"/>
      <c r="L179" s="6"/>
      <c r="M179" s="6"/>
      <c r="N179" s="117"/>
      <c r="O179" s="117"/>
      <c r="P179" s="117"/>
      <c r="Q179" s="188"/>
      <c r="R179" s="187"/>
      <c r="S179" s="140">
        <f>U179+W179+Y179+AA179+AC179+AE179+AG179</f>
        <v>0</v>
      </c>
      <c r="T179" s="141">
        <f t="shared" si="198"/>
        <v>0</v>
      </c>
      <c r="U179" s="119"/>
      <c r="V179" s="119"/>
      <c r="W179" s="120"/>
      <c r="X179" s="120"/>
      <c r="Y179" s="120"/>
      <c r="Z179" s="120"/>
      <c r="AA179" s="119"/>
      <c r="AB179" s="119"/>
      <c r="AC179" s="119"/>
      <c r="AD179" s="119"/>
      <c r="AE179" s="119"/>
      <c r="AF179" s="119"/>
      <c r="AG179" s="196"/>
      <c r="AH179" s="196"/>
      <c r="AI179" s="128">
        <f>AK179+AM179+AO179+AQ179+AS179+AU179+AW179</f>
        <v>12</v>
      </c>
      <c r="AJ179" s="129">
        <f t="shared" si="199"/>
        <v>3.8</v>
      </c>
      <c r="AK179" s="102">
        <f t="shared" ref="AK179:AK180" si="201">E179+U179</f>
        <v>0</v>
      </c>
      <c r="AL179" s="102">
        <f t="shared" si="200"/>
        <v>0</v>
      </c>
      <c r="AM179" s="102">
        <f t="shared" si="200"/>
        <v>0</v>
      </c>
      <c r="AN179" s="102">
        <f t="shared" si="200"/>
        <v>0</v>
      </c>
      <c r="AO179" s="102">
        <f t="shared" si="200"/>
        <v>12</v>
      </c>
      <c r="AP179" s="102">
        <f t="shared" si="200"/>
        <v>3.8</v>
      </c>
      <c r="AQ179" s="102">
        <f t="shared" si="200"/>
        <v>0</v>
      </c>
      <c r="AR179" s="102">
        <f t="shared" si="200"/>
        <v>0</v>
      </c>
      <c r="AS179" s="102">
        <f t="shared" si="200"/>
        <v>0</v>
      </c>
      <c r="AT179" s="102">
        <f t="shared" si="200"/>
        <v>0</v>
      </c>
      <c r="AU179" s="102">
        <f t="shared" si="200"/>
        <v>0</v>
      </c>
      <c r="AV179" s="102">
        <f t="shared" si="200"/>
        <v>0</v>
      </c>
      <c r="AW179" s="102">
        <f t="shared" si="200"/>
        <v>0</v>
      </c>
      <c r="AX179" s="102">
        <f t="shared" si="200"/>
        <v>0</v>
      </c>
      <c r="AY179" s="146">
        <f t="shared" si="144"/>
        <v>0</v>
      </c>
      <c r="AZ179" s="146">
        <f t="shared" si="144"/>
        <v>0</v>
      </c>
      <c r="BA179" s="146">
        <f t="shared" si="144"/>
        <v>0</v>
      </c>
      <c r="BB179" s="146">
        <f t="shared" si="142"/>
        <v>0</v>
      </c>
      <c r="BC179" s="146">
        <f t="shared" si="142"/>
        <v>0</v>
      </c>
      <c r="BD179" s="146">
        <f t="shared" si="142"/>
        <v>0</v>
      </c>
      <c r="BE179" s="146">
        <f t="shared" si="142"/>
        <v>0</v>
      </c>
      <c r="BF179" s="146">
        <f t="shared" si="142"/>
        <v>0</v>
      </c>
      <c r="BG179" s="146">
        <f t="shared" si="142"/>
        <v>0</v>
      </c>
      <c r="BH179" s="146">
        <f t="shared" si="142"/>
        <v>0</v>
      </c>
      <c r="BI179" s="146">
        <f t="shared" si="142"/>
        <v>0</v>
      </c>
      <c r="BJ179" s="146">
        <f t="shared" si="142"/>
        <v>0</v>
      </c>
      <c r="BK179" s="146">
        <f t="shared" si="159"/>
        <v>0</v>
      </c>
      <c r="BL179" s="146">
        <f t="shared" si="131"/>
        <v>0</v>
      </c>
      <c r="BM179" s="146">
        <f t="shared" si="131"/>
        <v>0</v>
      </c>
      <c r="BN179" s="146">
        <f t="shared" si="131"/>
        <v>0</v>
      </c>
      <c r="BO179" s="181">
        <f t="shared" si="155"/>
        <v>0</v>
      </c>
    </row>
    <row r="180" spans="1:67" ht="26.4" x14ac:dyDescent="0.25">
      <c r="A180" s="27"/>
      <c r="B180" s="29" t="s">
        <v>310</v>
      </c>
      <c r="C180" s="140">
        <f>E180+G180+I180+K180+M180+O180+Q180</f>
        <v>1</v>
      </c>
      <c r="D180" s="141">
        <f t="shared" si="197"/>
        <v>1</v>
      </c>
      <c r="E180" s="124"/>
      <c r="F180" s="124"/>
      <c r="G180" s="124"/>
      <c r="H180" s="124"/>
      <c r="I180" s="124">
        <v>1</v>
      </c>
      <c r="J180" s="124">
        <v>1</v>
      </c>
      <c r="K180" s="124"/>
      <c r="L180" s="124"/>
      <c r="M180" s="124"/>
      <c r="N180" s="124"/>
      <c r="O180" s="124"/>
      <c r="P180" s="124"/>
      <c r="Q180" s="190"/>
      <c r="R180" s="190"/>
      <c r="S180" s="140">
        <f>U180+W180+Y180+AA180+AC180+AE180+AG180</f>
        <v>0</v>
      </c>
      <c r="T180" s="141">
        <f t="shared" si="198"/>
        <v>0</v>
      </c>
      <c r="U180" s="126"/>
      <c r="V180" s="126"/>
      <c r="W180" s="126"/>
      <c r="X180" s="126"/>
      <c r="Y180" s="126"/>
      <c r="Z180" s="126"/>
      <c r="AA180" s="126"/>
      <c r="AB180" s="126"/>
      <c r="AC180" s="126"/>
      <c r="AD180" s="126"/>
      <c r="AE180" s="126"/>
      <c r="AF180" s="126"/>
      <c r="AG180" s="199"/>
      <c r="AH180" s="199"/>
      <c r="AI180" s="128">
        <f>AK180+AM180+AO180+AQ180+AS180+AU180+AW180</f>
        <v>1</v>
      </c>
      <c r="AJ180" s="129">
        <f t="shared" si="199"/>
        <v>1</v>
      </c>
      <c r="AK180" s="102">
        <f t="shared" si="201"/>
        <v>0</v>
      </c>
      <c r="AL180" s="102">
        <f t="shared" si="200"/>
        <v>0</v>
      </c>
      <c r="AM180" s="102">
        <f t="shared" si="200"/>
        <v>0</v>
      </c>
      <c r="AN180" s="102">
        <f t="shared" si="200"/>
        <v>0</v>
      </c>
      <c r="AO180" s="102">
        <f t="shared" si="200"/>
        <v>1</v>
      </c>
      <c r="AP180" s="102">
        <f t="shared" si="200"/>
        <v>1</v>
      </c>
      <c r="AQ180" s="102">
        <f t="shared" si="200"/>
        <v>0</v>
      </c>
      <c r="AR180" s="102">
        <f t="shared" si="200"/>
        <v>0</v>
      </c>
      <c r="AS180" s="102">
        <f t="shared" si="200"/>
        <v>0</v>
      </c>
      <c r="AT180" s="102">
        <f t="shared" si="200"/>
        <v>0</v>
      </c>
      <c r="AU180" s="102">
        <f t="shared" si="200"/>
        <v>0</v>
      </c>
      <c r="AV180" s="102">
        <f t="shared" si="200"/>
        <v>0</v>
      </c>
      <c r="AW180" s="102">
        <f t="shared" si="200"/>
        <v>0</v>
      </c>
      <c r="AX180" s="102">
        <f t="shared" si="200"/>
        <v>0</v>
      </c>
      <c r="AY180" s="146">
        <f t="shared" si="144"/>
        <v>0</v>
      </c>
      <c r="AZ180" s="146">
        <f t="shared" si="144"/>
        <v>0</v>
      </c>
      <c r="BA180" s="146">
        <f t="shared" si="144"/>
        <v>0</v>
      </c>
      <c r="BB180" s="146">
        <f t="shared" si="142"/>
        <v>0</v>
      </c>
      <c r="BC180" s="146">
        <f t="shared" si="142"/>
        <v>0</v>
      </c>
      <c r="BD180" s="146">
        <f t="shared" si="142"/>
        <v>0</v>
      </c>
      <c r="BE180" s="146">
        <f t="shared" si="142"/>
        <v>0</v>
      </c>
      <c r="BF180" s="146">
        <f t="shared" si="142"/>
        <v>0</v>
      </c>
      <c r="BG180" s="146">
        <f t="shared" si="142"/>
        <v>0</v>
      </c>
      <c r="BH180" s="146">
        <f t="shared" si="142"/>
        <v>0</v>
      </c>
      <c r="BI180" s="146">
        <f t="shared" si="142"/>
        <v>0</v>
      </c>
      <c r="BJ180" s="146">
        <f t="shared" si="142"/>
        <v>0</v>
      </c>
      <c r="BK180" s="146">
        <f t="shared" si="159"/>
        <v>0</v>
      </c>
      <c r="BL180" s="146">
        <f t="shared" si="131"/>
        <v>0</v>
      </c>
      <c r="BM180" s="146">
        <f t="shared" si="131"/>
        <v>0</v>
      </c>
      <c r="BN180" s="146">
        <f t="shared" si="131"/>
        <v>0</v>
      </c>
      <c r="BO180" s="181">
        <f t="shared" si="155"/>
        <v>0</v>
      </c>
    </row>
    <row r="181" spans="1:67" ht="15" customHeight="1" x14ac:dyDescent="0.25">
      <c r="A181" s="26" t="s">
        <v>27</v>
      </c>
      <c r="B181" s="105" t="s">
        <v>314</v>
      </c>
      <c r="C181" s="136">
        <f>C182</f>
        <v>2881.4</v>
      </c>
      <c r="D181" s="137">
        <f t="shared" ref="D181:R181" si="202">D182</f>
        <v>2415.8000000000002</v>
      </c>
      <c r="E181" s="117">
        <f t="shared" si="202"/>
        <v>692.6</v>
      </c>
      <c r="F181" s="117">
        <f t="shared" si="202"/>
        <v>537.20000000000005</v>
      </c>
      <c r="G181" s="117">
        <f t="shared" si="202"/>
        <v>0</v>
      </c>
      <c r="H181" s="117">
        <f t="shared" si="202"/>
        <v>0</v>
      </c>
      <c r="I181" s="117">
        <f>I182</f>
        <v>571.90000000000009</v>
      </c>
      <c r="J181" s="117">
        <f t="shared" si="202"/>
        <v>392.00000000000006</v>
      </c>
      <c r="K181" s="117">
        <f t="shared" si="202"/>
        <v>1562.4</v>
      </c>
      <c r="L181" s="117">
        <f t="shared" si="202"/>
        <v>1486.6</v>
      </c>
      <c r="M181" s="117">
        <f t="shared" si="202"/>
        <v>26</v>
      </c>
      <c r="N181" s="117">
        <f t="shared" si="202"/>
        <v>0</v>
      </c>
      <c r="O181" s="117">
        <f t="shared" si="202"/>
        <v>0</v>
      </c>
      <c r="P181" s="117">
        <f t="shared" si="202"/>
        <v>0</v>
      </c>
      <c r="Q181" s="187">
        <f t="shared" si="202"/>
        <v>28.5</v>
      </c>
      <c r="R181" s="187">
        <f t="shared" si="202"/>
        <v>0</v>
      </c>
      <c r="S181" s="136">
        <f>S182</f>
        <v>-3.3</v>
      </c>
      <c r="T181" s="137">
        <f t="shared" ref="T181:AH181" si="203">T182</f>
        <v>-6.8</v>
      </c>
      <c r="U181" s="119">
        <f t="shared" si="203"/>
        <v>2.9</v>
      </c>
      <c r="V181" s="119">
        <f t="shared" si="203"/>
        <v>0</v>
      </c>
      <c r="W181" s="119">
        <f t="shared" si="203"/>
        <v>0</v>
      </c>
      <c r="X181" s="119">
        <f t="shared" si="203"/>
        <v>0</v>
      </c>
      <c r="Y181" s="119">
        <f t="shared" si="203"/>
        <v>1.6</v>
      </c>
      <c r="Z181" s="119">
        <f t="shared" si="203"/>
        <v>0.9</v>
      </c>
      <c r="AA181" s="119">
        <f t="shared" si="203"/>
        <v>-7.8</v>
      </c>
      <c r="AB181" s="119">
        <f t="shared" si="203"/>
        <v>-7.7</v>
      </c>
      <c r="AC181" s="119">
        <f t="shared" si="203"/>
        <v>0</v>
      </c>
      <c r="AD181" s="119">
        <f t="shared" si="203"/>
        <v>0</v>
      </c>
      <c r="AE181" s="119">
        <f t="shared" si="203"/>
        <v>0</v>
      </c>
      <c r="AF181" s="119">
        <f t="shared" si="203"/>
        <v>0</v>
      </c>
      <c r="AG181" s="196">
        <f t="shared" si="203"/>
        <v>0</v>
      </c>
      <c r="AH181" s="196">
        <f t="shared" si="203"/>
        <v>0</v>
      </c>
      <c r="AI181" s="13">
        <f>AI182</f>
        <v>2878.1000000000004</v>
      </c>
      <c r="AJ181" s="11">
        <f t="shared" ref="AJ181:AX181" si="204">AJ182</f>
        <v>2409</v>
      </c>
      <c r="AK181" s="94">
        <f t="shared" si="204"/>
        <v>695.5</v>
      </c>
      <c r="AL181" s="94">
        <f t="shared" si="204"/>
        <v>537.20000000000005</v>
      </c>
      <c r="AM181" s="94">
        <f t="shared" si="204"/>
        <v>0</v>
      </c>
      <c r="AN181" s="94">
        <f t="shared" si="204"/>
        <v>0</v>
      </c>
      <c r="AO181" s="94">
        <f t="shared" si="204"/>
        <v>573.50000000000011</v>
      </c>
      <c r="AP181" s="94">
        <f t="shared" si="204"/>
        <v>392.90000000000003</v>
      </c>
      <c r="AQ181" s="94">
        <f t="shared" si="204"/>
        <v>1554.6000000000001</v>
      </c>
      <c r="AR181" s="94">
        <f t="shared" si="204"/>
        <v>1478.8999999999999</v>
      </c>
      <c r="AS181" s="94">
        <f t="shared" si="204"/>
        <v>26</v>
      </c>
      <c r="AT181" s="94">
        <f t="shared" si="204"/>
        <v>0</v>
      </c>
      <c r="AU181" s="94">
        <f t="shared" si="204"/>
        <v>0</v>
      </c>
      <c r="AV181" s="94">
        <f t="shared" si="204"/>
        <v>0</v>
      </c>
      <c r="AW181" s="94">
        <f t="shared" si="204"/>
        <v>28.5</v>
      </c>
      <c r="AX181" s="94">
        <f t="shared" si="204"/>
        <v>0</v>
      </c>
      <c r="AY181" s="146">
        <f t="shared" si="144"/>
        <v>3.2999999999997272</v>
      </c>
      <c r="AZ181" s="146">
        <f t="shared" si="144"/>
        <v>6.8000000000001819</v>
      </c>
      <c r="BA181" s="146">
        <f t="shared" si="144"/>
        <v>-2.8999999999999773</v>
      </c>
      <c r="BB181" s="146">
        <f t="shared" si="142"/>
        <v>0</v>
      </c>
      <c r="BC181" s="146">
        <f t="shared" si="142"/>
        <v>0</v>
      </c>
      <c r="BD181" s="146">
        <f t="shared" si="142"/>
        <v>0</v>
      </c>
      <c r="BE181" s="146">
        <f t="shared" si="142"/>
        <v>-1.6000000000000227</v>
      </c>
      <c r="BF181" s="146">
        <f t="shared" si="142"/>
        <v>-0.89999999999997726</v>
      </c>
      <c r="BG181" s="146">
        <f t="shared" si="142"/>
        <v>7.7999999999999545</v>
      </c>
      <c r="BH181" s="146">
        <f t="shared" si="142"/>
        <v>7.7000000000000455</v>
      </c>
      <c r="BI181" s="146">
        <f t="shared" si="142"/>
        <v>0</v>
      </c>
      <c r="BJ181" s="146">
        <f t="shared" si="142"/>
        <v>0</v>
      </c>
      <c r="BK181" s="146">
        <f t="shared" si="159"/>
        <v>0</v>
      </c>
      <c r="BL181" s="146">
        <f t="shared" si="131"/>
        <v>0</v>
      </c>
      <c r="BM181" s="146">
        <f t="shared" si="131"/>
        <v>0</v>
      </c>
      <c r="BN181" s="146">
        <f t="shared" si="131"/>
        <v>0</v>
      </c>
      <c r="BO181" s="181">
        <f t="shared" si="155"/>
        <v>-2.7267077484793845E-13</v>
      </c>
    </row>
    <row r="182" spans="1:67" x14ac:dyDescent="0.25">
      <c r="A182" s="27"/>
      <c r="B182" s="19" t="s">
        <v>308</v>
      </c>
      <c r="C182" s="139">
        <f t="shared" ref="C182:D188" si="205">E182+G182+I182+K182+M182+O182+Q182</f>
        <v>2881.4</v>
      </c>
      <c r="D182" s="139">
        <f t="shared" si="205"/>
        <v>2415.8000000000002</v>
      </c>
      <c r="E182" s="6">
        <v>692.6</v>
      </c>
      <c r="F182" s="6">
        <v>537.20000000000005</v>
      </c>
      <c r="G182" s="6"/>
      <c r="H182" s="6"/>
      <c r="I182" s="6">
        <f>SUM(I183:I188)</f>
        <v>571.90000000000009</v>
      </c>
      <c r="J182" s="6">
        <f>SUM(J183:J188)</f>
        <v>392.00000000000006</v>
      </c>
      <c r="K182" s="6">
        <v>1562.4</v>
      </c>
      <c r="L182" s="6">
        <v>1486.6</v>
      </c>
      <c r="M182" s="6">
        <v>26</v>
      </c>
      <c r="N182" s="117"/>
      <c r="O182" s="117"/>
      <c r="P182" s="117"/>
      <c r="Q182" s="188">
        <f>'[1]4 priedas_ nepanaudotos lėšos'!C64</f>
        <v>28.5</v>
      </c>
      <c r="R182" s="188">
        <f>'[1]4 priedas_ nepanaudotos lėšos'!D64</f>
        <v>0</v>
      </c>
      <c r="S182" s="139">
        <f t="shared" ref="S182:T188" si="206">U182+W182+Y182+AA182+AC182+AE182+AG182</f>
        <v>-3.3</v>
      </c>
      <c r="T182" s="139">
        <f t="shared" si="206"/>
        <v>-6.8</v>
      </c>
      <c r="U182" s="120">
        <v>2.9</v>
      </c>
      <c r="V182" s="120"/>
      <c r="W182" s="120"/>
      <c r="X182" s="120"/>
      <c r="Y182" s="120">
        <f>SUM(Y183:Y188)</f>
        <v>1.6</v>
      </c>
      <c r="Z182" s="120">
        <f>SUM(Z183:Z188)</f>
        <v>0.9</v>
      </c>
      <c r="AA182" s="120">
        <v>-7.8</v>
      </c>
      <c r="AB182" s="120">
        <v>-7.7</v>
      </c>
      <c r="AC182" s="120"/>
      <c r="AD182" s="120"/>
      <c r="AE182" s="120"/>
      <c r="AF182" s="120"/>
      <c r="AG182" s="215">
        <f>'[1]4 priedas_ nepanaudotos lėšos'!O64</f>
        <v>0</v>
      </c>
      <c r="AH182" s="215">
        <f>'[1]4 priedas_ nepanaudotos lėšos'!P64</f>
        <v>0</v>
      </c>
      <c r="AI182" s="101">
        <f t="shared" ref="AI182:AJ188" si="207">AK182+AM182+AO182+AQ182+AS182+AU182+AW182</f>
        <v>2878.1000000000004</v>
      </c>
      <c r="AJ182" s="101">
        <f t="shared" si="207"/>
        <v>2409</v>
      </c>
      <c r="AK182" s="5">
        <f>E182+U182</f>
        <v>695.5</v>
      </c>
      <c r="AL182" s="5">
        <f t="shared" ref="AL182:AX188" si="208">F182+V182</f>
        <v>537.20000000000005</v>
      </c>
      <c r="AM182" s="5">
        <f t="shared" si="208"/>
        <v>0</v>
      </c>
      <c r="AN182" s="5">
        <f t="shared" si="208"/>
        <v>0</v>
      </c>
      <c r="AO182" s="5">
        <f t="shared" si="208"/>
        <v>573.50000000000011</v>
      </c>
      <c r="AP182" s="5">
        <f t="shared" si="208"/>
        <v>392.90000000000003</v>
      </c>
      <c r="AQ182" s="5">
        <f t="shared" si="208"/>
        <v>1554.6000000000001</v>
      </c>
      <c r="AR182" s="5">
        <f t="shared" si="208"/>
        <v>1478.8999999999999</v>
      </c>
      <c r="AS182" s="5">
        <f t="shared" si="208"/>
        <v>26</v>
      </c>
      <c r="AT182" s="5">
        <f t="shared" si="208"/>
        <v>0</v>
      </c>
      <c r="AU182" s="5">
        <f t="shared" si="208"/>
        <v>0</v>
      </c>
      <c r="AV182" s="5">
        <f t="shared" si="208"/>
        <v>0</v>
      </c>
      <c r="AW182" s="5">
        <f t="shared" si="208"/>
        <v>28.5</v>
      </c>
      <c r="AX182" s="5">
        <f t="shared" si="208"/>
        <v>0</v>
      </c>
      <c r="AY182" s="146">
        <f t="shared" si="144"/>
        <v>3.2999999999997272</v>
      </c>
      <c r="AZ182" s="146">
        <f t="shared" si="144"/>
        <v>6.8000000000001819</v>
      </c>
      <c r="BA182" s="146">
        <f t="shared" si="144"/>
        <v>-2.8999999999999773</v>
      </c>
      <c r="BB182" s="146">
        <f t="shared" si="142"/>
        <v>0</v>
      </c>
      <c r="BC182" s="146">
        <f t="shared" si="142"/>
        <v>0</v>
      </c>
      <c r="BD182" s="146">
        <f t="shared" si="142"/>
        <v>0</v>
      </c>
      <c r="BE182" s="146">
        <f t="shared" si="142"/>
        <v>-1.6000000000000227</v>
      </c>
      <c r="BF182" s="146">
        <f t="shared" si="142"/>
        <v>-0.89999999999997726</v>
      </c>
      <c r="BG182" s="146">
        <f t="shared" si="142"/>
        <v>7.7999999999999545</v>
      </c>
      <c r="BH182" s="146">
        <f t="shared" si="142"/>
        <v>7.7000000000000455</v>
      </c>
      <c r="BI182" s="146">
        <f t="shared" si="142"/>
        <v>0</v>
      </c>
      <c r="BJ182" s="146">
        <f t="shared" si="142"/>
        <v>0</v>
      </c>
      <c r="BK182" s="146">
        <f t="shared" si="159"/>
        <v>0</v>
      </c>
      <c r="BL182" s="146">
        <f t="shared" si="131"/>
        <v>0</v>
      </c>
      <c r="BM182" s="146">
        <f t="shared" si="131"/>
        <v>0</v>
      </c>
      <c r="BN182" s="146">
        <f t="shared" si="131"/>
        <v>0</v>
      </c>
      <c r="BO182" s="181">
        <f t="shared" si="155"/>
        <v>-2.7267077484793845E-13</v>
      </c>
    </row>
    <row r="183" spans="1:67" ht="26.4" x14ac:dyDescent="0.25">
      <c r="A183" s="27"/>
      <c r="B183" s="29" t="s">
        <v>173</v>
      </c>
      <c r="C183" s="140">
        <f>E183+G183+I183+K183+M183+O183+Q183</f>
        <v>546.1</v>
      </c>
      <c r="D183" s="141">
        <f t="shared" si="205"/>
        <v>368.9</v>
      </c>
      <c r="E183" s="6"/>
      <c r="F183" s="6"/>
      <c r="G183" s="6"/>
      <c r="H183" s="6"/>
      <c r="I183" s="6">
        <v>546.1</v>
      </c>
      <c r="J183" s="6">
        <v>368.9</v>
      </c>
      <c r="K183" s="6"/>
      <c r="L183" s="6"/>
      <c r="M183" s="6"/>
      <c r="N183" s="6"/>
      <c r="O183" s="6"/>
      <c r="P183" s="6"/>
      <c r="Q183" s="188"/>
      <c r="R183" s="188"/>
      <c r="S183" s="140">
        <f>U183+W183+Y183+AA183+AC183+AE183+AG183</f>
        <v>0</v>
      </c>
      <c r="T183" s="141">
        <f t="shared" si="206"/>
        <v>0</v>
      </c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97"/>
      <c r="AH183" s="197"/>
      <c r="AI183" s="128">
        <f>AK183+AM183+AO183+AQ183+AS183+AU183+AW183</f>
        <v>546.1</v>
      </c>
      <c r="AJ183" s="129">
        <f t="shared" si="207"/>
        <v>368.9</v>
      </c>
      <c r="AK183" s="102">
        <f t="shared" ref="AK183:AK188" si="209">E183+U183</f>
        <v>0</v>
      </c>
      <c r="AL183" s="102">
        <f t="shared" si="208"/>
        <v>0</v>
      </c>
      <c r="AM183" s="102">
        <f t="shared" si="208"/>
        <v>0</v>
      </c>
      <c r="AN183" s="102">
        <f t="shared" si="208"/>
        <v>0</v>
      </c>
      <c r="AO183" s="102">
        <f t="shared" si="208"/>
        <v>546.1</v>
      </c>
      <c r="AP183" s="102">
        <f t="shared" si="208"/>
        <v>368.9</v>
      </c>
      <c r="AQ183" s="102">
        <f t="shared" si="208"/>
        <v>0</v>
      </c>
      <c r="AR183" s="102">
        <f t="shared" si="208"/>
        <v>0</v>
      </c>
      <c r="AS183" s="102">
        <f t="shared" si="208"/>
        <v>0</v>
      </c>
      <c r="AT183" s="102">
        <f t="shared" si="208"/>
        <v>0</v>
      </c>
      <c r="AU183" s="102">
        <f t="shared" si="208"/>
        <v>0</v>
      </c>
      <c r="AV183" s="102">
        <f t="shared" si="208"/>
        <v>0</v>
      </c>
      <c r="AW183" s="102">
        <f t="shared" si="208"/>
        <v>0</v>
      </c>
      <c r="AX183" s="102">
        <f t="shared" si="208"/>
        <v>0</v>
      </c>
      <c r="AY183" s="146">
        <f t="shared" si="144"/>
        <v>0</v>
      </c>
      <c r="AZ183" s="146">
        <f t="shared" si="144"/>
        <v>0</v>
      </c>
      <c r="BA183" s="146">
        <f t="shared" si="144"/>
        <v>0</v>
      </c>
      <c r="BB183" s="146">
        <f t="shared" si="142"/>
        <v>0</v>
      </c>
      <c r="BC183" s="146">
        <f t="shared" si="142"/>
        <v>0</v>
      </c>
      <c r="BD183" s="146">
        <f t="shared" si="142"/>
        <v>0</v>
      </c>
      <c r="BE183" s="146">
        <f t="shared" ref="BE183:BK250" si="210">I183-AO183</f>
        <v>0</v>
      </c>
      <c r="BF183" s="146">
        <f t="shared" si="210"/>
        <v>0</v>
      </c>
      <c r="BG183" s="146">
        <f t="shared" si="210"/>
        <v>0</v>
      </c>
      <c r="BH183" s="146">
        <f t="shared" si="210"/>
        <v>0</v>
      </c>
      <c r="BI183" s="146">
        <f t="shared" si="210"/>
        <v>0</v>
      </c>
      <c r="BJ183" s="146">
        <f t="shared" si="210"/>
        <v>0</v>
      </c>
      <c r="BK183" s="146">
        <f t="shared" si="159"/>
        <v>0</v>
      </c>
      <c r="BL183" s="146">
        <f t="shared" si="131"/>
        <v>0</v>
      </c>
      <c r="BM183" s="146">
        <f t="shared" si="131"/>
        <v>0</v>
      </c>
      <c r="BN183" s="146">
        <f t="shared" si="131"/>
        <v>0</v>
      </c>
      <c r="BO183" s="181">
        <f t="shared" si="155"/>
        <v>0</v>
      </c>
    </row>
    <row r="184" spans="1:67" ht="26.4" x14ac:dyDescent="0.25">
      <c r="A184" s="27"/>
      <c r="B184" s="29" t="s">
        <v>263</v>
      </c>
      <c r="C184" s="140">
        <f t="shared" ref="C184:C188" si="211">E184+G184+I184+K184+M184+O184+Q184</f>
        <v>6.5</v>
      </c>
      <c r="D184" s="141">
        <f t="shared" si="205"/>
        <v>4.5999999999999996</v>
      </c>
      <c r="E184" s="6"/>
      <c r="F184" s="6"/>
      <c r="G184" s="6"/>
      <c r="H184" s="6"/>
      <c r="I184" s="6">
        <v>6.5</v>
      </c>
      <c r="J184" s="6">
        <v>4.5999999999999996</v>
      </c>
      <c r="K184" s="6"/>
      <c r="L184" s="6"/>
      <c r="M184" s="6"/>
      <c r="N184" s="6"/>
      <c r="O184" s="6"/>
      <c r="P184" s="6"/>
      <c r="Q184" s="188"/>
      <c r="R184" s="188"/>
      <c r="S184" s="140">
        <f t="shared" ref="S184:S188" si="212">U184+W184+Y184+AA184+AC184+AE184+AG184</f>
        <v>1.6</v>
      </c>
      <c r="T184" s="141">
        <f t="shared" si="206"/>
        <v>0.9</v>
      </c>
      <c r="U184" s="120"/>
      <c r="V184" s="120"/>
      <c r="W184" s="120"/>
      <c r="X184" s="120"/>
      <c r="Y184" s="120">
        <v>1.6</v>
      </c>
      <c r="Z184" s="120">
        <v>0.9</v>
      </c>
      <c r="AA184" s="120"/>
      <c r="AB184" s="120"/>
      <c r="AC184" s="120"/>
      <c r="AD184" s="120"/>
      <c r="AE184" s="120"/>
      <c r="AF184" s="120"/>
      <c r="AG184" s="197"/>
      <c r="AH184" s="197"/>
      <c r="AI184" s="128">
        <f t="shared" ref="AI184:AI188" si="213">AK184+AM184+AO184+AQ184+AS184+AU184+AW184</f>
        <v>8.1</v>
      </c>
      <c r="AJ184" s="129">
        <f t="shared" si="207"/>
        <v>5.5</v>
      </c>
      <c r="AK184" s="102">
        <f t="shared" si="209"/>
        <v>0</v>
      </c>
      <c r="AL184" s="102">
        <f t="shared" si="208"/>
        <v>0</v>
      </c>
      <c r="AM184" s="102">
        <f t="shared" si="208"/>
        <v>0</v>
      </c>
      <c r="AN184" s="102">
        <f t="shared" si="208"/>
        <v>0</v>
      </c>
      <c r="AO184" s="102">
        <f t="shared" si="208"/>
        <v>8.1</v>
      </c>
      <c r="AP184" s="102">
        <f t="shared" si="208"/>
        <v>5.5</v>
      </c>
      <c r="AQ184" s="102">
        <f t="shared" si="208"/>
        <v>0</v>
      </c>
      <c r="AR184" s="102">
        <f t="shared" si="208"/>
        <v>0</v>
      </c>
      <c r="AS184" s="102">
        <f t="shared" si="208"/>
        <v>0</v>
      </c>
      <c r="AT184" s="102">
        <f t="shared" si="208"/>
        <v>0</v>
      </c>
      <c r="AU184" s="102">
        <f t="shared" si="208"/>
        <v>0</v>
      </c>
      <c r="AV184" s="102">
        <f t="shared" si="208"/>
        <v>0</v>
      </c>
      <c r="AW184" s="102">
        <f t="shared" si="208"/>
        <v>0</v>
      </c>
      <c r="AX184" s="102">
        <f t="shared" si="208"/>
        <v>0</v>
      </c>
      <c r="AY184" s="146">
        <f t="shared" si="144"/>
        <v>-1.5999999999999996</v>
      </c>
      <c r="AZ184" s="146">
        <f t="shared" si="144"/>
        <v>-0.90000000000000036</v>
      </c>
      <c r="BA184" s="146">
        <f t="shared" si="144"/>
        <v>0</v>
      </c>
      <c r="BB184" s="146">
        <f t="shared" si="144"/>
        <v>0</v>
      </c>
      <c r="BC184" s="146">
        <f t="shared" si="144"/>
        <v>0</v>
      </c>
      <c r="BD184" s="146">
        <f t="shared" si="144"/>
        <v>0</v>
      </c>
      <c r="BE184" s="146">
        <f t="shared" si="210"/>
        <v>-1.5999999999999996</v>
      </c>
      <c r="BF184" s="146">
        <f t="shared" si="210"/>
        <v>-0.90000000000000036</v>
      </c>
      <c r="BG184" s="146">
        <f t="shared" si="210"/>
        <v>0</v>
      </c>
      <c r="BH184" s="146">
        <f t="shared" si="210"/>
        <v>0</v>
      </c>
      <c r="BI184" s="146">
        <f t="shared" si="210"/>
        <v>0</v>
      </c>
      <c r="BJ184" s="146">
        <f t="shared" si="210"/>
        <v>0</v>
      </c>
      <c r="BK184" s="146">
        <f t="shared" si="159"/>
        <v>0</v>
      </c>
      <c r="BL184" s="146">
        <f t="shared" si="131"/>
        <v>0</v>
      </c>
      <c r="BM184" s="146">
        <f t="shared" si="131"/>
        <v>0</v>
      </c>
      <c r="BN184" s="146">
        <f t="shared" si="131"/>
        <v>0</v>
      </c>
      <c r="BO184" s="181">
        <f t="shared" si="155"/>
        <v>0</v>
      </c>
    </row>
    <row r="185" spans="1:67" ht="26.4" x14ac:dyDescent="0.25">
      <c r="A185" s="27"/>
      <c r="B185" s="29" t="s">
        <v>310</v>
      </c>
      <c r="C185" s="140">
        <f t="shared" si="211"/>
        <v>5.7</v>
      </c>
      <c r="D185" s="141">
        <f t="shared" si="205"/>
        <v>5.6</v>
      </c>
      <c r="E185" s="6"/>
      <c r="F185" s="6"/>
      <c r="G185" s="6"/>
      <c r="H185" s="6"/>
      <c r="I185" s="6">
        <v>5.7</v>
      </c>
      <c r="J185" s="6">
        <v>5.6</v>
      </c>
      <c r="K185" s="6"/>
      <c r="L185" s="6"/>
      <c r="M185" s="6"/>
      <c r="N185" s="6"/>
      <c r="O185" s="6"/>
      <c r="P185" s="6"/>
      <c r="Q185" s="188"/>
      <c r="R185" s="188"/>
      <c r="S185" s="140">
        <f t="shared" si="212"/>
        <v>0</v>
      </c>
      <c r="T185" s="141">
        <f t="shared" si="206"/>
        <v>0</v>
      </c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97"/>
      <c r="AH185" s="197"/>
      <c r="AI185" s="128">
        <f t="shared" si="213"/>
        <v>5.7</v>
      </c>
      <c r="AJ185" s="129">
        <f t="shared" si="207"/>
        <v>5.6</v>
      </c>
      <c r="AK185" s="102">
        <f t="shared" si="209"/>
        <v>0</v>
      </c>
      <c r="AL185" s="102">
        <f t="shared" si="208"/>
        <v>0</v>
      </c>
      <c r="AM185" s="102">
        <f t="shared" si="208"/>
        <v>0</v>
      </c>
      <c r="AN185" s="102">
        <f t="shared" si="208"/>
        <v>0</v>
      </c>
      <c r="AO185" s="102">
        <f t="shared" si="208"/>
        <v>5.7</v>
      </c>
      <c r="AP185" s="102">
        <f t="shared" si="208"/>
        <v>5.6</v>
      </c>
      <c r="AQ185" s="102">
        <f t="shared" si="208"/>
        <v>0</v>
      </c>
      <c r="AR185" s="102">
        <f t="shared" si="208"/>
        <v>0</v>
      </c>
      <c r="AS185" s="102">
        <f t="shared" si="208"/>
        <v>0</v>
      </c>
      <c r="AT185" s="102">
        <f t="shared" si="208"/>
        <v>0</v>
      </c>
      <c r="AU185" s="102">
        <f t="shared" si="208"/>
        <v>0</v>
      </c>
      <c r="AV185" s="102">
        <f t="shared" si="208"/>
        <v>0</v>
      </c>
      <c r="AW185" s="102">
        <f t="shared" si="208"/>
        <v>0</v>
      </c>
      <c r="AX185" s="102">
        <f t="shared" si="208"/>
        <v>0</v>
      </c>
      <c r="AY185" s="146">
        <f t="shared" si="144"/>
        <v>0</v>
      </c>
      <c r="AZ185" s="146">
        <f t="shared" si="144"/>
        <v>0</v>
      </c>
      <c r="BA185" s="146">
        <f t="shared" si="144"/>
        <v>0</v>
      </c>
      <c r="BB185" s="146">
        <f t="shared" si="144"/>
        <v>0</v>
      </c>
      <c r="BC185" s="146">
        <f t="shared" si="144"/>
        <v>0</v>
      </c>
      <c r="BD185" s="146">
        <f t="shared" si="144"/>
        <v>0</v>
      </c>
      <c r="BE185" s="146">
        <f t="shared" si="210"/>
        <v>0</v>
      </c>
      <c r="BF185" s="146">
        <f t="shared" si="210"/>
        <v>0</v>
      </c>
      <c r="BG185" s="146">
        <f t="shared" si="210"/>
        <v>0</v>
      </c>
      <c r="BH185" s="146">
        <f t="shared" si="210"/>
        <v>0</v>
      </c>
      <c r="BI185" s="146">
        <f t="shared" si="210"/>
        <v>0</v>
      </c>
      <c r="BJ185" s="146">
        <f t="shared" si="210"/>
        <v>0</v>
      </c>
      <c r="BK185" s="146">
        <f t="shared" si="159"/>
        <v>0</v>
      </c>
      <c r="BL185" s="146">
        <f t="shared" si="131"/>
        <v>0</v>
      </c>
      <c r="BM185" s="146">
        <f t="shared" si="131"/>
        <v>0</v>
      </c>
      <c r="BN185" s="146">
        <f t="shared" si="131"/>
        <v>0</v>
      </c>
      <c r="BO185" s="181">
        <f t="shared" si="155"/>
        <v>0</v>
      </c>
    </row>
    <row r="186" spans="1:67" ht="39.6" x14ac:dyDescent="0.25">
      <c r="A186" s="27"/>
      <c r="B186" s="29" t="s">
        <v>408</v>
      </c>
      <c r="C186" s="140">
        <f t="shared" si="211"/>
        <v>8.4</v>
      </c>
      <c r="D186" s="141">
        <f t="shared" si="205"/>
        <v>8.3000000000000007</v>
      </c>
      <c r="E186" s="6"/>
      <c r="F186" s="6"/>
      <c r="G186" s="6"/>
      <c r="H186" s="6"/>
      <c r="I186" s="6">
        <v>8.4</v>
      </c>
      <c r="J186" s="6">
        <v>8.3000000000000007</v>
      </c>
      <c r="K186" s="6"/>
      <c r="L186" s="6"/>
      <c r="M186" s="6"/>
      <c r="N186" s="6"/>
      <c r="O186" s="6"/>
      <c r="P186" s="6"/>
      <c r="Q186" s="188"/>
      <c r="R186" s="188"/>
      <c r="S186" s="140">
        <f t="shared" si="212"/>
        <v>0</v>
      </c>
      <c r="T186" s="141">
        <f t="shared" si="206"/>
        <v>0</v>
      </c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97"/>
      <c r="AH186" s="197"/>
      <c r="AI186" s="128">
        <f t="shared" si="213"/>
        <v>8.4</v>
      </c>
      <c r="AJ186" s="129">
        <f t="shared" si="207"/>
        <v>8.3000000000000007</v>
      </c>
      <c r="AK186" s="102">
        <f t="shared" si="209"/>
        <v>0</v>
      </c>
      <c r="AL186" s="102">
        <f t="shared" si="208"/>
        <v>0</v>
      </c>
      <c r="AM186" s="102">
        <f t="shared" si="208"/>
        <v>0</v>
      </c>
      <c r="AN186" s="102">
        <f t="shared" si="208"/>
        <v>0</v>
      </c>
      <c r="AO186" s="102">
        <f t="shared" si="208"/>
        <v>8.4</v>
      </c>
      <c r="AP186" s="102">
        <f t="shared" si="208"/>
        <v>8.3000000000000007</v>
      </c>
      <c r="AQ186" s="102">
        <f t="shared" si="208"/>
        <v>0</v>
      </c>
      <c r="AR186" s="102">
        <f t="shared" si="208"/>
        <v>0</v>
      </c>
      <c r="AS186" s="102">
        <f t="shared" si="208"/>
        <v>0</v>
      </c>
      <c r="AT186" s="102">
        <f t="shared" si="208"/>
        <v>0</v>
      </c>
      <c r="AU186" s="102">
        <f t="shared" si="208"/>
        <v>0</v>
      </c>
      <c r="AV186" s="102">
        <f t="shared" si="208"/>
        <v>0</v>
      </c>
      <c r="AW186" s="102">
        <f t="shared" si="208"/>
        <v>0</v>
      </c>
      <c r="AX186" s="102">
        <f t="shared" si="208"/>
        <v>0</v>
      </c>
      <c r="AY186" s="146">
        <f t="shared" si="144"/>
        <v>0</v>
      </c>
      <c r="AZ186" s="146">
        <f t="shared" si="144"/>
        <v>0</v>
      </c>
      <c r="BA186" s="146">
        <f t="shared" si="144"/>
        <v>0</v>
      </c>
      <c r="BB186" s="146">
        <f t="shared" si="144"/>
        <v>0</v>
      </c>
      <c r="BC186" s="146">
        <f t="shared" si="144"/>
        <v>0</v>
      </c>
      <c r="BD186" s="146">
        <f t="shared" si="144"/>
        <v>0</v>
      </c>
      <c r="BE186" s="146">
        <f t="shared" si="210"/>
        <v>0</v>
      </c>
      <c r="BF186" s="146">
        <f t="shared" si="210"/>
        <v>0</v>
      </c>
      <c r="BG186" s="146">
        <f t="shared" si="210"/>
        <v>0</v>
      </c>
      <c r="BH186" s="146">
        <f t="shared" si="210"/>
        <v>0</v>
      </c>
      <c r="BI186" s="146">
        <f t="shared" si="210"/>
        <v>0</v>
      </c>
      <c r="BJ186" s="146">
        <f t="shared" si="210"/>
        <v>0</v>
      </c>
      <c r="BK186" s="146">
        <f t="shared" si="159"/>
        <v>0</v>
      </c>
      <c r="BL186" s="146">
        <f t="shared" si="131"/>
        <v>0</v>
      </c>
      <c r="BM186" s="146">
        <f t="shared" si="131"/>
        <v>0</v>
      </c>
      <c r="BN186" s="146">
        <f t="shared" si="131"/>
        <v>0</v>
      </c>
      <c r="BO186" s="181">
        <f t="shared" si="155"/>
        <v>0</v>
      </c>
    </row>
    <row r="187" spans="1:67" ht="39.6" x14ac:dyDescent="0.25">
      <c r="A187" s="27"/>
      <c r="B187" s="29" t="s">
        <v>309</v>
      </c>
      <c r="C187" s="140">
        <f t="shared" si="211"/>
        <v>4.7</v>
      </c>
      <c r="D187" s="141">
        <f t="shared" si="205"/>
        <v>4.5999999999999996</v>
      </c>
      <c r="E187" s="6"/>
      <c r="F187" s="6"/>
      <c r="G187" s="6"/>
      <c r="H187" s="6"/>
      <c r="I187" s="6">
        <v>4.7</v>
      </c>
      <c r="J187" s="6">
        <v>4.5999999999999996</v>
      </c>
      <c r="K187" s="6"/>
      <c r="L187" s="6"/>
      <c r="M187" s="6"/>
      <c r="N187" s="6"/>
      <c r="O187" s="6"/>
      <c r="P187" s="6"/>
      <c r="Q187" s="188"/>
      <c r="R187" s="188"/>
      <c r="S187" s="140">
        <f t="shared" si="212"/>
        <v>0</v>
      </c>
      <c r="T187" s="141">
        <f t="shared" si="206"/>
        <v>0</v>
      </c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97"/>
      <c r="AH187" s="197"/>
      <c r="AI187" s="128">
        <f t="shared" si="213"/>
        <v>4.7</v>
      </c>
      <c r="AJ187" s="129">
        <f t="shared" si="207"/>
        <v>4.5999999999999996</v>
      </c>
      <c r="AK187" s="102">
        <f t="shared" si="209"/>
        <v>0</v>
      </c>
      <c r="AL187" s="102">
        <f t="shared" si="208"/>
        <v>0</v>
      </c>
      <c r="AM187" s="102">
        <f t="shared" si="208"/>
        <v>0</v>
      </c>
      <c r="AN187" s="102">
        <f t="shared" si="208"/>
        <v>0</v>
      </c>
      <c r="AO187" s="102">
        <f t="shared" si="208"/>
        <v>4.7</v>
      </c>
      <c r="AP187" s="102">
        <f t="shared" si="208"/>
        <v>4.5999999999999996</v>
      </c>
      <c r="AQ187" s="102">
        <f t="shared" si="208"/>
        <v>0</v>
      </c>
      <c r="AR187" s="102">
        <f t="shared" si="208"/>
        <v>0</v>
      </c>
      <c r="AS187" s="102">
        <f t="shared" si="208"/>
        <v>0</v>
      </c>
      <c r="AT187" s="102">
        <f t="shared" si="208"/>
        <v>0</v>
      </c>
      <c r="AU187" s="102">
        <f t="shared" si="208"/>
        <v>0</v>
      </c>
      <c r="AV187" s="102">
        <f t="shared" si="208"/>
        <v>0</v>
      </c>
      <c r="AW187" s="102">
        <f t="shared" si="208"/>
        <v>0</v>
      </c>
      <c r="AX187" s="102">
        <f t="shared" si="208"/>
        <v>0</v>
      </c>
      <c r="AY187" s="146">
        <f t="shared" si="144"/>
        <v>0</v>
      </c>
      <c r="AZ187" s="146">
        <f t="shared" si="144"/>
        <v>0</v>
      </c>
      <c r="BA187" s="146">
        <f t="shared" si="144"/>
        <v>0</v>
      </c>
      <c r="BB187" s="146">
        <f t="shared" si="144"/>
        <v>0</v>
      </c>
      <c r="BC187" s="146">
        <f t="shared" si="144"/>
        <v>0</v>
      </c>
      <c r="BD187" s="146">
        <f t="shared" si="144"/>
        <v>0</v>
      </c>
      <c r="BE187" s="146">
        <f t="shared" si="210"/>
        <v>0</v>
      </c>
      <c r="BF187" s="146">
        <f t="shared" si="210"/>
        <v>0</v>
      </c>
      <c r="BG187" s="146">
        <f t="shared" si="210"/>
        <v>0</v>
      </c>
      <c r="BH187" s="146">
        <f t="shared" si="210"/>
        <v>0</v>
      </c>
      <c r="BI187" s="146">
        <f t="shared" si="210"/>
        <v>0</v>
      </c>
      <c r="BJ187" s="146">
        <f t="shared" si="210"/>
        <v>0</v>
      </c>
      <c r="BK187" s="146">
        <f t="shared" si="159"/>
        <v>0</v>
      </c>
      <c r="BL187" s="146">
        <f t="shared" si="131"/>
        <v>0</v>
      </c>
      <c r="BM187" s="146">
        <f t="shared" si="131"/>
        <v>0</v>
      </c>
      <c r="BN187" s="146">
        <f t="shared" si="131"/>
        <v>0</v>
      </c>
      <c r="BO187" s="181">
        <f t="shared" si="155"/>
        <v>0</v>
      </c>
    </row>
    <row r="188" spans="1:67" ht="52.8" x14ac:dyDescent="0.25">
      <c r="A188" s="27"/>
      <c r="B188" s="29" t="s">
        <v>433</v>
      </c>
      <c r="C188" s="140">
        <f t="shared" si="211"/>
        <v>0.5</v>
      </c>
      <c r="D188" s="141">
        <f t="shared" si="205"/>
        <v>0</v>
      </c>
      <c r="E188" s="6"/>
      <c r="F188" s="6"/>
      <c r="G188" s="6"/>
      <c r="H188" s="6"/>
      <c r="I188" s="6">
        <v>0.5</v>
      </c>
      <c r="J188" s="6"/>
      <c r="K188" s="6"/>
      <c r="L188" s="6"/>
      <c r="M188" s="6"/>
      <c r="N188" s="6"/>
      <c r="O188" s="6"/>
      <c r="P188" s="6"/>
      <c r="Q188" s="188"/>
      <c r="R188" s="188"/>
      <c r="S188" s="140">
        <f t="shared" si="212"/>
        <v>0</v>
      </c>
      <c r="T188" s="141">
        <f t="shared" si="206"/>
        <v>0</v>
      </c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97"/>
      <c r="AH188" s="197"/>
      <c r="AI188" s="128">
        <f t="shared" si="213"/>
        <v>0.5</v>
      </c>
      <c r="AJ188" s="129">
        <f t="shared" si="207"/>
        <v>0</v>
      </c>
      <c r="AK188" s="102">
        <f t="shared" si="209"/>
        <v>0</v>
      </c>
      <c r="AL188" s="102">
        <f t="shared" si="208"/>
        <v>0</v>
      </c>
      <c r="AM188" s="102">
        <f t="shared" si="208"/>
        <v>0</v>
      </c>
      <c r="AN188" s="102">
        <f t="shared" si="208"/>
        <v>0</v>
      </c>
      <c r="AO188" s="102">
        <f t="shared" si="208"/>
        <v>0.5</v>
      </c>
      <c r="AP188" s="102">
        <f t="shared" si="208"/>
        <v>0</v>
      </c>
      <c r="AQ188" s="102">
        <f t="shared" si="208"/>
        <v>0</v>
      </c>
      <c r="AR188" s="102">
        <f t="shared" si="208"/>
        <v>0</v>
      </c>
      <c r="AS188" s="102">
        <f t="shared" si="208"/>
        <v>0</v>
      </c>
      <c r="AT188" s="102">
        <f t="shared" si="208"/>
        <v>0</v>
      </c>
      <c r="AU188" s="102">
        <f t="shared" si="208"/>
        <v>0</v>
      </c>
      <c r="AV188" s="102">
        <f t="shared" si="208"/>
        <v>0</v>
      </c>
      <c r="AW188" s="102">
        <f t="shared" si="208"/>
        <v>0</v>
      </c>
      <c r="AX188" s="102">
        <f t="shared" si="208"/>
        <v>0</v>
      </c>
      <c r="AY188" s="146">
        <f t="shared" si="144"/>
        <v>0</v>
      </c>
      <c r="AZ188" s="146">
        <f t="shared" si="144"/>
        <v>0</v>
      </c>
      <c r="BA188" s="146">
        <f t="shared" si="144"/>
        <v>0</v>
      </c>
      <c r="BB188" s="146">
        <f t="shared" si="144"/>
        <v>0</v>
      </c>
      <c r="BC188" s="146">
        <f t="shared" si="144"/>
        <v>0</v>
      </c>
      <c r="BD188" s="146">
        <f t="shared" si="144"/>
        <v>0</v>
      </c>
      <c r="BE188" s="146">
        <f t="shared" si="210"/>
        <v>0</v>
      </c>
      <c r="BF188" s="146">
        <f t="shared" si="210"/>
        <v>0</v>
      </c>
      <c r="BG188" s="146">
        <f t="shared" si="210"/>
        <v>0</v>
      </c>
      <c r="BH188" s="146">
        <f t="shared" si="210"/>
        <v>0</v>
      </c>
      <c r="BI188" s="146">
        <f t="shared" si="210"/>
        <v>0</v>
      </c>
      <c r="BJ188" s="146">
        <f t="shared" si="210"/>
        <v>0</v>
      </c>
      <c r="BK188" s="146">
        <f t="shared" si="159"/>
        <v>0</v>
      </c>
      <c r="BL188" s="146">
        <f t="shared" si="131"/>
        <v>0</v>
      </c>
      <c r="BM188" s="146">
        <f t="shared" si="131"/>
        <v>0</v>
      </c>
      <c r="BN188" s="146">
        <f t="shared" si="131"/>
        <v>0</v>
      </c>
      <c r="BO188" s="181">
        <f t="shared" si="155"/>
        <v>0</v>
      </c>
    </row>
    <row r="189" spans="1:67" ht="15" customHeight="1" x14ac:dyDescent="0.25">
      <c r="A189" s="26" t="s">
        <v>28</v>
      </c>
      <c r="B189" s="105" t="s">
        <v>315</v>
      </c>
      <c r="C189" s="136">
        <f>C190</f>
        <v>1263.1000000000004</v>
      </c>
      <c r="D189" s="137">
        <f t="shared" ref="D189:R189" si="214">D190</f>
        <v>1128</v>
      </c>
      <c r="E189" s="117">
        <f t="shared" si="214"/>
        <v>202</v>
      </c>
      <c r="F189" s="117">
        <f t="shared" si="214"/>
        <v>136.19999999999999</v>
      </c>
      <c r="G189" s="117">
        <f t="shared" si="214"/>
        <v>0</v>
      </c>
      <c r="H189" s="117">
        <f t="shared" si="214"/>
        <v>0</v>
      </c>
      <c r="I189" s="117">
        <f t="shared" si="214"/>
        <v>1.4</v>
      </c>
      <c r="J189" s="117">
        <f t="shared" si="214"/>
        <v>1.4</v>
      </c>
      <c r="K189" s="117">
        <f t="shared" si="214"/>
        <v>1042.4000000000001</v>
      </c>
      <c r="L189" s="117">
        <f t="shared" si="214"/>
        <v>990.4</v>
      </c>
      <c r="M189" s="117">
        <f t="shared" si="214"/>
        <v>1.4</v>
      </c>
      <c r="N189" s="117">
        <f t="shared" si="214"/>
        <v>0</v>
      </c>
      <c r="O189" s="117">
        <f t="shared" si="214"/>
        <v>0</v>
      </c>
      <c r="P189" s="117">
        <f t="shared" si="214"/>
        <v>0</v>
      </c>
      <c r="Q189" s="187">
        <f t="shared" si="214"/>
        <v>15.9</v>
      </c>
      <c r="R189" s="187">
        <f t="shared" si="214"/>
        <v>0</v>
      </c>
      <c r="S189" s="136">
        <f>S190</f>
        <v>-46.8</v>
      </c>
      <c r="T189" s="137">
        <f t="shared" ref="T189:AH189" si="215">T190</f>
        <v>-44.8</v>
      </c>
      <c r="U189" s="119">
        <f t="shared" si="215"/>
        <v>0</v>
      </c>
      <c r="V189" s="119">
        <f t="shared" si="215"/>
        <v>0</v>
      </c>
      <c r="W189" s="119">
        <f t="shared" si="215"/>
        <v>0</v>
      </c>
      <c r="X189" s="119">
        <f t="shared" si="215"/>
        <v>0</v>
      </c>
      <c r="Y189" s="119">
        <f t="shared" si="215"/>
        <v>0</v>
      </c>
      <c r="Z189" s="119">
        <f t="shared" si="215"/>
        <v>0</v>
      </c>
      <c r="AA189" s="119">
        <f t="shared" si="215"/>
        <v>-46.8</v>
      </c>
      <c r="AB189" s="119">
        <f t="shared" si="215"/>
        <v>-44.8</v>
      </c>
      <c r="AC189" s="119">
        <f t="shared" si="215"/>
        <v>0</v>
      </c>
      <c r="AD189" s="119">
        <f t="shared" si="215"/>
        <v>0</v>
      </c>
      <c r="AE189" s="119">
        <f t="shared" si="215"/>
        <v>0</v>
      </c>
      <c r="AF189" s="119">
        <f t="shared" si="215"/>
        <v>0</v>
      </c>
      <c r="AG189" s="196">
        <f t="shared" si="215"/>
        <v>0</v>
      </c>
      <c r="AH189" s="196">
        <f t="shared" si="215"/>
        <v>0</v>
      </c>
      <c r="AI189" s="13">
        <f>AI190</f>
        <v>1216.3000000000004</v>
      </c>
      <c r="AJ189" s="11">
        <f t="shared" ref="AJ189:AX192" si="216">AJ190</f>
        <v>1083.2</v>
      </c>
      <c r="AK189" s="94">
        <f t="shared" si="216"/>
        <v>202</v>
      </c>
      <c r="AL189" s="94">
        <f t="shared" si="216"/>
        <v>136.19999999999999</v>
      </c>
      <c r="AM189" s="94">
        <f t="shared" si="216"/>
        <v>0</v>
      </c>
      <c r="AN189" s="94">
        <f t="shared" si="216"/>
        <v>0</v>
      </c>
      <c r="AO189" s="94">
        <f t="shared" si="216"/>
        <v>1.4</v>
      </c>
      <c r="AP189" s="94">
        <f t="shared" si="216"/>
        <v>1.4</v>
      </c>
      <c r="AQ189" s="94">
        <f t="shared" si="216"/>
        <v>995.60000000000014</v>
      </c>
      <c r="AR189" s="94">
        <f t="shared" si="216"/>
        <v>945.6</v>
      </c>
      <c r="AS189" s="94">
        <f t="shared" si="216"/>
        <v>1.4</v>
      </c>
      <c r="AT189" s="94">
        <f t="shared" si="216"/>
        <v>0</v>
      </c>
      <c r="AU189" s="94">
        <f t="shared" si="216"/>
        <v>0</v>
      </c>
      <c r="AV189" s="94">
        <f t="shared" si="216"/>
        <v>0</v>
      </c>
      <c r="AW189" s="94">
        <f t="shared" si="216"/>
        <v>15.9</v>
      </c>
      <c r="AX189" s="94">
        <f t="shared" si="216"/>
        <v>0</v>
      </c>
      <c r="AY189" s="146">
        <f t="shared" si="144"/>
        <v>46.799999999999955</v>
      </c>
      <c r="AZ189" s="146">
        <f t="shared" si="144"/>
        <v>44.799999999999955</v>
      </c>
      <c r="BA189" s="146">
        <f t="shared" si="144"/>
        <v>0</v>
      </c>
      <c r="BB189" s="146">
        <f t="shared" si="144"/>
        <v>0</v>
      </c>
      <c r="BC189" s="146">
        <f t="shared" si="144"/>
        <v>0</v>
      </c>
      <c r="BD189" s="146">
        <f t="shared" si="144"/>
        <v>0</v>
      </c>
      <c r="BE189" s="146">
        <f t="shared" si="210"/>
        <v>0</v>
      </c>
      <c r="BF189" s="146">
        <f t="shared" si="210"/>
        <v>0</v>
      </c>
      <c r="BG189" s="146">
        <f t="shared" si="210"/>
        <v>46.799999999999955</v>
      </c>
      <c r="BH189" s="146">
        <f t="shared" si="210"/>
        <v>44.799999999999955</v>
      </c>
      <c r="BI189" s="146">
        <f t="shared" si="210"/>
        <v>0</v>
      </c>
      <c r="BJ189" s="146">
        <f t="shared" si="210"/>
        <v>0</v>
      </c>
      <c r="BK189" s="146">
        <f t="shared" si="159"/>
        <v>0</v>
      </c>
      <c r="BL189" s="146">
        <f t="shared" si="131"/>
        <v>0</v>
      </c>
      <c r="BM189" s="146">
        <f t="shared" si="131"/>
        <v>0</v>
      </c>
      <c r="BN189" s="146">
        <f t="shared" si="131"/>
        <v>0</v>
      </c>
      <c r="BO189" s="181">
        <f t="shared" si="155"/>
        <v>0</v>
      </c>
    </row>
    <row r="190" spans="1:67" x14ac:dyDescent="0.25">
      <c r="A190" s="27"/>
      <c r="B190" s="19" t="s">
        <v>59</v>
      </c>
      <c r="C190" s="139">
        <f t="shared" ref="C190:D191" si="217">E190+G190+I190+K190+M190+O190+Q190</f>
        <v>1263.1000000000004</v>
      </c>
      <c r="D190" s="139">
        <f t="shared" si="217"/>
        <v>1128</v>
      </c>
      <c r="E190" s="6">
        <v>202</v>
      </c>
      <c r="F190" s="6">
        <v>136.19999999999999</v>
      </c>
      <c r="G190" s="6"/>
      <c r="H190" s="6"/>
      <c r="I190" s="6">
        <f>I191</f>
        <v>1.4</v>
      </c>
      <c r="J190" s="6">
        <f>J191</f>
        <v>1.4</v>
      </c>
      <c r="K190" s="6">
        <v>1042.4000000000001</v>
      </c>
      <c r="L190" s="6">
        <v>990.4</v>
      </c>
      <c r="M190" s="6">
        <v>1.4</v>
      </c>
      <c r="N190" s="117"/>
      <c r="O190" s="117"/>
      <c r="P190" s="117"/>
      <c r="Q190" s="188">
        <f>'[1]4 priedas_ nepanaudotos lėšos'!C66</f>
        <v>15.9</v>
      </c>
      <c r="R190" s="188">
        <f>'[1]4 priedas_ nepanaudotos lėšos'!D66</f>
        <v>0</v>
      </c>
      <c r="S190" s="139">
        <f t="shared" ref="S190:T191" si="218">U190+W190+Y190+AA190+AC190+AE190+AG190</f>
        <v>-46.8</v>
      </c>
      <c r="T190" s="139">
        <f t="shared" si="218"/>
        <v>-44.8</v>
      </c>
      <c r="U190" s="120"/>
      <c r="V190" s="120"/>
      <c r="W190" s="120"/>
      <c r="X190" s="120"/>
      <c r="Y190" s="120">
        <f>Y191</f>
        <v>0</v>
      </c>
      <c r="Z190" s="120">
        <f>Z191</f>
        <v>0</v>
      </c>
      <c r="AA190" s="120">
        <v>-46.8</v>
      </c>
      <c r="AB190" s="120">
        <v>-44.8</v>
      </c>
      <c r="AC190" s="120"/>
      <c r="AD190" s="120"/>
      <c r="AE190" s="120"/>
      <c r="AF190" s="120"/>
      <c r="AG190" s="215">
        <f>'[1]4 priedas_ nepanaudotos lėšos'!O66</f>
        <v>0</v>
      </c>
      <c r="AH190" s="215">
        <f>'[1]4 priedas_ nepanaudotos lėšos'!P66</f>
        <v>0</v>
      </c>
      <c r="AI190" s="101">
        <f t="shared" ref="AI190:AJ191" si="219">AK190+AM190+AO190+AQ190+AS190+AU190+AW190</f>
        <v>1216.3000000000004</v>
      </c>
      <c r="AJ190" s="101">
        <f t="shared" si="219"/>
        <v>1083.2</v>
      </c>
      <c r="AK190" s="5">
        <f>E190+U190</f>
        <v>202</v>
      </c>
      <c r="AL190" s="5">
        <f t="shared" ref="AL190:AX191" si="220">F190+V190</f>
        <v>136.19999999999999</v>
      </c>
      <c r="AM190" s="5">
        <f t="shared" si="220"/>
        <v>0</v>
      </c>
      <c r="AN190" s="5">
        <f t="shared" si="220"/>
        <v>0</v>
      </c>
      <c r="AO190" s="5">
        <f t="shared" si="220"/>
        <v>1.4</v>
      </c>
      <c r="AP190" s="5">
        <f t="shared" si="220"/>
        <v>1.4</v>
      </c>
      <c r="AQ190" s="5">
        <f t="shared" si="220"/>
        <v>995.60000000000014</v>
      </c>
      <c r="AR190" s="5">
        <f t="shared" si="220"/>
        <v>945.6</v>
      </c>
      <c r="AS190" s="5">
        <f t="shared" si="220"/>
        <v>1.4</v>
      </c>
      <c r="AT190" s="5">
        <f t="shared" si="220"/>
        <v>0</v>
      </c>
      <c r="AU190" s="5">
        <f t="shared" si="220"/>
        <v>0</v>
      </c>
      <c r="AV190" s="5">
        <f t="shared" si="220"/>
        <v>0</v>
      </c>
      <c r="AW190" s="5">
        <f t="shared" si="220"/>
        <v>15.9</v>
      </c>
      <c r="AX190" s="5">
        <f t="shared" si="220"/>
        <v>0</v>
      </c>
      <c r="AY190" s="146">
        <f t="shared" si="144"/>
        <v>46.799999999999955</v>
      </c>
      <c r="AZ190" s="146">
        <f t="shared" si="144"/>
        <v>44.799999999999955</v>
      </c>
      <c r="BA190" s="146">
        <f t="shared" si="144"/>
        <v>0</v>
      </c>
      <c r="BB190" s="146">
        <f t="shared" si="144"/>
        <v>0</v>
      </c>
      <c r="BC190" s="146">
        <f t="shared" si="144"/>
        <v>0</v>
      </c>
      <c r="BD190" s="146">
        <f t="shared" si="144"/>
        <v>0</v>
      </c>
      <c r="BE190" s="146">
        <f t="shared" si="210"/>
        <v>0</v>
      </c>
      <c r="BF190" s="146">
        <f t="shared" si="210"/>
        <v>0</v>
      </c>
      <c r="BG190" s="146">
        <f t="shared" si="210"/>
        <v>46.799999999999955</v>
      </c>
      <c r="BH190" s="146">
        <f t="shared" si="210"/>
        <v>44.799999999999955</v>
      </c>
      <c r="BI190" s="146">
        <f t="shared" si="210"/>
        <v>0</v>
      </c>
      <c r="BJ190" s="146">
        <f t="shared" si="210"/>
        <v>0</v>
      </c>
      <c r="BK190" s="146">
        <f t="shared" si="159"/>
        <v>0</v>
      </c>
      <c r="BL190" s="146">
        <f t="shared" si="131"/>
        <v>0</v>
      </c>
      <c r="BM190" s="146">
        <f t="shared" si="131"/>
        <v>0</v>
      </c>
      <c r="BN190" s="146">
        <f t="shared" si="131"/>
        <v>0</v>
      </c>
      <c r="BO190" s="181">
        <f t="shared" si="155"/>
        <v>0</v>
      </c>
    </row>
    <row r="191" spans="1:67" ht="39.6" x14ac:dyDescent="0.25">
      <c r="A191" s="27"/>
      <c r="B191" s="29" t="s">
        <v>408</v>
      </c>
      <c r="C191" s="140">
        <f t="shared" si="217"/>
        <v>1.4</v>
      </c>
      <c r="D191" s="141">
        <f t="shared" si="217"/>
        <v>1.4</v>
      </c>
      <c r="E191" s="6"/>
      <c r="F191" s="6"/>
      <c r="G191" s="6"/>
      <c r="H191" s="6"/>
      <c r="I191" s="6">
        <v>1.4</v>
      </c>
      <c r="J191" s="6">
        <v>1.4</v>
      </c>
      <c r="K191" s="6"/>
      <c r="L191" s="6"/>
      <c r="M191" s="6"/>
      <c r="N191" s="6"/>
      <c r="O191" s="6"/>
      <c r="P191" s="6"/>
      <c r="Q191" s="188"/>
      <c r="R191" s="188"/>
      <c r="S191" s="140">
        <f t="shared" si="218"/>
        <v>0</v>
      </c>
      <c r="T191" s="141">
        <f t="shared" si="218"/>
        <v>0</v>
      </c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97"/>
      <c r="AH191" s="197"/>
      <c r="AI191" s="128">
        <f t="shared" si="219"/>
        <v>1.4</v>
      </c>
      <c r="AJ191" s="129">
        <f t="shared" si="219"/>
        <v>1.4</v>
      </c>
      <c r="AK191" s="102">
        <f t="shared" ref="AK191" si="221">E191+U191</f>
        <v>0</v>
      </c>
      <c r="AL191" s="102">
        <f t="shared" si="220"/>
        <v>0</v>
      </c>
      <c r="AM191" s="102">
        <f t="shared" si="220"/>
        <v>0</v>
      </c>
      <c r="AN191" s="102">
        <f t="shared" si="220"/>
        <v>0</v>
      </c>
      <c r="AO191" s="102">
        <f t="shared" si="220"/>
        <v>1.4</v>
      </c>
      <c r="AP191" s="102">
        <f t="shared" si="220"/>
        <v>1.4</v>
      </c>
      <c r="AQ191" s="102">
        <f t="shared" si="220"/>
        <v>0</v>
      </c>
      <c r="AR191" s="102">
        <f t="shared" si="220"/>
        <v>0</v>
      </c>
      <c r="AS191" s="102">
        <f t="shared" si="220"/>
        <v>0</v>
      </c>
      <c r="AT191" s="102">
        <f t="shared" si="220"/>
        <v>0</v>
      </c>
      <c r="AU191" s="102">
        <f t="shared" si="220"/>
        <v>0</v>
      </c>
      <c r="AV191" s="102">
        <f t="shared" si="220"/>
        <v>0</v>
      </c>
      <c r="AW191" s="102">
        <f t="shared" si="220"/>
        <v>0</v>
      </c>
      <c r="AX191" s="102">
        <f t="shared" si="220"/>
        <v>0</v>
      </c>
      <c r="AY191" s="146">
        <f t="shared" si="144"/>
        <v>0</v>
      </c>
      <c r="AZ191" s="146">
        <f t="shared" si="144"/>
        <v>0</v>
      </c>
      <c r="BA191" s="146">
        <f t="shared" si="144"/>
        <v>0</v>
      </c>
      <c r="BB191" s="146">
        <f t="shared" si="144"/>
        <v>0</v>
      </c>
      <c r="BC191" s="146">
        <f t="shared" si="144"/>
        <v>0</v>
      </c>
      <c r="BD191" s="146">
        <f t="shared" si="144"/>
        <v>0</v>
      </c>
      <c r="BE191" s="146">
        <f t="shared" si="210"/>
        <v>0</v>
      </c>
      <c r="BF191" s="146">
        <f t="shared" si="210"/>
        <v>0</v>
      </c>
      <c r="BG191" s="146">
        <f t="shared" si="210"/>
        <v>0</v>
      </c>
      <c r="BH191" s="146">
        <f t="shared" si="210"/>
        <v>0</v>
      </c>
      <c r="BI191" s="146">
        <f t="shared" si="210"/>
        <v>0</v>
      </c>
      <c r="BJ191" s="146">
        <f t="shared" si="210"/>
        <v>0</v>
      </c>
      <c r="BK191" s="146">
        <f t="shared" si="159"/>
        <v>0</v>
      </c>
      <c r="BL191" s="146">
        <f t="shared" si="131"/>
        <v>0</v>
      </c>
      <c r="BM191" s="146">
        <f t="shared" si="131"/>
        <v>0</v>
      </c>
      <c r="BN191" s="146">
        <f t="shared" si="131"/>
        <v>0</v>
      </c>
      <c r="BO191" s="181">
        <f t="shared" si="155"/>
        <v>0</v>
      </c>
    </row>
    <row r="192" spans="1:67" ht="15" customHeight="1" x14ac:dyDescent="0.25">
      <c r="A192" s="3" t="s">
        <v>29</v>
      </c>
      <c r="B192" s="105" t="s">
        <v>359</v>
      </c>
      <c r="C192" s="136">
        <f>C193</f>
        <v>1442.5</v>
      </c>
      <c r="D192" s="137">
        <f t="shared" ref="D192:R192" si="222">D193</f>
        <v>1252.3999999999999</v>
      </c>
      <c r="E192" s="117">
        <f t="shared" si="222"/>
        <v>253.3</v>
      </c>
      <c r="F192" s="117">
        <f t="shared" si="222"/>
        <v>163</v>
      </c>
      <c r="G192" s="117">
        <f t="shared" si="222"/>
        <v>0</v>
      </c>
      <c r="H192" s="117">
        <f t="shared" si="222"/>
        <v>0</v>
      </c>
      <c r="I192" s="117">
        <f t="shared" si="222"/>
        <v>9</v>
      </c>
      <c r="J192" s="117">
        <f t="shared" si="222"/>
        <v>8.8000000000000007</v>
      </c>
      <c r="K192" s="117">
        <f t="shared" si="222"/>
        <v>1150.7</v>
      </c>
      <c r="L192" s="117">
        <f t="shared" si="222"/>
        <v>1080.5999999999999</v>
      </c>
      <c r="M192" s="117">
        <f t="shared" si="222"/>
        <v>2.8</v>
      </c>
      <c r="N192" s="117">
        <f t="shared" si="222"/>
        <v>0</v>
      </c>
      <c r="O192" s="117">
        <f t="shared" si="222"/>
        <v>0</v>
      </c>
      <c r="P192" s="117">
        <f t="shared" si="222"/>
        <v>0</v>
      </c>
      <c r="Q192" s="187">
        <f t="shared" si="222"/>
        <v>26.7</v>
      </c>
      <c r="R192" s="187">
        <f t="shared" si="222"/>
        <v>0</v>
      </c>
      <c r="S192" s="136">
        <f>S193</f>
        <v>-48.3</v>
      </c>
      <c r="T192" s="137">
        <f t="shared" ref="T192:AH192" si="223">T193</f>
        <v>-53.5</v>
      </c>
      <c r="U192" s="119">
        <f t="shared" si="223"/>
        <v>0</v>
      </c>
      <c r="V192" s="119">
        <f t="shared" si="223"/>
        <v>0</v>
      </c>
      <c r="W192" s="119">
        <f t="shared" si="223"/>
        <v>0</v>
      </c>
      <c r="X192" s="119">
        <f t="shared" si="223"/>
        <v>0</v>
      </c>
      <c r="Y192" s="119">
        <f t="shared" si="223"/>
        <v>0</v>
      </c>
      <c r="Z192" s="119">
        <f t="shared" si="223"/>
        <v>0</v>
      </c>
      <c r="AA192" s="119">
        <f t="shared" si="223"/>
        <v>-48.3</v>
      </c>
      <c r="AB192" s="119">
        <f t="shared" si="223"/>
        <v>-53.5</v>
      </c>
      <c r="AC192" s="119">
        <f t="shared" si="223"/>
        <v>0</v>
      </c>
      <c r="AD192" s="119">
        <f t="shared" si="223"/>
        <v>0</v>
      </c>
      <c r="AE192" s="119">
        <f t="shared" si="223"/>
        <v>0</v>
      </c>
      <c r="AF192" s="119">
        <f t="shared" si="223"/>
        <v>0</v>
      </c>
      <c r="AG192" s="196">
        <f t="shared" si="223"/>
        <v>0</v>
      </c>
      <c r="AH192" s="196">
        <f t="shared" si="223"/>
        <v>0</v>
      </c>
      <c r="AI192" s="13">
        <f>AI193</f>
        <v>1394.2</v>
      </c>
      <c r="AJ192" s="11">
        <f t="shared" si="216"/>
        <v>1198.8999999999999</v>
      </c>
      <c r="AK192" s="94">
        <f t="shared" si="216"/>
        <v>253.3</v>
      </c>
      <c r="AL192" s="94">
        <f t="shared" si="216"/>
        <v>163</v>
      </c>
      <c r="AM192" s="94">
        <f t="shared" si="216"/>
        <v>0</v>
      </c>
      <c r="AN192" s="94">
        <f t="shared" si="216"/>
        <v>0</v>
      </c>
      <c r="AO192" s="94">
        <f t="shared" si="216"/>
        <v>9</v>
      </c>
      <c r="AP192" s="94">
        <f t="shared" si="216"/>
        <v>8.8000000000000007</v>
      </c>
      <c r="AQ192" s="94">
        <f t="shared" si="216"/>
        <v>1102.4000000000001</v>
      </c>
      <c r="AR192" s="94">
        <f t="shared" si="216"/>
        <v>1027.0999999999999</v>
      </c>
      <c r="AS192" s="94">
        <f t="shared" si="216"/>
        <v>2.8</v>
      </c>
      <c r="AT192" s="94">
        <f t="shared" si="216"/>
        <v>0</v>
      </c>
      <c r="AU192" s="94">
        <f t="shared" si="216"/>
        <v>0</v>
      </c>
      <c r="AV192" s="94">
        <f t="shared" si="216"/>
        <v>0</v>
      </c>
      <c r="AW192" s="94">
        <f t="shared" si="216"/>
        <v>26.7</v>
      </c>
      <c r="AX192" s="94">
        <f t="shared" si="216"/>
        <v>0</v>
      </c>
      <c r="AY192" s="146">
        <f t="shared" si="144"/>
        <v>48.299999999999955</v>
      </c>
      <c r="AZ192" s="146">
        <f t="shared" si="144"/>
        <v>53.5</v>
      </c>
      <c r="BA192" s="146">
        <f t="shared" si="144"/>
        <v>0</v>
      </c>
      <c r="BB192" s="146">
        <f t="shared" si="144"/>
        <v>0</v>
      </c>
      <c r="BC192" s="146">
        <f t="shared" si="144"/>
        <v>0</v>
      </c>
      <c r="BD192" s="146">
        <f t="shared" si="144"/>
        <v>0</v>
      </c>
      <c r="BE192" s="146">
        <f t="shared" si="210"/>
        <v>0</v>
      </c>
      <c r="BF192" s="146">
        <f t="shared" si="210"/>
        <v>0</v>
      </c>
      <c r="BG192" s="146">
        <f t="shared" si="210"/>
        <v>48.299999999999955</v>
      </c>
      <c r="BH192" s="146">
        <f t="shared" si="210"/>
        <v>53.5</v>
      </c>
      <c r="BI192" s="146">
        <f t="shared" si="210"/>
        <v>0</v>
      </c>
      <c r="BJ192" s="146">
        <f t="shared" si="210"/>
        <v>0</v>
      </c>
      <c r="BK192" s="146">
        <f t="shared" si="159"/>
        <v>0</v>
      </c>
      <c r="BL192" s="146">
        <f t="shared" si="131"/>
        <v>0</v>
      </c>
      <c r="BM192" s="146">
        <f t="shared" si="131"/>
        <v>0</v>
      </c>
      <c r="BN192" s="146">
        <f t="shared" si="131"/>
        <v>0</v>
      </c>
      <c r="BO192" s="181">
        <f t="shared" si="155"/>
        <v>0</v>
      </c>
    </row>
    <row r="193" spans="1:67" x14ac:dyDescent="0.25">
      <c r="A193" s="27"/>
      <c r="B193" s="19" t="s">
        <v>308</v>
      </c>
      <c r="C193" s="139">
        <f t="shared" ref="C193:D196" si="224">E193+G193+I193+K193+M193+O193+Q193</f>
        <v>1442.5</v>
      </c>
      <c r="D193" s="139">
        <f t="shared" si="224"/>
        <v>1252.3999999999999</v>
      </c>
      <c r="E193" s="6">
        <v>253.3</v>
      </c>
      <c r="F193" s="6">
        <v>163</v>
      </c>
      <c r="G193" s="6"/>
      <c r="H193" s="6"/>
      <c r="I193" s="6">
        <f>SUM(I194:I196)</f>
        <v>9</v>
      </c>
      <c r="J193" s="6">
        <f>SUM(J194:J196)</f>
        <v>8.8000000000000007</v>
      </c>
      <c r="K193" s="6">
        <v>1150.7</v>
      </c>
      <c r="L193" s="6">
        <v>1080.5999999999999</v>
      </c>
      <c r="M193" s="6">
        <v>2.8</v>
      </c>
      <c r="N193" s="117"/>
      <c r="O193" s="117"/>
      <c r="P193" s="117"/>
      <c r="Q193" s="188">
        <f>'[1]4 priedas_ nepanaudotos lėšos'!C68</f>
        <v>26.7</v>
      </c>
      <c r="R193" s="188">
        <f>'[1]4 priedas_ nepanaudotos lėšos'!D68</f>
        <v>0</v>
      </c>
      <c r="S193" s="139">
        <f t="shared" ref="S193:T196" si="225">U193+W193+Y193+AA193+AC193+AE193+AG193</f>
        <v>-48.3</v>
      </c>
      <c r="T193" s="139">
        <f t="shared" si="225"/>
        <v>-53.5</v>
      </c>
      <c r="U193" s="120"/>
      <c r="V193" s="120"/>
      <c r="W193" s="120"/>
      <c r="X193" s="120"/>
      <c r="Y193" s="120">
        <f>SUM(Y194:Y196)</f>
        <v>0</v>
      </c>
      <c r="Z193" s="120">
        <f>SUM(Z194:Z196)</f>
        <v>0</v>
      </c>
      <c r="AA193" s="120">
        <v>-48.3</v>
      </c>
      <c r="AB193" s="120">
        <v>-53.5</v>
      </c>
      <c r="AC193" s="120"/>
      <c r="AD193" s="120"/>
      <c r="AE193" s="120"/>
      <c r="AF193" s="120"/>
      <c r="AG193" s="215">
        <f>'[1]4 priedas_ nepanaudotos lėšos'!O68</f>
        <v>0</v>
      </c>
      <c r="AH193" s="215">
        <f>'[1]4 priedas_ nepanaudotos lėšos'!P68</f>
        <v>0</v>
      </c>
      <c r="AI193" s="101">
        <f t="shared" ref="AI193:AJ196" si="226">AK193+AM193+AO193+AQ193+AS193+AU193+AW193</f>
        <v>1394.2</v>
      </c>
      <c r="AJ193" s="101">
        <f t="shared" si="226"/>
        <v>1198.8999999999999</v>
      </c>
      <c r="AK193" s="5">
        <f>E193+U193</f>
        <v>253.3</v>
      </c>
      <c r="AL193" s="5">
        <f t="shared" ref="AL193:AX196" si="227">F193+V193</f>
        <v>163</v>
      </c>
      <c r="AM193" s="5">
        <f t="shared" si="227"/>
        <v>0</v>
      </c>
      <c r="AN193" s="5">
        <f t="shared" si="227"/>
        <v>0</v>
      </c>
      <c r="AO193" s="5">
        <f t="shared" si="227"/>
        <v>9</v>
      </c>
      <c r="AP193" s="5">
        <f t="shared" si="227"/>
        <v>8.8000000000000007</v>
      </c>
      <c r="AQ193" s="5">
        <f t="shared" si="227"/>
        <v>1102.4000000000001</v>
      </c>
      <c r="AR193" s="5">
        <f t="shared" si="227"/>
        <v>1027.0999999999999</v>
      </c>
      <c r="AS193" s="5">
        <f t="shared" si="227"/>
        <v>2.8</v>
      </c>
      <c r="AT193" s="5">
        <f t="shared" si="227"/>
        <v>0</v>
      </c>
      <c r="AU193" s="5">
        <f t="shared" si="227"/>
        <v>0</v>
      </c>
      <c r="AV193" s="5">
        <f t="shared" si="227"/>
        <v>0</v>
      </c>
      <c r="AW193" s="5">
        <f t="shared" si="227"/>
        <v>26.7</v>
      </c>
      <c r="AX193" s="5">
        <f t="shared" si="227"/>
        <v>0</v>
      </c>
      <c r="AY193" s="146">
        <f t="shared" si="144"/>
        <v>48.299999999999955</v>
      </c>
      <c r="AZ193" s="146">
        <f t="shared" si="144"/>
        <v>53.5</v>
      </c>
      <c r="BA193" s="146">
        <f t="shared" si="144"/>
        <v>0</v>
      </c>
      <c r="BB193" s="146">
        <f t="shared" si="144"/>
        <v>0</v>
      </c>
      <c r="BC193" s="146">
        <f t="shared" si="144"/>
        <v>0</v>
      </c>
      <c r="BD193" s="146">
        <f t="shared" si="144"/>
        <v>0</v>
      </c>
      <c r="BE193" s="146">
        <f t="shared" si="210"/>
        <v>0</v>
      </c>
      <c r="BF193" s="146">
        <f t="shared" si="210"/>
        <v>0</v>
      </c>
      <c r="BG193" s="146">
        <f t="shared" si="210"/>
        <v>48.299999999999955</v>
      </c>
      <c r="BH193" s="146">
        <f t="shared" si="210"/>
        <v>53.5</v>
      </c>
      <c r="BI193" s="146">
        <f t="shared" si="210"/>
        <v>0</v>
      </c>
      <c r="BJ193" s="146">
        <f t="shared" si="210"/>
        <v>0</v>
      </c>
      <c r="BK193" s="146">
        <f t="shared" si="159"/>
        <v>0</v>
      </c>
      <c r="BL193" s="146">
        <f t="shared" si="131"/>
        <v>0</v>
      </c>
      <c r="BM193" s="146">
        <f t="shared" si="131"/>
        <v>0</v>
      </c>
      <c r="BN193" s="146">
        <f t="shared" si="131"/>
        <v>0</v>
      </c>
      <c r="BO193" s="181">
        <f t="shared" si="155"/>
        <v>0</v>
      </c>
    </row>
    <row r="194" spans="1:67" ht="27" x14ac:dyDescent="0.3">
      <c r="A194" s="27"/>
      <c r="B194" s="29" t="s">
        <v>310</v>
      </c>
      <c r="C194" s="140">
        <f>E194+G194+I194+K194+M194+O194+Q194</f>
        <v>1.2</v>
      </c>
      <c r="D194" s="141">
        <f t="shared" si="224"/>
        <v>1.1000000000000001</v>
      </c>
      <c r="E194" s="125"/>
      <c r="F194" s="125"/>
      <c r="G194" s="125"/>
      <c r="H194" s="125"/>
      <c r="I194" s="122">
        <v>1.2</v>
      </c>
      <c r="J194" s="122">
        <v>1.1000000000000001</v>
      </c>
      <c r="K194" s="125"/>
      <c r="L194" s="125"/>
      <c r="M194" s="125"/>
      <c r="N194" s="125"/>
      <c r="O194" s="125"/>
      <c r="P194" s="125"/>
      <c r="Q194" s="192"/>
      <c r="R194" s="192"/>
      <c r="S194" s="140">
        <f>U194+W194+Y194+AA194+AC194+AE194+AG194</f>
        <v>0</v>
      </c>
      <c r="T194" s="141">
        <f t="shared" si="225"/>
        <v>0</v>
      </c>
      <c r="U194" s="127"/>
      <c r="V194" s="127"/>
      <c r="W194" s="127"/>
      <c r="X194" s="127"/>
      <c r="Y194" s="127"/>
      <c r="Z194" s="127"/>
      <c r="AA194" s="127"/>
      <c r="AB194" s="127"/>
      <c r="AC194" s="127"/>
      <c r="AD194" s="127"/>
      <c r="AE194" s="127"/>
      <c r="AF194" s="127"/>
      <c r="AG194" s="201"/>
      <c r="AH194" s="201"/>
      <c r="AI194" s="128">
        <f>AK194+AM194+AO194+AQ194+AS194+AU194+AW194</f>
        <v>1.2</v>
      </c>
      <c r="AJ194" s="129">
        <f t="shared" si="226"/>
        <v>1.1000000000000001</v>
      </c>
      <c r="AK194" s="102">
        <f t="shared" ref="AK194:AK196" si="228">E194+U194</f>
        <v>0</v>
      </c>
      <c r="AL194" s="102">
        <f t="shared" si="227"/>
        <v>0</v>
      </c>
      <c r="AM194" s="102">
        <f t="shared" si="227"/>
        <v>0</v>
      </c>
      <c r="AN194" s="102">
        <f t="shared" si="227"/>
        <v>0</v>
      </c>
      <c r="AO194" s="102">
        <f t="shared" si="227"/>
        <v>1.2</v>
      </c>
      <c r="AP194" s="102">
        <f t="shared" si="227"/>
        <v>1.1000000000000001</v>
      </c>
      <c r="AQ194" s="102">
        <f t="shared" si="227"/>
        <v>0</v>
      </c>
      <c r="AR194" s="102">
        <f t="shared" si="227"/>
        <v>0</v>
      </c>
      <c r="AS194" s="102">
        <f t="shared" si="227"/>
        <v>0</v>
      </c>
      <c r="AT194" s="102">
        <f t="shared" si="227"/>
        <v>0</v>
      </c>
      <c r="AU194" s="102">
        <f t="shared" si="227"/>
        <v>0</v>
      </c>
      <c r="AV194" s="102">
        <f t="shared" si="227"/>
        <v>0</v>
      </c>
      <c r="AW194" s="102">
        <f t="shared" si="227"/>
        <v>0</v>
      </c>
      <c r="AX194" s="102">
        <f t="shared" si="227"/>
        <v>0</v>
      </c>
      <c r="AY194" s="146">
        <f t="shared" si="144"/>
        <v>0</v>
      </c>
      <c r="AZ194" s="146">
        <f t="shared" si="144"/>
        <v>0</v>
      </c>
      <c r="BA194" s="146">
        <f t="shared" si="144"/>
        <v>0</v>
      </c>
      <c r="BB194" s="146">
        <f t="shared" si="144"/>
        <v>0</v>
      </c>
      <c r="BC194" s="146">
        <f t="shared" si="144"/>
        <v>0</v>
      </c>
      <c r="BD194" s="146">
        <f t="shared" si="144"/>
        <v>0</v>
      </c>
      <c r="BE194" s="146">
        <f t="shared" si="210"/>
        <v>0</v>
      </c>
      <c r="BF194" s="146">
        <f t="shared" si="210"/>
        <v>0</v>
      </c>
      <c r="BG194" s="146">
        <f t="shared" si="210"/>
        <v>0</v>
      </c>
      <c r="BH194" s="146">
        <f t="shared" si="210"/>
        <v>0</v>
      </c>
      <c r="BI194" s="146">
        <f t="shared" si="210"/>
        <v>0</v>
      </c>
      <c r="BJ194" s="146">
        <f t="shared" si="210"/>
        <v>0</v>
      </c>
      <c r="BK194" s="146">
        <f t="shared" si="159"/>
        <v>0</v>
      </c>
      <c r="BL194" s="146">
        <f t="shared" si="131"/>
        <v>0</v>
      </c>
      <c r="BM194" s="146">
        <f t="shared" si="131"/>
        <v>0</v>
      </c>
      <c r="BN194" s="146">
        <f t="shared" si="131"/>
        <v>0</v>
      </c>
      <c r="BO194" s="181">
        <f t="shared" si="155"/>
        <v>0</v>
      </c>
    </row>
    <row r="195" spans="1:67" ht="40.200000000000003" x14ac:dyDescent="0.3">
      <c r="A195" s="27"/>
      <c r="B195" s="29" t="s">
        <v>408</v>
      </c>
      <c r="C195" s="140">
        <f>E195+G195+I195+K195+M195+O195+Q195</f>
        <v>4.3</v>
      </c>
      <c r="D195" s="141">
        <f t="shared" si="224"/>
        <v>4.2</v>
      </c>
      <c r="E195" s="125"/>
      <c r="F195" s="125"/>
      <c r="G195" s="125"/>
      <c r="H195" s="125"/>
      <c r="I195" s="122">
        <v>4.3</v>
      </c>
      <c r="J195" s="122">
        <v>4.2</v>
      </c>
      <c r="K195" s="125"/>
      <c r="L195" s="125"/>
      <c r="M195" s="125"/>
      <c r="N195" s="125"/>
      <c r="O195" s="125"/>
      <c r="P195" s="125"/>
      <c r="Q195" s="192"/>
      <c r="R195" s="192"/>
      <c r="S195" s="140">
        <f>U195+W195+Y195+AA195+AC195+AE195+AG195</f>
        <v>0</v>
      </c>
      <c r="T195" s="141">
        <f t="shared" si="225"/>
        <v>0</v>
      </c>
      <c r="U195" s="127"/>
      <c r="V195" s="127"/>
      <c r="W195" s="127"/>
      <c r="X195" s="127"/>
      <c r="Y195" s="120"/>
      <c r="Z195" s="120"/>
      <c r="AA195" s="127"/>
      <c r="AB195" s="127"/>
      <c r="AC195" s="127"/>
      <c r="AD195" s="127"/>
      <c r="AE195" s="127"/>
      <c r="AF195" s="127"/>
      <c r="AG195" s="201"/>
      <c r="AH195" s="201"/>
      <c r="AI195" s="128">
        <f>AK195+AM195+AO195+AQ195+AS195+AU195+AW195</f>
        <v>4.3</v>
      </c>
      <c r="AJ195" s="129">
        <f t="shared" si="226"/>
        <v>4.2</v>
      </c>
      <c r="AK195" s="102">
        <f t="shared" si="228"/>
        <v>0</v>
      </c>
      <c r="AL195" s="102">
        <f t="shared" si="227"/>
        <v>0</v>
      </c>
      <c r="AM195" s="102">
        <f t="shared" si="227"/>
        <v>0</v>
      </c>
      <c r="AN195" s="102">
        <f t="shared" si="227"/>
        <v>0</v>
      </c>
      <c r="AO195" s="102">
        <f t="shared" si="227"/>
        <v>4.3</v>
      </c>
      <c r="AP195" s="102">
        <f t="shared" si="227"/>
        <v>4.2</v>
      </c>
      <c r="AQ195" s="102">
        <f t="shared" si="227"/>
        <v>0</v>
      </c>
      <c r="AR195" s="102">
        <f t="shared" si="227"/>
        <v>0</v>
      </c>
      <c r="AS195" s="102">
        <f t="shared" si="227"/>
        <v>0</v>
      </c>
      <c r="AT195" s="102">
        <f t="shared" si="227"/>
        <v>0</v>
      </c>
      <c r="AU195" s="102">
        <f t="shared" si="227"/>
        <v>0</v>
      </c>
      <c r="AV195" s="102">
        <f t="shared" si="227"/>
        <v>0</v>
      </c>
      <c r="AW195" s="102">
        <f t="shared" si="227"/>
        <v>0</v>
      </c>
      <c r="AX195" s="102">
        <f t="shared" si="227"/>
        <v>0</v>
      </c>
      <c r="AY195" s="146">
        <f t="shared" si="144"/>
        <v>0</v>
      </c>
      <c r="AZ195" s="146">
        <f t="shared" si="144"/>
        <v>0</v>
      </c>
      <c r="BA195" s="146">
        <f t="shared" si="144"/>
        <v>0</v>
      </c>
      <c r="BB195" s="146">
        <f t="shared" si="144"/>
        <v>0</v>
      </c>
      <c r="BC195" s="146">
        <f t="shared" si="144"/>
        <v>0</v>
      </c>
      <c r="BD195" s="146">
        <f t="shared" si="144"/>
        <v>0</v>
      </c>
      <c r="BE195" s="146">
        <f t="shared" si="210"/>
        <v>0</v>
      </c>
      <c r="BF195" s="146">
        <f t="shared" si="210"/>
        <v>0</v>
      </c>
      <c r="BG195" s="146">
        <f t="shared" si="210"/>
        <v>0</v>
      </c>
      <c r="BH195" s="146">
        <f t="shared" si="210"/>
        <v>0</v>
      </c>
      <c r="BI195" s="146">
        <f t="shared" si="210"/>
        <v>0</v>
      </c>
      <c r="BJ195" s="146">
        <f t="shared" si="210"/>
        <v>0</v>
      </c>
      <c r="BK195" s="146">
        <f t="shared" si="159"/>
        <v>0</v>
      </c>
      <c r="BL195" s="146">
        <f t="shared" si="131"/>
        <v>0</v>
      </c>
      <c r="BM195" s="146">
        <f t="shared" si="131"/>
        <v>0</v>
      </c>
      <c r="BN195" s="146">
        <f t="shared" si="131"/>
        <v>0</v>
      </c>
      <c r="BO195" s="181">
        <f t="shared" si="155"/>
        <v>0</v>
      </c>
    </row>
    <row r="196" spans="1:67" ht="39.6" x14ac:dyDescent="0.25">
      <c r="A196" s="30"/>
      <c r="B196" s="29" t="s">
        <v>309</v>
      </c>
      <c r="C196" s="140">
        <f>E196+G196+I196+K196+M196+O196+Q196</f>
        <v>3.5</v>
      </c>
      <c r="D196" s="141">
        <f t="shared" si="224"/>
        <v>3.5</v>
      </c>
      <c r="E196" s="122"/>
      <c r="F196" s="122"/>
      <c r="G196" s="122"/>
      <c r="H196" s="122"/>
      <c r="I196" s="122">
        <v>3.5</v>
      </c>
      <c r="J196" s="122">
        <v>3.5</v>
      </c>
      <c r="K196" s="122"/>
      <c r="L196" s="122"/>
      <c r="M196" s="122"/>
      <c r="N196" s="122"/>
      <c r="O196" s="122"/>
      <c r="P196" s="122"/>
      <c r="Q196" s="189"/>
      <c r="R196" s="189"/>
      <c r="S196" s="140">
        <f>U196+W196+Y196+AA196+AC196+AE196+AG196</f>
        <v>0</v>
      </c>
      <c r="T196" s="141">
        <f t="shared" si="225"/>
        <v>0</v>
      </c>
      <c r="U196" s="123"/>
      <c r="V196" s="123"/>
      <c r="W196" s="123"/>
      <c r="X196" s="123"/>
      <c r="Y196" s="123"/>
      <c r="Z196" s="123"/>
      <c r="AA196" s="123"/>
      <c r="AB196" s="123"/>
      <c r="AC196" s="123"/>
      <c r="AD196" s="123"/>
      <c r="AE196" s="123"/>
      <c r="AF196" s="123"/>
      <c r="AG196" s="198"/>
      <c r="AH196" s="198"/>
      <c r="AI196" s="128">
        <f>AK196+AM196+AO196+AQ196+AS196+AU196+AW196</f>
        <v>3.5</v>
      </c>
      <c r="AJ196" s="129">
        <f t="shared" si="226"/>
        <v>3.5</v>
      </c>
      <c r="AK196" s="102">
        <f t="shared" si="228"/>
        <v>0</v>
      </c>
      <c r="AL196" s="102">
        <f t="shared" si="227"/>
        <v>0</v>
      </c>
      <c r="AM196" s="102">
        <f t="shared" si="227"/>
        <v>0</v>
      </c>
      <c r="AN196" s="102">
        <f t="shared" si="227"/>
        <v>0</v>
      </c>
      <c r="AO196" s="102">
        <f t="shared" si="227"/>
        <v>3.5</v>
      </c>
      <c r="AP196" s="102">
        <f t="shared" si="227"/>
        <v>3.5</v>
      </c>
      <c r="AQ196" s="102">
        <f t="shared" si="227"/>
        <v>0</v>
      </c>
      <c r="AR196" s="102">
        <f t="shared" si="227"/>
        <v>0</v>
      </c>
      <c r="AS196" s="102">
        <f t="shared" si="227"/>
        <v>0</v>
      </c>
      <c r="AT196" s="102">
        <f t="shared" si="227"/>
        <v>0</v>
      </c>
      <c r="AU196" s="102">
        <f t="shared" si="227"/>
        <v>0</v>
      </c>
      <c r="AV196" s="102">
        <f t="shared" si="227"/>
        <v>0</v>
      </c>
      <c r="AW196" s="102">
        <f t="shared" si="227"/>
        <v>0</v>
      </c>
      <c r="AX196" s="102">
        <f t="shared" si="227"/>
        <v>0</v>
      </c>
      <c r="AY196" s="146">
        <f t="shared" si="144"/>
        <v>0</v>
      </c>
      <c r="AZ196" s="146">
        <f t="shared" si="144"/>
        <v>0</v>
      </c>
      <c r="BA196" s="146">
        <f t="shared" si="144"/>
        <v>0</v>
      </c>
      <c r="BB196" s="146">
        <f t="shared" si="144"/>
        <v>0</v>
      </c>
      <c r="BC196" s="146">
        <f t="shared" si="144"/>
        <v>0</v>
      </c>
      <c r="BD196" s="146">
        <f t="shared" si="144"/>
        <v>0</v>
      </c>
      <c r="BE196" s="146">
        <f t="shared" si="210"/>
        <v>0</v>
      </c>
      <c r="BF196" s="146">
        <f t="shared" si="210"/>
        <v>0</v>
      </c>
      <c r="BG196" s="146">
        <f t="shared" si="210"/>
        <v>0</v>
      </c>
      <c r="BH196" s="146">
        <f t="shared" si="210"/>
        <v>0</v>
      </c>
      <c r="BI196" s="146">
        <f t="shared" si="210"/>
        <v>0</v>
      </c>
      <c r="BJ196" s="146">
        <f t="shared" si="210"/>
        <v>0</v>
      </c>
      <c r="BK196" s="146">
        <f t="shared" si="159"/>
        <v>0</v>
      </c>
      <c r="BL196" s="146">
        <f t="shared" si="131"/>
        <v>0</v>
      </c>
      <c r="BM196" s="146">
        <f t="shared" si="131"/>
        <v>0</v>
      </c>
      <c r="BN196" s="146">
        <f t="shared" si="131"/>
        <v>0</v>
      </c>
      <c r="BO196" s="181">
        <f t="shared" si="155"/>
        <v>0</v>
      </c>
    </row>
    <row r="197" spans="1:67" ht="15" customHeight="1" x14ac:dyDescent="0.25">
      <c r="A197" s="26" t="s">
        <v>316</v>
      </c>
      <c r="B197" s="105" t="s">
        <v>317</v>
      </c>
      <c r="C197" s="136">
        <f>C198</f>
        <v>1776.7</v>
      </c>
      <c r="D197" s="137">
        <f t="shared" ref="D197:R197" si="229">D198</f>
        <v>1510</v>
      </c>
      <c r="E197" s="117">
        <f t="shared" si="229"/>
        <v>552.6</v>
      </c>
      <c r="F197" s="117">
        <f t="shared" si="229"/>
        <v>410.3</v>
      </c>
      <c r="G197" s="117">
        <f t="shared" si="229"/>
        <v>0</v>
      </c>
      <c r="H197" s="117">
        <f t="shared" si="229"/>
        <v>0</v>
      </c>
      <c r="I197" s="117">
        <f t="shared" si="229"/>
        <v>27.400000000000002</v>
      </c>
      <c r="J197" s="117">
        <f t="shared" si="229"/>
        <v>25.5</v>
      </c>
      <c r="K197" s="117">
        <f t="shared" si="229"/>
        <v>1141.4000000000001</v>
      </c>
      <c r="L197" s="117">
        <f t="shared" si="229"/>
        <v>1074.2</v>
      </c>
      <c r="M197" s="117">
        <f t="shared" si="229"/>
        <v>38.700000000000003</v>
      </c>
      <c r="N197" s="117">
        <f t="shared" si="229"/>
        <v>0</v>
      </c>
      <c r="O197" s="117">
        <f t="shared" si="229"/>
        <v>0</v>
      </c>
      <c r="P197" s="117">
        <f t="shared" si="229"/>
        <v>0</v>
      </c>
      <c r="Q197" s="187">
        <f t="shared" si="229"/>
        <v>16.599999999999998</v>
      </c>
      <c r="R197" s="187">
        <f t="shared" si="229"/>
        <v>0</v>
      </c>
      <c r="S197" s="136">
        <f>S198</f>
        <v>1.2999999999999998</v>
      </c>
      <c r="T197" s="137">
        <f t="shared" ref="T197:AH197" si="230">T198</f>
        <v>1.4999999999999998</v>
      </c>
      <c r="U197" s="119">
        <f t="shared" si="230"/>
        <v>0.6</v>
      </c>
      <c r="V197" s="119">
        <f t="shared" si="230"/>
        <v>0</v>
      </c>
      <c r="W197" s="119">
        <f t="shared" si="230"/>
        <v>0</v>
      </c>
      <c r="X197" s="119">
        <f t="shared" si="230"/>
        <v>0</v>
      </c>
      <c r="Y197" s="119">
        <f t="shared" si="230"/>
        <v>-2.1</v>
      </c>
      <c r="Z197" s="119">
        <f t="shared" si="230"/>
        <v>-0.8</v>
      </c>
      <c r="AA197" s="119">
        <f t="shared" si="230"/>
        <v>2.8</v>
      </c>
      <c r="AB197" s="119">
        <f t="shared" si="230"/>
        <v>2.2999999999999998</v>
      </c>
      <c r="AC197" s="119">
        <f t="shared" si="230"/>
        <v>0</v>
      </c>
      <c r="AD197" s="119">
        <f t="shared" si="230"/>
        <v>0</v>
      </c>
      <c r="AE197" s="119">
        <f t="shared" si="230"/>
        <v>0</v>
      </c>
      <c r="AF197" s="119">
        <f t="shared" si="230"/>
        <v>0</v>
      </c>
      <c r="AG197" s="196">
        <f t="shared" si="230"/>
        <v>0</v>
      </c>
      <c r="AH197" s="196">
        <f t="shared" si="230"/>
        <v>0</v>
      </c>
      <c r="AI197" s="13">
        <f>AI198</f>
        <v>1778</v>
      </c>
      <c r="AJ197" s="11">
        <f t="shared" ref="AJ197:AX197" si="231">AJ198</f>
        <v>1511.5</v>
      </c>
      <c r="AK197" s="94">
        <f t="shared" si="231"/>
        <v>553.20000000000005</v>
      </c>
      <c r="AL197" s="94">
        <f t="shared" si="231"/>
        <v>410.3</v>
      </c>
      <c r="AM197" s="94">
        <f t="shared" si="231"/>
        <v>0</v>
      </c>
      <c r="AN197" s="94">
        <f t="shared" si="231"/>
        <v>0</v>
      </c>
      <c r="AO197" s="94">
        <f t="shared" si="231"/>
        <v>25.3</v>
      </c>
      <c r="AP197" s="94">
        <f t="shared" si="231"/>
        <v>24.7</v>
      </c>
      <c r="AQ197" s="94">
        <f t="shared" si="231"/>
        <v>1144.2</v>
      </c>
      <c r="AR197" s="94">
        <f t="shared" si="231"/>
        <v>1076.5</v>
      </c>
      <c r="AS197" s="94">
        <f t="shared" si="231"/>
        <v>38.700000000000003</v>
      </c>
      <c r="AT197" s="94">
        <f t="shared" si="231"/>
        <v>0</v>
      </c>
      <c r="AU197" s="94">
        <f t="shared" si="231"/>
        <v>0</v>
      </c>
      <c r="AV197" s="94">
        <f t="shared" si="231"/>
        <v>0</v>
      </c>
      <c r="AW197" s="94">
        <f t="shared" si="231"/>
        <v>16.599999999999998</v>
      </c>
      <c r="AX197" s="94">
        <f t="shared" si="231"/>
        <v>0</v>
      </c>
      <c r="AY197" s="146">
        <f t="shared" si="144"/>
        <v>-1.2999999999999545</v>
      </c>
      <c r="AZ197" s="146">
        <f t="shared" si="144"/>
        <v>-1.5</v>
      </c>
      <c r="BA197" s="146">
        <f t="shared" si="144"/>
        <v>-0.60000000000002274</v>
      </c>
      <c r="BB197" s="146">
        <f t="shared" si="144"/>
        <v>0</v>
      </c>
      <c r="BC197" s="146">
        <f t="shared" si="144"/>
        <v>0</v>
      </c>
      <c r="BD197" s="146">
        <f t="shared" si="144"/>
        <v>0</v>
      </c>
      <c r="BE197" s="146">
        <f t="shared" si="210"/>
        <v>2.1000000000000014</v>
      </c>
      <c r="BF197" s="146">
        <f t="shared" si="210"/>
        <v>0.80000000000000071</v>
      </c>
      <c r="BG197" s="146">
        <f t="shared" si="210"/>
        <v>-2.7999999999999545</v>
      </c>
      <c r="BH197" s="146">
        <f t="shared" si="210"/>
        <v>-2.2999999999999545</v>
      </c>
      <c r="BI197" s="146">
        <f t="shared" si="210"/>
        <v>0</v>
      </c>
      <c r="BJ197" s="146">
        <f t="shared" si="210"/>
        <v>0</v>
      </c>
      <c r="BK197" s="146">
        <f t="shared" si="159"/>
        <v>0</v>
      </c>
      <c r="BL197" s="146">
        <f t="shared" si="131"/>
        <v>0</v>
      </c>
      <c r="BM197" s="146">
        <f t="shared" si="131"/>
        <v>0</v>
      </c>
      <c r="BN197" s="146">
        <f t="shared" si="131"/>
        <v>0</v>
      </c>
      <c r="BO197" s="181">
        <f t="shared" si="155"/>
        <v>4.5297099404706387E-14</v>
      </c>
    </row>
    <row r="198" spans="1:67" x14ac:dyDescent="0.25">
      <c r="A198" s="27"/>
      <c r="B198" s="19" t="s">
        <v>308</v>
      </c>
      <c r="C198" s="139">
        <f t="shared" ref="C198:D202" si="232">E198+G198+I198+K198+M198+O198+Q198</f>
        <v>1776.7</v>
      </c>
      <c r="D198" s="139">
        <f t="shared" si="232"/>
        <v>1510</v>
      </c>
      <c r="E198" s="6">
        <v>552.6</v>
      </c>
      <c r="F198" s="6">
        <v>410.3</v>
      </c>
      <c r="G198" s="6"/>
      <c r="H198" s="6"/>
      <c r="I198" s="6">
        <f>SUM(I199:I202)</f>
        <v>27.400000000000002</v>
      </c>
      <c r="J198" s="6">
        <f>SUM(J199:J202)</f>
        <v>25.5</v>
      </c>
      <c r="K198" s="6">
        <v>1141.4000000000001</v>
      </c>
      <c r="L198" s="6">
        <v>1074.2</v>
      </c>
      <c r="M198" s="6">
        <v>38.700000000000003</v>
      </c>
      <c r="N198" s="117"/>
      <c r="O198" s="117"/>
      <c r="P198" s="117"/>
      <c r="Q198" s="188">
        <f>'[1]4 priedas_ nepanaudotos lėšos'!C70</f>
        <v>16.599999999999998</v>
      </c>
      <c r="R198" s="188">
        <f>'[1]4 priedas_ nepanaudotos lėšos'!D70</f>
        <v>0</v>
      </c>
      <c r="S198" s="139">
        <f t="shared" ref="S198:T202" si="233">U198+W198+Y198+AA198+AC198+AE198+AG198</f>
        <v>1.2999999999999998</v>
      </c>
      <c r="T198" s="139">
        <f t="shared" si="233"/>
        <v>1.4999999999999998</v>
      </c>
      <c r="U198" s="120">
        <v>0.6</v>
      </c>
      <c r="V198" s="120"/>
      <c r="W198" s="120"/>
      <c r="X198" s="120"/>
      <c r="Y198" s="120">
        <f>SUM(Y199:Y202)</f>
        <v>-2.1</v>
      </c>
      <c r="Z198" s="120">
        <f>SUM(Z199:Z202)</f>
        <v>-0.8</v>
      </c>
      <c r="AA198" s="120">
        <v>2.8</v>
      </c>
      <c r="AB198" s="120">
        <v>2.2999999999999998</v>
      </c>
      <c r="AC198" s="120"/>
      <c r="AD198" s="120"/>
      <c r="AE198" s="120"/>
      <c r="AF198" s="120"/>
      <c r="AG198" s="215">
        <f>'[1]4 priedas_ nepanaudotos lėšos'!O70</f>
        <v>0</v>
      </c>
      <c r="AH198" s="215">
        <f>'[1]4 priedas_ nepanaudotos lėšos'!P70</f>
        <v>0</v>
      </c>
      <c r="AI198" s="101">
        <f t="shared" ref="AI198:AJ202" si="234">AK198+AM198+AO198+AQ198+AS198+AU198+AW198</f>
        <v>1778</v>
      </c>
      <c r="AJ198" s="101">
        <f t="shared" si="234"/>
        <v>1511.5</v>
      </c>
      <c r="AK198" s="5">
        <f>E198+U198</f>
        <v>553.20000000000005</v>
      </c>
      <c r="AL198" s="5">
        <f t="shared" ref="AL198:AX202" si="235">F198+V198</f>
        <v>410.3</v>
      </c>
      <c r="AM198" s="5">
        <f t="shared" si="235"/>
        <v>0</v>
      </c>
      <c r="AN198" s="5">
        <f t="shared" si="235"/>
        <v>0</v>
      </c>
      <c r="AO198" s="5">
        <f t="shared" si="235"/>
        <v>25.3</v>
      </c>
      <c r="AP198" s="5">
        <f t="shared" si="235"/>
        <v>24.7</v>
      </c>
      <c r="AQ198" s="5">
        <f t="shared" si="235"/>
        <v>1144.2</v>
      </c>
      <c r="AR198" s="5">
        <f t="shared" si="235"/>
        <v>1076.5</v>
      </c>
      <c r="AS198" s="5">
        <f t="shared" si="235"/>
        <v>38.700000000000003</v>
      </c>
      <c r="AT198" s="5">
        <f t="shared" si="235"/>
        <v>0</v>
      </c>
      <c r="AU198" s="5">
        <f t="shared" si="235"/>
        <v>0</v>
      </c>
      <c r="AV198" s="5">
        <f t="shared" si="235"/>
        <v>0</v>
      </c>
      <c r="AW198" s="5">
        <f t="shared" si="235"/>
        <v>16.599999999999998</v>
      </c>
      <c r="AX198" s="5">
        <f t="shared" si="235"/>
        <v>0</v>
      </c>
      <c r="AY198" s="146">
        <f t="shared" si="144"/>
        <v>-1.2999999999999545</v>
      </c>
      <c r="AZ198" s="146">
        <f t="shared" si="144"/>
        <v>-1.5</v>
      </c>
      <c r="BA198" s="146">
        <f t="shared" si="144"/>
        <v>-0.60000000000002274</v>
      </c>
      <c r="BB198" s="146">
        <f t="shared" si="144"/>
        <v>0</v>
      </c>
      <c r="BC198" s="146">
        <f t="shared" si="144"/>
        <v>0</v>
      </c>
      <c r="BD198" s="146">
        <f t="shared" si="144"/>
        <v>0</v>
      </c>
      <c r="BE198" s="146">
        <f t="shared" si="210"/>
        <v>2.1000000000000014</v>
      </c>
      <c r="BF198" s="146">
        <f t="shared" si="210"/>
        <v>0.80000000000000071</v>
      </c>
      <c r="BG198" s="146">
        <f t="shared" si="210"/>
        <v>-2.7999999999999545</v>
      </c>
      <c r="BH198" s="146">
        <f t="shared" si="210"/>
        <v>-2.2999999999999545</v>
      </c>
      <c r="BI198" s="146">
        <f t="shared" si="210"/>
        <v>0</v>
      </c>
      <c r="BJ198" s="146">
        <f t="shared" si="210"/>
        <v>0</v>
      </c>
      <c r="BK198" s="146">
        <f t="shared" si="159"/>
        <v>0</v>
      </c>
      <c r="BL198" s="146">
        <f t="shared" si="131"/>
        <v>0</v>
      </c>
      <c r="BM198" s="146">
        <f t="shared" si="131"/>
        <v>0</v>
      </c>
      <c r="BN198" s="146">
        <f t="shared" si="131"/>
        <v>0</v>
      </c>
      <c r="BO198" s="181">
        <f t="shared" si="155"/>
        <v>4.5297099404706387E-14</v>
      </c>
    </row>
    <row r="199" spans="1:67" ht="26.4" x14ac:dyDescent="0.25">
      <c r="A199" s="27"/>
      <c r="B199" s="29" t="s">
        <v>263</v>
      </c>
      <c r="C199" s="140">
        <f>E199+G199+I199+K199+M199+O199+Q199</f>
        <v>3.2</v>
      </c>
      <c r="D199" s="141">
        <f t="shared" si="232"/>
        <v>1.7</v>
      </c>
      <c r="E199" s="6"/>
      <c r="F199" s="6"/>
      <c r="G199" s="6"/>
      <c r="H199" s="6"/>
      <c r="I199" s="6">
        <v>3.2</v>
      </c>
      <c r="J199" s="6">
        <v>1.7</v>
      </c>
      <c r="K199" s="6"/>
      <c r="L199" s="6"/>
      <c r="M199" s="6"/>
      <c r="N199" s="6"/>
      <c r="O199" s="6"/>
      <c r="P199" s="6"/>
      <c r="Q199" s="188"/>
      <c r="R199" s="188"/>
      <c r="S199" s="140">
        <f>U199+W199+Y199+AA199+AC199+AE199+AG199</f>
        <v>-2.1</v>
      </c>
      <c r="T199" s="141">
        <f t="shared" si="233"/>
        <v>-0.8</v>
      </c>
      <c r="U199" s="120"/>
      <c r="V199" s="120"/>
      <c r="W199" s="120"/>
      <c r="X199" s="120"/>
      <c r="Y199" s="120">
        <v>-2.1</v>
      </c>
      <c r="Z199" s="120">
        <v>-0.8</v>
      </c>
      <c r="AA199" s="120"/>
      <c r="AB199" s="120"/>
      <c r="AC199" s="120"/>
      <c r="AD199" s="120"/>
      <c r="AE199" s="120"/>
      <c r="AF199" s="120"/>
      <c r="AG199" s="197"/>
      <c r="AH199" s="197"/>
      <c r="AI199" s="128">
        <f>AK199+AM199+AO199+AQ199+AS199+AU199+AW199</f>
        <v>1.1000000000000001</v>
      </c>
      <c r="AJ199" s="129">
        <f t="shared" si="234"/>
        <v>0.89999999999999991</v>
      </c>
      <c r="AK199" s="102">
        <f t="shared" ref="AK199:AK202" si="236">E199+U199</f>
        <v>0</v>
      </c>
      <c r="AL199" s="102">
        <f t="shared" si="235"/>
        <v>0</v>
      </c>
      <c r="AM199" s="102">
        <f t="shared" si="235"/>
        <v>0</v>
      </c>
      <c r="AN199" s="102">
        <f t="shared" si="235"/>
        <v>0</v>
      </c>
      <c r="AO199" s="102">
        <f t="shared" si="235"/>
        <v>1.1000000000000001</v>
      </c>
      <c r="AP199" s="102">
        <f t="shared" si="235"/>
        <v>0.89999999999999991</v>
      </c>
      <c r="AQ199" s="102">
        <f t="shared" si="235"/>
        <v>0</v>
      </c>
      <c r="AR199" s="102">
        <f t="shared" si="235"/>
        <v>0</v>
      </c>
      <c r="AS199" s="102">
        <f t="shared" si="235"/>
        <v>0</v>
      </c>
      <c r="AT199" s="102">
        <f t="shared" si="235"/>
        <v>0</v>
      </c>
      <c r="AU199" s="102">
        <f t="shared" si="235"/>
        <v>0</v>
      </c>
      <c r="AV199" s="102">
        <f t="shared" si="235"/>
        <v>0</v>
      </c>
      <c r="AW199" s="102">
        <f t="shared" si="235"/>
        <v>0</v>
      </c>
      <c r="AX199" s="102">
        <f t="shared" si="235"/>
        <v>0</v>
      </c>
      <c r="AY199" s="146">
        <f t="shared" si="144"/>
        <v>2.1</v>
      </c>
      <c r="AZ199" s="146">
        <f t="shared" si="144"/>
        <v>0.8</v>
      </c>
      <c r="BA199" s="146">
        <f t="shared" si="144"/>
        <v>0</v>
      </c>
      <c r="BB199" s="146">
        <f t="shared" si="144"/>
        <v>0</v>
      </c>
      <c r="BC199" s="146">
        <f t="shared" si="144"/>
        <v>0</v>
      </c>
      <c r="BD199" s="146">
        <f t="shared" si="144"/>
        <v>0</v>
      </c>
      <c r="BE199" s="146">
        <f t="shared" si="210"/>
        <v>2.1</v>
      </c>
      <c r="BF199" s="146">
        <f t="shared" si="210"/>
        <v>0.8</v>
      </c>
      <c r="BG199" s="146">
        <f t="shared" si="210"/>
        <v>0</v>
      </c>
      <c r="BH199" s="146">
        <f t="shared" si="210"/>
        <v>0</v>
      </c>
      <c r="BI199" s="146">
        <f t="shared" si="210"/>
        <v>0</v>
      </c>
      <c r="BJ199" s="146">
        <f t="shared" si="210"/>
        <v>0</v>
      </c>
      <c r="BK199" s="146">
        <f t="shared" si="159"/>
        <v>0</v>
      </c>
      <c r="BL199" s="146">
        <f t="shared" si="131"/>
        <v>0</v>
      </c>
      <c r="BM199" s="146">
        <f t="shared" si="131"/>
        <v>0</v>
      </c>
      <c r="BN199" s="146">
        <f t="shared" si="131"/>
        <v>0</v>
      </c>
      <c r="BO199" s="181">
        <f t="shared" si="155"/>
        <v>0</v>
      </c>
    </row>
    <row r="200" spans="1:67" ht="26.4" x14ac:dyDescent="0.25">
      <c r="A200" s="27"/>
      <c r="B200" s="29" t="s">
        <v>310</v>
      </c>
      <c r="C200" s="140">
        <f t="shared" ref="C200:C202" si="237">E200+G200+I200+K200+M200+O200+Q200</f>
        <v>7.6</v>
      </c>
      <c r="D200" s="141">
        <f t="shared" si="232"/>
        <v>7.5</v>
      </c>
      <c r="E200" s="6"/>
      <c r="F200" s="6"/>
      <c r="G200" s="6"/>
      <c r="H200" s="6"/>
      <c r="I200" s="6">
        <v>7.6</v>
      </c>
      <c r="J200" s="6">
        <v>7.5</v>
      </c>
      <c r="K200" s="6"/>
      <c r="L200" s="6"/>
      <c r="M200" s="6"/>
      <c r="N200" s="6"/>
      <c r="O200" s="6"/>
      <c r="P200" s="6"/>
      <c r="Q200" s="188"/>
      <c r="R200" s="188"/>
      <c r="S200" s="140">
        <f t="shared" ref="S200:S202" si="238">U200+W200+Y200+AA200+AC200+AE200+AG200</f>
        <v>0</v>
      </c>
      <c r="T200" s="141">
        <f t="shared" si="233"/>
        <v>0</v>
      </c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97"/>
      <c r="AH200" s="197"/>
      <c r="AI200" s="128">
        <f t="shared" ref="AI200:AI202" si="239">AK200+AM200+AO200+AQ200+AS200+AU200+AW200</f>
        <v>7.6</v>
      </c>
      <c r="AJ200" s="129">
        <f t="shared" si="234"/>
        <v>7.5</v>
      </c>
      <c r="AK200" s="102">
        <f t="shared" si="236"/>
        <v>0</v>
      </c>
      <c r="AL200" s="102">
        <f t="shared" si="235"/>
        <v>0</v>
      </c>
      <c r="AM200" s="102">
        <f t="shared" si="235"/>
        <v>0</v>
      </c>
      <c r="AN200" s="102">
        <f t="shared" si="235"/>
        <v>0</v>
      </c>
      <c r="AO200" s="102">
        <f t="shared" si="235"/>
        <v>7.6</v>
      </c>
      <c r="AP200" s="102">
        <f t="shared" si="235"/>
        <v>7.5</v>
      </c>
      <c r="AQ200" s="102">
        <f t="shared" si="235"/>
        <v>0</v>
      </c>
      <c r="AR200" s="102">
        <f t="shared" si="235"/>
        <v>0</v>
      </c>
      <c r="AS200" s="102">
        <f t="shared" si="235"/>
        <v>0</v>
      </c>
      <c r="AT200" s="102">
        <f t="shared" si="235"/>
        <v>0</v>
      </c>
      <c r="AU200" s="102">
        <f t="shared" si="235"/>
        <v>0</v>
      </c>
      <c r="AV200" s="102">
        <f t="shared" si="235"/>
        <v>0</v>
      </c>
      <c r="AW200" s="102">
        <f t="shared" si="235"/>
        <v>0</v>
      </c>
      <c r="AX200" s="102">
        <f t="shared" si="235"/>
        <v>0</v>
      </c>
      <c r="AY200" s="146">
        <f t="shared" si="144"/>
        <v>0</v>
      </c>
      <c r="AZ200" s="146">
        <f t="shared" si="144"/>
        <v>0</v>
      </c>
      <c r="BA200" s="146">
        <f t="shared" si="144"/>
        <v>0</v>
      </c>
      <c r="BB200" s="146">
        <f t="shared" si="144"/>
        <v>0</v>
      </c>
      <c r="BC200" s="146">
        <f t="shared" si="144"/>
        <v>0</v>
      </c>
      <c r="BD200" s="146">
        <f t="shared" si="144"/>
        <v>0</v>
      </c>
      <c r="BE200" s="146">
        <f t="shared" si="210"/>
        <v>0</v>
      </c>
      <c r="BF200" s="146">
        <f t="shared" si="210"/>
        <v>0</v>
      </c>
      <c r="BG200" s="146">
        <f t="shared" si="210"/>
        <v>0</v>
      </c>
      <c r="BH200" s="146">
        <f t="shared" si="210"/>
        <v>0</v>
      </c>
      <c r="BI200" s="146">
        <f t="shared" si="210"/>
        <v>0</v>
      </c>
      <c r="BJ200" s="146">
        <f t="shared" si="210"/>
        <v>0</v>
      </c>
      <c r="BK200" s="146">
        <f t="shared" si="159"/>
        <v>0</v>
      </c>
      <c r="BL200" s="146">
        <f t="shared" si="131"/>
        <v>0</v>
      </c>
      <c r="BM200" s="146">
        <f t="shared" si="131"/>
        <v>0</v>
      </c>
      <c r="BN200" s="146">
        <f t="shared" si="131"/>
        <v>0</v>
      </c>
      <c r="BO200" s="181">
        <f t="shared" si="155"/>
        <v>0</v>
      </c>
    </row>
    <row r="201" spans="1:67" ht="39.6" x14ac:dyDescent="0.25">
      <c r="A201" s="27"/>
      <c r="B201" s="29" t="s">
        <v>408</v>
      </c>
      <c r="C201" s="140">
        <f t="shared" si="237"/>
        <v>13</v>
      </c>
      <c r="D201" s="141">
        <f t="shared" si="232"/>
        <v>12.8</v>
      </c>
      <c r="E201" s="6"/>
      <c r="F201" s="6"/>
      <c r="G201" s="6"/>
      <c r="H201" s="6"/>
      <c r="I201" s="6">
        <v>13</v>
      </c>
      <c r="J201" s="6">
        <v>12.8</v>
      </c>
      <c r="K201" s="6"/>
      <c r="L201" s="6"/>
      <c r="M201" s="6"/>
      <c r="N201" s="6"/>
      <c r="O201" s="6"/>
      <c r="P201" s="6"/>
      <c r="Q201" s="188"/>
      <c r="R201" s="188"/>
      <c r="S201" s="140">
        <f t="shared" si="238"/>
        <v>0</v>
      </c>
      <c r="T201" s="141">
        <f t="shared" si="233"/>
        <v>0</v>
      </c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97"/>
      <c r="AH201" s="197"/>
      <c r="AI201" s="128">
        <f t="shared" si="239"/>
        <v>13</v>
      </c>
      <c r="AJ201" s="129">
        <f t="shared" si="234"/>
        <v>12.8</v>
      </c>
      <c r="AK201" s="102">
        <f t="shared" si="236"/>
        <v>0</v>
      </c>
      <c r="AL201" s="102">
        <f t="shared" si="235"/>
        <v>0</v>
      </c>
      <c r="AM201" s="102">
        <f t="shared" si="235"/>
        <v>0</v>
      </c>
      <c r="AN201" s="102">
        <f t="shared" si="235"/>
        <v>0</v>
      </c>
      <c r="AO201" s="102">
        <f t="shared" si="235"/>
        <v>13</v>
      </c>
      <c r="AP201" s="102">
        <f t="shared" si="235"/>
        <v>12.8</v>
      </c>
      <c r="AQ201" s="102">
        <f t="shared" si="235"/>
        <v>0</v>
      </c>
      <c r="AR201" s="102">
        <f t="shared" si="235"/>
        <v>0</v>
      </c>
      <c r="AS201" s="102">
        <f t="shared" si="235"/>
        <v>0</v>
      </c>
      <c r="AT201" s="102">
        <f t="shared" si="235"/>
        <v>0</v>
      </c>
      <c r="AU201" s="102">
        <f t="shared" si="235"/>
        <v>0</v>
      </c>
      <c r="AV201" s="102">
        <f t="shared" si="235"/>
        <v>0</v>
      </c>
      <c r="AW201" s="102">
        <f t="shared" si="235"/>
        <v>0</v>
      </c>
      <c r="AX201" s="102">
        <f t="shared" si="235"/>
        <v>0</v>
      </c>
      <c r="AY201" s="146">
        <f t="shared" si="144"/>
        <v>0</v>
      </c>
      <c r="AZ201" s="146">
        <f t="shared" si="144"/>
        <v>0</v>
      </c>
      <c r="BA201" s="146">
        <f t="shared" si="144"/>
        <v>0</v>
      </c>
      <c r="BB201" s="146">
        <f t="shared" si="144"/>
        <v>0</v>
      </c>
      <c r="BC201" s="146">
        <f t="shared" si="144"/>
        <v>0</v>
      </c>
      <c r="BD201" s="146">
        <f t="shared" si="144"/>
        <v>0</v>
      </c>
      <c r="BE201" s="146">
        <f t="shared" si="210"/>
        <v>0</v>
      </c>
      <c r="BF201" s="146">
        <f t="shared" si="210"/>
        <v>0</v>
      </c>
      <c r="BG201" s="146">
        <f t="shared" si="210"/>
        <v>0</v>
      </c>
      <c r="BH201" s="146">
        <f t="shared" si="210"/>
        <v>0</v>
      </c>
      <c r="BI201" s="146">
        <f t="shared" si="210"/>
        <v>0</v>
      </c>
      <c r="BJ201" s="146">
        <f t="shared" si="210"/>
        <v>0</v>
      </c>
      <c r="BK201" s="146">
        <f t="shared" si="159"/>
        <v>0</v>
      </c>
      <c r="BL201" s="146">
        <f t="shared" si="131"/>
        <v>0</v>
      </c>
      <c r="BM201" s="146">
        <f t="shared" si="131"/>
        <v>0</v>
      </c>
      <c r="BN201" s="146">
        <f t="shared" si="131"/>
        <v>0</v>
      </c>
      <c r="BO201" s="181">
        <f t="shared" si="155"/>
        <v>0</v>
      </c>
    </row>
    <row r="202" spans="1:67" ht="39.6" x14ac:dyDescent="0.25">
      <c r="A202" s="30"/>
      <c r="B202" s="29" t="s">
        <v>309</v>
      </c>
      <c r="C202" s="140">
        <f t="shared" si="237"/>
        <v>3.6</v>
      </c>
      <c r="D202" s="141">
        <f t="shared" si="232"/>
        <v>3.5</v>
      </c>
      <c r="E202" s="6"/>
      <c r="F202" s="6"/>
      <c r="G202" s="6"/>
      <c r="H202" s="6"/>
      <c r="I202" s="6">
        <v>3.6</v>
      </c>
      <c r="J202" s="6">
        <v>3.5</v>
      </c>
      <c r="K202" s="6"/>
      <c r="L202" s="6"/>
      <c r="M202" s="6"/>
      <c r="N202" s="6"/>
      <c r="O202" s="6"/>
      <c r="P202" s="6"/>
      <c r="Q202" s="188"/>
      <c r="R202" s="188"/>
      <c r="S202" s="140">
        <f t="shared" si="238"/>
        <v>0</v>
      </c>
      <c r="T202" s="141">
        <f t="shared" si="233"/>
        <v>0</v>
      </c>
      <c r="U202" s="120"/>
      <c r="V202" s="120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97"/>
      <c r="AH202" s="197"/>
      <c r="AI202" s="128">
        <f t="shared" si="239"/>
        <v>3.6</v>
      </c>
      <c r="AJ202" s="129">
        <f t="shared" si="234"/>
        <v>3.5</v>
      </c>
      <c r="AK202" s="102">
        <f t="shared" si="236"/>
        <v>0</v>
      </c>
      <c r="AL202" s="102">
        <f t="shared" si="235"/>
        <v>0</v>
      </c>
      <c r="AM202" s="102">
        <f t="shared" si="235"/>
        <v>0</v>
      </c>
      <c r="AN202" s="102">
        <f t="shared" si="235"/>
        <v>0</v>
      </c>
      <c r="AO202" s="102">
        <f t="shared" si="235"/>
        <v>3.6</v>
      </c>
      <c r="AP202" s="102">
        <f t="shared" si="235"/>
        <v>3.5</v>
      </c>
      <c r="AQ202" s="102">
        <f t="shared" si="235"/>
        <v>0</v>
      </c>
      <c r="AR202" s="102">
        <f t="shared" si="235"/>
        <v>0</v>
      </c>
      <c r="AS202" s="102">
        <f t="shared" si="235"/>
        <v>0</v>
      </c>
      <c r="AT202" s="102">
        <f t="shared" si="235"/>
        <v>0</v>
      </c>
      <c r="AU202" s="102">
        <f t="shared" si="235"/>
        <v>0</v>
      </c>
      <c r="AV202" s="102">
        <f t="shared" si="235"/>
        <v>0</v>
      </c>
      <c r="AW202" s="102">
        <f t="shared" si="235"/>
        <v>0</v>
      </c>
      <c r="AX202" s="102">
        <f t="shared" si="235"/>
        <v>0</v>
      </c>
      <c r="AY202" s="146">
        <f t="shared" si="144"/>
        <v>0</v>
      </c>
      <c r="AZ202" s="146">
        <f t="shared" si="144"/>
        <v>0</v>
      </c>
      <c r="BA202" s="146">
        <f t="shared" si="144"/>
        <v>0</v>
      </c>
      <c r="BB202" s="146">
        <f t="shared" si="144"/>
        <v>0</v>
      </c>
      <c r="BC202" s="146">
        <f t="shared" si="144"/>
        <v>0</v>
      </c>
      <c r="BD202" s="146">
        <f t="shared" si="144"/>
        <v>0</v>
      </c>
      <c r="BE202" s="146">
        <f t="shared" si="210"/>
        <v>0</v>
      </c>
      <c r="BF202" s="146">
        <f t="shared" si="210"/>
        <v>0</v>
      </c>
      <c r="BG202" s="146">
        <f t="shared" si="210"/>
        <v>0</v>
      </c>
      <c r="BH202" s="146">
        <f t="shared" si="210"/>
        <v>0</v>
      </c>
      <c r="BI202" s="146">
        <f t="shared" si="210"/>
        <v>0</v>
      </c>
      <c r="BJ202" s="146">
        <f t="shared" si="210"/>
        <v>0</v>
      </c>
      <c r="BK202" s="146">
        <f t="shared" si="159"/>
        <v>0</v>
      </c>
      <c r="BL202" s="146">
        <f t="shared" si="131"/>
        <v>0</v>
      </c>
      <c r="BM202" s="146">
        <f t="shared" si="131"/>
        <v>0</v>
      </c>
      <c r="BN202" s="146">
        <f t="shared" si="131"/>
        <v>0</v>
      </c>
      <c r="BO202" s="181">
        <f t="shared" si="155"/>
        <v>0</v>
      </c>
    </row>
    <row r="203" spans="1:67" ht="15" customHeight="1" x14ac:dyDescent="0.25">
      <c r="A203" s="26" t="s">
        <v>318</v>
      </c>
      <c r="B203" s="105" t="s">
        <v>319</v>
      </c>
      <c r="C203" s="136">
        <f>C204</f>
        <v>1300.3</v>
      </c>
      <c r="D203" s="137">
        <f t="shared" ref="D203:R203" si="240">D204</f>
        <v>1105.5999999999999</v>
      </c>
      <c r="E203" s="117">
        <f t="shared" si="240"/>
        <v>464.3</v>
      </c>
      <c r="F203" s="117">
        <f t="shared" si="240"/>
        <v>360.6</v>
      </c>
      <c r="G203" s="117">
        <f t="shared" si="240"/>
        <v>0</v>
      </c>
      <c r="H203" s="117">
        <f t="shared" si="240"/>
        <v>0</v>
      </c>
      <c r="I203" s="117">
        <f t="shared" si="240"/>
        <v>14</v>
      </c>
      <c r="J203" s="117">
        <f t="shared" si="240"/>
        <v>4.5999999999999996</v>
      </c>
      <c r="K203" s="117">
        <f t="shared" si="240"/>
        <v>799</v>
      </c>
      <c r="L203" s="117">
        <f t="shared" si="240"/>
        <v>740.4</v>
      </c>
      <c r="M203" s="117">
        <f t="shared" si="240"/>
        <v>13.6</v>
      </c>
      <c r="N203" s="117">
        <f t="shared" si="240"/>
        <v>0</v>
      </c>
      <c r="O203" s="117">
        <f t="shared" si="240"/>
        <v>0</v>
      </c>
      <c r="P203" s="117">
        <f t="shared" si="240"/>
        <v>0</v>
      </c>
      <c r="Q203" s="187">
        <f t="shared" si="240"/>
        <v>9.4</v>
      </c>
      <c r="R203" s="187">
        <f t="shared" si="240"/>
        <v>0</v>
      </c>
      <c r="S203" s="136">
        <f>S204</f>
        <v>1.6999999999999993</v>
      </c>
      <c r="T203" s="137">
        <f t="shared" ref="T203:AH203" si="241">T204</f>
        <v>-27.7</v>
      </c>
      <c r="U203" s="119">
        <f t="shared" si="241"/>
        <v>0</v>
      </c>
      <c r="V203" s="119">
        <f t="shared" si="241"/>
        <v>0</v>
      </c>
      <c r="W203" s="119">
        <f t="shared" si="241"/>
        <v>0</v>
      </c>
      <c r="X203" s="119">
        <f t="shared" si="241"/>
        <v>0</v>
      </c>
      <c r="Y203" s="119">
        <f t="shared" si="241"/>
        <v>4.8</v>
      </c>
      <c r="Z203" s="119">
        <f t="shared" si="241"/>
        <v>2.7</v>
      </c>
      <c r="AA203" s="119">
        <f t="shared" si="241"/>
        <v>-31.3</v>
      </c>
      <c r="AB203" s="119">
        <f t="shared" si="241"/>
        <v>-30.4</v>
      </c>
      <c r="AC203" s="119">
        <f t="shared" si="241"/>
        <v>0</v>
      </c>
      <c r="AD203" s="119">
        <f t="shared" si="241"/>
        <v>0</v>
      </c>
      <c r="AE203" s="119">
        <f t="shared" si="241"/>
        <v>0</v>
      </c>
      <c r="AF203" s="119">
        <f t="shared" si="241"/>
        <v>0</v>
      </c>
      <c r="AG203" s="196">
        <f t="shared" si="241"/>
        <v>28.2</v>
      </c>
      <c r="AH203" s="196">
        <f t="shared" si="241"/>
        <v>0</v>
      </c>
      <c r="AI203" s="13">
        <f>AI204</f>
        <v>1302</v>
      </c>
      <c r="AJ203" s="11">
        <f t="shared" ref="AJ203:AX203" si="242">AJ204</f>
        <v>1077.9000000000001</v>
      </c>
      <c r="AK203" s="94">
        <f t="shared" si="242"/>
        <v>464.3</v>
      </c>
      <c r="AL203" s="94">
        <f t="shared" si="242"/>
        <v>360.6</v>
      </c>
      <c r="AM203" s="94">
        <f t="shared" si="242"/>
        <v>0</v>
      </c>
      <c r="AN203" s="94">
        <f t="shared" si="242"/>
        <v>0</v>
      </c>
      <c r="AO203" s="94">
        <f t="shared" si="242"/>
        <v>18.8</v>
      </c>
      <c r="AP203" s="94">
        <f t="shared" si="242"/>
        <v>7.3</v>
      </c>
      <c r="AQ203" s="94">
        <f t="shared" si="242"/>
        <v>767.7</v>
      </c>
      <c r="AR203" s="94">
        <f t="shared" si="242"/>
        <v>710</v>
      </c>
      <c r="AS203" s="94">
        <f t="shared" si="242"/>
        <v>13.6</v>
      </c>
      <c r="AT203" s="94">
        <f t="shared" si="242"/>
        <v>0</v>
      </c>
      <c r="AU203" s="94">
        <f t="shared" si="242"/>
        <v>0</v>
      </c>
      <c r="AV203" s="94">
        <f t="shared" si="242"/>
        <v>0</v>
      </c>
      <c r="AW203" s="94">
        <f t="shared" si="242"/>
        <v>37.6</v>
      </c>
      <c r="AX203" s="94">
        <f t="shared" si="242"/>
        <v>0</v>
      </c>
      <c r="AY203" s="146">
        <f t="shared" si="144"/>
        <v>-1.7000000000000455</v>
      </c>
      <c r="AZ203" s="146">
        <f t="shared" si="144"/>
        <v>27.699999999999818</v>
      </c>
      <c r="BA203" s="146">
        <f t="shared" si="144"/>
        <v>0</v>
      </c>
      <c r="BB203" s="146">
        <f t="shared" si="144"/>
        <v>0</v>
      </c>
      <c r="BC203" s="146">
        <f t="shared" si="144"/>
        <v>0</v>
      </c>
      <c r="BD203" s="146">
        <f t="shared" si="144"/>
        <v>0</v>
      </c>
      <c r="BE203" s="146">
        <f t="shared" si="210"/>
        <v>-4.8000000000000007</v>
      </c>
      <c r="BF203" s="146">
        <f t="shared" si="210"/>
        <v>-2.7</v>
      </c>
      <c r="BG203" s="146">
        <f t="shared" si="210"/>
        <v>31.299999999999955</v>
      </c>
      <c r="BH203" s="146">
        <f t="shared" si="210"/>
        <v>30.399999999999977</v>
      </c>
      <c r="BI203" s="146">
        <f t="shared" si="210"/>
        <v>0</v>
      </c>
      <c r="BJ203" s="146">
        <f t="shared" si="210"/>
        <v>0</v>
      </c>
      <c r="BK203" s="146">
        <f t="shared" si="159"/>
        <v>0</v>
      </c>
      <c r="BL203" s="146">
        <f t="shared" si="131"/>
        <v>0</v>
      </c>
      <c r="BM203" s="146">
        <f t="shared" si="131"/>
        <v>-28.200000000000003</v>
      </c>
      <c r="BN203" s="146">
        <f t="shared" si="131"/>
        <v>0</v>
      </c>
      <c r="BO203" s="181">
        <f t="shared" si="155"/>
        <v>-4.6185277824406512E-14</v>
      </c>
    </row>
    <row r="204" spans="1:67" x14ac:dyDescent="0.25">
      <c r="A204" s="27"/>
      <c r="B204" s="19" t="s">
        <v>308</v>
      </c>
      <c r="C204" s="139">
        <f t="shared" ref="C204:D207" si="243">E204+G204+I204+K204+M204+O204+Q204</f>
        <v>1300.3</v>
      </c>
      <c r="D204" s="139">
        <f t="shared" si="243"/>
        <v>1105.5999999999999</v>
      </c>
      <c r="E204" s="6">
        <v>464.3</v>
      </c>
      <c r="F204" s="6">
        <v>360.6</v>
      </c>
      <c r="G204" s="6"/>
      <c r="H204" s="6"/>
      <c r="I204" s="6">
        <f>SUM(I205:I207)</f>
        <v>14</v>
      </c>
      <c r="J204" s="6">
        <f>SUM(J205:J207)</f>
        <v>4.5999999999999996</v>
      </c>
      <c r="K204" s="6">
        <v>799</v>
      </c>
      <c r="L204" s="6">
        <v>740.4</v>
      </c>
      <c r="M204" s="6">
        <v>13.6</v>
      </c>
      <c r="N204" s="117"/>
      <c r="O204" s="117"/>
      <c r="P204" s="117"/>
      <c r="Q204" s="188">
        <f>'[1]4 priedas_ nepanaudotos lėšos'!C72</f>
        <v>9.4</v>
      </c>
      <c r="R204" s="188">
        <f>'[1]4 priedas_ nepanaudotos lėšos'!D72</f>
        <v>0</v>
      </c>
      <c r="S204" s="139">
        <f t="shared" ref="S204:T207" si="244">U204+W204+Y204+AA204+AC204+AE204+AG204</f>
        <v>1.6999999999999993</v>
      </c>
      <c r="T204" s="139">
        <f t="shared" si="244"/>
        <v>-27.7</v>
      </c>
      <c r="U204" s="120"/>
      <c r="V204" s="120"/>
      <c r="W204" s="120"/>
      <c r="X204" s="120"/>
      <c r="Y204" s="120">
        <f>SUM(Y205:Y207)</f>
        <v>4.8</v>
      </c>
      <c r="Z204" s="120">
        <f>SUM(Z205:Z207)</f>
        <v>2.7</v>
      </c>
      <c r="AA204" s="120">
        <v>-31.3</v>
      </c>
      <c r="AB204" s="120">
        <v>-30.4</v>
      </c>
      <c r="AC204" s="120"/>
      <c r="AD204" s="120"/>
      <c r="AE204" s="120"/>
      <c r="AF204" s="120"/>
      <c r="AG204" s="215">
        <f>'[1]4 priedas_ nepanaudotos lėšos'!O72</f>
        <v>28.2</v>
      </c>
      <c r="AH204" s="215">
        <f>'[1]4 priedas_ nepanaudotos lėšos'!P72</f>
        <v>0</v>
      </c>
      <c r="AI204" s="101">
        <f t="shared" ref="AI204:AJ207" si="245">AK204+AM204+AO204+AQ204+AS204+AU204+AW204</f>
        <v>1302</v>
      </c>
      <c r="AJ204" s="101">
        <f t="shared" si="245"/>
        <v>1077.9000000000001</v>
      </c>
      <c r="AK204" s="5">
        <f>E204+U204</f>
        <v>464.3</v>
      </c>
      <c r="AL204" s="5">
        <f t="shared" ref="AL204:AO205" si="246">F204+V204</f>
        <v>360.6</v>
      </c>
      <c r="AM204" s="5">
        <f t="shared" si="246"/>
        <v>0</v>
      </c>
      <c r="AN204" s="5">
        <f t="shared" si="246"/>
        <v>0</v>
      </c>
      <c r="AO204" s="5">
        <f>I204+Y204</f>
        <v>18.8</v>
      </c>
      <c r="AP204" s="5">
        <f t="shared" ref="AP204:AX207" si="247">J204+Z204</f>
        <v>7.3</v>
      </c>
      <c r="AQ204" s="5">
        <f t="shared" si="247"/>
        <v>767.7</v>
      </c>
      <c r="AR204" s="5">
        <f t="shared" si="247"/>
        <v>710</v>
      </c>
      <c r="AS204" s="5">
        <f t="shared" si="247"/>
        <v>13.6</v>
      </c>
      <c r="AT204" s="5">
        <f t="shared" si="247"/>
        <v>0</v>
      </c>
      <c r="AU204" s="5">
        <f t="shared" si="247"/>
        <v>0</v>
      </c>
      <c r="AV204" s="5">
        <f t="shared" si="247"/>
        <v>0</v>
      </c>
      <c r="AW204" s="5">
        <f t="shared" si="247"/>
        <v>37.6</v>
      </c>
      <c r="AX204" s="5">
        <f t="shared" si="247"/>
        <v>0</v>
      </c>
      <c r="AY204" s="146">
        <f t="shared" si="144"/>
        <v>-1.7000000000000455</v>
      </c>
      <c r="AZ204" s="146">
        <f t="shared" si="144"/>
        <v>27.699999999999818</v>
      </c>
      <c r="BA204" s="146">
        <f t="shared" si="144"/>
        <v>0</v>
      </c>
      <c r="BB204" s="146">
        <f t="shared" si="144"/>
        <v>0</v>
      </c>
      <c r="BC204" s="146">
        <f t="shared" si="144"/>
        <v>0</v>
      </c>
      <c r="BD204" s="146">
        <f t="shared" si="144"/>
        <v>0</v>
      </c>
      <c r="BE204" s="146">
        <f t="shared" si="210"/>
        <v>-4.8000000000000007</v>
      </c>
      <c r="BF204" s="146">
        <f t="shared" si="210"/>
        <v>-2.7</v>
      </c>
      <c r="BG204" s="146">
        <f t="shared" si="210"/>
        <v>31.299999999999955</v>
      </c>
      <c r="BH204" s="146">
        <f t="shared" si="210"/>
        <v>30.399999999999977</v>
      </c>
      <c r="BI204" s="146">
        <f t="shared" si="210"/>
        <v>0</v>
      </c>
      <c r="BJ204" s="146">
        <f t="shared" si="210"/>
        <v>0</v>
      </c>
      <c r="BK204" s="146">
        <f t="shared" si="159"/>
        <v>0</v>
      </c>
      <c r="BL204" s="146">
        <f t="shared" si="131"/>
        <v>0</v>
      </c>
      <c r="BM204" s="146">
        <f t="shared" si="131"/>
        <v>-28.200000000000003</v>
      </c>
      <c r="BN204" s="146">
        <f t="shared" si="131"/>
        <v>0</v>
      </c>
      <c r="BO204" s="181">
        <f t="shared" si="155"/>
        <v>-4.6185277824406512E-14</v>
      </c>
    </row>
    <row r="205" spans="1:67" ht="27" x14ac:dyDescent="0.3">
      <c r="A205" s="27"/>
      <c r="B205" s="29" t="s">
        <v>263</v>
      </c>
      <c r="C205" s="140">
        <f>E205+G205+I205+K205+M205+O205+Q205</f>
        <v>9.6999999999999993</v>
      </c>
      <c r="D205" s="141">
        <f t="shared" si="243"/>
        <v>0.4</v>
      </c>
      <c r="E205" s="125"/>
      <c r="F205" s="125"/>
      <c r="G205" s="125"/>
      <c r="H205" s="125"/>
      <c r="I205" s="122">
        <v>9.6999999999999993</v>
      </c>
      <c r="J205" s="122">
        <v>0.4</v>
      </c>
      <c r="K205" s="125"/>
      <c r="L205" s="125"/>
      <c r="M205" s="125"/>
      <c r="N205" s="125"/>
      <c r="O205" s="125"/>
      <c r="P205" s="125"/>
      <c r="Q205" s="192"/>
      <c r="R205" s="192"/>
      <c r="S205" s="140">
        <f>U205+W205+Y205+AA205+AC205+AE205+AG205</f>
        <v>4.8</v>
      </c>
      <c r="T205" s="141">
        <f t="shared" si="244"/>
        <v>2.7</v>
      </c>
      <c r="U205" s="127"/>
      <c r="V205" s="127"/>
      <c r="W205" s="127"/>
      <c r="X205" s="127"/>
      <c r="Y205" s="127">
        <v>4.8</v>
      </c>
      <c r="Z205" s="127">
        <v>2.7</v>
      </c>
      <c r="AA205" s="127"/>
      <c r="AB205" s="127"/>
      <c r="AC205" s="127"/>
      <c r="AD205" s="127"/>
      <c r="AE205" s="127"/>
      <c r="AF205" s="127"/>
      <c r="AG205" s="201"/>
      <c r="AH205" s="201"/>
      <c r="AI205" s="128">
        <f>AK205+AM205+AO205+AQ205+AS205+AU205+AW205</f>
        <v>14.5</v>
      </c>
      <c r="AJ205" s="129">
        <f t="shared" si="245"/>
        <v>3.1</v>
      </c>
      <c r="AK205" s="102">
        <f t="shared" ref="AK205" si="248">E205+U205</f>
        <v>0</v>
      </c>
      <c r="AL205" s="102">
        <f t="shared" si="246"/>
        <v>0</v>
      </c>
      <c r="AM205" s="102">
        <f t="shared" si="246"/>
        <v>0</v>
      </c>
      <c r="AN205" s="102">
        <f t="shared" si="246"/>
        <v>0</v>
      </c>
      <c r="AO205" s="102">
        <f t="shared" si="246"/>
        <v>14.5</v>
      </c>
      <c r="AP205" s="102">
        <f t="shared" si="247"/>
        <v>3.1</v>
      </c>
      <c r="AQ205" s="102">
        <f t="shared" si="247"/>
        <v>0</v>
      </c>
      <c r="AR205" s="102">
        <f t="shared" si="247"/>
        <v>0</v>
      </c>
      <c r="AS205" s="102">
        <f t="shared" si="247"/>
        <v>0</v>
      </c>
      <c r="AT205" s="102">
        <f t="shared" si="247"/>
        <v>0</v>
      </c>
      <c r="AU205" s="102">
        <f t="shared" si="247"/>
        <v>0</v>
      </c>
      <c r="AV205" s="102">
        <f t="shared" si="247"/>
        <v>0</v>
      </c>
      <c r="AW205" s="102">
        <f t="shared" si="247"/>
        <v>0</v>
      </c>
      <c r="AX205" s="102">
        <f t="shared" si="247"/>
        <v>0</v>
      </c>
      <c r="AY205" s="146">
        <f t="shared" si="144"/>
        <v>-4.8000000000000007</v>
      </c>
      <c r="AZ205" s="146">
        <f t="shared" si="144"/>
        <v>-2.7</v>
      </c>
      <c r="BA205" s="146">
        <f t="shared" si="144"/>
        <v>0</v>
      </c>
      <c r="BB205" s="146">
        <f t="shared" si="144"/>
        <v>0</v>
      </c>
      <c r="BC205" s="146">
        <f t="shared" si="144"/>
        <v>0</v>
      </c>
      <c r="BD205" s="146">
        <f t="shared" si="144"/>
        <v>0</v>
      </c>
      <c r="BE205" s="146">
        <f t="shared" si="210"/>
        <v>-4.8000000000000007</v>
      </c>
      <c r="BF205" s="146">
        <f t="shared" si="210"/>
        <v>-2.7</v>
      </c>
      <c r="BG205" s="146">
        <f t="shared" si="210"/>
        <v>0</v>
      </c>
      <c r="BH205" s="146">
        <f t="shared" si="210"/>
        <v>0</v>
      </c>
      <c r="BI205" s="146">
        <f t="shared" si="210"/>
        <v>0</v>
      </c>
      <c r="BJ205" s="146">
        <f t="shared" si="210"/>
        <v>0</v>
      </c>
      <c r="BK205" s="146">
        <f t="shared" si="159"/>
        <v>0</v>
      </c>
      <c r="BL205" s="146">
        <f t="shared" si="159"/>
        <v>0</v>
      </c>
      <c r="BM205" s="146">
        <f t="shared" si="159"/>
        <v>0</v>
      </c>
      <c r="BN205" s="146">
        <f t="shared" si="159"/>
        <v>0</v>
      </c>
      <c r="BO205" s="181">
        <f t="shared" si="155"/>
        <v>0</v>
      </c>
    </row>
    <row r="206" spans="1:67" ht="40.200000000000003" x14ac:dyDescent="0.3">
      <c r="A206" s="27"/>
      <c r="B206" s="29" t="s">
        <v>408</v>
      </c>
      <c r="C206" s="140">
        <f>E206+G206+I206+K206+M206+O206+Q206</f>
        <v>0.3</v>
      </c>
      <c r="D206" s="141">
        <f t="shared" si="243"/>
        <v>0.3</v>
      </c>
      <c r="E206" s="125"/>
      <c r="F206" s="125"/>
      <c r="G206" s="125"/>
      <c r="H206" s="125"/>
      <c r="I206" s="122">
        <v>0.3</v>
      </c>
      <c r="J206" s="122">
        <v>0.3</v>
      </c>
      <c r="K206" s="125"/>
      <c r="L206" s="125"/>
      <c r="M206" s="125"/>
      <c r="N206" s="125"/>
      <c r="O206" s="125"/>
      <c r="P206" s="125"/>
      <c r="Q206" s="192"/>
      <c r="R206" s="192"/>
      <c r="S206" s="140">
        <f t="shared" ref="S206:S207" si="249">U206+W206+Y206+AA206+AC206+AE206+AG206</f>
        <v>0</v>
      </c>
      <c r="T206" s="141">
        <f t="shared" si="244"/>
        <v>0</v>
      </c>
      <c r="U206" s="127"/>
      <c r="V206" s="127"/>
      <c r="W206" s="127"/>
      <c r="X206" s="127"/>
      <c r="Y206" s="120"/>
      <c r="Z206" s="120"/>
      <c r="AA206" s="127"/>
      <c r="AB206" s="127"/>
      <c r="AC206" s="127"/>
      <c r="AD206" s="127"/>
      <c r="AE206" s="127"/>
      <c r="AF206" s="127"/>
      <c r="AG206" s="201"/>
      <c r="AH206" s="201"/>
      <c r="AI206" s="128">
        <f>AK206+AM206+AO206+AQ206+AS206+AU206+AW206</f>
        <v>0.3</v>
      </c>
      <c r="AJ206" s="129">
        <f t="shared" si="245"/>
        <v>0.3</v>
      </c>
      <c r="AK206" s="102"/>
      <c r="AL206" s="102"/>
      <c r="AM206" s="102"/>
      <c r="AN206" s="102"/>
      <c r="AO206" s="102">
        <f>I206+Y206</f>
        <v>0.3</v>
      </c>
      <c r="AP206" s="102">
        <f t="shared" si="247"/>
        <v>0.3</v>
      </c>
      <c r="AQ206" s="102"/>
      <c r="AR206" s="102"/>
      <c r="AS206" s="102"/>
      <c r="AT206" s="102"/>
      <c r="AU206" s="102"/>
      <c r="AV206" s="102"/>
      <c r="AW206" s="102"/>
      <c r="AX206" s="102"/>
      <c r="AY206" s="146"/>
      <c r="AZ206" s="146"/>
      <c r="BA206" s="146"/>
      <c r="BB206" s="146"/>
      <c r="BC206" s="146"/>
      <c r="BD206" s="146"/>
      <c r="BE206" s="146">
        <f t="shared" si="210"/>
        <v>0</v>
      </c>
      <c r="BF206" s="146">
        <f t="shared" si="210"/>
        <v>0</v>
      </c>
      <c r="BG206" s="146"/>
      <c r="BH206" s="146"/>
      <c r="BI206" s="146"/>
      <c r="BJ206" s="146"/>
      <c r="BK206" s="146"/>
      <c r="BL206" s="146"/>
      <c r="BM206" s="146"/>
      <c r="BN206" s="146"/>
      <c r="BO206" s="181"/>
    </row>
    <row r="207" spans="1:67" ht="26.4" x14ac:dyDescent="0.25">
      <c r="A207" s="27"/>
      <c r="B207" s="29" t="s">
        <v>310</v>
      </c>
      <c r="C207" s="140">
        <f>E207+G207+I207+K207+M207+O207+Q207</f>
        <v>4</v>
      </c>
      <c r="D207" s="141">
        <f t="shared" si="243"/>
        <v>3.9</v>
      </c>
      <c r="E207" s="122"/>
      <c r="F207" s="122"/>
      <c r="G207" s="122"/>
      <c r="H207" s="122"/>
      <c r="I207" s="122">
        <v>4</v>
      </c>
      <c r="J207" s="122">
        <v>3.9</v>
      </c>
      <c r="K207" s="122"/>
      <c r="L207" s="122"/>
      <c r="M207" s="122"/>
      <c r="N207" s="122"/>
      <c r="O207" s="122"/>
      <c r="P207" s="122"/>
      <c r="Q207" s="189"/>
      <c r="R207" s="189"/>
      <c r="S207" s="140">
        <f t="shared" si="249"/>
        <v>0</v>
      </c>
      <c r="T207" s="141">
        <f t="shared" si="244"/>
        <v>0</v>
      </c>
      <c r="U207" s="123"/>
      <c r="V207" s="123"/>
      <c r="W207" s="123"/>
      <c r="X207" s="123"/>
      <c r="Y207" s="123"/>
      <c r="Z207" s="123"/>
      <c r="AA207" s="123"/>
      <c r="AB207" s="123"/>
      <c r="AC207" s="123"/>
      <c r="AD207" s="123"/>
      <c r="AE207" s="123"/>
      <c r="AF207" s="123"/>
      <c r="AG207" s="198"/>
      <c r="AH207" s="198"/>
      <c r="AI207" s="128">
        <f>AK207+AM207+AO207+AQ207+AS207+AU207+AW207</f>
        <v>4</v>
      </c>
      <c r="AJ207" s="129">
        <f t="shared" si="245"/>
        <v>3.9</v>
      </c>
      <c r="AK207" s="102">
        <f t="shared" ref="AK207:AO207" si="250">E207+U207</f>
        <v>0</v>
      </c>
      <c r="AL207" s="102">
        <f t="shared" si="250"/>
        <v>0</v>
      </c>
      <c r="AM207" s="102">
        <f t="shared" si="250"/>
        <v>0</v>
      </c>
      <c r="AN207" s="102">
        <f t="shared" si="250"/>
        <v>0</v>
      </c>
      <c r="AO207" s="102">
        <f t="shared" si="250"/>
        <v>4</v>
      </c>
      <c r="AP207" s="102">
        <f t="shared" si="247"/>
        <v>3.9</v>
      </c>
      <c r="AQ207" s="102">
        <f t="shared" si="247"/>
        <v>0</v>
      </c>
      <c r="AR207" s="102">
        <f t="shared" si="247"/>
        <v>0</v>
      </c>
      <c r="AS207" s="102">
        <f t="shared" si="247"/>
        <v>0</v>
      </c>
      <c r="AT207" s="102">
        <f t="shared" si="247"/>
        <v>0</v>
      </c>
      <c r="AU207" s="102">
        <f t="shared" si="247"/>
        <v>0</v>
      </c>
      <c r="AV207" s="102">
        <f t="shared" si="247"/>
        <v>0</v>
      </c>
      <c r="AW207" s="102">
        <f t="shared" si="247"/>
        <v>0</v>
      </c>
      <c r="AX207" s="102">
        <f t="shared" si="247"/>
        <v>0</v>
      </c>
      <c r="AY207" s="146">
        <f t="shared" si="144"/>
        <v>0</v>
      </c>
      <c r="AZ207" s="146">
        <f t="shared" si="144"/>
        <v>0</v>
      </c>
      <c r="BA207" s="146">
        <f t="shared" si="144"/>
        <v>0</v>
      </c>
      <c r="BB207" s="146">
        <f t="shared" si="144"/>
        <v>0</v>
      </c>
      <c r="BC207" s="146">
        <f t="shared" si="144"/>
        <v>0</v>
      </c>
      <c r="BD207" s="146">
        <f t="shared" si="144"/>
        <v>0</v>
      </c>
      <c r="BE207" s="146">
        <f t="shared" si="210"/>
        <v>0</v>
      </c>
      <c r="BF207" s="146">
        <f t="shared" si="210"/>
        <v>0</v>
      </c>
      <c r="BG207" s="146">
        <f t="shared" si="210"/>
        <v>0</v>
      </c>
      <c r="BH207" s="146">
        <f t="shared" si="210"/>
        <v>0</v>
      </c>
      <c r="BI207" s="146">
        <f t="shared" si="210"/>
        <v>0</v>
      </c>
      <c r="BJ207" s="146">
        <f t="shared" si="210"/>
        <v>0</v>
      </c>
      <c r="BK207" s="146">
        <f t="shared" si="159"/>
        <v>0</v>
      </c>
      <c r="BL207" s="146">
        <f t="shared" si="159"/>
        <v>0</v>
      </c>
      <c r="BM207" s="146">
        <f t="shared" si="159"/>
        <v>0</v>
      </c>
      <c r="BN207" s="146">
        <f t="shared" si="159"/>
        <v>0</v>
      </c>
      <c r="BO207" s="181">
        <f t="shared" si="155"/>
        <v>0</v>
      </c>
    </row>
    <row r="208" spans="1:67" ht="15" customHeight="1" x14ac:dyDescent="0.25">
      <c r="A208" s="26" t="s">
        <v>31</v>
      </c>
      <c r="B208" s="105" t="s">
        <v>320</v>
      </c>
      <c r="C208" s="136">
        <f>C209</f>
        <v>730.8</v>
      </c>
      <c r="D208" s="137">
        <f t="shared" ref="D208:R208" si="251">D209</f>
        <v>639.70000000000005</v>
      </c>
      <c r="E208" s="117">
        <f t="shared" si="251"/>
        <v>257.5</v>
      </c>
      <c r="F208" s="117">
        <f t="shared" si="251"/>
        <v>198</v>
      </c>
      <c r="G208" s="117">
        <f t="shared" si="251"/>
        <v>0</v>
      </c>
      <c r="H208" s="117">
        <f t="shared" si="251"/>
        <v>0</v>
      </c>
      <c r="I208" s="117">
        <f t="shared" si="251"/>
        <v>12.799999999999999</v>
      </c>
      <c r="J208" s="117">
        <f t="shared" si="251"/>
        <v>10</v>
      </c>
      <c r="K208" s="117">
        <f t="shared" si="251"/>
        <v>448.3</v>
      </c>
      <c r="L208" s="117">
        <f t="shared" si="251"/>
        <v>431.7</v>
      </c>
      <c r="M208" s="117">
        <f t="shared" si="251"/>
        <v>5.8</v>
      </c>
      <c r="N208" s="117">
        <f t="shared" si="251"/>
        <v>0</v>
      </c>
      <c r="O208" s="117">
        <f t="shared" si="251"/>
        <v>0</v>
      </c>
      <c r="P208" s="117">
        <f t="shared" si="251"/>
        <v>0</v>
      </c>
      <c r="Q208" s="187">
        <f t="shared" si="251"/>
        <v>6.3999999999999995</v>
      </c>
      <c r="R208" s="187">
        <f t="shared" si="251"/>
        <v>0</v>
      </c>
      <c r="S208" s="136">
        <f>S209</f>
        <v>34.6</v>
      </c>
      <c r="T208" s="137">
        <f t="shared" ref="T208:AH208" si="252">T209</f>
        <v>11.700000000000001</v>
      </c>
      <c r="U208" s="119">
        <f t="shared" si="252"/>
        <v>0</v>
      </c>
      <c r="V208" s="119">
        <f t="shared" si="252"/>
        <v>0</v>
      </c>
      <c r="W208" s="119">
        <f t="shared" si="252"/>
        <v>0</v>
      </c>
      <c r="X208" s="119">
        <f t="shared" si="252"/>
        <v>0</v>
      </c>
      <c r="Y208" s="119">
        <f t="shared" si="252"/>
        <v>1.6</v>
      </c>
      <c r="Z208" s="119">
        <f t="shared" si="252"/>
        <v>0.9</v>
      </c>
      <c r="AA208" s="119">
        <f t="shared" si="252"/>
        <v>21.9</v>
      </c>
      <c r="AB208" s="119">
        <f t="shared" si="252"/>
        <v>10.8</v>
      </c>
      <c r="AC208" s="119">
        <f t="shared" si="252"/>
        <v>0</v>
      </c>
      <c r="AD208" s="119">
        <f t="shared" si="252"/>
        <v>0</v>
      </c>
      <c r="AE208" s="119">
        <f t="shared" si="252"/>
        <v>0</v>
      </c>
      <c r="AF208" s="119">
        <f t="shared" si="252"/>
        <v>0</v>
      </c>
      <c r="AG208" s="196">
        <f t="shared" si="252"/>
        <v>11.1</v>
      </c>
      <c r="AH208" s="196">
        <f t="shared" si="252"/>
        <v>0</v>
      </c>
      <c r="AI208" s="13">
        <f>AI209</f>
        <v>765.39999999999986</v>
      </c>
      <c r="AJ208" s="11">
        <f t="shared" ref="AJ208:AX208" si="253">AJ209</f>
        <v>651.4</v>
      </c>
      <c r="AK208" s="94">
        <f t="shared" si="253"/>
        <v>257.5</v>
      </c>
      <c r="AL208" s="94">
        <f t="shared" si="253"/>
        <v>198</v>
      </c>
      <c r="AM208" s="94">
        <f t="shared" si="253"/>
        <v>0</v>
      </c>
      <c r="AN208" s="94">
        <f t="shared" si="253"/>
        <v>0</v>
      </c>
      <c r="AO208" s="94">
        <f t="shared" si="253"/>
        <v>14.399999999999999</v>
      </c>
      <c r="AP208" s="94">
        <f t="shared" si="253"/>
        <v>10.9</v>
      </c>
      <c r="AQ208" s="94">
        <f t="shared" si="253"/>
        <v>470.2</v>
      </c>
      <c r="AR208" s="94">
        <f t="shared" si="253"/>
        <v>442.5</v>
      </c>
      <c r="AS208" s="94">
        <f t="shared" si="253"/>
        <v>5.8</v>
      </c>
      <c r="AT208" s="94">
        <f t="shared" si="253"/>
        <v>0</v>
      </c>
      <c r="AU208" s="94">
        <f t="shared" si="253"/>
        <v>0</v>
      </c>
      <c r="AV208" s="94">
        <f t="shared" si="253"/>
        <v>0</v>
      </c>
      <c r="AW208" s="94">
        <f t="shared" si="253"/>
        <v>17.5</v>
      </c>
      <c r="AX208" s="94">
        <f t="shared" si="253"/>
        <v>0</v>
      </c>
      <c r="AY208" s="146">
        <f t="shared" si="144"/>
        <v>-34.599999999999909</v>
      </c>
      <c r="AZ208" s="146">
        <f t="shared" si="144"/>
        <v>-11.699999999999932</v>
      </c>
      <c r="BA208" s="146">
        <f t="shared" si="144"/>
        <v>0</v>
      </c>
      <c r="BB208" s="146">
        <f t="shared" si="144"/>
        <v>0</v>
      </c>
      <c r="BC208" s="146">
        <f t="shared" si="144"/>
        <v>0</v>
      </c>
      <c r="BD208" s="146">
        <f t="shared" si="144"/>
        <v>0</v>
      </c>
      <c r="BE208" s="146">
        <f t="shared" si="210"/>
        <v>-1.5999999999999996</v>
      </c>
      <c r="BF208" s="146">
        <f t="shared" si="210"/>
        <v>-0.90000000000000036</v>
      </c>
      <c r="BG208" s="146">
        <f t="shared" si="210"/>
        <v>-21.899999999999977</v>
      </c>
      <c r="BH208" s="146">
        <f t="shared" si="210"/>
        <v>-10.800000000000011</v>
      </c>
      <c r="BI208" s="146">
        <f t="shared" si="210"/>
        <v>0</v>
      </c>
      <c r="BJ208" s="146">
        <f t="shared" si="210"/>
        <v>0</v>
      </c>
      <c r="BK208" s="146">
        <f t="shared" si="159"/>
        <v>0</v>
      </c>
      <c r="BL208" s="146">
        <f t="shared" si="159"/>
        <v>0</v>
      </c>
      <c r="BM208" s="146">
        <f t="shared" si="159"/>
        <v>-11.100000000000001</v>
      </c>
      <c r="BN208" s="146">
        <f t="shared" si="159"/>
        <v>0</v>
      </c>
      <c r="BO208" s="181">
        <f t="shared" si="155"/>
        <v>9.2370555648813024E-14</v>
      </c>
    </row>
    <row r="209" spans="1:67" x14ac:dyDescent="0.25">
      <c r="A209" s="27"/>
      <c r="B209" s="19" t="s">
        <v>308</v>
      </c>
      <c r="C209" s="139">
        <f t="shared" ref="C209:D212" si="254">E209+G209+I209+K209+M209+O209+Q209</f>
        <v>730.8</v>
      </c>
      <c r="D209" s="139">
        <f t="shared" si="254"/>
        <v>639.70000000000005</v>
      </c>
      <c r="E209" s="6">
        <v>257.5</v>
      </c>
      <c r="F209" s="6">
        <v>198</v>
      </c>
      <c r="G209" s="6"/>
      <c r="H209" s="6"/>
      <c r="I209" s="6">
        <f>I210+I211+I212</f>
        <v>12.799999999999999</v>
      </c>
      <c r="J209" s="6">
        <f>J210+J211+J212</f>
        <v>10</v>
      </c>
      <c r="K209" s="6">
        <v>448.3</v>
      </c>
      <c r="L209" s="6">
        <v>431.7</v>
      </c>
      <c r="M209" s="6">
        <v>5.8</v>
      </c>
      <c r="N209" s="117"/>
      <c r="O209" s="117"/>
      <c r="P209" s="117"/>
      <c r="Q209" s="188">
        <f>'[1]4 priedas_ nepanaudotos lėšos'!C74</f>
        <v>6.3999999999999995</v>
      </c>
      <c r="R209" s="188">
        <f>'[1]4 priedas_ nepanaudotos lėšos'!D74</f>
        <v>0</v>
      </c>
      <c r="S209" s="139">
        <f t="shared" ref="S209:T212" si="255">U209+W209+Y209+AA209+AC209+AE209+AG209</f>
        <v>34.6</v>
      </c>
      <c r="T209" s="139">
        <f t="shared" si="255"/>
        <v>11.700000000000001</v>
      </c>
      <c r="U209" s="120"/>
      <c r="V209" s="120"/>
      <c r="W209" s="120"/>
      <c r="X209" s="120"/>
      <c r="Y209" s="120">
        <f>Y210+Y211+Y212</f>
        <v>1.6</v>
      </c>
      <c r="Z209" s="120">
        <f>Z210+Z211+Z212</f>
        <v>0.9</v>
      </c>
      <c r="AA209" s="120">
        <v>21.9</v>
      </c>
      <c r="AB209" s="120">
        <v>10.8</v>
      </c>
      <c r="AC209" s="120"/>
      <c r="AD209" s="120"/>
      <c r="AE209" s="120"/>
      <c r="AF209" s="120"/>
      <c r="AG209" s="215">
        <f>'[1]4 priedas_ nepanaudotos lėšos'!O74</f>
        <v>11.1</v>
      </c>
      <c r="AH209" s="215">
        <f>'[1]4 priedas_ nepanaudotos lėšos'!P74</f>
        <v>0</v>
      </c>
      <c r="AI209" s="101">
        <f t="shared" ref="AI209:AJ212" si="256">AK209+AM209+AO209+AQ209+AS209+AU209+AW209</f>
        <v>765.39999999999986</v>
      </c>
      <c r="AJ209" s="101">
        <f t="shared" si="256"/>
        <v>651.4</v>
      </c>
      <c r="AK209" s="5">
        <f>E209+U209</f>
        <v>257.5</v>
      </c>
      <c r="AL209" s="5">
        <f t="shared" ref="AL209:AX212" si="257">F209+V209</f>
        <v>198</v>
      </c>
      <c r="AM209" s="5">
        <f t="shared" si="257"/>
        <v>0</v>
      </c>
      <c r="AN209" s="5">
        <f t="shared" si="257"/>
        <v>0</v>
      </c>
      <c r="AO209" s="5">
        <f t="shared" si="257"/>
        <v>14.399999999999999</v>
      </c>
      <c r="AP209" s="5">
        <f t="shared" si="257"/>
        <v>10.9</v>
      </c>
      <c r="AQ209" s="5">
        <f t="shared" si="257"/>
        <v>470.2</v>
      </c>
      <c r="AR209" s="5">
        <f t="shared" si="257"/>
        <v>442.5</v>
      </c>
      <c r="AS209" s="5">
        <f t="shared" si="257"/>
        <v>5.8</v>
      </c>
      <c r="AT209" s="5">
        <f t="shared" si="257"/>
        <v>0</v>
      </c>
      <c r="AU209" s="5">
        <f t="shared" si="257"/>
        <v>0</v>
      </c>
      <c r="AV209" s="5">
        <f t="shared" si="257"/>
        <v>0</v>
      </c>
      <c r="AW209" s="5">
        <f t="shared" si="257"/>
        <v>17.5</v>
      </c>
      <c r="AX209" s="5">
        <f t="shared" si="257"/>
        <v>0</v>
      </c>
      <c r="AY209" s="146">
        <f t="shared" si="144"/>
        <v>-34.599999999999909</v>
      </c>
      <c r="AZ209" s="146">
        <f t="shared" si="144"/>
        <v>-11.699999999999932</v>
      </c>
      <c r="BA209" s="146">
        <f t="shared" si="144"/>
        <v>0</v>
      </c>
      <c r="BB209" s="146">
        <f t="shared" si="144"/>
        <v>0</v>
      </c>
      <c r="BC209" s="146">
        <f t="shared" si="144"/>
        <v>0</v>
      </c>
      <c r="BD209" s="146">
        <f t="shared" si="144"/>
        <v>0</v>
      </c>
      <c r="BE209" s="146">
        <f t="shared" si="210"/>
        <v>-1.5999999999999996</v>
      </c>
      <c r="BF209" s="146">
        <f t="shared" si="210"/>
        <v>-0.90000000000000036</v>
      </c>
      <c r="BG209" s="146">
        <f t="shared" si="210"/>
        <v>-21.899999999999977</v>
      </c>
      <c r="BH209" s="146">
        <f t="shared" si="210"/>
        <v>-10.800000000000011</v>
      </c>
      <c r="BI209" s="146">
        <f t="shared" si="210"/>
        <v>0</v>
      </c>
      <c r="BJ209" s="146">
        <f t="shared" si="210"/>
        <v>0</v>
      </c>
      <c r="BK209" s="146">
        <f t="shared" si="159"/>
        <v>0</v>
      </c>
      <c r="BL209" s="146">
        <f t="shared" si="159"/>
        <v>0</v>
      </c>
      <c r="BM209" s="146">
        <f t="shared" si="159"/>
        <v>-11.100000000000001</v>
      </c>
      <c r="BN209" s="146">
        <f t="shared" si="159"/>
        <v>0</v>
      </c>
      <c r="BO209" s="181">
        <f t="shared" si="155"/>
        <v>9.2370555648813024E-14</v>
      </c>
    </row>
    <row r="210" spans="1:67" ht="26.4" x14ac:dyDescent="0.25">
      <c r="A210" s="27"/>
      <c r="B210" s="29" t="s">
        <v>263</v>
      </c>
      <c r="C210" s="140">
        <f>E210+G210+I210+K210+M210+O210+Q210</f>
        <v>6.5</v>
      </c>
      <c r="D210" s="141">
        <f t="shared" si="254"/>
        <v>3.8</v>
      </c>
      <c r="E210" s="6"/>
      <c r="F210" s="6"/>
      <c r="G210" s="6"/>
      <c r="H210" s="6"/>
      <c r="I210" s="6">
        <v>6.5</v>
      </c>
      <c r="J210" s="6">
        <v>3.8</v>
      </c>
      <c r="K210" s="6"/>
      <c r="L210" s="6"/>
      <c r="M210" s="6"/>
      <c r="N210" s="6"/>
      <c r="O210" s="6"/>
      <c r="P210" s="6"/>
      <c r="Q210" s="188"/>
      <c r="R210" s="188"/>
      <c r="S210" s="140">
        <f>U210+W210+Y210+AA210+AC210+AE210+AG210</f>
        <v>1.6</v>
      </c>
      <c r="T210" s="141">
        <f t="shared" si="255"/>
        <v>0.9</v>
      </c>
      <c r="U210" s="120"/>
      <c r="V210" s="120"/>
      <c r="W210" s="120"/>
      <c r="X210" s="120"/>
      <c r="Y210" s="120">
        <v>1.6</v>
      </c>
      <c r="Z210" s="120">
        <v>0.9</v>
      </c>
      <c r="AA210" s="120"/>
      <c r="AB210" s="120"/>
      <c r="AC210" s="120"/>
      <c r="AD210" s="120"/>
      <c r="AE210" s="120"/>
      <c r="AF210" s="120"/>
      <c r="AG210" s="197"/>
      <c r="AH210" s="197"/>
      <c r="AI210" s="128">
        <f>AK210+AM210+AO210+AQ210+AS210+AU210+AW210</f>
        <v>8.1</v>
      </c>
      <c r="AJ210" s="129">
        <f t="shared" si="256"/>
        <v>4.7</v>
      </c>
      <c r="AK210" s="102">
        <f t="shared" ref="AK210:AK212" si="258">E210+U210</f>
        <v>0</v>
      </c>
      <c r="AL210" s="102">
        <f t="shared" si="257"/>
        <v>0</v>
      </c>
      <c r="AM210" s="102">
        <f t="shared" si="257"/>
        <v>0</v>
      </c>
      <c r="AN210" s="102">
        <f t="shared" si="257"/>
        <v>0</v>
      </c>
      <c r="AO210" s="102">
        <f t="shared" si="257"/>
        <v>8.1</v>
      </c>
      <c r="AP210" s="102">
        <f t="shared" si="257"/>
        <v>4.7</v>
      </c>
      <c r="AQ210" s="102">
        <f t="shared" si="257"/>
        <v>0</v>
      </c>
      <c r="AR210" s="102">
        <f t="shared" si="257"/>
        <v>0</v>
      </c>
      <c r="AS210" s="102">
        <f t="shared" si="257"/>
        <v>0</v>
      </c>
      <c r="AT210" s="102">
        <f t="shared" si="257"/>
        <v>0</v>
      </c>
      <c r="AU210" s="102">
        <f t="shared" si="257"/>
        <v>0</v>
      </c>
      <c r="AV210" s="102">
        <f t="shared" si="257"/>
        <v>0</v>
      </c>
      <c r="AW210" s="102">
        <f t="shared" si="257"/>
        <v>0</v>
      </c>
      <c r="AX210" s="102">
        <f t="shared" si="257"/>
        <v>0</v>
      </c>
      <c r="AY210" s="146">
        <f t="shared" si="144"/>
        <v>-1.5999999999999996</v>
      </c>
      <c r="AZ210" s="146">
        <f t="shared" si="144"/>
        <v>-0.90000000000000036</v>
      </c>
      <c r="BA210" s="146">
        <f t="shared" si="144"/>
        <v>0</v>
      </c>
      <c r="BB210" s="146">
        <f t="shared" ref="BB210:BE277" si="259">F210-AL210</f>
        <v>0</v>
      </c>
      <c r="BC210" s="146">
        <f t="shared" si="259"/>
        <v>0</v>
      </c>
      <c r="BD210" s="146">
        <f t="shared" si="259"/>
        <v>0</v>
      </c>
      <c r="BE210" s="146">
        <f t="shared" si="210"/>
        <v>-1.5999999999999996</v>
      </c>
      <c r="BF210" s="146">
        <f t="shared" si="210"/>
        <v>-0.90000000000000036</v>
      </c>
      <c r="BG210" s="146">
        <f t="shared" si="210"/>
        <v>0</v>
      </c>
      <c r="BH210" s="146">
        <f t="shared" si="210"/>
        <v>0</v>
      </c>
      <c r="BI210" s="146">
        <f t="shared" si="210"/>
        <v>0</v>
      </c>
      <c r="BJ210" s="146">
        <f t="shared" si="210"/>
        <v>0</v>
      </c>
      <c r="BK210" s="146">
        <f t="shared" si="159"/>
        <v>0</v>
      </c>
      <c r="BL210" s="146">
        <f t="shared" si="159"/>
        <v>0</v>
      </c>
      <c r="BM210" s="146">
        <f t="shared" si="159"/>
        <v>0</v>
      </c>
      <c r="BN210" s="146">
        <f t="shared" si="159"/>
        <v>0</v>
      </c>
      <c r="BO210" s="181">
        <f t="shared" si="155"/>
        <v>0</v>
      </c>
    </row>
    <row r="211" spans="1:67" ht="26.4" x14ac:dyDescent="0.25">
      <c r="A211" s="27"/>
      <c r="B211" s="29" t="s">
        <v>310</v>
      </c>
      <c r="C211" s="140">
        <f t="shared" ref="C211:C212" si="260">E211+G211+I211+K211+M211+O211+Q211</f>
        <v>2.7</v>
      </c>
      <c r="D211" s="141">
        <f t="shared" si="254"/>
        <v>2.7</v>
      </c>
      <c r="E211" s="6"/>
      <c r="F211" s="6"/>
      <c r="G211" s="6"/>
      <c r="H211" s="6"/>
      <c r="I211" s="6">
        <v>2.7</v>
      </c>
      <c r="J211" s="6">
        <v>2.7</v>
      </c>
      <c r="K211" s="6"/>
      <c r="L211" s="6"/>
      <c r="M211" s="6"/>
      <c r="N211" s="6"/>
      <c r="O211" s="6"/>
      <c r="P211" s="6"/>
      <c r="Q211" s="188"/>
      <c r="R211" s="188"/>
      <c r="S211" s="140">
        <f t="shared" ref="S211:S212" si="261">U211+W211+Y211+AA211+AC211+AE211+AG211</f>
        <v>0</v>
      </c>
      <c r="T211" s="141">
        <f t="shared" si="255"/>
        <v>0</v>
      </c>
      <c r="U211" s="120"/>
      <c r="V211" s="120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97"/>
      <c r="AH211" s="197"/>
      <c r="AI211" s="128">
        <f t="shared" ref="AI211:AI212" si="262">AK211+AM211+AO211+AQ211+AS211+AU211+AW211</f>
        <v>2.7</v>
      </c>
      <c r="AJ211" s="129">
        <f t="shared" si="256"/>
        <v>2.7</v>
      </c>
      <c r="AK211" s="102">
        <f t="shared" si="258"/>
        <v>0</v>
      </c>
      <c r="AL211" s="102">
        <f t="shared" si="257"/>
        <v>0</v>
      </c>
      <c r="AM211" s="102">
        <f t="shared" si="257"/>
        <v>0</v>
      </c>
      <c r="AN211" s="102">
        <f t="shared" si="257"/>
        <v>0</v>
      </c>
      <c r="AO211" s="102">
        <f t="shared" si="257"/>
        <v>2.7</v>
      </c>
      <c r="AP211" s="102">
        <f t="shared" si="257"/>
        <v>2.7</v>
      </c>
      <c r="AQ211" s="102">
        <f t="shared" si="257"/>
        <v>0</v>
      </c>
      <c r="AR211" s="102">
        <f t="shared" si="257"/>
        <v>0</v>
      </c>
      <c r="AS211" s="102">
        <f t="shared" si="257"/>
        <v>0</v>
      </c>
      <c r="AT211" s="102">
        <f t="shared" si="257"/>
        <v>0</v>
      </c>
      <c r="AU211" s="102">
        <f t="shared" si="257"/>
        <v>0</v>
      </c>
      <c r="AV211" s="102">
        <f t="shared" si="257"/>
        <v>0</v>
      </c>
      <c r="AW211" s="102">
        <f t="shared" si="257"/>
        <v>0</v>
      </c>
      <c r="AX211" s="102">
        <f t="shared" si="257"/>
        <v>0</v>
      </c>
      <c r="AY211" s="146">
        <f t="shared" ref="AY211:BE278" si="263">C211-AI211</f>
        <v>0</v>
      </c>
      <c r="AZ211" s="146">
        <f t="shared" si="263"/>
        <v>0</v>
      </c>
      <c r="BA211" s="146">
        <f t="shared" si="263"/>
        <v>0</v>
      </c>
      <c r="BB211" s="146">
        <f t="shared" si="259"/>
        <v>0</v>
      </c>
      <c r="BC211" s="146">
        <f t="shared" si="259"/>
        <v>0</v>
      </c>
      <c r="BD211" s="146">
        <f t="shared" si="259"/>
        <v>0</v>
      </c>
      <c r="BE211" s="146">
        <f t="shared" si="210"/>
        <v>0</v>
      </c>
      <c r="BF211" s="146">
        <f t="shared" si="210"/>
        <v>0</v>
      </c>
      <c r="BG211" s="146">
        <f t="shared" si="210"/>
        <v>0</v>
      </c>
      <c r="BH211" s="146">
        <f t="shared" si="210"/>
        <v>0</v>
      </c>
      <c r="BI211" s="146">
        <f t="shared" si="210"/>
        <v>0</v>
      </c>
      <c r="BJ211" s="146">
        <f t="shared" si="210"/>
        <v>0</v>
      </c>
      <c r="BK211" s="146">
        <f t="shared" si="159"/>
        <v>0</v>
      </c>
      <c r="BL211" s="146">
        <f t="shared" si="159"/>
        <v>0</v>
      </c>
      <c r="BM211" s="146">
        <f t="shared" si="159"/>
        <v>0</v>
      </c>
      <c r="BN211" s="146">
        <f t="shared" si="159"/>
        <v>0</v>
      </c>
      <c r="BO211" s="181">
        <f t="shared" si="155"/>
        <v>0</v>
      </c>
    </row>
    <row r="212" spans="1:67" ht="39.6" x14ac:dyDescent="0.25">
      <c r="A212" s="30"/>
      <c r="B212" s="29" t="s">
        <v>309</v>
      </c>
      <c r="C212" s="140">
        <f t="shared" si="260"/>
        <v>3.6</v>
      </c>
      <c r="D212" s="141">
        <f t="shared" si="254"/>
        <v>3.5</v>
      </c>
      <c r="E212" s="6"/>
      <c r="F212" s="6"/>
      <c r="G212" s="6"/>
      <c r="H212" s="6"/>
      <c r="I212" s="6">
        <v>3.6</v>
      </c>
      <c r="J212" s="6">
        <v>3.5</v>
      </c>
      <c r="K212" s="6"/>
      <c r="L212" s="6"/>
      <c r="M212" s="6"/>
      <c r="N212" s="6"/>
      <c r="O212" s="6"/>
      <c r="P212" s="6"/>
      <c r="Q212" s="188"/>
      <c r="R212" s="188"/>
      <c r="S212" s="140">
        <f t="shared" si="261"/>
        <v>0</v>
      </c>
      <c r="T212" s="141">
        <f t="shared" si="255"/>
        <v>0</v>
      </c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97"/>
      <c r="AH212" s="197"/>
      <c r="AI212" s="128">
        <f t="shared" si="262"/>
        <v>3.6</v>
      </c>
      <c r="AJ212" s="129">
        <f t="shared" si="256"/>
        <v>3.5</v>
      </c>
      <c r="AK212" s="102">
        <f t="shared" si="258"/>
        <v>0</v>
      </c>
      <c r="AL212" s="102">
        <f t="shared" si="257"/>
        <v>0</v>
      </c>
      <c r="AM212" s="102">
        <f t="shared" si="257"/>
        <v>0</v>
      </c>
      <c r="AN212" s="102">
        <f t="shared" si="257"/>
        <v>0</v>
      </c>
      <c r="AO212" s="102">
        <f t="shared" si="257"/>
        <v>3.6</v>
      </c>
      <c r="AP212" s="102">
        <f t="shared" si="257"/>
        <v>3.5</v>
      </c>
      <c r="AQ212" s="102">
        <f t="shared" si="257"/>
        <v>0</v>
      </c>
      <c r="AR212" s="102">
        <f t="shared" si="257"/>
        <v>0</v>
      </c>
      <c r="AS212" s="102">
        <f t="shared" si="257"/>
        <v>0</v>
      </c>
      <c r="AT212" s="102">
        <f t="shared" si="257"/>
        <v>0</v>
      </c>
      <c r="AU212" s="102">
        <f t="shared" si="257"/>
        <v>0</v>
      </c>
      <c r="AV212" s="102">
        <f t="shared" si="257"/>
        <v>0</v>
      </c>
      <c r="AW212" s="102">
        <f t="shared" si="257"/>
        <v>0</v>
      </c>
      <c r="AX212" s="102">
        <f t="shared" si="257"/>
        <v>0</v>
      </c>
      <c r="AY212" s="146">
        <f t="shared" si="263"/>
        <v>0</v>
      </c>
      <c r="AZ212" s="146">
        <f t="shared" si="263"/>
        <v>0</v>
      </c>
      <c r="BA212" s="146">
        <f t="shared" si="263"/>
        <v>0</v>
      </c>
      <c r="BB212" s="146">
        <f t="shared" si="259"/>
        <v>0</v>
      </c>
      <c r="BC212" s="146">
        <f t="shared" si="259"/>
        <v>0</v>
      </c>
      <c r="BD212" s="146">
        <f t="shared" si="259"/>
        <v>0</v>
      </c>
      <c r="BE212" s="146">
        <f t="shared" si="210"/>
        <v>0</v>
      </c>
      <c r="BF212" s="146">
        <f t="shared" si="210"/>
        <v>0</v>
      </c>
      <c r="BG212" s="146">
        <f t="shared" si="210"/>
        <v>0</v>
      </c>
      <c r="BH212" s="146">
        <f t="shared" si="210"/>
        <v>0</v>
      </c>
      <c r="BI212" s="146">
        <f t="shared" si="210"/>
        <v>0</v>
      </c>
      <c r="BJ212" s="146">
        <f t="shared" si="210"/>
        <v>0</v>
      </c>
      <c r="BK212" s="146">
        <f t="shared" si="159"/>
        <v>0</v>
      </c>
      <c r="BL212" s="146">
        <f t="shared" si="159"/>
        <v>0</v>
      </c>
      <c r="BM212" s="146">
        <f t="shared" si="159"/>
        <v>0</v>
      </c>
      <c r="BN212" s="146">
        <f t="shared" si="159"/>
        <v>0</v>
      </c>
      <c r="BO212" s="181">
        <f t="shared" si="155"/>
        <v>0</v>
      </c>
    </row>
    <row r="213" spans="1:67" ht="15" customHeight="1" x14ac:dyDescent="0.25">
      <c r="A213" s="26" t="s">
        <v>321</v>
      </c>
      <c r="B213" s="105" t="s">
        <v>322</v>
      </c>
      <c r="C213" s="136">
        <f>C214</f>
        <v>1243</v>
      </c>
      <c r="D213" s="137">
        <f t="shared" ref="D213:R213" si="264">D214</f>
        <v>1077.5999999999999</v>
      </c>
      <c r="E213" s="117">
        <f t="shared" si="264"/>
        <v>427.9</v>
      </c>
      <c r="F213" s="117">
        <f t="shared" si="264"/>
        <v>328.7</v>
      </c>
      <c r="G213" s="117">
        <f t="shared" si="264"/>
        <v>0</v>
      </c>
      <c r="H213" s="117">
        <f t="shared" si="264"/>
        <v>0</v>
      </c>
      <c r="I213" s="117">
        <f t="shared" si="264"/>
        <v>13.2</v>
      </c>
      <c r="J213" s="117">
        <f t="shared" si="264"/>
        <v>10.4</v>
      </c>
      <c r="K213" s="117">
        <f t="shared" si="264"/>
        <v>773.4</v>
      </c>
      <c r="L213" s="117">
        <f t="shared" si="264"/>
        <v>738.5</v>
      </c>
      <c r="M213" s="117">
        <f t="shared" si="264"/>
        <v>16.2</v>
      </c>
      <c r="N213" s="117">
        <f t="shared" si="264"/>
        <v>0</v>
      </c>
      <c r="O213" s="117">
        <f t="shared" si="264"/>
        <v>0</v>
      </c>
      <c r="P213" s="117">
        <f t="shared" si="264"/>
        <v>0</v>
      </c>
      <c r="Q213" s="187">
        <f t="shared" si="264"/>
        <v>12.299999999999999</v>
      </c>
      <c r="R213" s="187">
        <f t="shared" si="264"/>
        <v>0</v>
      </c>
      <c r="S213" s="136">
        <f>S214</f>
        <v>-13.7</v>
      </c>
      <c r="T213" s="137">
        <f t="shared" ref="T213:AH213" si="265">T214</f>
        <v>-13.5</v>
      </c>
      <c r="U213" s="119">
        <f t="shared" si="265"/>
        <v>0</v>
      </c>
      <c r="V213" s="119">
        <f t="shared" si="265"/>
        <v>0</v>
      </c>
      <c r="W213" s="119">
        <f t="shared" si="265"/>
        <v>0</v>
      </c>
      <c r="X213" s="119">
        <f t="shared" si="265"/>
        <v>0</v>
      </c>
      <c r="Y213" s="119">
        <f t="shared" si="265"/>
        <v>0</v>
      </c>
      <c r="Z213" s="119">
        <f t="shared" si="265"/>
        <v>0</v>
      </c>
      <c r="AA213" s="119">
        <f t="shared" si="265"/>
        <v>-13.7</v>
      </c>
      <c r="AB213" s="119">
        <f t="shared" si="265"/>
        <v>-13.5</v>
      </c>
      <c r="AC213" s="119">
        <f t="shared" si="265"/>
        <v>0</v>
      </c>
      <c r="AD213" s="119">
        <f t="shared" si="265"/>
        <v>0</v>
      </c>
      <c r="AE213" s="119">
        <f t="shared" si="265"/>
        <v>0</v>
      </c>
      <c r="AF213" s="119">
        <f t="shared" si="265"/>
        <v>0</v>
      </c>
      <c r="AG213" s="196">
        <f t="shared" si="265"/>
        <v>0</v>
      </c>
      <c r="AH213" s="196">
        <f t="shared" si="265"/>
        <v>0</v>
      </c>
      <c r="AI213" s="13">
        <f>AI214</f>
        <v>1229.3</v>
      </c>
      <c r="AJ213" s="11">
        <f t="shared" ref="AJ213:AX213" si="266">AJ214</f>
        <v>1064.0999999999999</v>
      </c>
      <c r="AK213" s="94">
        <f t="shared" si="266"/>
        <v>427.9</v>
      </c>
      <c r="AL213" s="94">
        <f t="shared" si="266"/>
        <v>328.7</v>
      </c>
      <c r="AM213" s="94">
        <f t="shared" si="266"/>
        <v>0</v>
      </c>
      <c r="AN213" s="94">
        <f t="shared" si="266"/>
        <v>0</v>
      </c>
      <c r="AO213" s="94">
        <f t="shared" si="266"/>
        <v>13.2</v>
      </c>
      <c r="AP213" s="94">
        <f t="shared" si="266"/>
        <v>10.4</v>
      </c>
      <c r="AQ213" s="94">
        <f t="shared" si="266"/>
        <v>759.69999999999993</v>
      </c>
      <c r="AR213" s="94">
        <f t="shared" si="266"/>
        <v>725</v>
      </c>
      <c r="AS213" s="94">
        <f t="shared" si="266"/>
        <v>16.2</v>
      </c>
      <c r="AT213" s="94">
        <f t="shared" si="266"/>
        <v>0</v>
      </c>
      <c r="AU213" s="94">
        <f t="shared" si="266"/>
        <v>0</v>
      </c>
      <c r="AV213" s="94">
        <f t="shared" si="266"/>
        <v>0</v>
      </c>
      <c r="AW213" s="94">
        <f t="shared" si="266"/>
        <v>12.299999999999999</v>
      </c>
      <c r="AX213" s="94">
        <f t="shared" si="266"/>
        <v>0</v>
      </c>
      <c r="AY213" s="146">
        <f t="shared" si="263"/>
        <v>13.700000000000045</v>
      </c>
      <c r="AZ213" s="146">
        <f t="shared" si="263"/>
        <v>13.5</v>
      </c>
      <c r="BA213" s="146">
        <f t="shared" si="263"/>
        <v>0</v>
      </c>
      <c r="BB213" s="146">
        <f t="shared" si="259"/>
        <v>0</v>
      </c>
      <c r="BC213" s="146">
        <f t="shared" si="259"/>
        <v>0</v>
      </c>
      <c r="BD213" s="146">
        <f t="shared" si="259"/>
        <v>0</v>
      </c>
      <c r="BE213" s="146">
        <f t="shared" si="210"/>
        <v>0</v>
      </c>
      <c r="BF213" s="146">
        <f t="shared" si="210"/>
        <v>0</v>
      </c>
      <c r="BG213" s="146">
        <f t="shared" si="210"/>
        <v>13.700000000000045</v>
      </c>
      <c r="BH213" s="146">
        <f t="shared" si="210"/>
        <v>13.5</v>
      </c>
      <c r="BI213" s="146">
        <f t="shared" si="210"/>
        <v>0</v>
      </c>
      <c r="BJ213" s="146">
        <f t="shared" si="210"/>
        <v>0</v>
      </c>
      <c r="BK213" s="146">
        <f t="shared" si="159"/>
        <v>0</v>
      </c>
      <c r="BL213" s="146">
        <f t="shared" si="159"/>
        <v>0</v>
      </c>
      <c r="BM213" s="146">
        <f t="shared" si="159"/>
        <v>0</v>
      </c>
      <c r="BN213" s="146">
        <f t="shared" si="159"/>
        <v>0</v>
      </c>
      <c r="BO213" s="181">
        <f t="shared" si="155"/>
        <v>4.6185277824406512E-14</v>
      </c>
    </row>
    <row r="214" spans="1:67" x14ac:dyDescent="0.25">
      <c r="A214" s="27"/>
      <c r="B214" s="19" t="s">
        <v>308</v>
      </c>
      <c r="C214" s="139">
        <f t="shared" ref="C214:D218" si="267">E214+G214+I214+K214+M214+O214+Q214</f>
        <v>1243</v>
      </c>
      <c r="D214" s="139">
        <f t="shared" si="267"/>
        <v>1077.5999999999999</v>
      </c>
      <c r="E214" s="6">
        <v>427.9</v>
      </c>
      <c r="F214" s="6">
        <v>328.7</v>
      </c>
      <c r="G214" s="6"/>
      <c r="H214" s="6"/>
      <c r="I214" s="6">
        <f>SUM(I215:I218)</f>
        <v>13.2</v>
      </c>
      <c r="J214" s="6">
        <f>SUM(J215:J218)</f>
        <v>10.4</v>
      </c>
      <c r="K214" s="6">
        <v>773.4</v>
      </c>
      <c r="L214" s="6">
        <v>738.5</v>
      </c>
      <c r="M214" s="6">
        <v>16.2</v>
      </c>
      <c r="N214" s="117"/>
      <c r="O214" s="117"/>
      <c r="P214" s="117"/>
      <c r="Q214" s="188">
        <f>'[1]4 priedas_ nepanaudotos lėšos'!C76</f>
        <v>12.299999999999999</v>
      </c>
      <c r="R214" s="188">
        <f>'[1]4 priedas_ nepanaudotos lėšos'!D76</f>
        <v>0</v>
      </c>
      <c r="S214" s="139">
        <f t="shared" ref="S214:T218" si="268">U214+W214+Y214+AA214+AC214+AE214+AG214</f>
        <v>-13.7</v>
      </c>
      <c r="T214" s="139">
        <f t="shared" si="268"/>
        <v>-13.5</v>
      </c>
      <c r="U214" s="120"/>
      <c r="V214" s="120"/>
      <c r="W214" s="120"/>
      <c r="X214" s="120"/>
      <c r="Y214" s="120">
        <f>SUM(Y215:Y218)</f>
        <v>0</v>
      </c>
      <c r="Z214" s="120">
        <f>SUM(Z215:Z218)</f>
        <v>0</v>
      </c>
      <c r="AA214" s="120">
        <v>-13.7</v>
      </c>
      <c r="AB214" s="120">
        <v>-13.5</v>
      </c>
      <c r="AC214" s="120"/>
      <c r="AD214" s="120"/>
      <c r="AE214" s="120"/>
      <c r="AF214" s="120"/>
      <c r="AG214" s="215">
        <f>'[1]4 priedas_ nepanaudotos lėšos'!O76</f>
        <v>0</v>
      </c>
      <c r="AH214" s="215">
        <f>'[1]4 priedas_ nepanaudotos lėšos'!P76</f>
        <v>0</v>
      </c>
      <c r="AI214" s="101">
        <f t="shared" ref="AI214:AJ218" si="269">AK214+AM214+AO214+AQ214+AS214+AU214+AW214</f>
        <v>1229.3</v>
      </c>
      <c r="AJ214" s="101">
        <f t="shared" si="269"/>
        <v>1064.0999999999999</v>
      </c>
      <c r="AK214" s="5">
        <f>E214+U214</f>
        <v>427.9</v>
      </c>
      <c r="AL214" s="5">
        <f t="shared" ref="AL214:AX218" si="270">F214+V214</f>
        <v>328.7</v>
      </c>
      <c r="AM214" s="5">
        <f t="shared" si="270"/>
        <v>0</v>
      </c>
      <c r="AN214" s="5">
        <f t="shared" si="270"/>
        <v>0</v>
      </c>
      <c r="AO214" s="5">
        <f t="shared" si="270"/>
        <v>13.2</v>
      </c>
      <c r="AP214" s="5">
        <f t="shared" si="270"/>
        <v>10.4</v>
      </c>
      <c r="AQ214" s="5">
        <f t="shared" si="270"/>
        <v>759.69999999999993</v>
      </c>
      <c r="AR214" s="5">
        <f t="shared" si="270"/>
        <v>725</v>
      </c>
      <c r="AS214" s="5">
        <f t="shared" si="270"/>
        <v>16.2</v>
      </c>
      <c r="AT214" s="5">
        <f t="shared" si="270"/>
        <v>0</v>
      </c>
      <c r="AU214" s="5">
        <f t="shared" si="270"/>
        <v>0</v>
      </c>
      <c r="AV214" s="5">
        <f t="shared" si="270"/>
        <v>0</v>
      </c>
      <c r="AW214" s="5">
        <f t="shared" si="270"/>
        <v>12.299999999999999</v>
      </c>
      <c r="AX214" s="5">
        <f t="shared" si="270"/>
        <v>0</v>
      </c>
      <c r="AY214" s="146">
        <f t="shared" si="263"/>
        <v>13.700000000000045</v>
      </c>
      <c r="AZ214" s="146">
        <f t="shared" si="263"/>
        <v>13.5</v>
      </c>
      <c r="BA214" s="146">
        <f t="shared" si="263"/>
        <v>0</v>
      </c>
      <c r="BB214" s="146">
        <f t="shared" si="259"/>
        <v>0</v>
      </c>
      <c r="BC214" s="146">
        <f t="shared" si="259"/>
        <v>0</v>
      </c>
      <c r="BD214" s="146">
        <f t="shared" si="259"/>
        <v>0</v>
      </c>
      <c r="BE214" s="146">
        <f t="shared" si="210"/>
        <v>0</v>
      </c>
      <c r="BF214" s="146">
        <f t="shared" si="210"/>
        <v>0</v>
      </c>
      <c r="BG214" s="146">
        <f t="shared" si="210"/>
        <v>13.700000000000045</v>
      </c>
      <c r="BH214" s="146">
        <f t="shared" si="210"/>
        <v>13.5</v>
      </c>
      <c r="BI214" s="146">
        <f t="shared" si="210"/>
        <v>0</v>
      </c>
      <c r="BJ214" s="146">
        <f t="shared" si="210"/>
        <v>0</v>
      </c>
      <c r="BK214" s="146">
        <f t="shared" si="159"/>
        <v>0</v>
      </c>
      <c r="BL214" s="146">
        <f t="shared" si="159"/>
        <v>0</v>
      </c>
      <c r="BM214" s="146">
        <f t="shared" si="159"/>
        <v>0</v>
      </c>
      <c r="BN214" s="146">
        <f t="shared" si="159"/>
        <v>0</v>
      </c>
      <c r="BO214" s="181">
        <f t="shared" si="155"/>
        <v>4.6185277824406512E-14</v>
      </c>
    </row>
    <row r="215" spans="1:67" ht="26.4" x14ac:dyDescent="0.25">
      <c r="A215" s="27"/>
      <c r="B215" s="29" t="s">
        <v>263</v>
      </c>
      <c r="C215" s="140">
        <f>E215+G215+I215+K215+M215+O215+Q215</f>
        <v>3.2</v>
      </c>
      <c r="D215" s="141">
        <f t="shared" si="267"/>
        <v>0.6</v>
      </c>
      <c r="E215" s="6"/>
      <c r="F215" s="6"/>
      <c r="G215" s="6"/>
      <c r="H215" s="6"/>
      <c r="I215" s="6">
        <v>3.2</v>
      </c>
      <c r="J215" s="6">
        <v>0.6</v>
      </c>
      <c r="K215" s="6"/>
      <c r="L215" s="6"/>
      <c r="M215" s="6"/>
      <c r="N215" s="6"/>
      <c r="O215" s="6"/>
      <c r="P215" s="6"/>
      <c r="Q215" s="188"/>
      <c r="R215" s="188"/>
      <c r="S215" s="140">
        <f>U215+W215+Y215+AA215+AC215+AE215+AG215</f>
        <v>0</v>
      </c>
      <c r="T215" s="141">
        <f t="shared" si="268"/>
        <v>0</v>
      </c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97"/>
      <c r="AH215" s="197"/>
      <c r="AI215" s="128">
        <f>AK215+AM215+AO215+AQ215+AS215+AU215+AW215</f>
        <v>3.2</v>
      </c>
      <c r="AJ215" s="129">
        <f t="shared" si="269"/>
        <v>0.6</v>
      </c>
      <c r="AK215" s="102">
        <f t="shared" ref="AK215:AK218" si="271">E215+U215</f>
        <v>0</v>
      </c>
      <c r="AL215" s="102">
        <f t="shared" si="270"/>
        <v>0</v>
      </c>
      <c r="AM215" s="102">
        <f t="shared" si="270"/>
        <v>0</v>
      </c>
      <c r="AN215" s="102">
        <f t="shared" si="270"/>
        <v>0</v>
      </c>
      <c r="AO215" s="102">
        <f t="shared" si="270"/>
        <v>3.2</v>
      </c>
      <c r="AP215" s="102">
        <f t="shared" si="270"/>
        <v>0.6</v>
      </c>
      <c r="AQ215" s="102">
        <f t="shared" si="270"/>
        <v>0</v>
      </c>
      <c r="AR215" s="102">
        <f t="shared" si="270"/>
        <v>0</v>
      </c>
      <c r="AS215" s="102">
        <f t="shared" si="270"/>
        <v>0</v>
      </c>
      <c r="AT215" s="102">
        <f t="shared" si="270"/>
        <v>0</v>
      </c>
      <c r="AU215" s="102">
        <f t="shared" si="270"/>
        <v>0</v>
      </c>
      <c r="AV215" s="102">
        <f t="shared" si="270"/>
        <v>0</v>
      </c>
      <c r="AW215" s="102">
        <f t="shared" si="270"/>
        <v>0</v>
      </c>
      <c r="AX215" s="102">
        <f t="shared" si="270"/>
        <v>0</v>
      </c>
      <c r="AY215" s="146">
        <f t="shared" si="263"/>
        <v>0</v>
      </c>
      <c r="AZ215" s="146">
        <f t="shared" si="263"/>
        <v>0</v>
      </c>
      <c r="BA215" s="146">
        <f t="shared" si="263"/>
        <v>0</v>
      </c>
      <c r="BB215" s="146">
        <f t="shared" si="259"/>
        <v>0</v>
      </c>
      <c r="BC215" s="146">
        <f t="shared" si="259"/>
        <v>0</v>
      </c>
      <c r="BD215" s="146">
        <f t="shared" si="259"/>
        <v>0</v>
      </c>
      <c r="BE215" s="146">
        <f t="shared" si="210"/>
        <v>0</v>
      </c>
      <c r="BF215" s="146">
        <f t="shared" si="210"/>
        <v>0</v>
      </c>
      <c r="BG215" s="146">
        <f t="shared" si="210"/>
        <v>0</v>
      </c>
      <c r="BH215" s="146">
        <f t="shared" si="210"/>
        <v>0</v>
      </c>
      <c r="BI215" s="146">
        <f t="shared" si="210"/>
        <v>0</v>
      </c>
      <c r="BJ215" s="146">
        <f t="shared" si="210"/>
        <v>0</v>
      </c>
      <c r="BK215" s="146">
        <f t="shared" si="159"/>
        <v>0</v>
      </c>
      <c r="BL215" s="146">
        <f t="shared" si="159"/>
        <v>0</v>
      </c>
      <c r="BM215" s="146">
        <f t="shared" si="159"/>
        <v>0</v>
      </c>
      <c r="BN215" s="146">
        <f t="shared" si="159"/>
        <v>0</v>
      </c>
      <c r="BO215" s="181">
        <f t="shared" si="155"/>
        <v>0</v>
      </c>
    </row>
    <row r="216" spans="1:67" ht="26.4" x14ac:dyDescent="0.25">
      <c r="A216" s="27"/>
      <c r="B216" s="29" t="s">
        <v>310</v>
      </c>
      <c r="C216" s="140">
        <f t="shared" ref="C216:C218" si="272">E216+G216+I216+K216+M216+O216+Q216</f>
        <v>5</v>
      </c>
      <c r="D216" s="141">
        <f t="shared" si="267"/>
        <v>4.9000000000000004</v>
      </c>
      <c r="E216" s="6"/>
      <c r="F216" s="6"/>
      <c r="G216" s="6"/>
      <c r="H216" s="6"/>
      <c r="I216" s="6">
        <v>5</v>
      </c>
      <c r="J216" s="6">
        <v>4.9000000000000004</v>
      </c>
      <c r="K216" s="6"/>
      <c r="L216" s="6"/>
      <c r="M216" s="6"/>
      <c r="N216" s="6"/>
      <c r="O216" s="6"/>
      <c r="P216" s="6"/>
      <c r="Q216" s="188"/>
      <c r="R216" s="188"/>
      <c r="S216" s="140">
        <f t="shared" ref="S216:S218" si="273">U216+W216+Y216+AA216+AC216+AE216+AG216</f>
        <v>0</v>
      </c>
      <c r="T216" s="141">
        <f t="shared" si="268"/>
        <v>0</v>
      </c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97"/>
      <c r="AH216" s="197"/>
      <c r="AI216" s="128">
        <f t="shared" ref="AI216:AI218" si="274">AK216+AM216+AO216+AQ216+AS216+AU216+AW216</f>
        <v>5</v>
      </c>
      <c r="AJ216" s="129">
        <f t="shared" si="269"/>
        <v>4.9000000000000004</v>
      </c>
      <c r="AK216" s="102">
        <f t="shared" si="271"/>
        <v>0</v>
      </c>
      <c r="AL216" s="102">
        <f t="shared" si="270"/>
        <v>0</v>
      </c>
      <c r="AM216" s="102">
        <f t="shared" si="270"/>
        <v>0</v>
      </c>
      <c r="AN216" s="102">
        <f t="shared" si="270"/>
        <v>0</v>
      </c>
      <c r="AO216" s="102">
        <f t="shared" si="270"/>
        <v>5</v>
      </c>
      <c r="AP216" s="102">
        <f t="shared" si="270"/>
        <v>4.9000000000000004</v>
      </c>
      <c r="AQ216" s="102">
        <f t="shared" si="270"/>
        <v>0</v>
      </c>
      <c r="AR216" s="102">
        <f t="shared" si="270"/>
        <v>0</v>
      </c>
      <c r="AS216" s="102">
        <f t="shared" si="270"/>
        <v>0</v>
      </c>
      <c r="AT216" s="102">
        <f t="shared" si="270"/>
        <v>0</v>
      </c>
      <c r="AU216" s="102">
        <f t="shared" si="270"/>
        <v>0</v>
      </c>
      <c r="AV216" s="102">
        <f t="shared" si="270"/>
        <v>0</v>
      </c>
      <c r="AW216" s="102">
        <f t="shared" si="270"/>
        <v>0</v>
      </c>
      <c r="AX216" s="102">
        <f t="shared" si="270"/>
        <v>0</v>
      </c>
      <c r="AY216" s="146">
        <f t="shared" si="263"/>
        <v>0</v>
      </c>
      <c r="AZ216" s="146">
        <f t="shared" si="263"/>
        <v>0</v>
      </c>
      <c r="BA216" s="146">
        <f t="shared" si="263"/>
        <v>0</v>
      </c>
      <c r="BB216" s="146">
        <f t="shared" si="259"/>
        <v>0</v>
      </c>
      <c r="BC216" s="146">
        <f t="shared" si="259"/>
        <v>0</v>
      </c>
      <c r="BD216" s="146">
        <f t="shared" si="259"/>
        <v>0</v>
      </c>
      <c r="BE216" s="146">
        <f t="shared" si="210"/>
        <v>0</v>
      </c>
      <c r="BF216" s="146">
        <f t="shared" si="210"/>
        <v>0</v>
      </c>
      <c r="BG216" s="146">
        <f t="shared" si="210"/>
        <v>0</v>
      </c>
      <c r="BH216" s="146">
        <f t="shared" si="210"/>
        <v>0</v>
      </c>
      <c r="BI216" s="146">
        <f t="shared" si="210"/>
        <v>0</v>
      </c>
      <c r="BJ216" s="146">
        <f t="shared" si="210"/>
        <v>0</v>
      </c>
      <c r="BK216" s="146">
        <f t="shared" si="159"/>
        <v>0</v>
      </c>
      <c r="BL216" s="146">
        <f t="shared" si="159"/>
        <v>0</v>
      </c>
      <c r="BM216" s="146">
        <f t="shared" si="159"/>
        <v>0</v>
      </c>
      <c r="BN216" s="146">
        <f t="shared" si="159"/>
        <v>0</v>
      </c>
      <c r="BO216" s="181">
        <f t="shared" si="155"/>
        <v>0</v>
      </c>
    </row>
    <row r="217" spans="1:67" ht="39.6" x14ac:dyDescent="0.25">
      <c r="A217" s="27"/>
      <c r="B217" s="29" t="s">
        <v>408</v>
      </c>
      <c r="C217" s="140">
        <f t="shared" si="272"/>
        <v>1.4</v>
      </c>
      <c r="D217" s="141">
        <f t="shared" si="267"/>
        <v>1.4</v>
      </c>
      <c r="E217" s="6"/>
      <c r="F217" s="6"/>
      <c r="G217" s="6"/>
      <c r="H217" s="6"/>
      <c r="I217" s="6">
        <v>1.4</v>
      </c>
      <c r="J217" s="6">
        <v>1.4</v>
      </c>
      <c r="K217" s="6"/>
      <c r="L217" s="6"/>
      <c r="M217" s="6"/>
      <c r="N217" s="6"/>
      <c r="O217" s="6"/>
      <c r="P217" s="6"/>
      <c r="Q217" s="188"/>
      <c r="R217" s="188"/>
      <c r="S217" s="140">
        <f t="shared" si="273"/>
        <v>0</v>
      </c>
      <c r="T217" s="141">
        <f t="shared" si="268"/>
        <v>0</v>
      </c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97"/>
      <c r="AH217" s="197"/>
      <c r="AI217" s="128">
        <f t="shared" si="274"/>
        <v>1.4</v>
      </c>
      <c r="AJ217" s="129">
        <f t="shared" si="269"/>
        <v>1.4</v>
      </c>
      <c r="AK217" s="102">
        <f t="shared" si="271"/>
        <v>0</v>
      </c>
      <c r="AL217" s="102">
        <f t="shared" si="270"/>
        <v>0</v>
      </c>
      <c r="AM217" s="102">
        <f t="shared" si="270"/>
        <v>0</v>
      </c>
      <c r="AN217" s="102">
        <f t="shared" si="270"/>
        <v>0</v>
      </c>
      <c r="AO217" s="102">
        <f t="shared" si="270"/>
        <v>1.4</v>
      </c>
      <c r="AP217" s="102">
        <f t="shared" si="270"/>
        <v>1.4</v>
      </c>
      <c r="AQ217" s="102">
        <f t="shared" si="270"/>
        <v>0</v>
      </c>
      <c r="AR217" s="102">
        <f t="shared" si="270"/>
        <v>0</v>
      </c>
      <c r="AS217" s="102">
        <f t="shared" si="270"/>
        <v>0</v>
      </c>
      <c r="AT217" s="102">
        <f t="shared" si="270"/>
        <v>0</v>
      </c>
      <c r="AU217" s="102">
        <f t="shared" si="270"/>
        <v>0</v>
      </c>
      <c r="AV217" s="102">
        <f t="shared" si="270"/>
        <v>0</v>
      </c>
      <c r="AW217" s="102">
        <f t="shared" si="270"/>
        <v>0</v>
      </c>
      <c r="AX217" s="102">
        <f t="shared" si="270"/>
        <v>0</v>
      </c>
      <c r="AY217" s="146">
        <f t="shared" si="263"/>
        <v>0</v>
      </c>
      <c r="AZ217" s="146">
        <f t="shared" si="263"/>
        <v>0</v>
      </c>
      <c r="BA217" s="146">
        <f t="shared" si="263"/>
        <v>0</v>
      </c>
      <c r="BB217" s="146">
        <f t="shared" si="259"/>
        <v>0</v>
      </c>
      <c r="BC217" s="146">
        <f t="shared" si="259"/>
        <v>0</v>
      </c>
      <c r="BD217" s="146">
        <f t="shared" si="259"/>
        <v>0</v>
      </c>
      <c r="BE217" s="146">
        <f t="shared" si="210"/>
        <v>0</v>
      </c>
      <c r="BF217" s="146">
        <f t="shared" si="210"/>
        <v>0</v>
      </c>
      <c r="BG217" s="146">
        <f t="shared" si="210"/>
        <v>0</v>
      </c>
      <c r="BH217" s="146">
        <f t="shared" si="210"/>
        <v>0</v>
      </c>
      <c r="BI217" s="146">
        <f t="shared" si="210"/>
        <v>0</v>
      </c>
      <c r="BJ217" s="146">
        <f t="shared" si="210"/>
        <v>0</v>
      </c>
      <c r="BK217" s="146">
        <f t="shared" si="159"/>
        <v>0</v>
      </c>
      <c r="BL217" s="146">
        <f t="shared" si="159"/>
        <v>0</v>
      </c>
      <c r="BM217" s="146">
        <f t="shared" si="159"/>
        <v>0</v>
      </c>
      <c r="BN217" s="146">
        <f t="shared" si="159"/>
        <v>0</v>
      </c>
      <c r="BO217" s="181">
        <f t="shared" si="155"/>
        <v>0</v>
      </c>
    </row>
    <row r="218" spans="1:67" ht="39.6" x14ac:dyDescent="0.25">
      <c r="A218" s="30"/>
      <c r="B218" s="29" t="s">
        <v>309</v>
      </c>
      <c r="C218" s="140">
        <f t="shared" si="272"/>
        <v>3.6</v>
      </c>
      <c r="D218" s="141">
        <f t="shared" si="267"/>
        <v>3.5</v>
      </c>
      <c r="E218" s="6"/>
      <c r="F218" s="6"/>
      <c r="G218" s="6"/>
      <c r="H218" s="6"/>
      <c r="I218" s="6">
        <v>3.6</v>
      </c>
      <c r="J218" s="6">
        <v>3.5</v>
      </c>
      <c r="K218" s="6"/>
      <c r="L218" s="6"/>
      <c r="M218" s="6"/>
      <c r="N218" s="6"/>
      <c r="O218" s="6"/>
      <c r="P218" s="6"/>
      <c r="Q218" s="188"/>
      <c r="R218" s="188"/>
      <c r="S218" s="140">
        <f t="shared" si="273"/>
        <v>0</v>
      </c>
      <c r="T218" s="141">
        <f t="shared" si="268"/>
        <v>0</v>
      </c>
      <c r="U218" s="120"/>
      <c r="V218" s="120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97"/>
      <c r="AH218" s="197"/>
      <c r="AI218" s="128">
        <f t="shared" si="274"/>
        <v>3.6</v>
      </c>
      <c r="AJ218" s="129">
        <f t="shared" si="269"/>
        <v>3.5</v>
      </c>
      <c r="AK218" s="102">
        <f t="shared" si="271"/>
        <v>0</v>
      </c>
      <c r="AL218" s="102">
        <f t="shared" si="270"/>
        <v>0</v>
      </c>
      <c r="AM218" s="102">
        <f t="shared" si="270"/>
        <v>0</v>
      </c>
      <c r="AN218" s="102">
        <f t="shared" si="270"/>
        <v>0</v>
      </c>
      <c r="AO218" s="102">
        <f t="shared" si="270"/>
        <v>3.6</v>
      </c>
      <c r="AP218" s="102">
        <f t="shared" si="270"/>
        <v>3.5</v>
      </c>
      <c r="AQ218" s="102">
        <f t="shared" si="270"/>
        <v>0</v>
      </c>
      <c r="AR218" s="102">
        <f t="shared" si="270"/>
        <v>0</v>
      </c>
      <c r="AS218" s="102">
        <f t="shared" si="270"/>
        <v>0</v>
      </c>
      <c r="AT218" s="102">
        <f t="shared" si="270"/>
        <v>0</v>
      </c>
      <c r="AU218" s="102">
        <f t="shared" si="270"/>
        <v>0</v>
      </c>
      <c r="AV218" s="102">
        <f t="shared" si="270"/>
        <v>0</v>
      </c>
      <c r="AW218" s="102">
        <f t="shared" si="270"/>
        <v>0</v>
      </c>
      <c r="AX218" s="102">
        <f t="shared" si="270"/>
        <v>0</v>
      </c>
      <c r="AY218" s="146">
        <f t="shared" si="263"/>
        <v>0</v>
      </c>
      <c r="AZ218" s="146">
        <f t="shared" si="263"/>
        <v>0</v>
      </c>
      <c r="BA218" s="146">
        <f t="shared" si="263"/>
        <v>0</v>
      </c>
      <c r="BB218" s="146">
        <f t="shared" si="259"/>
        <v>0</v>
      </c>
      <c r="BC218" s="146">
        <f t="shared" si="259"/>
        <v>0</v>
      </c>
      <c r="BD218" s="146">
        <f t="shared" si="259"/>
        <v>0</v>
      </c>
      <c r="BE218" s="146">
        <f t="shared" si="210"/>
        <v>0</v>
      </c>
      <c r="BF218" s="146">
        <f t="shared" si="210"/>
        <v>0</v>
      </c>
      <c r="BG218" s="146">
        <f t="shared" si="210"/>
        <v>0</v>
      </c>
      <c r="BH218" s="146">
        <f t="shared" si="210"/>
        <v>0</v>
      </c>
      <c r="BI218" s="146">
        <f t="shared" si="210"/>
        <v>0</v>
      </c>
      <c r="BJ218" s="146">
        <f t="shared" si="210"/>
        <v>0</v>
      </c>
      <c r="BK218" s="146">
        <f t="shared" si="159"/>
        <v>0</v>
      </c>
      <c r="BL218" s="146">
        <f t="shared" si="159"/>
        <v>0</v>
      </c>
      <c r="BM218" s="146">
        <f t="shared" si="159"/>
        <v>0</v>
      </c>
      <c r="BN218" s="146">
        <f t="shared" si="159"/>
        <v>0</v>
      </c>
      <c r="BO218" s="181">
        <f t="shared" si="155"/>
        <v>0</v>
      </c>
    </row>
    <row r="219" spans="1:67" ht="15" customHeight="1" x14ac:dyDescent="0.25">
      <c r="A219" s="26" t="s">
        <v>33</v>
      </c>
      <c r="B219" s="105" t="s">
        <v>323</v>
      </c>
      <c r="C219" s="136">
        <f>C220</f>
        <v>297.8</v>
      </c>
      <c r="D219" s="137">
        <f t="shared" ref="D219:R219" si="275">D220</f>
        <v>245.09999999999997</v>
      </c>
      <c r="E219" s="117">
        <f t="shared" si="275"/>
        <v>195.9</v>
      </c>
      <c r="F219" s="117">
        <f t="shared" si="275"/>
        <v>163.6</v>
      </c>
      <c r="G219" s="117">
        <f t="shared" si="275"/>
        <v>0</v>
      </c>
      <c r="H219" s="117">
        <f t="shared" si="275"/>
        <v>0</v>
      </c>
      <c r="I219" s="117">
        <f t="shared" si="275"/>
        <v>6.6999999999999993</v>
      </c>
      <c r="J219" s="117">
        <f t="shared" si="275"/>
        <v>6.6999999999999993</v>
      </c>
      <c r="K219" s="117">
        <f t="shared" si="275"/>
        <v>77.900000000000006</v>
      </c>
      <c r="L219" s="117">
        <f t="shared" si="275"/>
        <v>74.8</v>
      </c>
      <c r="M219" s="117">
        <f t="shared" si="275"/>
        <v>11.8</v>
      </c>
      <c r="N219" s="117">
        <f t="shared" si="275"/>
        <v>0</v>
      </c>
      <c r="O219" s="117">
        <f t="shared" si="275"/>
        <v>0</v>
      </c>
      <c r="P219" s="117">
        <f t="shared" si="275"/>
        <v>0</v>
      </c>
      <c r="Q219" s="187">
        <f t="shared" si="275"/>
        <v>5.5</v>
      </c>
      <c r="R219" s="187">
        <f t="shared" si="275"/>
        <v>0</v>
      </c>
      <c r="S219" s="136">
        <f>S220</f>
        <v>22.7</v>
      </c>
      <c r="T219" s="137">
        <f t="shared" ref="T219:AH219" si="276">T220</f>
        <v>1.8</v>
      </c>
      <c r="U219" s="119">
        <f t="shared" si="276"/>
        <v>0</v>
      </c>
      <c r="V219" s="119">
        <f t="shared" si="276"/>
        <v>0</v>
      </c>
      <c r="W219" s="119">
        <f t="shared" si="276"/>
        <v>0</v>
      </c>
      <c r="X219" s="119">
        <f t="shared" si="276"/>
        <v>0</v>
      </c>
      <c r="Y219" s="119">
        <f t="shared" si="276"/>
        <v>0</v>
      </c>
      <c r="Z219" s="119">
        <f t="shared" si="276"/>
        <v>0</v>
      </c>
      <c r="AA219" s="119">
        <f t="shared" si="276"/>
        <v>1.8</v>
      </c>
      <c r="AB219" s="119">
        <f t="shared" si="276"/>
        <v>1.8</v>
      </c>
      <c r="AC219" s="119">
        <f t="shared" si="276"/>
        <v>0</v>
      </c>
      <c r="AD219" s="119">
        <f t="shared" si="276"/>
        <v>0</v>
      </c>
      <c r="AE219" s="119">
        <f t="shared" si="276"/>
        <v>0</v>
      </c>
      <c r="AF219" s="119">
        <f t="shared" si="276"/>
        <v>0</v>
      </c>
      <c r="AG219" s="196">
        <f t="shared" si="276"/>
        <v>20.9</v>
      </c>
      <c r="AH219" s="196">
        <f t="shared" si="276"/>
        <v>0</v>
      </c>
      <c r="AI219" s="13">
        <f>AI220</f>
        <v>320.5</v>
      </c>
      <c r="AJ219" s="11">
        <f t="shared" ref="AJ219:AX219" si="277">AJ220</f>
        <v>246.89999999999998</v>
      </c>
      <c r="AK219" s="94">
        <f t="shared" si="277"/>
        <v>195.9</v>
      </c>
      <c r="AL219" s="94">
        <f t="shared" si="277"/>
        <v>163.6</v>
      </c>
      <c r="AM219" s="94">
        <f t="shared" si="277"/>
        <v>0</v>
      </c>
      <c r="AN219" s="94">
        <f t="shared" si="277"/>
        <v>0</v>
      </c>
      <c r="AO219" s="94">
        <f t="shared" si="277"/>
        <v>6.6999999999999993</v>
      </c>
      <c r="AP219" s="94">
        <f t="shared" si="277"/>
        <v>6.6999999999999993</v>
      </c>
      <c r="AQ219" s="94">
        <f t="shared" si="277"/>
        <v>79.7</v>
      </c>
      <c r="AR219" s="94">
        <f t="shared" si="277"/>
        <v>76.599999999999994</v>
      </c>
      <c r="AS219" s="94">
        <f t="shared" si="277"/>
        <v>11.8</v>
      </c>
      <c r="AT219" s="94">
        <f t="shared" si="277"/>
        <v>0</v>
      </c>
      <c r="AU219" s="94">
        <f t="shared" si="277"/>
        <v>0</v>
      </c>
      <c r="AV219" s="94">
        <f t="shared" si="277"/>
        <v>0</v>
      </c>
      <c r="AW219" s="94">
        <f t="shared" si="277"/>
        <v>26.4</v>
      </c>
      <c r="AX219" s="94">
        <f t="shared" si="277"/>
        <v>0</v>
      </c>
      <c r="AY219" s="146">
        <f t="shared" si="263"/>
        <v>-22.699999999999989</v>
      </c>
      <c r="AZ219" s="146">
        <f t="shared" si="263"/>
        <v>-1.8000000000000114</v>
      </c>
      <c r="BA219" s="146">
        <f t="shared" si="263"/>
        <v>0</v>
      </c>
      <c r="BB219" s="146">
        <f t="shared" si="259"/>
        <v>0</v>
      </c>
      <c r="BC219" s="146">
        <f t="shared" si="259"/>
        <v>0</v>
      </c>
      <c r="BD219" s="146">
        <f t="shared" si="259"/>
        <v>0</v>
      </c>
      <c r="BE219" s="146">
        <f t="shared" si="210"/>
        <v>0</v>
      </c>
      <c r="BF219" s="146">
        <f t="shared" si="210"/>
        <v>0</v>
      </c>
      <c r="BG219" s="146">
        <f t="shared" si="210"/>
        <v>-1.7999999999999972</v>
      </c>
      <c r="BH219" s="146">
        <f t="shared" si="210"/>
        <v>-1.7999999999999972</v>
      </c>
      <c r="BI219" s="146">
        <f t="shared" si="210"/>
        <v>0</v>
      </c>
      <c r="BJ219" s="146">
        <f t="shared" si="210"/>
        <v>0</v>
      </c>
      <c r="BK219" s="146">
        <f t="shared" si="159"/>
        <v>0</v>
      </c>
      <c r="BL219" s="146">
        <f t="shared" si="159"/>
        <v>0</v>
      </c>
      <c r="BM219" s="146">
        <f t="shared" si="159"/>
        <v>-20.9</v>
      </c>
      <c r="BN219" s="146">
        <f t="shared" si="159"/>
        <v>0</v>
      </c>
      <c r="BO219" s="181">
        <f t="shared" si="155"/>
        <v>0</v>
      </c>
    </row>
    <row r="220" spans="1:67" x14ac:dyDescent="0.25">
      <c r="A220" s="27"/>
      <c r="B220" s="19" t="s">
        <v>308</v>
      </c>
      <c r="C220" s="139">
        <f t="shared" ref="C220:D222" si="278">E220+G220+I220+K220+M220+O220+Q220</f>
        <v>297.8</v>
      </c>
      <c r="D220" s="139">
        <f t="shared" si="278"/>
        <v>245.09999999999997</v>
      </c>
      <c r="E220" s="6">
        <v>195.9</v>
      </c>
      <c r="F220" s="6">
        <v>163.6</v>
      </c>
      <c r="G220" s="6"/>
      <c r="H220" s="6"/>
      <c r="I220" s="6">
        <f>I221+I222</f>
        <v>6.6999999999999993</v>
      </c>
      <c r="J220" s="6">
        <f>J221+J222</f>
        <v>6.6999999999999993</v>
      </c>
      <c r="K220" s="6">
        <v>77.900000000000006</v>
      </c>
      <c r="L220" s="6">
        <v>74.8</v>
      </c>
      <c r="M220" s="6">
        <v>11.8</v>
      </c>
      <c r="N220" s="117"/>
      <c r="O220" s="117"/>
      <c r="P220" s="117"/>
      <c r="Q220" s="188">
        <f>'[1]4 priedas_ nepanaudotos lėšos'!C78</f>
        <v>5.5</v>
      </c>
      <c r="R220" s="188">
        <f>'[1]4 priedas_ nepanaudotos lėšos'!D78</f>
        <v>0</v>
      </c>
      <c r="S220" s="139">
        <f t="shared" ref="S220:T222" si="279">U220+W220+Y220+AA220+AC220+AE220+AG220</f>
        <v>22.7</v>
      </c>
      <c r="T220" s="139">
        <f t="shared" si="279"/>
        <v>1.8</v>
      </c>
      <c r="U220" s="119"/>
      <c r="V220" s="119"/>
      <c r="W220" s="120"/>
      <c r="X220" s="120"/>
      <c r="Y220" s="120">
        <f>Y221+Y222</f>
        <v>0</v>
      </c>
      <c r="Z220" s="120">
        <f>Z221+Z222</f>
        <v>0</v>
      </c>
      <c r="AA220" s="119">
        <v>1.8</v>
      </c>
      <c r="AB220" s="119">
        <v>1.8</v>
      </c>
      <c r="AC220" s="119"/>
      <c r="AD220" s="119"/>
      <c r="AE220" s="119"/>
      <c r="AF220" s="119"/>
      <c r="AG220" s="196">
        <f>'[1]4 priedas_ nepanaudotos lėšos'!O78</f>
        <v>20.9</v>
      </c>
      <c r="AH220" s="196">
        <f>'[1]4 priedas_ nepanaudotos lėšos'!P78</f>
        <v>0</v>
      </c>
      <c r="AI220" s="101">
        <f t="shared" ref="AI220:AJ222" si="280">AK220+AM220+AO220+AQ220+AS220+AU220+AW220</f>
        <v>320.5</v>
      </c>
      <c r="AJ220" s="101">
        <f t="shared" si="280"/>
        <v>246.89999999999998</v>
      </c>
      <c r="AK220" s="5">
        <f>E220+U220</f>
        <v>195.9</v>
      </c>
      <c r="AL220" s="5">
        <f t="shared" ref="AL220:AX222" si="281">F220+V220</f>
        <v>163.6</v>
      </c>
      <c r="AM220" s="5">
        <f t="shared" si="281"/>
        <v>0</v>
      </c>
      <c r="AN220" s="5">
        <f t="shared" si="281"/>
        <v>0</v>
      </c>
      <c r="AO220" s="5">
        <f t="shared" si="281"/>
        <v>6.6999999999999993</v>
      </c>
      <c r="AP220" s="5">
        <f t="shared" si="281"/>
        <v>6.6999999999999993</v>
      </c>
      <c r="AQ220" s="5">
        <f t="shared" si="281"/>
        <v>79.7</v>
      </c>
      <c r="AR220" s="5">
        <f t="shared" si="281"/>
        <v>76.599999999999994</v>
      </c>
      <c r="AS220" s="5">
        <f t="shared" si="281"/>
        <v>11.8</v>
      </c>
      <c r="AT220" s="5">
        <f t="shared" si="281"/>
        <v>0</v>
      </c>
      <c r="AU220" s="5">
        <f t="shared" si="281"/>
        <v>0</v>
      </c>
      <c r="AV220" s="5">
        <f t="shared" si="281"/>
        <v>0</v>
      </c>
      <c r="AW220" s="5">
        <f t="shared" si="281"/>
        <v>26.4</v>
      </c>
      <c r="AX220" s="5">
        <f t="shared" si="281"/>
        <v>0</v>
      </c>
      <c r="AY220" s="146">
        <f t="shared" si="263"/>
        <v>-22.699999999999989</v>
      </c>
      <c r="AZ220" s="146">
        <f t="shared" si="263"/>
        <v>-1.8000000000000114</v>
      </c>
      <c r="BA220" s="146">
        <f t="shared" si="263"/>
        <v>0</v>
      </c>
      <c r="BB220" s="146">
        <f t="shared" si="259"/>
        <v>0</v>
      </c>
      <c r="BC220" s="146">
        <f t="shared" si="259"/>
        <v>0</v>
      </c>
      <c r="BD220" s="146">
        <f t="shared" si="259"/>
        <v>0</v>
      </c>
      <c r="BE220" s="146">
        <f t="shared" si="210"/>
        <v>0</v>
      </c>
      <c r="BF220" s="146">
        <f t="shared" si="210"/>
        <v>0</v>
      </c>
      <c r="BG220" s="146">
        <f t="shared" si="210"/>
        <v>-1.7999999999999972</v>
      </c>
      <c r="BH220" s="146">
        <f t="shared" si="210"/>
        <v>-1.7999999999999972</v>
      </c>
      <c r="BI220" s="146">
        <f t="shared" si="210"/>
        <v>0</v>
      </c>
      <c r="BJ220" s="146">
        <f t="shared" si="210"/>
        <v>0</v>
      </c>
      <c r="BK220" s="146">
        <f t="shared" si="159"/>
        <v>0</v>
      </c>
      <c r="BL220" s="146">
        <f t="shared" si="159"/>
        <v>0</v>
      </c>
      <c r="BM220" s="146">
        <f t="shared" si="159"/>
        <v>-20.9</v>
      </c>
      <c r="BN220" s="146">
        <f t="shared" si="159"/>
        <v>0</v>
      </c>
      <c r="BO220" s="181">
        <f t="shared" si="155"/>
        <v>0</v>
      </c>
    </row>
    <row r="221" spans="1:67" ht="27" x14ac:dyDescent="0.3">
      <c r="A221" s="27"/>
      <c r="B221" s="29" t="s">
        <v>310</v>
      </c>
      <c r="C221" s="140">
        <f>E221+G221+I221+K221+M221+O221+Q221</f>
        <v>3.9</v>
      </c>
      <c r="D221" s="141">
        <f t="shared" si="278"/>
        <v>3.9</v>
      </c>
      <c r="E221" s="122"/>
      <c r="F221" s="122"/>
      <c r="G221" s="122"/>
      <c r="H221" s="122"/>
      <c r="I221" s="122">
        <v>3.9</v>
      </c>
      <c r="J221" s="122">
        <v>3.9</v>
      </c>
      <c r="K221" s="125"/>
      <c r="L221" s="125"/>
      <c r="M221" s="125"/>
      <c r="N221" s="125"/>
      <c r="O221" s="125"/>
      <c r="P221" s="125"/>
      <c r="Q221" s="192"/>
      <c r="R221" s="192"/>
      <c r="S221" s="140">
        <f>U221+W221+Y221+AA221+AC221+AE221+AG221</f>
        <v>0</v>
      </c>
      <c r="T221" s="141">
        <f t="shared" si="279"/>
        <v>0</v>
      </c>
      <c r="U221" s="127"/>
      <c r="V221" s="127"/>
      <c r="W221" s="127"/>
      <c r="X221" s="127"/>
      <c r="Y221" s="127"/>
      <c r="Z221" s="127"/>
      <c r="AA221" s="127"/>
      <c r="AB221" s="127"/>
      <c r="AC221" s="127"/>
      <c r="AD221" s="127"/>
      <c r="AE221" s="127"/>
      <c r="AF221" s="127"/>
      <c r="AG221" s="201"/>
      <c r="AH221" s="201"/>
      <c r="AI221" s="128">
        <f>AK221+AM221+AO221+AQ221+AS221+AU221+AW221</f>
        <v>3.9</v>
      </c>
      <c r="AJ221" s="129">
        <f t="shared" si="280"/>
        <v>3.9</v>
      </c>
      <c r="AK221" s="102">
        <f t="shared" ref="AK221:AK222" si="282">E221+U221</f>
        <v>0</v>
      </c>
      <c r="AL221" s="102">
        <f t="shared" si="281"/>
        <v>0</v>
      </c>
      <c r="AM221" s="102">
        <f t="shared" si="281"/>
        <v>0</v>
      </c>
      <c r="AN221" s="102">
        <f t="shared" si="281"/>
        <v>0</v>
      </c>
      <c r="AO221" s="102">
        <f t="shared" si="281"/>
        <v>3.9</v>
      </c>
      <c r="AP221" s="102">
        <f t="shared" si="281"/>
        <v>3.9</v>
      </c>
      <c r="AQ221" s="102">
        <f t="shared" si="281"/>
        <v>0</v>
      </c>
      <c r="AR221" s="102">
        <f t="shared" si="281"/>
        <v>0</v>
      </c>
      <c r="AS221" s="102">
        <f t="shared" si="281"/>
        <v>0</v>
      </c>
      <c r="AT221" s="102">
        <f t="shared" si="281"/>
        <v>0</v>
      </c>
      <c r="AU221" s="102">
        <f t="shared" si="281"/>
        <v>0</v>
      </c>
      <c r="AV221" s="102">
        <f t="shared" si="281"/>
        <v>0</v>
      </c>
      <c r="AW221" s="102">
        <f t="shared" si="281"/>
        <v>0</v>
      </c>
      <c r="AX221" s="102">
        <f t="shared" si="281"/>
        <v>0</v>
      </c>
      <c r="AY221" s="146">
        <f t="shared" si="263"/>
        <v>0</v>
      </c>
      <c r="AZ221" s="146">
        <f t="shared" si="263"/>
        <v>0</v>
      </c>
      <c r="BA221" s="146">
        <f t="shared" si="263"/>
        <v>0</v>
      </c>
      <c r="BB221" s="146">
        <f t="shared" si="259"/>
        <v>0</v>
      </c>
      <c r="BC221" s="146">
        <f t="shared" si="259"/>
        <v>0</v>
      </c>
      <c r="BD221" s="146">
        <f t="shared" si="259"/>
        <v>0</v>
      </c>
      <c r="BE221" s="146">
        <f t="shared" si="210"/>
        <v>0</v>
      </c>
      <c r="BF221" s="146">
        <f t="shared" si="210"/>
        <v>0</v>
      </c>
      <c r="BG221" s="146">
        <f t="shared" si="210"/>
        <v>0</v>
      </c>
      <c r="BH221" s="146">
        <f t="shared" si="210"/>
        <v>0</v>
      </c>
      <c r="BI221" s="146">
        <f t="shared" si="210"/>
        <v>0</v>
      </c>
      <c r="BJ221" s="146">
        <f t="shared" si="210"/>
        <v>0</v>
      </c>
      <c r="BK221" s="146">
        <f t="shared" si="159"/>
        <v>0</v>
      </c>
      <c r="BL221" s="146">
        <f t="shared" si="159"/>
        <v>0</v>
      </c>
      <c r="BM221" s="146">
        <f t="shared" si="159"/>
        <v>0</v>
      </c>
      <c r="BN221" s="146">
        <f t="shared" si="159"/>
        <v>0</v>
      </c>
      <c r="BO221" s="181">
        <f t="shared" si="155"/>
        <v>0</v>
      </c>
    </row>
    <row r="222" spans="1:67" ht="39.6" x14ac:dyDescent="0.25">
      <c r="A222" s="30"/>
      <c r="B222" s="29" t="s">
        <v>309</v>
      </c>
      <c r="C222" s="140">
        <f>E222+G222+I222+K222+M222+O222+Q222</f>
        <v>2.8</v>
      </c>
      <c r="D222" s="141">
        <f t="shared" si="278"/>
        <v>2.8</v>
      </c>
      <c r="E222" s="122"/>
      <c r="F222" s="122"/>
      <c r="G222" s="122"/>
      <c r="H222" s="122"/>
      <c r="I222" s="122">
        <v>2.8</v>
      </c>
      <c r="J222" s="122">
        <v>2.8</v>
      </c>
      <c r="K222" s="122"/>
      <c r="L222" s="122"/>
      <c r="M222" s="122"/>
      <c r="N222" s="122"/>
      <c r="O222" s="122"/>
      <c r="P222" s="122"/>
      <c r="Q222" s="189"/>
      <c r="R222" s="189"/>
      <c r="S222" s="140">
        <f>U222+W222+Y222+AA222+AC222+AE222+AG222</f>
        <v>0</v>
      </c>
      <c r="T222" s="141">
        <f t="shared" si="279"/>
        <v>0</v>
      </c>
      <c r="U222" s="123"/>
      <c r="V222" s="123"/>
      <c r="W222" s="123"/>
      <c r="X222" s="123"/>
      <c r="Y222" s="123"/>
      <c r="Z222" s="123"/>
      <c r="AA222" s="123"/>
      <c r="AB222" s="123"/>
      <c r="AC222" s="123"/>
      <c r="AD222" s="123"/>
      <c r="AE222" s="123"/>
      <c r="AF222" s="123"/>
      <c r="AG222" s="198"/>
      <c r="AH222" s="198"/>
      <c r="AI222" s="128">
        <f>AK222+AM222+AO222+AQ222+AS222+AU222+AW222</f>
        <v>2.8</v>
      </c>
      <c r="AJ222" s="129">
        <f t="shared" si="280"/>
        <v>2.8</v>
      </c>
      <c r="AK222" s="102">
        <f t="shared" si="282"/>
        <v>0</v>
      </c>
      <c r="AL222" s="102">
        <f t="shared" si="281"/>
        <v>0</v>
      </c>
      <c r="AM222" s="102">
        <f t="shared" si="281"/>
        <v>0</v>
      </c>
      <c r="AN222" s="102">
        <f t="shared" si="281"/>
        <v>0</v>
      </c>
      <c r="AO222" s="102">
        <f t="shared" si="281"/>
        <v>2.8</v>
      </c>
      <c r="AP222" s="102">
        <f t="shared" si="281"/>
        <v>2.8</v>
      </c>
      <c r="AQ222" s="102">
        <f t="shared" si="281"/>
        <v>0</v>
      </c>
      <c r="AR222" s="102">
        <f t="shared" si="281"/>
        <v>0</v>
      </c>
      <c r="AS222" s="102">
        <f t="shared" si="281"/>
        <v>0</v>
      </c>
      <c r="AT222" s="102">
        <f t="shared" si="281"/>
        <v>0</v>
      </c>
      <c r="AU222" s="102">
        <f t="shared" si="281"/>
        <v>0</v>
      </c>
      <c r="AV222" s="102">
        <f t="shared" si="281"/>
        <v>0</v>
      </c>
      <c r="AW222" s="102">
        <f t="shared" si="281"/>
        <v>0</v>
      </c>
      <c r="AX222" s="102">
        <f t="shared" si="281"/>
        <v>0</v>
      </c>
      <c r="AY222" s="146">
        <f t="shared" si="263"/>
        <v>0</v>
      </c>
      <c r="AZ222" s="146">
        <f t="shared" si="263"/>
        <v>0</v>
      </c>
      <c r="BA222" s="146">
        <f t="shared" si="263"/>
        <v>0</v>
      </c>
      <c r="BB222" s="146">
        <f t="shared" si="259"/>
        <v>0</v>
      </c>
      <c r="BC222" s="146">
        <f t="shared" si="259"/>
        <v>0</v>
      </c>
      <c r="BD222" s="146">
        <f t="shared" si="259"/>
        <v>0</v>
      </c>
      <c r="BE222" s="146">
        <f t="shared" si="210"/>
        <v>0</v>
      </c>
      <c r="BF222" s="146">
        <f t="shared" si="210"/>
        <v>0</v>
      </c>
      <c r="BG222" s="146">
        <f t="shared" si="210"/>
        <v>0</v>
      </c>
      <c r="BH222" s="146">
        <f t="shared" si="210"/>
        <v>0</v>
      </c>
      <c r="BI222" s="146">
        <f t="shared" si="210"/>
        <v>0</v>
      </c>
      <c r="BJ222" s="146">
        <f t="shared" si="210"/>
        <v>0</v>
      </c>
      <c r="BK222" s="146">
        <f t="shared" si="159"/>
        <v>0</v>
      </c>
      <c r="BL222" s="146">
        <f t="shared" si="159"/>
        <v>0</v>
      </c>
      <c r="BM222" s="146">
        <f t="shared" si="159"/>
        <v>0</v>
      </c>
      <c r="BN222" s="146">
        <f t="shared" si="159"/>
        <v>0</v>
      </c>
      <c r="BO222" s="181">
        <f t="shared" si="155"/>
        <v>0</v>
      </c>
    </row>
    <row r="223" spans="1:67" ht="15" customHeight="1" x14ac:dyDescent="0.25">
      <c r="A223" s="26" t="s">
        <v>34</v>
      </c>
      <c r="B223" s="105" t="s">
        <v>326</v>
      </c>
      <c r="C223" s="136">
        <f>C224</f>
        <v>424.1</v>
      </c>
      <c r="D223" s="137">
        <f t="shared" ref="D223:R223" si="283">D224</f>
        <v>347.7</v>
      </c>
      <c r="E223" s="117">
        <f t="shared" si="283"/>
        <v>181.7</v>
      </c>
      <c r="F223" s="117">
        <f t="shared" si="283"/>
        <v>142.1</v>
      </c>
      <c r="G223" s="117">
        <f t="shared" si="283"/>
        <v>0</v>
      </c>
      <c r="H223" s="117">
        <f t="shared" si="283"/>
        <v>0</v>
      </c>
      <c r="I223" s="117">
        <f t="shared" si="283"/>
        <v>7.4999999999999991</v>
      </c>
      <c r="J223" s="117">
        <f t="shared" si="283"/>
        <v>7.3999999999999995</v>
      </c>
      <c r="K223" s="117">
        <f t="shared" si="283"/>
        <v>207.4</v>
      </c>
      <c r="L223" s="117">
        <f t="shared" si="283"/>
        <v>198.2</v>
      </c>
      <c r="M223" s="117">
        <f t="shared" si="283"/>
        <v>15.7</v>
      </c>
      <c r="N223" s="117">
        <f t="shared" si="283"/>
        <v>0</v>
      </c>
      <c r="O223" s="117">
        <f t="shared" si="283"/>
        <v>0</v>
      </c>
      <c r="P223" s="117">
        <f t="shared" si="283"/>
        <v>0</v>
      </c>
      <c r="Q223" s="187">
        <f t="shared" si="283"/>
        <v>11.799999999999999</v>
      </c>
      <c r="R223" s="187">
        <f t="shared" si="283"/>
        <v>0</v>
      </c>
      <c r="S223" s="136">
        <f>S224</f>
        <v>-4.2</v>
      </c>
      <c r="T223" s="137">
        <f t="shared" ref="T223:AH223" si="284">T224</f>
        <v>-6.4</v>
      </c>
      <c r="U223" s="119">
        <f t="shared" si="284"/>
        <v>2.2999999999999998</v>
      </c>
      <c r="V223" s="119">
        <f t="shared" si="284"/>
        <v>0</v>
      </c>
      <c r="W223" s="119">
        <f t="shared" si="284"/>
        <v>0</v>
      </c>
      <c r="X223" s="119">
        <f t="shared" si="284"/>
        <v>0</v>
      </c>
      <c r="Y223" s="119">
        <f t="shared" si="284"/>
        <v>0</v>
      </c>
      <c r="Z223" s="119">
        <f t="shared" si="284"/>
        <v>0</v>
      </c>
      <c r="AA223" s="119">
        <f t="shared" si="284"/>
        <v>-6.5</v>
      </c>
      <c r="AB223" s="119">
        <f t="shared" si="284"/>
        <v>-6.4</v>
      </c>
      <c r="AC223" s="119">
        <f t="shared" si="284"/>
        <v>0</v>
      </c>
      <c r="AD223" s="119">
        <f t="shared" si="284"/>
        <v>0</v>
      </c>
      <c r="AE223" s="119">
        <f t="shared" si="284"/>
        <v>0</v>
      </c>
      <c r="AF223" s="119">
        <f t="shared" si="284"/>
        <v>0</v>
      </c>
      <c r="AG223" s="196">
        <f t="shared" si="284"/>
        <v>0</v>
      </c>
      <c r="AH223" s="196">
        <f t="shared" si="284"/>
        <v>0</v>
      </c>
      <c r="AI223" s="13">
        <f>AI224</f>
        <v>419.9</v>
      </c>
      <c r="AJ223" s="11">
        <f t="shared" ref="AJ223:AX223" si="285">AJ224</f>
        <v>341.29999999999995</v>
      </c>
      <c r="AK223" s="94">
        <f t="shared" si="285"/>
        <v>184</v>
      </c>
      <c r="AL223" s="94">
        <f t="shared" si="285"/>
        <v>142.1</v>
      </c>
      <c r="AM223" s="94">
        <f t="shared" si="285"/>
        <v>0</v>
      </c>
      <c r="AN223" s="94">
        <f t="shared" si="285"/>
        <v>0</v>
      </c>
      <c r="AO223" s="94">
        <f t="shared" si="285"/>
        <v>7.4999999999999991</v>
      </c>
      <c r="AP223" s="94">
        <f t="shared" si="285"/>
        <v>7.3999999999999995</v>
      </c>
      <c r="AQ223" s="94">
        <f t="shared" si="285"/>
        <v>200.9</v>
      </c>
      <c r="AR223" s="94">
        <f t="shared" si="285"/>
        <v>191.79999999999998</v>
      </c>
      <c r="AS223" s="94">
        <f t="shared" si="285"/>
        <v>15.7</v>
      </c>
      <c r="AT223" s="94">
        <f t="shared" si="285"/>
        <v>0</v>
      </c>
      <c r="AU223" s="94">
        <f t="shared" si="285"/>
        <v>0</v>
      </c>
      <c r="AV223" s="94">
        <f t="shared" si="285"/>
        <v>0</v>
      </c>
      <c r="AW223" s="94">
        <f t="shared" si="285"/>
        <v>11.799999999999999</v>
      </c>
      <c r="AX223" s="94">
        <f t="shared" si="285"/>
        <v>0</v>
      </c>
      <c r="AY223" s="146">
        <f t="shared" si="263"/>
        <v>4.2000000000000455</v>
      </c>
      <c r="AZ223" s="146">
        <f t="shared" si="263"/>
        <v>6.4000000000000341</v>
      </c>
      <c r="BA223" s="146">
        <f t="shared" si="263"/>
        <v>-2.3000000000000114</v>
      </c>
      <c r="BB223" s="146">
        <f t="shared" si="259"/>
        <v>0</v>
      </c>
      <c r="BC223" s="146">
        <f t="shared" si="259"/>
        <v>0</v>
      </c>
      <c r="BD223" s="146">
        <f t="shared" si="259"/>
        <v>0</v>
      </c>
      <c r="BE223" s="146">
        <f t="shared" si="210"/>
        <v>0</v>
      </c>
      <c r="BF223" s="146">
        <f t="shared" si="210"/>
        <v>0</v>
      </c>
      <c r="BG223" s="146">
        <f t="shared" si="210"/>
        <v>6.5</v>
      </c>
      <c r="BH223" s="146">
        <f t="shared" si="210"/>
        <v>6.4000000000000057</v>
      </c>
      <c r="BI223" s="146">
        <f t="shared" si="210"/>
        <v>0</v>
      </c>
      <c r="BJ223" s="146">
        <f t="shared" si="210"/>
        <v>0</v>
      </c>
      <c r="BK223" s="146">
        <f t="shared" si="159"/>
        <v>0</v>
      </c>
      <c r="BL223" s="146">
        <f t="shared" si="159"/>
        <v>0</v>
      </c>
      <c r="BM223" s="146">
        <f t="shared" si="159"/>
        <v>0</v>
      </c>
      <c r="BN223" s="146">
        <f t="shared" si="159"/>
        <v>0</v>
      </c>
      <c r="BO223" s="181">
        <f t="shared" si="155"/>
        <v>4.5297099404706387E-14</v>
      </c>
    </row>
    <row r="224" spans="1:67" x14ac:dyDescent="0.25">
      <c r="A224" s="27"/>
      <c r="B224" s="19" t="s">
        <v>308</v>
      </c>
      <c r="C224" s="139">
        <f t="shared" ref="C224:D227" si="286">E224+G224+I224+K224+M224+O224+Q224</f>
        <v>424.1</v>
      </c>
      <c r="D224" s="139">
        <f t="shared" si="286"/>
        <v>347.7</v>
      </c>
      <c r="E224" s="6">
        <v>181.7</v>
      </c>
      <c r="F224" s="6">
        <v>142.1</v>
      </c>
      <c r="G224" s="6"/>
      <c r="H224" s="6"/>
      <c r="I224" s="6">
        <f>SUM(I225:I227)</f>
        <v>7.4999999999999991</v>
      </c>
      <c r="J224" s="6">
        <f>SUM(J225:J227)</f>
        <v>7.3999999999999995</v>
      </c>
      <c r="K224" s="6">
        <v>207.4</v>
      </c>
      <c r="L224" s="6">
        <v>198.2</v>
      </c>
      <c r="M224" s="6">
        <v>15.7</v>
      </c>
      <c r="N224" s="117"/>
      <c r="O224" s="117"/>
      <c r="P224" s="117"/>
      <c r="Q224" s="188">
        <f>'[1]4 priedas_ nepanaudotos lėšos'!C80</f>
        <v>11.799999999999999</v>
      </c>
      <c r="R224" s="188">
        <f>'[1]4 priedas_ nepanaudotos lėšos'!D80</f>
        <v>0</v>
      </c>
      <c r="S224" s="139">
        <f t="shared" ref="S224:T227" si="287">U224+W224+Y224+AA224+AC224+AE224+AG224</f>
        <v>-4.2</v>
      </c>
      <c r="T224" s="139">
        <f t="shared" si="287"/>
        <v>-6.4</v>
      </c>
      <c r="U224" s="119">
        <v>2.2999999999999998</v>
      </c>
      <c r="V224" s="119"/>
      <c r="W224" s="120"/>
      <c r="X224" s="120"/>
      <c r="Y224" s="120">
        <f>SUM(Y225:Y227)</f>
        <v>0</v>
      </c>
      <c r="Z224" s="120">
        <f>SUM(Z225:Z227)</f>
        <v>0</v>
      </c>
      <c r="AA224" s="119">
        <v>-6.5</v>
      </c>
      <c r="AB224" s="119">
        <v>-6.4</v>
      </c>
      <c r="AC224" s="119"/>
      <c r="AD224" s="119"/>
      <c r="AE224" s="119"/>
      <c r="AF224" s="119"/>
      <c r="AG224" s="196">
        <f>'[1]4 priedas_ nepanaudotos lėšos'!O80</f>
        <v>0</v>
      </c>
      <c r="AH224" s="196">
        <f>'[1]4 priedas_ nepanaudotos lėšos'!P80</f>
        <v>0</v>
      </c>
      <c r="AI224" s="101">
        <f t="shared" ref="AI224:AJ227" si="288">AK224+AM224+AO224+AQ224+AS224+AU224+AW224</f>
        <v>419.9</v>
      </c>
      <c r="AJ224" s="101">
        <f t="shared" si="288"/>
        <v>341.29999999999995</v>
      </c>
      <c r="AK224" s="5">
        <f>E224+U224</f>
        <v>184</v>
      </c>
      <c r="AL224" s="5">
        <f t="shared" ref="AL224:AX227" si="289">F224+V224</f>
        <v>142.1</v>
      </c>
      <c r="AM224" s="5">
        <f t="shared" si="289"/>
        <v>0</v>
      </c>
      <c r="AN224" s="5">
        <f t="shared" si="289"/>
        <v>0</v>
      </c>
      <c r="AO224" s="5">
        <f t="shared" si="289"/>
        <v>7.4999999999999991</v>
      </c>
      <c r="AP224" s="5">
        <f t="shared" si="289"/>
        <v>7.3999999999999995</v>
      </c>
      <c r="AQ224" s="5">
        <f t="shared" si="289"/>
        <v>200.9</v>
      </c>
      <c r="AR224" s="5">
        <f t="shared" si="289"/>
        <v>191.79999999999998</v>
      </c>
      <c r="AS224" s="5">
        <f t="shared" si="289"/>
        <v>15.7</v>
      </c>
      <c r="AT224" s="5">
        <f t="shared" si="289"/>
        <v>0</v>
      </c>
      <c r="AU224" s="5">
        <f t="shared" si="289"/>
        <v>0</v>
      </c>
      <c r="AV224" s="5">
        <f t="shared" si="289"/>
        <v>0</v>
      </c>
      <c r="AW224" s="5">
        <f t="shared" si="289"/>
        <v>11.799999999999999</v>
      </c>
      <c r="AX224" s="5">
        <f t="shared" si="289"/>
        <v>0</v>
      </c>
      <c r="AY224" s="146">
        <f t="shared" si="263"/>
        <v>4.2000000000000455</v>
      </c>
      <c r="AZ224" s="146">
        <f t="shared" si="263"/>
        <v>6.4000000000000341</v>
      </c>
      <c r="BA224" s="146">
        <f t="shared" si="263"/>
        <v>-2.3000000000000114</v>
      </c>
      <c r="BB224" s="146">
        <f t="shared" si="259"/>
        <v>0</v>
      </c>
      <c r="BC224" s="146">
        <f t="shared" si="259"/>
        <v>0</v>
      </c>
      <c r="BD224" s="146">
        <f t="shared" si="259"/>
        <v>0</v>
      </c>
      <c r="BE224" s="146">
        <f t="shared" si="210"/>
        <v>0</v>
      </c>
      <c r="BF224" s="146">
        <f t="shared" si="210"/>
        <v>0</v>
      </c>
      <c r="BG224" s="146">
        <f t="shared" si="210"/>
        <v>6.5</v>
      </c>
      <c r="BH224" s="146">
        <f t="shared" si="210"/>
        <v>6.4000000000000057</v>
      </c>
      <c r="BI224" s="146">
        <f t="shared" si="210"/>
        <v>0</v>
      </c>
      <c r="BJ224" s="146">
        <f t="shared" si="210"/>
        <v>0</v>
      </c>
      <c r="BK224" s="146">
        <f t="shared" si="159"/>
        <v>0</v>
      </c>
      <c r="BL224" s="146">
        <f t="shared" si="159"/>
        <v>0</v>
      </c>
      <c r="BM224" s="146">
        <f t="shared" si="159"/>
        <v>0</v>
      </c>
      <c r="BN224" s="146">
        <f t="shared" si="159"/>
        <v>0</v>
      </c>
      <c r="BO224" s="181">
        <f t="shared" ref="BO224:BO292" si="290">S224+AY224</f>
        <v>4.5297099404706387E-14</v>
      </c>
    </row>
    <row r="225" spans="1:67" ht="27" x14ac:dyDescent="0.3">
      <c r="A225" s="27"/>
      <c r="B225" s="29" t="s">
        <v>310</v>
      </c>
      <c r="C225" s="140">
        <f>E225+G225+I225+K225+M225+O225+Q225</f>
        <v>5.0999999999999996</v>
      </c>
      <c r="D225" s="141">
        <f t="shared" si="286"/>
        <v>5</v>
      </c>
      <c r="E225" s="125"/>
      <c r="F225" s="125"/>
      <c r="G225" s="125"/>
      <c r="H225" s="125"/>
      <c r="I225" s="122">
        <v>5.0999999999999996</v>
      </c>
      <c r="J225" s="122">
        <v>5</v>
      </c>
      <c r="K225" s="125"/>
      <c r="L225" s="125"/>
      <c r="M225" s="125"/>
      <c r="N225" s="125"/>
      <c r="O225" s="125"/>
      <c r="P225" s="125"/>
      <c r="Q225" s="192"/>
      <c r="R225" s="192"/>
      <c r="S225" s="140">
        <f>U225+W225+Y225+AA225+AC225+AE225+AG225</f>
        <v>0</v>
      </c>
      <c r="T225" s="141">
        <f t="shared" si="287"/>
        <v>0</v>
      </c>
      <c r="U225" s="127"/>
      <c r="V225" s="127"/>
      <c r="W225" s="127"/>
      <c r="X225" s="127"/>
      <c r="Y225" s="127"/>
      <c r="Z225" s="127"/>
      <c r="AA225" s="127"/>
      <c r="AB225" s="127"/>
      <c r="AC225" s="127"/>
      <c r="AD225" s="127"/>
      <c r="AE225" s="127"/>
      <c r="AF225" s="127"/>
      <c r="AG225" s="201"/>
      <c r="AH225" s="201"/>
      <c r="AI225" s="128">
        <f>AK225+AM225+AO225+AQ225+AS225+AU225+AW225</f>
        <v>5.0999999999999996</v>
      </c>
      <c r="AJ225" s="129">
        <f t="shared" si="288"/>
        <v>5</v>
      </c>
      <c r="AK225" s="102">
        <f t="shared" ref="AK225" si="291">E225+U225</f>
        <v>0</v>
      </c>
      <c r="AL225" s="102">
        <f t="shared" si="289"/>
        <v>0</v>
      </c>
      <c r="AM225" s="102">
        <f t="shared" si="289"/>
        <v>0</v>
      </c>
      <c r="AN225" s="102">
        <f t="shared" si="289"/>
        <v>0</v>
      </c>
      <c r="AO225" s="102">
        <f t="shared" si="289"/>
        <v>5.0999999999999996</v>
      </c>
      <c r="AP225" s="102">
        <f t="shared" si="289"/>
        <v>5</v>
      </c>
      <c r="AQ225" s="102">
        <f t="shared" si="289"/>
        <v>0</v>
      </c>
      <c r="AR225" s="102">
        <f t="shared" si="289"/>
        <v>0</v>
      </c>
      <c r="AS225" s="102">
        <f t="shared" si="289"/>
        <v>0</v>
      </c>
      <c r="AT225" s="102">
        <f t="shared" si="289"/>
        <v>0</v>
      </c>
      <c r="AU225" s="102">
        <f t="shared" si="289"/>
        <v>0</v>
      </c>
      <c r="AV225" s="102">
        <f t="shared" si="289"/>
        <v>0</v>
      </c>
      <c r="AW225" s="102">
        <f t="shared" si="289"/>
        <v>0</v>
      </c>
      <c r="AX225" s="102">
        <f t="shared" si="289"/>
        <v>0</v>
      </c>
      <c r="AY225" s="146">
        <f t="shared" si="263"/>
        <v>0</v>
      </c>
      <c r="AZ225" s="146">
        <f t="shared" si="263"/>
        <v>0</v>
      </c>
      <c r="BA225" s="146">
        <f t="shared" si="263"/>
        <v>0</v>
      </c>
      <c r="BB225" s="146">
        <f t="shared" si="259"/>
        <v>0</v>
      </c>
      <c r="BC225" s="146">
        <f t="shared" si="259"/>
        <v>0</v>
      </c>
      <c r="BD225" s="146">
        <f t="shared" si="259"/>
        <v>0</v>
      </c>
      <c r="BE225" s="146">
        <f t="shared" si="210"/>
        <v>0</v>
      </c>
      <c r="BF225" s="146">
        <f t="shared" si="210"/>
        <v>0</v>
      </c>
      <c r="BG225" s="146">
        <f t="shared" si="210"/>
        <v>0</v>
      </c>
      <c r="BH225" s="146">
        <f t="shared" si="210"/>
        <v>0</v>
      </c>
      <c r="BI225" s="146">
        <f t="shared" si="210"/>
        <v>0</v>
      </c>
      <c r="BJ225" s="146">
        <f t="shared" si="210"/>
        <v>0</v>
      </c>
      <c r="BK225" s="146">
        <f t="shared" si="210"/>
        <v>0</v>
      </c>
      <c r="BL225" s="146">
        <f t="shared" ref="BL225:BN293" si="292">P225-AV225</f>
        <v>0</v>
      </c>
      <c r="BM225" s="146">
        <f t="shared" si="292"/>
        <v>0</v>
      </c>
      <c r="BN225" s="146">
        <f t="shared" si="292"/>
        <v>0</v>
      </c>
      <c r="BO225" s="181">
        <f t="shared" si="290"/>
        <v>0</v>
      </c>
    </row>
    <row r="226" spans="1:67" ht="40.200000000000003" x14ac:dyDescent="0.3">
      <c r="A226" s="27"/>
      <c r="B226" s="29" t="s">
        <v>408</v>
      </c>
      <c r="C226" s="140">
        <f>E226+G226+I226+K226+M226+O226+Q226</f>
        <v>0.6</v>
      </c>
      <c r="D226" s="141">
        <f t="shared" si="286"/>
        <v>0.6</v>
      </c>
      <c r="E226" s="125"/>
      <c r="F226" s="125"/>
      <c r="G226" s="125"/>
      <c r="H226" s="125"/>
      <c r="I226" s="122">
        <v>0.6</v>
      </c>
      <c r="J226" s="122">
        <v>0.6</v>
      </c>
      <c r="K226" s="125"/>
      <c r="L226" s="125"/>
      <c r="M226" s="125"/>
      <c r="N226" s="125"/>
      <c r="O226" s="125"/>
      <c r="P226" s="125"/>
      <c r="Q226" s="192"/>
      <c r="R226" s="192"/>
      <c r="S226" s="140">
        <f>U226+W226+Y226+AA226+AC226+AE226+AG226</f>
        <v>0</v>
      </c>
      <c r="T226" s="141">
        <f t="shared" si="287"/>
        <v>0</v>
      </c>
      <c r="U226" s="127"/>
      <c r="V226" s="127"/>
      <c r="W226" s="127"/>
      <c r="X226" s="127"/>
      <c r="Y226" s="120"/>
      <c r="Z226" s="120"/>
      <c r="AA226" s="127"/>
      <c r="AB226" s="127"/>
      <c r="AC226" s="127"/>
      <c r="AD226" s="127"/>
      <c r="AE226" s="127"/>
      <c r="AF226" s="127"/>
      <c r="AG226" s="201"/>
      <c r="AH226" s="201"/>
      <c r="AI226" s="128">
        <f>AK226+AM226+AO226+AQ226+AS226+AU226+AW226</f>
        <v>0.6</v>
      </c>
      <c r="AJ226" s="129">
        <f t="shared" si="288"/>
        <v>0.6</v>
      </c>
      <c r="AK226" s="102"/>
      <c r="AL226" s="102"/>
      <c r="AM226" s="102"/>
      <c r="AN226" s="102"/>
      <c r="AO226" s="102">
        <f t="shared" si="289"/>
        <v>0.6</v>
      </c>
      <c r="AP226" s="102">
        <f t="shared" si="289"/>
        <v>0.6</v>
      </c>
      <c r="AQ226" s="102"/>
      <c r="AR226" s="102"/>
      <c r="AS226" s="102"/>
      <c r="AT226" s="102"/>
      <c r="AU226" s="102"/>
      <c r="AV226" s="102"/>
      <c r="AW226" s="102"/>
      <c r="AX226" s="102"/>
      <c r="AY226" s="146">
        <f t="shared" si="263"/>
        <v>0</v>
      </c>
      <c r="AZ226" s="146">
        <f t="shared" si="263"/>
        <v>0</v>
      </c>
      <c r="BA226" s="146"/>
      <c r="BB226" s="146"/>
      <c r="BC226" s="146"/>
      <c r="BD226" s="146"/>
      <c r="BE226" s="146">
        <f t="shared" ref="BE226:BK294" si="293">I226-AO226</f>
        <v>0</v>
      </c>
      <c r="BF226" s="146">
        <f t="shared" si="293"/>
        <v>0</v>
      </c>
      <c r="BG226" s="146"/>
      <c r="BH226" s="146"/>
      <c r="BI226" s="146"/>
      <c r="BJ226" s="146"/>
      <c r="BK226" s="146"/>
      <c r="BL226" s="146"/>
      <c r="BM226" s="146"/>
      <c r="BN226" s="146"/>
      <c r="BO226" s="181"/>
    </row>
    <row r="227" spans="1:67" ht="39.6" x14ac:dyDescent="0.25">
      <c r="A227" s="27"/>
      <c r="B227" s="29" t="s">
        <v>309</v>
      </c>
      <c r="C227" s="140">
        <f>E227+G227+I227+K227+M227+O227+Q227</f>
        <v>1.8</v>
      </c>
      <c r="D227" s="141">
        <f t="shared" si="286"/>
        <v>1.8</v>
      </c>
      <c r="E227" s="122"/>
      <c r="F227" s="122"/>
      <c r="G227" s="122"/>
      <c r="H227" s="122"/>
      <c r="I227" s="122">
        <v>1.8</v>
      </c>
      <c r="J227" s="122">
        <v>1.8</v>
      </c>
      <c r="K227" s="122"/>
      <c r="L227" s="122"/>
      <c r="M227" s="122"/>
      <c r="N227" s="122"/>
      <c r="O227" s="122"/>
      <c r="P227" s="122"/>
      <c r="Q227" s="189"/>
      <c r="R227" s="189"/>
      <c r="S227" s="140">
        <f>U227+W227+Y227+AA227+AC227+AE227+AG227</f>
        <v>0</v>
      </c>
      <c r="T227" s="141">
        <f t="shared" si="287"/>
        <v>0</v>
      </c>
      <c r="U227" s="123"/>
      <c r="V227" s="123"/>
      <c r="W227" s="123"/>
      <c r="X227" s="123"/>
      <c r="Y227" s="123"/>
      <c r="Z227" s="123"/>
      <c r="AA227" s="123"/>
      <c r="AB227" s="123"/>
      <c r="AC227" s="123"/>
      <c r="AD227" s="123"/>
      <c r="AE227" s="123"/>
      <c r="AF227" s="123"/>
      <c r="AG227" s="198"/>
      <c r="AH227" s="198"/>
      <c r="AI227" s="128">
        <f>AK227+AM227+AO227+AQ227+AS227+AU227+AW227</f>
        <v>1.8</v>
      </c>
      <c r="AJ227" s="129">
        <f t="shared" si="288"/>
        <v>1.8</v>
      </c>
      <c r="AK227" s="102">
        <f t="shared" ref="AK227:AN227" si="294">E227+U227</f>
        <v>0</v>
      </c>
      <c r="AL227" s="102">
        <f t="shared" si="294"/>
        <v>0</v>
      </c>
      <c r="AM227" s="102">
        <f t="shared" si="294"/>
        <v>0</v>
      </c>
      <c r="AN227" s="102">
        <f t="shared" si="294"/>
        <v>0</v>
      </c>
      <c r="AO227" s="102">
        <f t="shared" si="289"/>
        <v>1.8</v>
      </c>
      <c r="AP227" s="102">
        <f t="shared" si="289"/>
        <v>1.8</v>
      </c>
      <c r="AQ227" s="102">
        <f t="shared" si="289"/>
        <v>0</v>
      </c>
      <c r="AR227" s="102">
        <f t="shared" si="289"/>
        <v>0</v>
      </c>
      <c r="AS227" s="102">
        <f t="shared" si="289"/>
        <v>0</v>
      </c>
      <c r="AT227" s="102">
        <f t="shared" si="289"/>
        <v>0</v>
      </c>
      <c r="AU227" s="102">
        <f t="shared" si="289"/>
        <v>0</v>
      </c>
      <c r="AV227" s="102">
        <f t="shared" si="289"/>
        <v>0</v>
      </c>
      <c r="AW227" s="102">
        <f t="shared" si="289"/>
        <v>0</v>
      </c>
      <c r="AX227" s="102">
        <f t="shared" si="289"/>
        <v>0</v>
      </c>
      <c r="AY227" s="146">
        <f t="shared" si="263"/>
        <v>0</v>
      </c>
      <c r="AZ227" s="146">
        <f t="shared" si="263"/>
        <v>0</v>
      </c>
      <c r="BA227" s="146">
        <f t="shared" si="263"/>
        <v>0</v>
      </c>
      <c r="BB227" s="146">
        <f t="shared" si="259"/>
        <v>0</v>
      </c>
      <c r="BC227" s="146">
        <f t="shared" si="259"/>
        <v>0</v>
      </c>
      <c r="BD227" s="146">
        <f t="shared" si="259"/>
        <v>0</v>
      </c>
      <c r="BE227" s="146">
        <f t="shared" si="293"/>
        <v>0</v>
      </c>
      <c r="BF227" s="146">
        <f t="shared" si="293"/>
        <v>0</v>
      </c>
      <c r="BG227" s="146">
        <f t="shared" si="293"/>
        <v>0</v>
      </c>
      <c r="BH227" s="146">
        <f t="shared" si="293"/>
        <v>0</v>
      </c>
      <c r="BI227" s="146">
        <f t="shared" si="293"/>
        <v>0</v>
      </c>
      <c r="BJ227" s="146">
        <f t="shared" si="293"/>
        <v>0</v>
      </c>
      <c r="BK227" s="146">
        <f t="shared" si="293"/>
        <v>0</v>
      </c>
      <c r="BL227" s="146">
        <f t="shared" si="292"/>
        <v>0</v>
      </c>
      <c r="BM227" s="146">
        <f t="shared" si="292"/>
        <v>0</v>
      </c>
      <c r="BN227" s="146">
        <f t="shared" si="292"/>
        <v>0</v>
      </c>
      <c r="BO227" s="181">
        <f t="shared" si="290"/>
        <v>0</v>
      </c>
    </row>
    <row r="228" spans="1:67" ht="15" customHeight="1" x14ac:dyDescent="0.25">
      <c r="A228" s="3" t="s">
        <v>35</v>
      </c>
      <c r="B228" s="207" t="s">
        <v>325</v>
      </c>
      <c r="C228" s="136">
        <f>C229</f>
        <v>373.20000000000005</v>
      </c>
      <c r="D228" s="137">
        <f t="shared" ref="D228:R228" si="295">D229</f>
        <v>260.60000000000002</v>
      </c>
      <c r="E228" s="117">
        <f t="shared" si="295"/>
        <v>92</v>
      </c>
      <c r="F228" s="117">
        <f t="shared" si="295"/>
        <v>64.5</v>
      </c>
      <c r="G228" s="117">
        <f t="shared" si="295"/>
        <v>0</v>
      </c>
      <c r="H228" s="117">
        <f t="shared" si="295"/>
        <v>0</v>
      </c>
      <c r="I228" s="117">
        <f t="shared" si="295"/>
        <v>39</v>
      </c>
      <c r="J228" s="117">
        <f t="shared" si="295"/>
        <v>1.3</v>
      </c>
      <c r="K228" s="117">
        <f t="shared" si="295"/>
        <v>241.1</v>
      </c>
      <c r="L228" s="117">
        <f t="shared" si="295"/>
        <v>194.8</v>
      </c>
      <c r="M228" s="117">
        <f t="shared" si="295"/>
        <v>0.1</v>
      </c>
      <c r="N228" s="117">
        <f t="shared" si="295"/>
        <v>0</v>
      </c>
      <c r="O228" s="117">
        <f t="shared" si="295"/>
        <v>0</v>
      </c>
      <c r="P228" s="117">
        <f t="shared" si="295"/>
        <v>0</v>
      </c>
      <c r="Q228" s="187">
        <f t="shared" si="295"/>
        <v>1</v>
      </c>
      <c r="R228" s="187">
        <f t="shared" si="295"/>
        <v>0</v>
      </c>
      <c r="S228" s="136">
        <f>S229</f>
        <v>0</v>
      </c>
      <c r="T228" s="137">
        <f t="shared" ref="T228:AH228" si="296">T229</f>
        <v>0</v>
      </c>
      <c r="U228" s="119">
        <f t="shared" si="296"/>
        <v>0</v>
      </c>
      <c r="V228" s="119">
        <f t="shared" si="296"/>
        <v>0</v>
      </c>
      <c r="W228" s="119">
        <f t="shared" si="296"/>
        <v>0</v>
      </c>
      <c r="X228" s="119">
        <f t="shared" si="296"/>
        <v>0</v>
      </c>
      <c r="Y228" s="119">
        <f t="shared" si="296"/>
        <v>0</v>
      </c>
      <c r="Z228" s="119">
        <f t="shared" si="296"/>
        <v>0</v>
      </c>
      <c r="AA228" s="119">
        <f t="shared" si="296"/>
        <v>0</v>
      </c>
      <c r="AB228" s="119">
        <f t="shared" si="296"/>
        <v>0</v>
      </c>
      <c r="AC228" s="119">
        <f t="shared" si="296"/>
        <v>0</v>
      </c>
      <c r="AD228" s="119">
        <f t="shared" si="296"/>
        <v>0</v>
      </c>
      <c r="AE228" s="119">
        <f t="shared" si="296"/>
        <v>0</v>
      </c>
      <c r="AF228" s="119">
        <f t="shared" si="296"/>
        <v>0</v>
      </c>
      <c r="AG228" s="196">
        <f t="shared" si="296"/>
        <v>0</v>
      </c>
      <c r="AH228" s="196">
        <f t="shared" si="296"/>
        <v>0</v>
      </c>
      <c r="AI228" s="13">
        <f>AI229</f>
        <v>373.20000000000005</v>
      </c>
      <c r="AJ228" s="11">
        <f t="shared" ref="AJ228:AX228" si="297">AJ229</f>
        <v>260.60000000000002</v>
      </c>
      <c r="AK228" s="94">
        <f t="shared" si="297"/>
        <v>92</v>
      </c>
      <c r="AL228" s="94">
        <f t="shared" si="297"/>
        <v>64.5</v>
      </c>
      <c r="AM228" s="94">
        <f t="shared" si="297"/>
        <v>0</v>
      </c>
      <c r="AN228" s="94">
        <f t="shared" si="297"/>
        <v>0</v>
      </c>
      <c r="AO228" s="94">
        <f t="shared" si="297"/>
        <v>39</v>
      </c>
      <c r="AP228" s="94">
        <f t="shared" si="297"/>
        <v>1.3</v>
      </c>
      <c r="AQ228" s="94">
        <f t="shared" si="297"/>
        <v>241.1</v>
      </c>
      <c r="AR228" s="94">
        <f t="shared" si="297"/>
        <v>194.8</v>
      </c>
      <c r="AS228" s="94">
        <f t="shared" si="297"/>
        <v>0.1</v>
      </c>
      <c r="AT228" s="94">
        <f t="shared" si="297"/>
        <v>0</v>
      </c>
      <c r="AU228" s="94">
        <f t="shared" si="297"/>
        <v>0</v>
      </c>
      <c r="AV228" s="94">
        <f t="shared" si="297"/>
        <v>0</v>
      </c>
      <c r="AW228" s="94">
        <f t="shared" si="297"/>
        <v>1</v>
      </c>
      <c r="AX228" s="94">
        <f t="shared" si="297"/>
        <v>0</v>
      </c>
      <c r="AY228" s="146">
        <f t="shared" si="263"/>
        <v>0</v>
      </c>
      <c r="AZ228" s="146">
        <f t="shared" si="263"/>
        <v>0</v>
      </c>
      <c r="BA228" s="146">
        <f t="shared" si="263"/>
        <v>0</v>
      </c>
      <c r="BB228" s="146">
        <f t="shared" si="259"/>
        <v>0</v>
      </c>
      <c r="BC228" s="146">
        <f t="shared" si="259"/>
        <v>0</v>
      </c>
      <c r="BD228" s="146">
        <f t="shared" si="259"/>
        <v>0</v>
      </c>
      <c r="BE228" s="146">
        <f t="shared" si="293"/>
        <v>0</v>
      </c>
      <c r="BF228" s="146">
        <f t="shared" si="293"/>
        <v>0</v>
      </c>
      <c r="BG228" s="146">
        <f t="shared" si="293"/>
        <v>0</v>
      </c>
      <c r="BH228" s="146">
        <f t="shared" si="293"/>
        <v>0</v>
      </c>
      <c r="BI228" s="146">
        <f t="shared" si="293"/>
        <v>0</v>
      </c>
      <c r="BJ228" s="146">
        <f t="shared" si="293"/>
        <v>0</v>
      </c>
      <c r="BK228" s="146">
        <f t="shared" si="293"/>
        <v>0</v>
      </c>
      <c r="BL228" s="146">
        <f t="shared" si="292"/>
        <v>0</v>
      </c>
      <c r="BM228" s="146">
        <f t="shared" si="292"/>
        <v>0</v>
      </c>
      <c r="BN228" s="146">
        <f t="shared" si="292"/>
        <v>0</v>
      </c>
      <c r="BO228" s="181">
        <f t="shared" si="290"/>
        <v>0</v>
      </c>
    </row>
    <row r="229" spans="1:67" x14ac:dyDescent="0.25">
      <c r="A229" s="9"/>
      <c r="B229" s="109" t="s">
        <v>308</v>
      </c>
      <c r="C229" s="139">
        <f>E229+G229+I229+K229+M229+O229+Q229</f>
        <v>373.20000000000005</v>
      </c>
      <c r="D229" s="139">
        <f t="shared" ref="D229:D232" si="298">F229+H229+J229+L229+N229+P229+R229</f>
        <v>260.60000000000002</v>
      </c>
      <c r="E229" s="6">
        <v>92</v>
      </c>
      <c r="F229" s="6">
        <v>64.5</v>
      </c>
      <c r="G229" s="6"/>
      <c r="H229" s="6"/>
      <c r="I229" s="6">
        <f>SUM(I230:I232)</f>
        <v>39</v>
      </c>
      <c r="J229" s="6">
        <f>SUM(J230:J232)</f>
        <v>1.3</v>
      </c>
      <c r="K229" s="6">
        <v>241.1</v>
      </c>
      <c r="L229" s="6">
        <v>194.8</v>
      </c>
      <c r="M229" s="117">
        <v>0.1</v>
      </c>
      <c r="N229" s="117"/>
      <c r="O229" s="117"/>
      <c r="P229" s="117"/>
      <c r="Q229" s="188">
        <f>'[1]4 priedas_ nepanaudotos lėšos'!C82</f>
        <v>1</v>
      </c>
      <c r="R229" s="188">
        <f>'[1]4 priedas_ nepanaudotos lėšos'!D82</f>
        <v>0</v>
      </c>
      <c r="S229" s="139">
        <f t="shared" ref="S229:T232" si="299">U229+W229+Y229+AA229+AC229+AE229+AG229</f>
        <v>0</v>
      </c>
      <c r="T229" s="139">
        <f t="shared" si="299"/>
        <v>0</v>
      </c>
      <c r="U229" s="120"/>
      <c r="V229" s="120"/>
      <c r="W229" s="120"/>
      <c r="X229" s="120"/>
      <c r="Y229" s="120">
        <f>SUM(Y230:Y232)</f>
        <v>0</v>
      </c>
      <c r="Z229" s="120">
        <f>SUM(Z230:Z232)</f>
        <v>0</v>
      </c>
      <c r="AA229" s="120"/>
      <c r="AB229" s="120"/>
      <c r="AC229" s="120"/>
      <c r="AD229" s="120"/>
      <c r="AE229" s="120"/>
      <c r="AF229" s="120"/>
      <c r="AG229" s="215">
        <f>'[1]4 priedas_ nepanaudotos lėšos'!O82</f>
        <v>0</v>
      </c>
      <c r="AH229" s="215">
        <f>'[1]4 priedas_ nepanaudotos lėšos'!P82</f>
        <v>0</v>
      </c>
      <c r="AI229" s="101">
        <f>AK229+AM229+AO229+AQ229+AS229+AU229+AW229</f>
        <v>373.20000000000005</v>
      </c>
      <c r="AJ229" s="101">
        <f t="shared" ref="AJ229:AJ232" si="300">AL229+AN229+AP229+AR229+AT229+AV229+AX229</f>
        <v>260.60000000000002</v>
      </c>
      <c r="AK229" s="5">
        <f>E229+U229</f>
        <v>92</v>
      </c>
      <c r="AL229" s="5">
        <f t="shared" ref="AL229:AX232" si="301">F229+V229</f>
        <v>64.5</v>
      </c>
      <c r="AM229" s="5">
        <f t="shared" si="301"/>
        <v>0</v>
      </c>
      <c r="AN229" s="5">
        <f t="shared" si="301"/>
        <v>0</v>
      </c>
      <c r="AO229" s="5">
        <f t="shared" si="301"/>
        <v>39</v>
      </c>
      <c r="AP229" s="5">
        <f t="shared" si="301"/>
        <v>1.3</v>
      </c>
      <c r="AQ229" s="5">
        <f t="shared" si="301"/>
        <v>241.1</v>
      </c>
      <c r="AR229" s="5">
        <f t="shared" si="301"/>
        <v>194.8</v>
      </c>
      <c r="AS229" s="5">
        <f t="shared" si="301"/>
        <v>0.1</v>
      </c>
      <c r="AT229" s="5">
        <f t="shared" si="301"/>
        <v>0</v>
      </c>
      <c r="AU229" s="5">
        <f t="shared" si="301"/>
        <v>0</v>
      </c>
      <c r="AV229" s="5">
        <f t="shared" si="301"/>
        <v>0</v>
      </c>
      <c r="AW229" s="5">
        <f t="shared" si="301"/>
        <v>1</v>
      </c>
      <c r="AX229" s="5">
        <f t="shared" si="301"/>
        <v>0</v>
      </c>
      <c r="AY229" s="146">
        <f>C229-AI229</f>
        <v>0</v>
      </c>
      <c r="AZ229" s="146">
        <f t="shared" si="263"/>
        <v>0</v>
      </c>
      <c r="BA229" s="146">
        <f t="shared" si="263"/>
        <v>0</v>
      </c>
      <c r="BB229" s="146">
        <f t="shared" si="259"/>
        <v>0</v>
      </c>
      <c r="BC229" s="146">
        <f t="shared" si="259"/>
        <v>0</v>
      </c>
      <c r="BD229" s="146">
        <f t="shared" si="259"/>
        <v>0</v>
      </c>
      <c r="BE229" s="146">
        <f t="shared" si="293"/>
        <v>0</v>
      </c>
      <c r="BF229" s="146">
        <f t="shared" si="293"/>
        <v>0</v>
      </c>
      <c r="BG229" s="146">
        <f t="shared" si="293"/>
        <v>0</v>
      </c>
      <c r="BH229" s="146">
        <f t="shared" si="293"/>
        <v>0</v>
      </c>
      <c r="BI229" s="146">
        <f t="shared" si="293"/>
        <v>0</v>
      </c>
      <c r="BJ229" s="146">
        <f t="shared" si="293"/>
        <v>0</v>
      </c>
      <c r="BK229" s="146">
        <f t="shared" si="293"/>
        <v>0</v>
      </c>
      <c r="BL229" s="146">
        <f t="shared" si="292"/>
        <v>0</v>
      </c>
      <c r="BM229" s="146">
        <f t="shared" si="292"/>
        <v>0</v>
      </c>
      <c r="BN229" s="146">
        <f t="shared" si="292"/>
        <v>0</v>
      </c>
      <c r="BO229" s="181">
        <f t="shared" si="290"/>
        <v>0</v>
      </c>
    </row>
    <row r="230" spans="1:67" ht="27" x14ac:dyDescent="0.3">
      <c r="A230" s="9"/>
      <c r="B230" s="32" t="s">
        <v>310</v>
      </c>
      <c r="C230" s="140">
        <f>E230+G230+I230+K230+M230+O230+Q230</f>
        <v>0.4</v>
      </c>
      <c r="D230" s="141">
        <f t="shared" si="298"/>
        <v>0.4</v>
      </c>
      <c r="E230" s="125"/>
      <c r="F230" s="125"/>
      <c r="G230" s="125"/>
      <c r="H230" s="125"/>
      <c r="I230" s="122">
        <v>0.4</v>
      </c>
      <c r="J230" s="122">
        <v>0.4</v>
      </c>
      <c r="K230" s="125"/>
      <c r="L230" s="125"/>
      <c r="M230" s="125"/>
      <c r="N230" s="125"/>
      <c r="O230" s="125"/>
      <c r="P230" s="125"/>
      <c r="Q230" s="192"/>
      <c r="R230" s="192"/>
      <c r="S230" s="140">
        <f>U230+W230+Y230+AA230+AC230+AE230+AG230</f>
        <v>0</v>
      </c>
      <c r="T230" s="141">
        <f t="shared" si="299"/>
        <v>0</v>
      </c>
      <c r="U230" s="127"/>
      <c r="V230" s="127"/>
      <c r="W230" s="127"/>
      <c r="X230" s="127"/>
      <c r="Y230" s="127"/>
      <c r="Z230" s="127"/>
      <c r="AA230" s="127"/>
      <c r="AB230" s="127"/>
      <c r="AC230" s="127"/>
      <c r="AD230" s="127"/>
      <c r="AE230" s="127"/>
      <c r="AF230" s="127"/>
      <c r="AG230" s="201"/>
      <c r="AH230" s="201"/>
      <c r="AI230" s="128">
        <f>AK230+AM230+AO230+AQ230+AS230+AU230+AW230</f>
        <v>0.4</v>
      </c>
      <c r="AJ230" s="129">
        <f t="shared" si="300"/>
        <v>0.4</v>
      </c>
      <c r="AK230" s="102">
        <f t="shared" ref="AK230:AK232" si="302">E230+U230</f>
        <v>0</v>
      </c>
      <c r="AL230" s="102">
        <f t="shared" si="301"/>
        <v>0</v>
      </c>
      <c r="AM230" s="102">
        <f t="shared" si="301"/>
        <v>0</v>
      </c>
      <c r="AN230" s="102">
        <f t="shared" si="301"/>
        <v>0</v>
      </c>
      <c r="AO230" s="102">
        <f t="shared" si="301"/>
        <v>0.4</v>
      </c>
      <c r="AP230" s="102">
        <f t="shared" si="301"/>
        <v>0.4</v>
      </c>
      <c r="AQ230" s="102">
        <f t="shared" si="301"/>
        <v>0</v>
      </c>
      <c r="AR230" s="102">
        <f t="shared" si="301"/>
        <v>0</v>
      </c>
      <c r="AS230" s="102">
        <f t="shared" si="301"/>
        <v>0</v>
      </c>
      <c r="AT230" s="102">
        <f t="shared" si="301"/>
        <v>0</v>
      </c>
      <c r="AU230" s="102">
        <f t="shared" si="301"/>
        <v>0</v>
      </c>
      <c r="AV230" s="102">
        <f t="shared" si="301"/>
        <v>0</v>
      </c>
      <c r="AW230" s="102">
        <f t="shared" si="301"/>
        <v>0</v>
      </c>
      <c r="AX230" s="102">
        <f t="shared" si="301"/>
        <v>0</v>
      </c>
      <c r="AY230" s="146">
        <f t="shared" ref="AY230:AY232" si="303">C230-AI230</f>
        <v>0</v>
      </c>
      <c r="AZ230" s="146">
        <f t="shared" si="263"/>
        <v>0</v>
      </c>
      <c r="BA230" s="146">
        <f t="shared" si="263"/>
        <v>0</v>
      </c>
      <c r="BB230" s="146">
        <f t="shared" si="259"/>
        <v>0</v>
      </c>
      <c r="BC230" s="146">
        <f t="shared" si="259"/>
        <v>0</v>
      </c>
      <c r="BD230" s="146">
        <f t="shared" si="259"/>
        <v>0</v>
      </c>
      <c r="BE230" s="146">
        <f t="shared" si="293"/>
        <v>0</v>
      </c>
      <c r="BF230" s="146">
        <f t="shared" si="293"/>
        <v>0</v>
      </c>
      <c r="BG230" s="146">
        <f t="shared" si="293"/>
        <v>0</v>
      </c>
      <c r="BH230" s="146">
        <f t="shared" si="293"/>
        <v>0</v>
      </c>
      <c r="BI230" s="146">
        <f t="shared" si="293"/>
        <v>0</v>
      </c>
      <c r="BJ230" s="146">
        <f t="shared" si="293"/>
        <v>0</v>
      </c>
      <c r="BK230" s="146">
        <f t="shared" si="293"/>
        <v>0</v>
      </c>
      <c r="BL230" s="146">
        <f t="shared" si="292"/>
        <v>0</v>
      </c>
      <c r="BM230" s="146">
        <f t="shared" si="292"/>
        <v>0</v>
      </c>
      <c r="BN230" s="146">
        <f t="shared" si="292"/>
        <v>0</v>
      </c>
      <c r="BO230" s="181">
        <f t="shared" si="290"/>
        <v>0</v>
      </c>
    </row>
    <row r="231" spans="1:67" ht="39.6" x14ac:dyDescent="0.25">
      <c r="A231" s="9"/>
      <c r="B231" s="32" t="s">
        <v>309</v>
      </c>
      <c r="C231" s="140">
        <f>E231+G231+I231+K231+M231+O231+Q231</f>
        <v>0.9</v>
      </c>
      <c r="D231" s="141">
        <f t="shared" si="298"/>
        <v>0.9</v>
      </c>
      <c r="E231" s="122"/>
      <c r="F231" s="122"/>
      <c r="G231" s="122"/>
      <c r="H231" s="122"/>
      <c r="I231" s="122">
        <v>0.9</v>
      </c>
      <c r="J231" s="122">
        <v>0.9</v>
      </c>
      <c r="K231" s="122"/>
      <c r="L231" s="122"/>
      <c r="M231" s="122"/>
      <c r="N231" s="122"/>
      <c r="O231" s="122"/>
      <c r="P231" s="122"/>
      <c r="Q231" s="189"/>
      <c r="R231" s="189"/>
      <c r="S231" s="140">
        <f>U231+W231+Y231+AA231+AC231+AE231+AG231</f>
        <v>0</v>
      </c>
      <c r="T231" s="141">
        <f t="shared" si="299"/>
        <v>0</v>
      </c>
      <c r="U231" s="123"/>
      <c r="V231" s="123"/>
      <c r="W231" s="123"/>
      <c r="X231" s="123"/>
      <c r="Y231" s="123"/>
      <c r="Z231" s="123"/>
      <c r="AA231" s="123"/>
      <c r="AB231" s="123"/>
      <c r="AC231" s="123"/>
      <c r="AD231" s="123"/>
      <c r="AE231" s="123"/>
      <c r="AF231" s="123"/>
      <c r="AG231" s="198"/>
      <c r="AH231" s="198"/>
      <c r="AI231" s="128">
        <f>AK231+AM231+AO231+AQ231+AS231+AU231+AW231</f>
        <v>0.9</v>
      </c>
      <c r="AJ231" s="129">
        <f t="shared" si="300"/>
        <v>0.9</v>
      </c>
      <c r="AK231" s="102">
        <f t="shared" si="302"/>
        <v>0</v>
      </c>
      <c r="AL231" s="102">
        <f t="shared" si="301"/>
        <v>0</v>
      </c>
      <c r="AM231" s="102">
        <f t="shared" si="301"/>
        <v>0</v>
      </c>
      <c r="AN231" s="102">
        <f t="shared" si="301"/>
        <v>0</v>
      </c>
      <c r="AO231" s="102">
        <f t="shared" si="301"/>
        <v>0.9</v>
      </c>
      <c r="AP231" s="102">
        <f t="shared" si="301"/>
        <v>0.9</v>
      </c>
      <c r="AQ231" s="102">
        <f t="shared" si="301"/>
        <v>0</v>
      </c>
      <c r="AR231" s="102">
        <f t="shared" si="301"/>
        <v>0</v>
      </c>
      <c r="AS231" s="102">
        <f t="shared" si="301"/>
        <v>0</v>
      </c>
      <c r="AT231" s="102">
        <f t="shared" si="301"/>
        <v>0</v>
      </c>
      <c r="AU231" s="102">
        <f t="shared" si="301"/>
        <v>0</v>
      </c>
      <c r="AV231" s="102">
        <f t="shared" si="301"/>
        <v>0</v>
      </c>
      <c r="AW231" s="102">
        <f t="shared" si="301"/>
        <v>0</v>
      </c>
      <c r="AX231" s="102">
        <f t="shared" si="301"/>
        <v>0</v>
      </c>
      <c r="AY231" s="146">
        <f t="shared" si="303"/>
        <v>0</v>
      </c>
      <c r="AZ231" s="146">
        <f t="shared" si="263"/>
        <v>0</v>
      </c>
      <c r="BA231" s="146">
        <f t="shared" si="263"/>
        <v>0</v>
      </c>
      <c r="BB231" s="146">
        <f t="shared" si="259"/>
        <v>0</v>
      </c>
      <c r="BC231" s="146">
        <f t="shared" si="259"/>
        <v>0</v>
      </c>
      <c r="BD231" s="146">
        <f t="shared" si="259"/>
        <v>0</v>
      </c>
      <c r="BE231" s="146">
        <f t="shared" si="293"/>
        <v>0</v>
      </c>
      <c r="BF231" s="146">
        <f t="shared" si="293"/>
        <v>0</v>
      </c>
      <c r="BG231" s="146">
        <f t="shared" si="293"/>
        <v>0</v>
      </c>
      <c r="BH231" s="146">
        <f t="shared" si="293"/>
        <v>0</v>
      </c>
      <c r="BI231" s="146">
        <f t="shared" si="293"/>
        <v>0</v>
      </c>
      <c r="BJ231" s="146">
        <f t="shared" si="293"/>
        <v>0</v>
      </c>
      <c r="BK231" s="146">
        <f t="shared" si="293"/>
        <v>0</v>
      </c>
      <c r="BL231" s="146">
        <f t="shared" si="292"/>
        <v>0</v>
      </c>
      <c r="BM231" s="146">
        <f t="shared" si="292"/>
        <v>0</v>
      </c>
      <c r="BN231" s="146">
        <f t="shared" si="292"/>
        <v>0</v>
      </c>
      <c r="BO231" s="181">
        <f t="shared" si="290"/>
        <v>0</v>
      </c>
    </row>
    <row r="232" spans="1:67" ht="52.8" x14ac:dyDescent="0.25">
      <c r="A232" s="24"/>
      <c r="B232" s="32" t="s">
        <v>433</v>
      </c>
      <c r="C232" s="140">
        <f>E232+G232+I232+K232+M232+O232+Q232</f>
        <v>37.700000000000003</v>
      </c>
      <c r="D232" s="141">
        <f t="shared" si="298"/>
        <v>0</v>
      </c>
      <c r="E232" s="122"/>
      <c r="F232" s="122"/>
      <c r="G232" s="122"/>
      <c r="H232" s="122"/>
      <c r="I232" s="122">
        <v>37.700000000000003</v>
      </c>
      <c r="J232" s="122"/>
      <c r="K232" s="122"/>
      <c r="L232" s="122"/>
      <c r="M232" s="122"/>
      <c r="N232" s="122"/>
      <c r="O232" s="122"/>
      <c r="P232" s="122"/>
      <c r="Q232" s="189"/>
      <c r="R232" s="189"/>
      <c r="S232" s="140">
        <f>U232+W232+Y232+AA232+AC232+AE232+AG232</f>
        <v>0</v>
      </c>
      <c r="T232" s="141">
        <f t="shared" si="299"/>
        <v>0</v>
      </c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98"/>
      <c r="AH232" s="198"/>
      <c r="AI232" s="128">
        <f>AK232+AM232+AO232+AQ232+AS232+AU232+AW232</f>
        <v>37.700000000000003</v>
      </c>
      <c r="AJ232" s="129">
        <f t="shared" si="300"/>
        <v>0</v>
      </c>
      <c r="AK232" s="102">
        <f t="shared" si="302"/>
        <v>0</v>
      </c>
      <c r="AL232" s="102">
        <f t="shared" si="301"/>
        <v>0</v>
      </c>
      <c r="AM232" s="102">
        <f t="shared" si="301"/>
        <v>0</v>
      </c>
      <c r="AN232" s="102">
        <f t="shared" si="301"/>
        <v>0</v>
      </c>
      <c r="AO232" s="102">
        <f t="shared" si="301"/>
        <v>37.700000000000003</v>
      </c>
      <c r="AP232" s="102">
        <f t="shared" si="301"/>
        <v>0</v>
      </c>
      <c r="AQ232" s="102">
        <f t="shared" si="301"/>
        <v>0</v>
      </c>
      <c r="AR232" s="102">
        <f t="shared" si="301"/>
        <v>0</v>
      </c>
      <c r="AS232" s="102">
        <f t="shared" si="301"/>
        <v>0</v>
      </c>
      <c r="AT232" s="102">
        <f t="shared" si="301"/>
        <v>0</v>
      </c>
      <c r="AU232" s="102">
        <f t="shared" si="301"/>
        <v>0</v>
      </c>
      <c r="AV232" s="102">
        <f t="shared" si="301"/>
        <v>0</v>
      </c>
      <c r="AW232" s="102">
        <f t="shared" si="301"/>
        <v>0</v>
      </c>
      <c r="AX232" s="102">
        <f t="shared" si="301"/>
        <v>0</v>
      </c>
      <c r="AY232" s="146">
        <f t="shared" si="303"/>
        <v>0</v>
      </c>
      <c r="AZ232" s="146">
        <f t="shared" si="263"/>
        <v>0</v>
      </c>
      <c r="BA232" s="146">
        <f t="shared" si="263"/>
        <v>0</v>
      </c>
      <c r="BB232" s="146">
        <f t="shared" si="259"/>
        <v>0</v>
      </c>
      <c r="BC232" s="146">
        <f t="shared" si="259"/>
        <v>0</v>
      </c>
      <c r="BD232" s="146">
        <f t="shared" si="259"/>
        <v>0</v>
      </c>
      <c r="BE232" s="146">
        <f t="shared" si="293"/>
        <v>0</v>
      </c>
      <c r="BF232" s="146">
        <f t="shared" si="293"/>
        <v>0</v>
      </c>
      <c r="BG232" s="146">
        <f t="shared" si="293"/>
        <v>0</v>
      </c>
      <c r="BH232" s="146">
        <f t="shared" si="293"/>
        <v>0</v>
      </c>
      <c r="BI232" s="146">
        <f t="shared" si="293"/>
        <v>0</v>
      </c>
      <c r="BJ232" s="146">
        <f t="shared" si="293"/>
        <v>0</v>
      </c>
      <c r="BK232" s="146">
        <f t="shared" si="293"/>
        <v>0</v>
      </c>
      <c r="BL232" s="146">
        <f t="shared" si="292"/>
        <v>0</v>
      </c>
      <c r="BM232" s="146">
        <f t="shared" si="292"/>
        <v>0</v>
      </c>
      <c r="BN232" s="146">
        <f t="shared" si="292"/>
        <v>0</v>
      </c>
      <c r="BO232" s="181">
        <f t="shared" si="290"/>
        <v>0</v>
      </c>
    </row>
    <row r="233" spans="1:67" ht="15" customHeight="1" x14ac:dyDescent="0.25">
      <c r="A233" s="27" t="s">
        <v>36</v>
      </c>
      <c r="B233" s="105" t="s">
        <v>324</v>
      </c>
      <c r="C233" s="136">
        <f>C234</f>
        <v>1144.4999999999998</v>
      </c>
      <c r="D233" s="137">
        <f t="shared" ref="D233:R233" si="304">D234</f>
        <v>927.8</v>
      </c>
      <c r="E233" s="117">
        <f t="shared" si="304"/>
        <v>516.29999999999995</v>
      </c>
      <c r="F233" s="117">
        <f t="shared" si="304"/>
        <v>423</v>
      </c>
      <c r="G233" s="117">
        <f t="shared" si="304"/>
        <v>0</v>
      </c>
      <c r="H233" s="117">
        <f t="shared" si="304"/>
        <v>0</v>
      </c>
      <c r="I233" s="117">
        <f t="shared" si="304"/>
        <v>30.6</v>
      </c>
      <c r="J233" s="117">
        <f t="shared" si="304"/>
        <v>26</v>
      </c>
      <c r="K233" s="117">
        <f t="shared" si="304"/>
        <v>502.4</v>
      </c>
      <c r="L233" s="117">
        <f t="shared" si="304"/>
        <v>478.8</v>
      </c>
      <c r="M233" s="117">
        <f t="shared" si="304"/>
        <v>87.6</v>
      </c>
      <c r="N233" s="117">
        <f t="shared" si="304"/>
        <v>0</v>
      </c>
      <c r="O233" s="117">
        <f t="shared" si="304"/>
        <v>0</v>
      </c>
      <c r="P233" s="117">
        <f t="shared" si="304"/>
        <v>0</v>
      </c>
      <c r="Q233" s="187">
        <f t="shared" si="304"/>
        <v>7.6000000000000005</v>
      </c>
      <c r="R233" s="187">
        <f t="shared" si="304"/>
        <v>0</v>
      </c>
      <c r="S233" s="136">
        <f>S234</f>
        <v>10.9</v>
      </c>
      <c r="T233" s="137">
        <f t="shared" ref="T233:AH233" si="305">T234</f>
        <v>7.3999999999999995</v>
      </c>
      <c r="U233" s="119">
        <f t="shared" si="305"/>
        <v>0</v>
      </c>
      <c r="V233" s="119">
        <f t="shared" si="305"/>
        <v>0</v>
      </c>
      <c r="W233" s="119">
        <f t="shared" si="305"/>
        <v>0</v>
      </c>
      <c r="X233" s="119">
        <f t="shared" si="305"/>
        <v>0</v>
      </c>
      <c r="Y233" s="119">
        <f t="shared" si="305"/>
        <v>8</v>
      </c>
      <c r="Z233" s="119">
        <f t="shared" si="305"/>
        <v>4.5999999999999996</v>
      </c>
      <c r="AA233" s="119">
        <f t="shared" si="305"/>
        <v>2.9</v>
      </c>
      <c r="AB233" s="119">
        <f t="shared" si="305"/>
        <v>2.8</v>
      </c>
      <c r="AC233" s="119">
        <f t="shared" si="305"/>
        <v>0</v>
      </c>
      <c r="AD233" s="119">
        <f t="shared" si="305"/>
        <v>0</v>
      </c>
      <c r="AE233" s="119">
        <f t="shared" si="305"/>
        <v>0</v>
      </c>
      <c r="AF233" s="119">
        <f t="shared" si="305"/>
        <v>0</v>
      </c>
      <c r="AG233" s="196">
        <f t="shared" si="305"/>
        <v>0</v>
      </c>
      <c r="AH233" s="196">
        <f t="shared" si="305"/>
        <v>0</v>
      </c>
      <c r="AI233" s="13">
        <f>AI234</f>
        <v>1155.3999999999996</v>
      </c>
      <c r="AJ233" s="11">
        <f t="shared" ref="AJ233:AX233" si="306">AJ234</f>
        <v>935.2</v>
      </c>
      <c r="AK233" s="94">
        <f t="shared" si="306"/>
        <v>516.29999999999995</v>
      </c>
      <c r="AL233" s="94">
        <f t="shared" si="306"/>
        <v>423</v>
      </c>
      <c r="AM233" s="94">
        <f t="shared" si="306"/>
        <v>0</v>
      </c>
      <c r="AN233" s="94">
        <f t="shared" si="306"/>
        <v>0</v>
      </c>
      <c r="AO233" s="94">
        <f t="shared" si="306"/>
        <v>38.6</v>
      </c>
      <c r="AP233" s="94">
        <f t="shared" si="306"/>
        <v>30.6</v>
      </c>
      <c r="AQ233" s="94">
        <f t="shared" si="306"/>
        <v>505.29999999999995</v>
      </c>
      <c r="AR233" s="94">
        <f t="shared" si="306"/>
        <v>481.6</v>
      </c>
      <c r="AS233" s="94">
        <f t="shared" si="306"/>
        <v>87.6</v>
      </c>
      <c r="AT233" s="94">
        <f t="shared" si="306"/>
        <v>0</v>
      </c>
      <c r="AU233" s="94">
        <f t="shared" si="306"/>
        <v>0</v>
      </c>
      <c r="AV233" s="94">
        <f t="shared" si="306"/>
        <v>0</v>
      </c>
      <c r="AW233" s="94">
        <f t="shared" si="306"/>
        <v>7.6000000000000005</v>
      </c>
      <c r="AX233" s="94">
        <f t="shared" si="306"/>
        <v>0</v>
      </c>
      <c r="AY233" s="146">
        <f t="shared" si="263"/>
        <v>-10.899999999999864</v>
      </c>
      <c r="AZ233" s="146">
        <f t="shared" si="263"/>
        <v>-7.4000000000000909</v>
      </c>
      <c r="BA233" s="146">
        <f t="shared" si="263"/>
        <v>0</v>
      </c>
      <c r="BB233" s="146">
        <f t="shared" si="259"/>
        <v>0</v>
      </c>
      <c r="BC233" s="146">
        <f t="shared" si="259"/>
        <v>0</v>
      </c>
      <c r="BD233" s="146">
        <f t="shared" si="259"/>
        <v>0</v>
      </c>
      <c r="BE233" s="146">
        <f t="shared" si="293"/>
        <v>-8</v>
      </c>
      <c r="BF233" s="146">
        <f t="shared" si="293"/>
        <v>-4.6000000000000014</v>
      </c>
      <c r="BG233" s="146">
        <f t="shared" si="293"/>
        <v>-2.8999999999999773</v>
      </c>
      <c r="BH233" s="146">
        <f t="shared" si="293"/>
        <v>-2.8000000000000114</v>
      </c>
      <c r="BI233" s="146">
        <f t="shared" si="293"/>
        <v>0</v>
      </c>
      <c r="BJ233" s="146">
        <f t="shared" si="293"/>
        <v>0</v>
      </c>
      <c r="BK233" s="146">
        <f t="shared" si="293"/>
        <v>0</v>
      </c>
      <c r="BL233" s="146">
        <f t="shared" si="292"/>
        <v>0</v>
      </c>
      <c r="BM233" s="146">
        <f t="shared" si="292"/>
        <v>0</v>
      </c>
      <c r="BN233" s="146">
        <f t="shared" si="292"/>
        <v>0</v>
      </c>
      <c r="BO233" s="181">
        <f t="shared" si="290"/>
        <v>1.3677947663381929E-13</v>
      </c>
    </row>
    <row r="234" spans="1:67" x14ac:dyDescent="0.25">
      <c r="A234" s="27"/>
      <c r="B234" s="19" t="s">
        <v>308</v>
      </c>
      <c r="C234" s="139">
        <f t="shared" ref="C234:D237" si="307">E234+G234+I234+K234+M234+O234+Q234</f>
        <v>1144.4999999999998</v>
      </c>
      <c r="D234" s="139">
        <f t="shared" si="307"/>
        <v>927.8</v>
      </c>
      <c r="E234" s="6">
        <v>516.29999999999995</v>
      </c>
      <c r="F234" s="6">
        <v>423</v>
      </c>
      <c r="G234" s="6"/>
      <c r="H234" s="6"/>
      <c r="I234" s="6">
        <f>I235+I236+I237</f>
        <v>30.6</v>
      </c>
      <c r="J234" s="6">
        <f>J235+J236+J237</f>
        <v>26</v>
      </c>
      <c r="K234" s="6">
        <v>502.4</v>
      </c>
      <c r="L234" s="6">
        <v>478.8</v>
      </c>
      <c r="M234" s="6">
        <v>87.6</v>
      </c>
      <c r="N234" s="117"/>
      <c r="O234" s="117"/>
      <c r="P234" s="117"/>
      <c r="Q234" s="188">
        <f>'[1]4 priedas_ nepanaudotos lėšos'!C84</f>
        <v>7.6000000000000005</v>
      </c>
      <c r="R234" s="188">
        <f>'[1]4 priedas_ nepanaudotos lėšos'!D84</f>
        <v>0</v>
      </c>
      <c r="S234" s="139">
        <f t="shared" ref="S234:T237" si="308">U234+W234+Y234+AA234+AC234+AE234+AG234</f>
        <v>10.9</v>
      </c>
      <c r="T234" s="139">
        <f t="shared" si="308"/>
        <v>7.3999999999999995</v>
      </c>
      <c r="U234" s="119"/>
      <c r="V234" s="119"/>
      <c r="W234" s="120"/>
      <c r="X234" s="120"/>
      <c r="Y234" s="120">
        <f>Y235+Y236+Y237</f>
        <v>8</v>
      </c>
      <c r="Z234" s="120">
        <f>Z235+Z236+Z237</f>
        <v>4.5999999999999996</v>
      </c>
      <c r="AA234" s="119">
        <v>2.9</v>
      </c>
      <c r="AB234" s="119">
        <v>2.8</v>
      </c>
      <c r="AC234" s="119"/>
      <c r="AD234" s="119"/>
      <c r="AE234" s="119"/>
      <c r="AF234" s="119"/>
      <c r="AG234" s="196">
        <f>'[1]4 priedas_ nepanaudotos lėšos'!O84</f>
        <v>0</v>
      </c>
      <c r="AH234" s="196">
        <f>'[1]4 priedas_ nepanaudotos lėšos'!P84</f>
        <v>0</v>
      </c>
      <c r="AI234" s="101">
        <f t="shared" ref="AI234:AJ237" si="309">AK234+AM234+AO234+AQ234+AS234+AU234+AW234</f>
        <v>1155.3999999999996</v>
      </c>
      <c r="AJ234" s="101">
        <f t="shared" si="309"/>
        <v>935.2</v>
      </c>
      <c r="AK234" s="5">
        <f>E234+U234</f>
        <v>516.29999999999995</v>
      </c>
      <c r="AL234" s="5">
        <f t="shared" ref="AL234:AX237" si="310">F234+V234</f>
        <v>423</v>
      </c>
      <c r="AM234" s="5">
        <f t="shared" si="310"/>
        <v>0</v>
      </c>
      <c r="AN234" s="5">
        <f t="shared" si="310"/>
        <v>0</v>
      </c>
      <c r="AO234" s="5">
        <f t="shared" si="310"/>
        <v>38.6</v>
      </c>
      <c r="AP234" s="5">
        <f t="shared" si="310"/>
        <v>30.6</v>
      </c>
      <c r="AQ234" s="5">
        <f t="shared" si="310"/>
        <v>505.29999999999995</v>
      </c>
      <c r="AR234" s="5">
        <f t="shared" si="310"/>
        <v>481.6</v>
      </c>
      <c r="AS234" s="5">
        <f t="shared" si="310"/>
        <v>87.6</v>
      </c>
      <c r="AT234" s="5">
        <f t="shared" si="310"/>
        <v>0</v>
      </c>
      <c r="AU234" s="5">
        <f t="shared" si="310"/>
        <v>0</v>
      </c>
      <c r="AV234" s="5">
        <f t="shared" si="310"/>
        <v>0</v>
      </c>
      <c r="AW234" s="5">
        <f t="shared" si="310"/>
        <v>7.6000000000000005</v>
      </c>
      <c r="AX234" s="5">
        <f t="shared" si="310"/>
        <v>0</v>
      </c>
      <c r="AY234" s="146">
        <f t="shared" si="263"/>
        <v>-10.899999999999864</v>
      </c>
      <c r="AZ234" s="146">
        <f t="shared" si="263"/>
        <v>-7.4000000000000909</v>
      </c>
      <c r="BA234" s="146">
        <f t="shared" si="263"/>
        <v>0</v>
      </c>
      <c r="BB234" s="146">
        <f t="shared" si="259"/>
        <v>0</v>
      </c>
      <c r="BC234" s="146">
        <f t="shared" si="259"/>
        <v>0</v>
      </c>
      <c r="BD234" s="146">
        <f t="shared" si="259"/>
        <v>0</v>
      </c>
      <c r="BE234" s="146">
        <f t="shared" si="293"/>
        <v>-8</v>
      </c>
      <c r="BF234" s="146">
        <f t="shared" si="293"/>
        <v>-4.6000000000000014</v>
      </c>
      <c r="BG234" s="146">
        <f t="shared" si="293"/>
        <v>-2.8999999999999773</v>
      </c>
      <c r="BH234" s="146">
        <f t="shared" si="293"/>
        <v>-2.8000000000000114</v>
      </c>
      <c r="BI234" s="146">
        <f t="shared" si="293"/>
        <v>0</v>
      </c>
      <c r="BJ234" s="146">
        <f t="shared" si="293"/>
        <v>0</v>
      </c>
      <c r="BK234" s="146">
        <f t="shared" si="293"/>
        <v>0</v>
      </c>
      <c r="BL234" s="146">
        <f t="shared" si="292"/>
        <v>0</v>
      </c>
      <c r="BM234" s="146">
        <f t="shared" si="292"/>
        <v>0</v>
      </c>
      <c r="BN234" s="146">
        <f t="shared" si="292"/>
        <v>0</v>
      </c>
      <c r="BO234" s="181">
        <f t="shared" si="290"/>
        <v>1.3677947663381929E-13</v>
      </c>
    </row>
    <row r="235" spans="1:67" ht="26.4" x14ac:dyDescent="0.25">
      <c r="A235" s="27"/>
      <c r="B235" s="29" t="s">
        <v>263</v>
      </c>
      <c r="C235" s="140">
        <f>E235+G235+I235+K235+M235+O235+Q235</f>
        <v>9.6999999999999993</v>
      </c>
      <c r="D235" s="141">
        <f t="shared" si="307"/>
        <v>5.4</v>
      </c>
      <c r="E235" s="6"/>
      <c r="F235" s="6"/>
      <c r="G235" s="6"/>
      <c r="H235" s="6"/>
      <c r="I235" s="6">
        <v>9.6999999999999993</v>
      </c>
      <c r="J235" s="6">
        <v>5.4</v>
      </c>
      <c r="K235" s="6"/>
      <c r="L235" s="6"/>
      <c r="M235" s="6"/>
      <c r="N235" s="6"/>
      <c r="O235" s="6"/>
      <c r="P235" s="6"/>
      <c r="Q235" s="188"/>
      <c r="R235" s="188"/>
      <c r="S235" s="140">
        <f>U235+W235+Y235+AA235+AC235+AE235+AG235</f>
        <v>8</v>
      </c>
      <c r="T235" s="141">
        <f t="shared" si="308"/>
        <v>4.5999999999999996</v>
      </c>
      <c r="U235" s="120"/>
      <c r="V235" s="120"/>
      <c r="W235" s="120"/>
      <c r="X235" s="120"/>
      <c r="Y235" s="120">
        <v>8</v>
      </c>
      <c r="Z235" s="120">
        <v>4.5999999999999996</v>
      </c>
      <c r="AA235" s="120"/>
      <c r="AB235" s="120"/>
      <c r="AC235" s="120"/>
      <c r="AD235" s="120"/>
      <c r="AE235" s="120"/>
      <c r="AF235" s="120"/>
      <c r="AG235" s="197"/>
      <c r="AH235" s="197"/>
      <c r="AI235" s="128">
        <f>AK235+AM235+AO235+AQ235+AS235+AU235+AW235</f>
        <v>17.7</v>
      </c>
      <c r="AJ235" s="129">
        <f t="shared" si="309"/>
        <v>10</v>
      </c>
      <c r="AK235" s="102">
        <f t="shared" ref="AK235:AK237" si="311">E235+U235</f>
        <v>0</v>
      </c>
      <c r="AL235" s="102">
        <f t="shared" si="310"/>
        <v>0</v>
      </c>
      <c r="AM235" s="102">
        <f t="shared" si="310"/>
        <v>0</v>
      </c>
      <c r="AN235" s="102">
        <f t="shared" si="310"/>
        <v>0</v>
      </c>
      <c r="AO235" s="102">
        <f t="shared" si="310"/>
        <v>17.7</v>
      </c>
      <c r="AP235" s="102">
        <f t="shared" si="310"/>
        <v>10</v>
      </c>
      <c r="AQ235" s="102">
        <f t="shared" si="310"/>
        <v>0</v>
      </c>
      <c r="AR235" s="102">
        <f t="shared" si="310"/>
        <v>0</v>
      </c>
      <c r="AS235" s="102">
        <f t="shared" si="310"/>
        <v>0</v>
      </c>
      <c r="AT235" s="102">
        <f t="shared" si="310"/>
        <v>0</v>
      </c>
      <c r="AU235" s="102">
        <f t="shared" si="310"/>
        <v>0</v>
      </c>
      <c r="AV235" s="102">
        <f t="shared" si="310"/>
        <v>0</v>
      </c>
      <c r="AW235" s="102">
        <f t="shared" si="310"/>
        <v>0</v>
      </c>
      <c r="AX235" s="102">
        <f t="shared" si="310"/>
        <v>0</v>
      </c>
      <c r="AY235" s="146">
        <f t="shared" si="263"/>
        <v>-8</v>
      </c>
      <c r="AZ235" s="146">
        <f t="shared" si="263"/>
        <v>-4.5999999999999996</v>
      </c>
      <c r="BA235" s="146">
        <f t="shared" si="263"/>
        <v>0</v>
      </c>
      <c r="BB235" s="146">
        <f t="shared" si="259"/>
        <v>0</v>
      </c>
      <c r="BC235" s="146">
        <f t="shared" si="259"/>
        <v>0</v>
      </c>
      <c r="BD235" s="146">
        <f t="shared" si="259"/>
        <v>0</v>
      </c>
      <c r="BE235" s="146">
        <f t="shared" si="293"/>
        <v>-8</v>
      </c>
      <c r="BF235" s="146">
        <f t="shared" si="293"/>
        <v>-4.5999999999999996</v>
      </c>
      <c r="BG235" s="146">
        <f t="shared" si="293"/>
        <v>0</v>
      </c>
      <c r="BH235" s="146">
        <f t="shared" si="293"/>
        <v>0</v>
      </c>
      <c r="BI235" s="146">
        <f t="shared" si="293"/>
        <v>0</v>
      </c>
      <c r="BJ235" s="146">
        <f t="shared" si="293"/>
        <v>0</v>
      </c>
      <c r="BK235" s="146">
        <f t="shared" si="293"/>
        <v>0</v>
      </c>
      <c r="BL235" s="146">
        <f t="shared" si="292"/>
        <v>0</v>
      </c>
      <c r="BM235" s="146">
        <f t="shared" si="292"/>
        <v>0</v>
      </c>
      <c r="BN235" s="146">
        <f t="shared" si="292"/>
        <v>0</v>
      </c>
      <c r="BO235" s="181">
        <f t="shared" si="290"/>
        <v>0</v>
      </c>
    </row>
    <row r="236" spans="1:67" ht="26.4" x14ac:dyDescent="0.25">
      <c r="A236" s="27"/>
      <c r="B236" s="29" t="s">
        <v>310</v>
      </c>
      <c r="C236" s="140">
        <f t="shared" ref="C236:C237" si="312">E236+G236+I236+K236+M236+O236+Q236</f>
        <v>17.3</v>
      </c>
      <c r="D236" s="141">
        <f t="shared" si="307"/>
        <v>17</v>
      </c>
      <c r="E236" s="6"/>
      <c r="F236" s="6"/>
      <c r="G236" s="6"/>
      <c r="H236" s="6"/>
      <c r="I236" s="6">
        <v>17.3</v>
      </c>
      <c r="J236" s="6">
        <v>17</v>
      </c>
      <c r="K236" s="6"/>
      <c r="L236" s="6"/>
      <c r="M236" s="6"/>
      <c r="N236" s="6"/>
      <c r="O236" s="6"/>
      <c r="P236" s="6"/>
      <c r="Q236" s="188"/>
      <c r="R236" s="188"/>
      <c r="S236" s="140">
        <f t="shared" ref="S236:S237" si="313">U236+W236+Y236+AA236+AC236+AE236+AG236</f>
        <v>0</v>
      </c>
      <c r="T236" s="141">
        <f t="shared" si="308"/>
        <v>0</v>
      </c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97"/>
      <c r="AH236" s="197"/>
      <c r="AI236" s="128">
        <f t="shared" ref="AI236:AI237" si="314">AK236+AM236+AO236+AQ236+AS236+AU236+AW236</f>
        <v>17.3</v>
      </c>
      <c r="AJ236" s="129">
        <f t="shared" si="309"/>
        <v>17</v>
      </c>
      <c r="AK236" s="102">
        <f t="shared" si="311"/>
        <v>0</v>
      </c>
      <c r="AL236" s="102">
        <f t="shared" si="310"/>
        <v>0</v>
      </c>
      <c r="AM236" s="102">
        <f t="shared" si="310"/>
        <v>0</v>
      </c>
      <c r="AN236" s="102">
        <f t="shared" si="310"/>
        <v>0</v>
      </c>
      <c r="AO236" s="102">
        <f t="shared" si="310"/>
        <v>17.3</v>
      </c>
      <c r="AP236" s="102">
        <f t="shared" si="310"/>
        <v>17</v>
      </c>
      <c r="AQ236" s="102">
        <f t="shared" si="310"/>
        <v>0</v>
      </c>
      <c r="AR236" s="102">
        <f t="shared" si="310"/>
        <v>0</v>
      </c>
      <c r="AS236" s="102">
        <f t="shared" si="310"/>
        <v>0</v>
      </c>
      <c r="AT236" s="102">
        <f t="shared" si="310"/>
        <v>0</v>
      </c>
      <c r="AU236" s="102">
        <f t="shared" si="310"/>
        <v>0</v>
      </c>
      <c r="AV236" s="102">
        <f t="shared" si="310"/>
        <v>0</v>
      </c>
      <c r="AW236" s="102">
        <f t="shared" si="310"/>
        <v>0</v>
      </c>
      <c r="AX236" s="102">
        <f t="shared" si="310"/>
        <v>0</v>
      </c>
      <c r="AY236" s="146">
        <f t="shared" si="263"/>
        <v>0</v>
      </c>
      <c r="AZ236" s="146">
        <f t="shared" si="263"/>
        <v>0</v>
      </c>
      <c r="BA236" s="146">
        <f t="shared" si="263"/>
        <v>0</v>
      </c>
      <c r="BB236" s="146">
        <f t="shared" si="259"/>
        <v>0</v>
      </c>
      <c r="BC236" s="146">
        <f t="shared" si="259"/>
        <v>0</v>
      </c>
      <c r="BD236" s="146">
        <f t="shared" si="259"/>
        <v>0</v>
      </c>
      <c r="BE236" s="146">
        <f t="shared" si="293"/>
        <v>0</v>
      </c>
      <c r="BF236" s="146">
        <f t="shared" si="293"/>
        <v>0</v>
      </c>
      <c r="BG236" s="146">
        <f t="shared" si="293"/>
        <v>0</v>
      </c>
      <c r="BH236" s="146">
        <f t="shared" si="293"/>
        <v>0</v>
      </c>
      <c r="BI236" s="146">
        <f t="shared" si="293"/>
        <v>0</v>
      </c>
      <c r="BJ236" s="146">
        <f t="shared" si="293"/>
        <v>0</v>
      </c>
      <c r="BK236" s="146">
        <f t="shared" si="293"/>
        <v>0</v>
      </c>
      <c r="BL236" s="146">
        <f t="shared" si="292"/>
        <v>0</v>
      </c>
      <c r="BM236" s="146">
        <f t="shared" si="292"/>
        <v>0</v>
      </c>
      <c r="BN236" s="146">
        <f t="shared" si="292"/>
        <v>0</v>
      </c>
      <c r="BO236" s="181">
        <f t="shared" si="290"/>
        <v>0</v>
      </c>
    </row>
    <row r="237" spans="1:67" ht="39.6" x14ac:dyDescent="0.25">
      <c r="A237" s="30"/>
      <c r="B237" s="29" t="s">
        <v>309</v>
      </c>
      <c r="C237" s="140">
        <f t="shared" si="312"/>
        <v>3.6</v>
      </c>
      <c r="D237" s="141">
        <f t="shared" si="307"/>
        <v>3.6</v>
      </c>
      <c r="E237" s="6"/>
      <c r="F237" s="6"/>
      <c r="G237" s="6"/>
      <c r="H237" s="6"/>
      <c r="I237" s="6">
        <v>3.6</v>
      </c>
      <c r="J237" s="6">
        <v>3.6</v>
      </c>
      <c r="K237" s="6"/>
      <c r="L237" s="6"/>
      <c r="M237" s="6"/>
      <c r="N237" s="6"/>
      <c r="O237" s="6"/>
      <c r="P237" s="6"/>
      <c r="Q237" s="188"/>
      <c r="R237" s="188"/>
      <c r="S237" s="140">
        <f t="shared" si="313"/>
        <v>0</v>
      </c>
      <c r="T237" s="141">
        <f t="shared" si="308"/>
        <v>0</v>
      </c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97"/>
      <c r="AH237" s="197"/>
      <c r="AI237" s="128">
        <f t="shared" si="314"/>
        <v>3.6</v>
      </c>
      <c r="AJ237" s="129">
        <f t="shared" si="309"/>
        <v>3.6</v>
      </c>
      <c r="AK237" s="102">
        <f t="shared" si="311"/>
        <v>0</v>
      </c>
      <c r="AL237" s="102">
        <f t="shared" si="310"/>
        <v>0</v>
      </c>
      <c r="AM237" s="102">
        <f t="shared" si="310"/>
        <v>0</v>
      </c>
      <c r="AN237" s="102">
        <f t="shared" si="310"/>
        <v>0</v>
      </c>
      <c r="AO237" s="102">
        <f t="shared" si="310"/>
        <v>3.6</v>
      </c>
      <c r="AP237" s="102">
        <f t="shared" si="310"/>
        <v>3.6</v>
      </c>
      <c r="AQ237" s="102">
        <f t="shared" si="310"/>
        <v>0</v>
      </c>
      <c r="AR237" s="102">
        <f t="shared" si="310"/>
        <v>0</v>
      </c>
      <c r="AS237" s="102">
        <f t="shared" si="310"/>
        <v>0</v>
      </c>
      <c r="AT237" s="102">
        <f t="shared" si="310"/>
        <v>0</v>
      </c>
      <c r="AU237" s="102">
        <f t="shared" si="310"/>
        <v>0</v>
      </c>
      <c r="AV237" s="102">
        <f t="shared" si="310"/>
        <v>0</v>
      </c>
      <c r="AW237" s="102">
        <f t="shared" si="310"/>
        <v>0</v>
      </c>
      <c r="AX237" s="102">
        <f t="shared" si="310"/>
        <v>0</v>
      </c>
      <c r="AY237" s="146">
        <f t="shared" si="263"/>
        <v>0</v>
      </c>
      <c r="AZ237" s="146">
        <f t="shared" si="263"/>
        <v>0</v>
      </c>
      <c r="BA237" s="146">
        <f t="shared" si="263"/>
        <v>0</v>
      </c>
      <c r="BB237" s="146">
        <f t="shared" si="259"/>
        <v>0</v>
      </c>
      <c r="BC237" s="146">
        <f t="shared" si="259"/>
        <v>0</v>
      </c>
      <c r="BD237" s="146">
        <f t="shared" si="259"/>
        <v>0</v>
      </c>
      <c r="BE237" s="146">
        <f t="shared" si="293"/>
        <v>0</v>
      </c>
      <c r="BF237" s="146">
        <f t="shared" si="293"/>
        <v>0</v>
      </c>
      <c r="BG237" s="146">
        <f t="shared" si="293"/>
        <v>0</v>
      </c>
      <c r="BH237" s="146">
        <f t="shared" si="293"/>
        <v>0</v>
      </c>
      <c r="BI237" s="146">
        <f t="shared" si="293"/>
        <v>0</v>
      </c>
      <c r="BJ237" s="146">
        <f t="shared" si="293"/>
        <v>0</v>
      </c>
      <c r="BK237" s="146">
        <f t="shared" si="293"/>
        <v>0</v>
      </c>
      <c r="BL237" s="146">
        <f t="shared" si="292"/>
        <v>0</v>
      </c>
      <c r="BM237" s="146">
        <f t="shared" si="292"/>
        <v>0</v>
      </c>
      <c r="BN237" s="146">
        <f t="shared" si="292"/>
        <v>0</v>
      </c>
      <c r="BO237" s="181">
        <f t="shared" si="290"/>
        <v>0</v>
      </c>
    </row>
    <row r="238" spans="1:67" ht="15" customHeight="1" x14ac:dyDescent="0.25">
      <c r="A238" s="26" t="s">
        <v>37</v>
      </c>
      <c r="B238" s="105" t="s">
        <v>327</v>
      </c>
      <c r="C238" s="136">
        <f>C239</f>
        <v>509.6</v>
      </c>
      <c r="D238" s="137">
        <f t="shared" ref="D238:R238" si="315">D239</f>
        <v>418</v>
      </c>
      <c r="E238" s="117">
        <f t="shared" si="315"/>
        <v>243.5</v>
      </c>
      <c r="F238" s="117">
        <f t="shared" si="315"/>
        <v>203</v>
      </c>
      <c r="G238" s="117">
        <f t="shared" si="315"/>
        <v>0</v>
      </c>
      <c r="H238" s="117">
        <f t="shared" si="315"/>
        <v>0</v>
      </c>
      <c r="I238" s="117">
        <f t="shared" si="315"/>
        <v>11.9</v>
      </c>
      <c r="J238" s="117">
        <f t="shared" si="315"/>
        <v>11.799999999999999</v>
      </c>
      <c r="K238" s="117">
        <f t="shared" si="315"/>
        <v>211.8</v>
      </c>
      <c r="L238" s="117">
        <f t="shared" si="315"/>
        <v>203.2</v>
      </c>
      <c r="M238" s="117">
        <f t="shared" si="315"/>
        <v>39.9</v>
      </c>
      <c r="N238" s="117">
        <f t="shared" si="315"/>
        <v>0</v>
      </c>
      <c r="O238" s="117">
        <f t="shared" si="315"/>
        <v>0</v>
      </c>
      <c r="P238" s="117">
        <f t="shared" si="315"/>
        <v>0</v>
      </c>
      <c r="Q238" s="187">
        <f t="shared" si="315"/>
        <v>2.5</v>
      </c>
      <c r="R238" s="187">
        <f t="shared" si="315"/>
        <v>0</v>
      </c>
      <c r="S238" s="136">
        <f>S239</f>
        <v>19.600000000000001</v>
      </c>
      <c r="T238" s="137">
        <f t="shared" ref="T238:AH238" si="316">T239</f>
        <v>19.3</v>
      </c>
      <c r="U238" s="119">
        <f t="shared" si="316"/>
        <v>0</v>
      </c>
      <c r="V238" s="119">
        <f t="shared" si="316"/>
        <v>0</v>
      </c>
      <c r="W238" s="119">
        <f t="shared" si="316"/>
        <v>0</v>
      </c>
      <c r="X238" s="119">
        <f t="shared" si="316"/>
        <v>0</v>
      </c>
      <c r="Y238" s="119">
        <f t="shared" si="316"/>
        <v>0</v>
      </c>
      <c r="Z238" s="119">
        <f t="shared" si="316"/>
        <v>0</v>
      </c>
      <c r="AA238" s="119">
        <f t="shared" si="316"/>
        <v>19.600000000000001</v>
      </c>
      <c r="AB238" s="119">
        <f t="shared" si="316"/>
        <v>19.3</v>
      </c>
      <c r="AC238" s="119">
        <f t="shared" si="316"/>
        <v>0</v>
      </c>
      <c r="AD238" s="119">
        <f t="shared" si="316"/>
        <v>0</v>
      </c>
      <c r="AE238" s="119">
        <f t="shared" si="316"/>
        <v>0</v>
      </c>
      <c r="AF238" s="119">
        <f t="shared" si="316"/>
        <v>0</v>
      </c>
      <c r="AG238" s="196">
        <f t="shared" si="316"/>
        <v>0</v>
      </c>
      <c r="AH238" s="196">
        <f t="shared" si="316"/>
        <v>0</v>
      </c>
      <c r="AI238" s="13">
        <f>AI239</f>
        <v>529.20000000000005</v>
      </c>
      <c r="AJ238" s="11">
        <f t="shared" ref="AJ238:AX238" si="317">AJ239</f>
        <v>437.3</v>
      </c>
      <c r="AK238" s="94">
        <f t="shared" si="317"/>
        <v>243.5</v>
      </c>
      <c r="AL238" s="94">
        <f t="shared" si="317"/>
        <v>203</v>
      </c>
      <c r="AM238" s="94">
        <f t="shared" si="317"/>
        <v>0</v>
      </c>
      <c r="AN238" s="94">
        <f t="shared" si="317"/>
        <v>0</v>
      </c>
      <c r="AO238" s="94">
        <f t="shared" si="317"/>
        <v>11.9</v>
      </c>
      <c r="AP238" s="94">
        <f t="shared" si="317"/>
        <v>11.799999999999999</v>
      </c>
      <c r="AQ238" s="94">
        <f t="shared" si="317"/>
        <v>231.4</v>
      </c>
      <c r="AR238" s="94">
        <f t="shared" si="317"/>
        <v>222.5</v>
      </c>
      <c r="AS238" s="94">
        <f t="shared" si="317"/>
        <v>39.9</v>
      </c>
      <c r="AT238" s="94">
        <f t="shared" si="317"/>
        <v>0</v>
      </c>
      <c r="AU238" s="94">
        <f t="shared" si="317"/>
        <v>0</v>
      </c>
      <c r="AV238" s="94">
        <f t="shared" si="317"/>
        <v>0</v>
      </c>
      <c r="AW238" s="94">
        <f t="shared" si="317"/>
        <v>2.5</v>
      </c>
      <c r="AX238" s="94">
        <f t="shared" si="317"/>
        <v>0</v>
      </c>
      <c r="AY238" s="146">
        <f t="shared" si="263"/>
        <v>-19.600000000000023</v>
      </c>
      <c r="AZ238" s="146">
        <f t="shared" si="263"/>
        <v>-19.300000000000011</v>
      </c>
      <c r="BA238" s="146">
        <f t="shared" si="263"/>
        <v>0</v>
      </c>
      <c r="BB238" s="146">
        <f t="shared" si="259"/>
        <v>0</v>
      </c>
      <c r="BC238" s="146">
        <f t="shared" si="259"/>
        <v>0</v>
      </c>
      <c r="BD238" s="146">
        <f t="shared" si="259"/>
        <v>0</v>
      </c>
      <c r="BE238" s="146">
        <f t="shared" si="293"/>
        <v>0</v>
      </c>
      <c r="BF238" s="146">
        <f t="shared" si="293"/>
        <v>0</v>
      </c>
      <c r="BG238" s="146">
        <f t="shared" si="293"/>
        <v>-19.599999999999994</v>
      </c>
      <c r="BH238" s="146">
        <f t="shared" si="293"/>
        <v>-19.300000000000011</v>
      </c>
      <c r="BI238" s="146">
        <f t="shared" si="293"/>
        <v>0</v>
      </c>
      <c r="BJ238" s="146">
        <f t="shared" si="293"/>
        <v>0</v>
      </c>
      <c r="BK238" s="146">
        <f t="shared" si="293"/>
        <v>0</v>
      </c>
      <c r="BL238" s="146">
        <f t="shared" si="292"/>
        <v>0</v>
      </c>
      <c r="BM238" s="146">
        <f t="shared" si="292"/>
        <v>0</v>
      </c>
      <c r="BN238" s="146">
        <f t="shared" si="292"/>
        <v>0</v>
      </c>
      <c r="BO238" s="181">
        <f t="shared" si="290"/>
        <v>0</v>
      </c>
    </row>
    <row r="239" spans="1:67" x14ac:dyDescent="0.25">
      <c r="A239" s="27"/>
      <c r="B239" s="19" t="s">
        <v>308</v>
      </c>
      <c r="C239" s="139">
        <f t="shared" ref="C239:D241" si="318">E239+G239+I239+K239+M239+O239+Q239</f>
        <v>509.6</v>
      </c>
      <c r="D239" s="139">
        <f t="shared" si="318"/>
        <v>418</v>
      </c>
      <c r="E239" s="6">
        <v>243.5</v>
      </c>
      <c r="F239" s="6">
        <v>203</v>
      </c>
      <c r="G239" s="6"/>
      <c r="H239" s="6"/>
      <c r="I239" s="6">
        <f>I240+I241</f>
        <v>11.9</v>
      </c>
      <c r="J239" s="6">
        <f>J240+J241</f>
        <v>11.799999999999999</v>
      </c>
      <c r="K239" s="6">
        <v>211.8</v>
      </c>
      <c r="L239" s="6">
        <v>203.2</v>
      </c>
      <c r="M239" s="6">
        <v>39.9</v>
      </c>
      <c r="N239" s="117"/>
      <c r="O239" s="117"/>
      <c r="P239" s="117"/>
      <c r="Q239" s="188">
        <f>'[1]4 priedas_ nepanaudotos lėšos'!C86</f>
        <v>2.5</v>
      </c>
      <c r="R239" s="188">
        <f>'[1]4 priedas_ nepanaudotos lėšos'!D86</f>
        <v>0</v>
      </c>
      <c r="S239" s="139">
        <f t="shared" ref="S239:T241" si="319">U239+W239+Y239+AA239+AC239+AE239+AG239</f>
        <v>19.600000000000001</v>
      </c>
      <c r="T239" s="139">
        <f t="shared" si="319"/>
        <v>19.3</v>
      </c>
      <c r="U239" s="119"/>
      <c r="V239" s="119"/>
      <c r="W239" s="120"/>
      <c r="X239" s="120"/>
      <c r="Y239" s="120">
        <f>Y240+Y241</f>
        <v>0</v>
      </c>
      <c r="Z239" s="120">
        <f>Z240+Z241</f>
        <v>0</v>
      </c>
      <c r="AA239" s="119">
        <v>19.600000000000001</v>
      </c>
      <c r="AB239" s="119">
        <v>19.3</v>
      </c>
      <c r="AC239" s="119"/>
      <c r="AD239" s="119"/>
      <c r="AE239" s="119"/>
      <c r="AF239" s="119"/>
      <c r="AG239" s="196">
        <f>'[1]4 priedas_ nepanaudotos lėšos'!O86</f>
        <v>0</v>
      </c>
      <c r="AH239" s="196">
        <f>'[1]4 priedas_ nepanaudotos lėšos'!P86</f>
        <v>0</v>
      </c>
      <c r="AI239" s="101">
        <f t="shared" ref="AI239:AJ241" si="320">AK239+AM239+AO239+AQ239+AS239+AU239+AW239</f>
        <v>529.20000000000005</v>
      </c>
      <c r="AJ239" s="101">
        <f t="shared" si="320"/>
        <v>437.3</v>
      </c>
      <c r="AK239" s="5">
        <f>E239+U239</f>
        <v>243.5</v>
      </c>
      <c r="AL239" s="5">
        <f t="shared" ref="AL239:AX241" si="321">F239+V239</f>
        <v>203</v>
      </c>
      <c r="AM239" s="5">
        <f t="shared" si="321"/>
        <v>0</v>
      </c>
      <c r="AN239" s="5">
        <f t="shared" si="321"/>
        <v>0</v>
      </c>
      <c r="AO239" s="5">
        <f t="shared" si="321"/>
        <v>11.9</v>
      </c>
      <c r="AP239" s="5">
        <f t="shared" si="321"/>
        <v>11.799999999999999</v>
      </c>
      <c r="AQ239" s="5">
        <f t="shared" si="321"/>
        <v>231.4</v>
      </c>
      <c r="AR239" s="5">
        <f t="shared" si="321"/>
        <v>222.5</v>
      </c>
      <c r="AS239" s="5">
        <f t="shared" si="321"/>
        <v>39.9</v>
      </c>
      <c r="AT239" s="5">
        <f t="shared" si="321"/>
        <v>0</v>
      </c>
      <c r="AU239" s="5">
        <f t="shared" si="321"/>
        <v>0</v>
      </c>
      <c r="AV239" s="5">
        <f t="shared" si="321"/>
        <v>0</v>
      </c>
      <c r="AW239" s="5">
        <f t="shared" si="321"/>
        <v>2.5</v>
      </c>
      <c r="AX239" s="5">
        <f t="shared" si="321"/>
        <v>0</v>
      </c>
      <c r="AY239" s="146">
        <f t="shared" si="263"/>
        <v>-19.600000000000023</v>
      </c>
      <c r="AZ239" s="146">
        <f t="shared" si="263"/>
        <v>-19.300000000000011</v>
      </c>
      <c r="BA239" s="146">
        <f t="shared" si="263"/>
        <v>0</v>
      </c>
      <c r="BB239" s="146">
        <f t="shared" si="259"/>
        <v>0</v>
      </c>
      <c r="BC239" s="146">
        <f t="shared" si="259"/>
        <v>0</v>
      </c>
      <c r="BD239" s="146">
        <f t="shared" si="259"/>
        <v>0</v>
      </c>
      <c r="BE239" s="146">
        <f t="shared" si="293"/>
        <v>0</v>
      </c>
      <c r="BF239" s="146">
        <f t="shared" si="293"/>
        <v>0</v>
      </c>
      <c r="BG239" s="146">
        <f t="shared" si="293"/>
        <v>-19.599999999999994</v>
      </c>
      <c r="BH239" s="146">
        <f t="shared" si="293"/>
        <v>-19.300000000000011</v>
      </c>
      <c r="BI239" s="146">
        <f t="shared" si="293"/>
        <v>0</v>
      </c>
      <c r="BJ239" s="146">
        <f t="shared" si="293"/>
        <v>0</v>
      </c>
      <c r="BK239" s="146">
        <f t="shared" si="293"/>
        <v>0</v>
      </c>
      <c r="BL239" s="146">
        <f t="shared" si="292"/>
        <v>0</v>
      </c>
      <c r="BM239" s="146">
        <f t="shared" si="292"/>
        <v>0</v>
      </c>
      <c r="BN239" s="146">
        <f t="shared" si="292"/>
        <v>0</v>
      </c>
      <c r="BO239" s="181">
        <f t="shared" si="290"/>
        <v>0</v>
      </c>
    </row>
    <row r="240" spans="1:67" ht="27" x14ac:dyDescent="0.3">
      <c r="A240" s="27"/>
      <c r="B240" s="29" t="s">
        <v>310</v>
      </c>
      <c r="C240" s="140">
        <f>E240+G240+I240+K240+M240+O240+Q240</f>
        <v>8.8000000000000007</v>
      </c>
      <c r="D240" s="141">
        <f t="shared" si="318"/>
        <v>8.6999999999999993</v>
      </c>
      <c r="E240" s="122"/>
      <c r="F240" s="122"/>
      <c r="G240" s="125"/>
      <c r="H240" s="125"/>
      <c r="I240" s="122">
        <v>8.8000000000000007</v>
      </c>
      <c r="J240" s="122">
        <v>8.6999999999999993</v>
      </c>
      <c r="K240" s="125"/>
      <c r="L240" s="125"/>
      <c r="M240" s="125"/>
      <c r="N240" s="125"/>
      <c r="O240" s="125"/>
      <c r="P240" s="125"/>
      <c r="Q240" s="192"/>
      <c r="R240" s="192"/>
      <c r="S240" s="140">
        <f>U240+W240+Y240+AA240+AC240+AE240+AG240</f>
        <v>0</v>
      </c>
      <c r="T240" s="141">
        <f t="shared" si="319"/>
        <v>0</v>
      </c>
      <c r="U240" s="127"/>
      <c r="V240" s="127"/>
      <c r="W240" s="127"/>
      <c r="X240" s="127"/>
      <c r="Y240" s="127"/>
      <c r="Z240" s="127"/>
      <c r="AA240" s="127"/>
      <c r="AB240" s="127"/>
      <c r="AC240" s="127"/>
      <c r="AD240" s="127"/>
      <c r="AE240" s="127"/>
      <c r="AF240" s="127"/>
      <c r="AG240" s="201"/>
      <c r="AH240" s="201"/>
      <c r="AI240" s="128">
        <f>AK240+AM240+AO240+AQ240+AS240+AU240+AW240</f>
        <v>8.8000000000000007</v>
      </c>
      <c r="AJ240" s="129">
        <f t="shared" si="320"/>
        <v>8.6999999999999993</v>
      </c>
      <c r="AK240" s="102">
        <f t="shared" ref="AK240:AK241" si="322">E240+U240</f>
        <v>0</v>
      </c>
      <c r="AL240" s="102">
        <f t="shared" si="321"/>
        <v>0</v>
      </c>
      <c r="AM240" s="102">
        <f t="shared" si="321"/>
        <v>0</v>
      </c>
      <c r="AN240" s="102">
        <f t="shared" si="321"/>
        <v>0</v>
      </c>
      <c r="AO240" s="102">
        <f t="shared" si="321"/>
        <v>8.8000000000000007</v>
      </c>
      <c r="AP240" s="102">
        <f t="shared" si="321"/>
        <v>8.6999999999999993</v>
      </c>
      <c r="AQ240" s="102">
        <f t="shared" si="321"/>
        <v>0</v>
      </c>
      <c r="AR240" s="102">
        <f t="shared" si="321"/>
        <v>0</v>
      </c>
      <c r="AS240" s="102">
        <f t="shared" si="321"/>
        <v>0</v>
      </c>
      <c r="AT240" s="102">
        <f t="shared" si="321"/>
        <v>0</v>
      </c>
      <c r="AU240" s="102">
        <f t="shared" si="321"/>
        <v>0</v>
      </c>
      <c r="AV240" s="102">
        <f t="shared" si="321"/>
        <v>0</v>
      </c>
      <c r="AW240" s="102">
        <f t="shared" si="321"/>
        <v>0</v>
      </c>
      <c r="AX240" s="102">
        <f t="shared" si="321"/>
        <v>0</v>
      </c>
      <c r="AY240" s="146">
        <f t="shared" si="263"/>
        <v>0</v>
      </c>
      <c r="AZ240" s="146">
        <f t="shared" si="263"/>
        <v>0</v>
      </c>
      <c r="BA240" s="146">
        <f t="shared" si="263"/>
        <v>0</v>
      </c>
      <c r="BB240" s="146">
        <f t="shared" si="259"/>
        <v>0</v>
      </c>
      <c r="BC240" s="146">
        <f t="shared" si="259"/>
        <v>0</v>
      </c>
      <c r="BD240" s="146">
        <f t="shared" si="259"/>
        <v>0</v>
      </c>
      <c r="BE240" s="146">
        <f t="shared" si="293"/>
        <v>0</v>
      </c>
      <c r="BF240" s="146">
        <f t="shared" si="293"/>
        <v>0</v>
      </c>
      <c r="BG240" s="146">
        <f t="shared" si="293"/>
        <v>0</v>
      </c>
      <c r="BH240" s="146">
        <f t="shared" si="293"/>
        <v>0</v>
      </c>
      <c r="BI240" s="146">
        <f t="shared" si="293"/>
        <v>0</v>
      </c>
      <c r="BJ240" s="146">
        <f t="shared" si="293"/>
        <v>0</v>
      </c>
      <c r="BK240" s="146">
        <f t="shared" si="293"/>
        <v>0</v>
      </c>
      <c r="BL240" s="146">
        <f t="shared" si="292"/>
        <v>0</v>
      </c>
      <c r="BM240" s="146">
        <f t="shared" si="292"/>
        <v>0</v>
      </c>
      <c r="BN240" s="146">
        <f t="shared" si="292"/>
        <v>0</v>
      </c>
      <c r="BO240" s="181">
        <f t="shared" si="290"/>
        <v>0</v>
      </c>
    </row>
    <row r="241" spans="1:67" ht="39.6" x14ac:dyDescent="0.25">
      <c r="A241" s="30"/>
      <c r="B241" s="29" t="s">
        <v>309</v>
      </c>
      <c r="C241" s="140">
        <f>E241+G241+I241+K241+M241+O241+Q241</f>
        <v>3.1</v>
      </c>
      <c r="D241" s="141">
        <f t="shared" si="318"/>
        <v>3.1</v>
      </c>
      <c r="E241" s="122"/>
      <c r="F241" s="122"/>
      <c r="G241" s="122"/>
      <c r="H241" s="122"/>
      <c r="I241" s="122">
        <v>3.1</v>
      </c>
      <c r="J241" s="122">
        <v>3.1</v>
      </c>
      <c r="K241" s="122"/>
      <c r="L241" s="122"/>
      <c r="M241" s="122"/>
      <c r="N241" s="122"/>
      <c r="O241" s="122"/>
      <c r="P241" s="122"/>
      <c r="Q241" s="189"/>
      <c r="R241" s="189"/>
      <c r="S241" s="140">
        <f>U241+W241+Y241+AA241+AC241+AE241+AG241</f>
        <v>0</v>
      </c>
      <c r="T241" s="141">
        <f t="shared" si="319"/>
        <v>0</v>
      </c>
      <c r="U241" s="123"/>
      <c r="V241" s="123"/>
      <c r="W241" s="123"/>
      <c r="X241" s="123"/>
      <c r="Y241" s="123"/>
      <c r="Z241" s="123"/>
      <c r="AA241" s="123"/>
      <c r="AB241" s="123"/>
      <c r="AC241" s="123"/>
      <c r="AD241" s="123"/>
      <c r="AE241" s="123"/>
      <c r="AF241" s="123"/>
      <c r="AG241" s="198"/>
      <c r="AH241" s="198"/>
      <c r="AI241" s="128">
        <f>AK241+AM241+AO241+AQ241+AS241+AU241+AW241</f>
        <v>3.1</v>
      </c>
      <c r="AJ241" s="129">
        <f t="shared" si="320"/>
        <v>3.1</v>
      </c>
      <c r="AK241" s="102">
        <f t="shared" si="322"/>
        <v>0</v>
      </c>
      <c r="AL241" s="102">
        <f t="shared" si="321"/>
        <v>0</v>
      </c>
      <c r="AM241" s="102">
        <f t="shared" si="321"/>
        <v>0</v>
      </c>
      <c r="AN241" s="102">
        <f t="shared" si="321"/>
        <v>0</v>
      </c>
      <c r="AO241" s="102">
        <f t="shared" si="321"/>
        <v>3.1</v>
      </c>
      <c r="AP241" s="102">
        <f t="shared" si="321"/>
        <v>3.1</v>
      </c>
      <c r="AQ241" s="102">
        <f t="shared" si="321"/>
        <v>0</v>
      </c>
      <c r="AR241" s="102">
        <f t="shared" si="321"/>
        <v>0</v>
      </c>
      <c r="AS241" s="102">
        <f t="shared" si="321"/>
        <v>0</v>
      </c>
      <c r="AT241" s="102">
        <f t="shared" si="321"/>
        <v>0</v>
      </c>
      <c r="AU241" s="102">
        <f t="shared" si="321"/>
        <v>0</v>
      </c>
      <c r="AV241" s="102">
        <f t="shared" si="321"/>
        <v>0</v>
      </c>
      <c r="AW241" s="102">
        <f t="shared" si="321"/>
        <v>0</v>
      </c>
      <c r="AX241" s="102">
        <f t="shared" si="321"/>
        <v>0</v>
      </c>
      <c r="AY241" s="146">
        <f t="shared" si="263"/>
        <v>0</v>
      </c>
      <c r="AZ241" s="146">
        <f t="shared" si="263"/>
        <v>0</v>
      </c>
      <c r="BA241" s="146">
        <f t="shared" si="263"/>
        <v>0</v>
      </c>
      <c r="BB241" s="146">
        <f t="shared" si="259"/>
        <v>0</v>
      </c>
      <c r="BC241" s="146">
        <f t="shared" si="259"/>
        <v>0</v>
      </c>
      <c r="BD241" s="146">
        <f t="shared" si="259"/>
        <v>0</v>
      </c>
      <c r="BE241" s="146">
        <f t="shared" si="293"/>
        <v>0</v>
      </c>
      <c r="BF241" s="146">
        <f t="shared" si="293"/>
        <v>0</v>
      </c>
      <c r="BG241" s="146">
        <f t="shared" si="293"/>
        <v>0</v>
      </c>
      <c r="BH241" s="146">
        <f t="shared" si="293"/>
        <v>0</v>
      </c>
      <c r="BI241" s="146">
        <f t="shared" si="293"/>
        <v>0</v>
      </c>
      <c r="BJ241" s="146">
        <f t="shared" si="293"/>
        <v>0</v>
      </c>
      <c r="BK241" s="146">
        <f t="shared" si="293"/>
        <v>0</v>
      </c>
      <c r="BL241" s="146">
        <f t="shared" si="292"/>
        <v>0</v>
      </c>
      <c r="BM241" s="146">
        <f t="shared" si="292"/>
        <v>0</v>
      </c>
      <c r="BN241" s="146">
        <f t="shared" si="292"/>
        <v>0</v>
      </c>
      <c r="BO241" s="181">
        <f t="shared" si="290"/>
        <v>0</v>
      </c>
    </row>
    <row r="242" spans="1:67" ht="15" customHeight="1" x14ac:dyDescent="0.25">
      <c r="A242" s="26" t="s">
        <v>38</v>
      </c>
      <c r="B242" s="105" t="s">
        <v>328</v>
      </c>
      <c r="C242" s="136">
        <f>C243</f>
        <v>951.50000000000011</v>
      </c>
      <c r="D242" s="137">
        <f t="shared" ref="D242:R242" si="323">D243</f>
        <v>776.90000000000009</v>
      </c>
      <c r="E242" s="117">
        <f t="shared" si="323"/>
        <v>439.9</v>
      </c>
      <c r="F242" s="117">
        <f t="shared" si="323"/>
        <v>367.6</v>
      </c>
      <c r="G242" s="117">
        <f t="shared" si="323"/>
        <v>0</v>
      </c>
      <c r="H242" s="117">
        <f t="shared" si="323"/>
        <v>0</v>
      </c>
      <c r="I242" s="117">
        <f t="shared" si="323"/>
        <v>17.3</v>
      </c>
      <c r="J242" s="117">
        <f t="shared" si="323"/>
        <v>17</v>
      </c>
      <c r="K242" s="117">
        <f t="shared" si="323"/>
        <v>409.5</v>
      </c>
      <c r="L242" s="117">
        <f t="shared" si="323"/>
        <v>392.3</v>
      </c>
      <c r="M242" s="117">
        <f t="shared" si="323"/>
        <v>70.599999999999994</v>
      </c>
      <c r="N242" s="117">
        <f t="shared" si="323"/>
        <v>0</v>
      </c>
      <c r="O242" s="117">
        <f t="shared" si="323"/>
        <v>0</v>
      </c>
      <c r="P242" s="117">
        <f t="shared" si="323"/>
        <v>0</v>
      </c>
      <c r="Q242" s="187">
        <f t="shared" si="323"/>
        <v>14.2</v>
      </c>
      <c r="R242" s="187">
        <f t="shared" si="323"/>
        <v>0</v>
      </c>
      <c r="S242" s="136">
        <f>S243</f>
        <v>3.8</v>
      </c>
      <c r="T242" s="137">
        <f t="shared" ref="T242:AH242" si="324">T243</f>
        <v>2.4</v>
      </c>
      <c r="U242" s="119">
        <f t="shared" si="324"/>
        <v>0</v>
      </c>
      <c r="V242" s="119">
        <f t="shared" si="324"/>
        <v>0</v>
      </c>
      <c r="W242" s="119">
        <f t="shared" si="324"/>
        <v>0</v>
      </c>
      <c r="X242" s="119">
        <f t="shared" si="324"/>
        <v>0</v>
      </c>
      <c r="Y242" s="119">
        <f t="shared" si="324"/>
        <v>4.8</v>
      </c>
      <c r="Z242" s="119">
        <f t="shared" si="324"/>
        <v>3.4</v>
      </c>
      <c r="AA242" s="119">
        <f t="shared" si="324"/>
        <v>-1</v>
      </c>
      <c r="AB242" s="119">
        <f t="shared" si="324"/>
        <v>-1</v>
      </c>
      <c r="AC242" s="119">
        <f t="shared" si="324"/>
        <v>0</v>
      </c>
      <c r="AD242" s="119">
        <f t="shared" si="324"/>
        <v>0</v>
      </c>
      <c r="AE242" s="119">
        <f t="shared" si="324"/>
        <v>0</v>
      </c>
      <c r="AF242" s="119">
        <f t="shared" si="324"/>
        <v>0</v>
      </c>
      <c r="AG242" s="196">
        <f t="shared" si="324"/>
        <v>0</v>
      </c>
      <c r="AH242" s="196">
        <f t="shared" si="324"/>
        <v>0</v>
      </c>
      <c r="AI242" s="13">
        <f>AI243</f>
        <v>955.30000000000007</v>
      </c>
      <c r="AJ242" s="11">
        <f t="shared" ref="AJ242:AX242" si="325">AJ243</f>
        <v>779.3</v>
      </c>
      <c r="AK242" s="94">
        <f t="shared" si="325"/>
        <v>439.9</v>
      </c>
      <c r="AL242" s="94">
        <f t="shared" si="325"/>
        <v>367.6</v>
      </c>
      <c r="AM242" s="94">
        <f t="shared" si="325"/>
        <v>0</v>
      </c>
      <c r="AN242" s="94">
        <f t="shared" si="325"/>
        <v>0</v>
      </c>
      <c r="AO242" s="94">
        <f t="shared" si="325"/>
        <v>22.1</v>
      </c>
      <c r="AP242" s="94">
        <f t="shared" si="325"/>
        <v>20.399999999999999</v>
      </c>
      <c r="AQ242" s="94">
        <f t="shared" si="325"/>
        <v>408.5</v>
      </c>
      <c r="AR242" s="94">
        <f t="shared" si="325"/>
        <v>391.3</v>
      </c>
      <c r="AS242" s="94">
        <f t="shared" si="325"/>
        <v>70.599999999999994</v>
      </c>
      <c r="AT242" s="94">
        <f t="shared" si="325"/>
        <v>0</v>
      </c>
      <c r="AU242" s="94">
        <f t="shared" si="325"/>
        <v>0</v>
      </c>
      <c r="AV242" s="94">
        <f t="shared" si="325"/>
        <v>0</v>
      </c>
      <c r="AW242" s="94">
        <f t="shared" si="325"/>
        <v>14.2</v>
      </c>
      <c r="AX242" s="94">
        <f t="shared" si="325"/>
        <v>0</v>
      </c>
      <c r="AY242" s="146">
        <f t="shared" si="263"/>
        <v>-3.7999999999999545</v>
      </c>
      <c r="AZ242" s="146">
        <f t="shared" si="263"/>
        <v>-2.3999999999998636</v>
      </c>
      <c r="BA242" s="146">
        <f t="shared" si="263"/>
        <v>0</v>
      </c>
      <c r="BB242" s="146">
        <f t="shared" si="259"/>
        <v>0</v>
      </c>
      <c r="BC242" s="146">
        <f t="shared" si="259"/>
        <v>0</v>
      </c>
      <c r="BD242" s="146">
        <f t="shared" si="259"/>
        <v>0</v>
      </c>
      <c r="BE242" s="146">
        <f t="shared" si="293"/>
        <v>-4.8000000000000007</v>
      </c>
      <c r="BF242" s="146">
        <f t="shared" si="293"/>
        <v>-3.3999999999999986</v>
      </c>
      <c r="BG242" s="146">
        <f t="shared" si="293"/>
        <v>1</v>
      </c>
      <c r="BH242" s="146">
        <f t="shared" si="293"/>
        <v>1</v>
      </c>
      <c r="BI242" s="146">
        <f t="shared" si="293"/>
        <v>0</v>
      </c>
      <c r="BJ242" s="146">
        <f t="shared" si="293"/>
        <v>0</v>
      </c>
      <c r="BK242" s="146">
        <f t="shared" si="293"/>
        <v>0</v>
      </c>
      <c r="BL242" s="146">
        <f t="shared" si="292"/>
        <v>0</v>
      </c>
      <c r="BM242" s="146">
        <f t="shared" si="292"/>
        <v>0</v>
      </c>
      <c r="BN242" s="146">
        <f t="shared" si="292"/>
        <v>0</v>
      </c>
      <c r="BO242" s="181">
        <f t="shared" si="290"/>
        <v>4.5297099404706387E-14</v>
      </c>
    </row>
    <row r="243" spans="1:67" x14ac:dyDescent="0.25">
      <c r="A243" s="27"/>
      <c r="B243" s="19" t="s">
        <v>308</v>
      </c>
      <c r="C243" s="139">
        <f t="shared" ref="C243:D246" si="326">E243+G243+I243+K243+M243+O243+Q243</f>
        <v>951.50000000000011</v>
      </c>
      <c r="D243" s="139">
        <f t="shared" si="326"/>
        <v>776.90000000000009</v>
      </c>
      <c r="E243" s="6">
        <v>439.9</v>
      </c>
      <c r="F243" s="6">
        <v>367.6</v>
      </c>
      <c r="G243" s="6"/>
      <c r="H243" s="6"/>
      <c r="I243" s="6">
        <f>I244+I245+I246</f>
        <v>17.3</v>
      </c>
      <c r="J243" s="6">
        <f>J244+J245+J246</f>
        <v>17</v>
      </c>
      <c r="K243" s="6">
        <v>409.5</v>
      </c>
      <c r="L243" s="6">
        <v>392.3</v>
      </c>
      <c r="M243" s="6">
        <v>70.599999999999994</v>
      </c>
      <c r="N243" s="117"/>
      <c r="O243" s="117"/>
      <c r="P243" s="117"/>
      <c r="Q243" s="188">
        <f>'[1]4 priedas_ nepanaudotos lėšos'!C88</f>
        <v>14.2</v>
      </c>
      <c r="R243" s="188">
        <f>'[1]4 priedas_ nepanaudotos lėšos'!D88</f>
        <v>0</v>
      </c>
      <c r="S243" s="139">
        <f t="shared" ref="S243:T246" si="327">U243+W243+Y243+AA243+AC243+AE243+AG243</f>
        <v>3.8</v>
      </c>
      <c r="T243" s="139">
        <f t="shared" si="327"/>
        <v>2.4</v>
      </c>
      <c r="U243" s="119"/>
      <c r="V243" s="119"/>
      <c r="W243" s="120"/>
      <c r="X243" s="120"/>
      <c r="Y243" s="120">
        <f>Y244+Y245+Y246</f>
        <v>4.8</v>
      </c>
      <c r="Z243" s="120">
        <f>Z244+Z245+Z246</f>
        <v>3.4</v>
      </c>
      <c r="AA243" s="119">
        <v>-1</v>
      </c>
      <c r="AB243" s="120">
        <v>-1</v>
      </c>
      <c r="AC243" s="119"/>
      <c r="AD243" s="119"/>
      <c r="AE243" s="119"/>
      <c r="AF243" s="119"/>
      <c r="AG243" s="196">
        <f>'[1]4 priedas_ nepanaudotos lėšos'!O88</f>
        <v>0</v>
      </c>
      <c r="AH243" s="196">
        <f>'[1]4 priedas_ nepanaudotos lėšos'!P88</f>
        <v>0</v>
      </c>
      <c r="AI243" s="101">
        <f t="shared" ref="AI243:AJ246" si="328">AK243+AM243+AO243+AQ243+AS243+AU243+AW243</f>
        <v>955.30000000000007</v>
      </c>
      <c r="AJ243" s="101">
        <f t="shared" si="328"/>
        <v>779.3</v>
      </c>
      <c r="AK243" s="5">
        <f>E243+U243</f>
        <v>439.9</v>
      </c>
      <c r="AL243" s="5">
        <f t="shared" ref="AL243:AX246" si="329">F243+V243</f>
        <v>367.6</v>
      </c>
      <c r="AM243" s="5">
        <f t="shared" si="329"/>
        <v>0</v>
      </c>
      <c r="AN243" s="5">
        <f t="shared" si="329"/>
        <v>0</v>
      </c>
      <c r="AO243" s="5">
        <f t="shared" si="329"/>
        <v>22.1</v>
      </c>
      <c r="AP243" s="5">
        <f t="shared" si="329"/>
        <v>20.399999999999999</v>
      </c>
      <c r="AQ243" s="5">
        <f t="shared" si="329"/>
        <v>408.5</v>
      </c>
      <c r="AR243" s="5">
        <f t="shared" si="329"/>
        <v>391.3</v>
      </c>
      <c r="AS243" s="5">
        <f t="shared" si="329"/>
        <v>70.599999999999994</v>
      </c>
      <c r="AT243" s="5">
        <f t="shared" si="329"/>
        <v>0</v>
      </c>
      <c r="AU243" s="5">
        <f t="shared" si="329"/>
        <v>0</v>
      </c>
      <c r="AV243" s="5">
        <f t="shared" si="329"/>
        <v>0</v>
      </c>
      <c r="AW243" s="5">
        <f t="shared" si="329"/>
        <v>14.2</v>
      </c>
      <c r="AX243" s="5">
        <f t="shared" si="329"/>
        <v>0</v>
      </c>
      <c r="AY243" s="146">
        <f t="shared" si="263"/>
        <v>-3.7999999999999545</v>
      </c>
      <c r="AZ243" s="146">
        <f t="shared" si="263"/>
        <v>-2.3999999999998636</v>
      </c>
      <c r="BA243" s="146">
        <f t="shared" si="263"/>
        <v>0</v>
      </c>
      <c r="BB243" s="146">
        <f t="shared" si="259"/>
        <v>0</v>
      </c>
      <c r="BC243" s="146">
        <f t="shared" si="259"/>
        <v>0</v>
      </c>
      <c r="BD243" s="146">
        <f t="shared" si="259"/>
        <v>0</v>
      </c>
      <c r="BE243" s="146">
        <f t="shared" si="293"/>
        <v>-4.8000000000000007</v>
      </c>
      <c r="BF243" s="146">
        <f t="shared" si="293"/>
        <v>-3.3999999999999986</v>
      </c>
      <c r="BG243" s="146">
        <f t="shared" si="293"/>
        <v>1</v>
      </c>
      <c r="BH243" s="146">
        <f t="shared" si="293"/>
        <v>1</v>
      </c>
      <c r="BI243" s="146">
        <f t="shared" si="293"/>
        <v>0</v>
      </c>
      <c r="BJ243" s="146">
        <f t="shared" si="293"/>
        <v>0</v>
      </c>
      <c r="BK243" s="146">
        <f t="shared" si="293"/>
        <v>0</v>
      </c>
      <c r="BL243" s="146">
        <f t="shared" si="292"/>
        <v>0</v>
      </c>
      <c r="BM243" s="146">
        <f t="shared" si="292"/>
        <v>0</v>
      </c>
      <c r="BN243" s="146">
        <f t="shared" si="292"/>
        <v>0</v>
      </c>
      <c r="BO243" s="181">
        <f t="shared" si="290"/>
        <v>4.5297099404706387E-14</v>
      </c>
    </row>
    <row r="244" spans="1:67" ht="27" x14ac:dyDescent="0.3">
      <c r="A244" s="27"/>
      <c r="B244" s="29" t="s">
        <v>310</v>
      </c>
      <c r="C244" s="140">
        <f>E244+G244+I244+K244+M244+O244+Q244</f>
        <v>13.7</v>
      </c>
      <c r="D244" s="141">
        <f t="shared" si="326"/>
        <v>13.5</v>
      </c>
      <c r="E244" s="125"/>
      <c r="F244" s="125"/>
      <c r="G244" s="125"/>
      <c r="H244" s="125"/>
      <c r="I244" s="122">
        <v>13.7</v>
      </c>
      <c r="J244" s="122">
        <v>13.5</v>
      </c>
      <c r="K244" s="125"/>
      <c r="L244" s="125"/>
      <c r="M244" s="125"/>
      <c r="N244" s="125"/>
      <c r="O244" s="125"/>
      <c r="P244" s="125"/>
      <c r="Q244" s="192"/>
      <c r="R244" s="192"/>
      <c r="S244" s="140">
        <f>U244+W244+Y244+AA244+AC244+AE244+AG244</f>
        <v>0</v>
      </c>
      <c r="T244" s="141">
        <f t="shared" si="327"/>
        <v>0</v>
      </c>
      <c r="U244" s="127"/>
      <c r="V244" s="127"/>
      <c r="W244" s="127"/>
      <c r="X244" s="127"/>
      <c r="Y244" s="127"/>
      <c r="Z244" s="127"/>
      <c r="AA244" s="127"/>
      <c r="AB244" s="127"/>
      <c r="AC244" s="127"/>
      <c r="AD244" s="127"/>
      <c r="AE244" s="127"/>
      <c r="AF244" s="127"/>
      <c r="AG244" s="201"/>
      <c r="AH244" s="201"/>
      <c r="AI244" s="128">
        <f>AK244+AM244+AO244+AQ244+AS244+AU244+AW244</f>
        <v>13.7</v>
      </c>
      <c r="AJ244" s="129">
        <f t="shared" si="328"/>
        <v>13.5</v>
      </c>
      <c r="AK244" s="102">
        <f t="shared" ref="AK244" si="330">E244+U244</f>
        <v>0</v>
      </c>
      <c r="AL244" s="102">
        <f t="shared" si="329"/>
        <v>0</v>
      </c>
      <c r="AM244" s="102">
        <f t="shared" si="329"/>
        <v>0</v>
      </c>
      <c r="AN244" s="102">
        <f t="shared" si="329"/>
        <v>0</v>
      </c>
      <c r="AO244" s="102">
        <f t="shared" si="329"/>
        <v>13.7</v>
      </c>
      <c r="AP244" s="102">
        <f t="shared" si="329"/>
        <v>13.5</v>
      </c>
      <c r="AQ244" s="102">
        <f t="shared" si="329"/>
        <v>0</v>
      </c>
      <c r="AR244" s="102">
        <f t="shared" si="329"/>
        <v>0</v>
      </c>
      <c r="AS244" s="102">
        <f t="shared" si="329"/>
        <v>0</v>
      </c>
      <c r="AT244" s="102">
        <f t="shared" si="329"/>
        <v>0</v>
      </c>
      <c r="AU244" s="102">
        <f t="shared" si="329"/>
        <v>0</v>
      </c>
      <c r="AV244" s="102">
        <f t="shared" si="329"/>
        <v>0</v>
      </c>
      <c r="AW244" s="102">
        <f t="shared" si="329"/>
        <v>0</v>
      </c>
      <c r="AX244" s="102">
        <f t="shared" si="329"/>
        <v>0</v>
      </c>
      <c r="AY244" s="146">
        <f t="shared" si="263"/>
        <v>0</v>
      </c>
      <c r="AZ244" s="146">
        <f t="shared" si="263"/>
        <v>0</v>
      </c>
      <c r="BA244" s="146">
        <f t="shared" si="263"/>
        <v>0</v>
      </c>
      <c r="BB244" s="146">
        <f t="shared" si="259"/>
        <v>0</v>
      </c>
      <c r="BC244" s="146">
        <f t="shared" si="259"/>
        <v>0</v>
      </c>
      <c r="BD244" s="146">
        <f t="shared" si="259"/>
        <v>0</v>
      </c>
      <c r="BE244" s="146">
        <f t="shared" si="293"/>
        <v>0</v>
      </c>
      <c r="BF244" s="146">
        <f t="shared" si="293"/>
        <v>0</v>
      </c>
      <c r="BG244" s="146">
        <f t="shared" si="293"/>
        <v>0</v>
      </c>
      <c r="BH244" s="146">
        <f t="shared" si="293"/>
        <v>0</v>
      </c>
      <c r="BI244" s="146">
        <f t="shared" si="293"/>
        <v>0</v>
      </c>
      <c r="BJ244" s="146">
        <f t="shared" si="293"/>
        <v>0</v>
      </c>
      <c r="BK244" s="146">
        <f t="shared" si="293"/>
        <v>0</v>
      </c>
      <c r="BL244" s="146">
        <f t="shared" si="292"/>
        <v>0</v>
      </c>
      <c r="BM244" s="146">
        <f t="shared" si="292"/>
        <v>0</v>
      </c>
      <c r="BN244" s="146">
        <f t="shared" si="292"/>
        <v>0</v>
      </c>
      <c r="BO244" s="181">
        <f t="shared" si="290"/>
        <v>0</v>
      </c>
    </row>
    <row r="245" spans="1:67" ht="27" x14ac:dyDescent="0.3">
      <c r="A245" s="27"/>
      <c r="B245" s="29" t="s">
        <v>263</v>
      </c>
      <c r="C245" s="140">
        <f>E245+G245+I245+K245+M245+O245+Q245</f>
        <v>0</v>
      </c>
      <c r="D245" s="141">
        <f t="shared" si="326"/>
        <v>0</v>
      </c>
      <c r="E245" s="125"/>
      <c r="F245" s="125"/>
      <c r="G245" s="125"/>
      <c r="H245" s="125"/>
      <c r="I245" s="122"/>
      <c r="J245" s="122"/>
      <c r="K245" s="125"/>
      <c r="L245" s="125"/>
      <c r="M245" s="125"/>
      <c r="N245" s="125"/>
      <c r="O245" s="125"/>
      <c r="P245" s="125"/>
      <c r="Q245" s="192"/>
      <c r="R245" s="192"/>
      <c r="S245" s="140">
        <f>U245+W245+Y245+AA245+AC245+AE245+AG245</f>
        <v>4.8</v>
      </c>
      <c r="T245" s="141">
        <f t="shared" si="327"/>
        <v>3.4</v>
      </c>
      <c r="U245" s="127"/>
      <c r="V245" s="127"/>
      <c r="W245" s="127"/>
      <c r="X245" s="127"/>
      <c r="Y245" s="127">
        <v>4.8</v>
      </c>
      <c r="Z245" s="127">
        <v>3.4</v>
      </c>
      <c r="AA245" s="127"/>
      <c r="AB245" s="127"/>
      <c r="AC245" s="127"/>
      <c r="AD245" s="127"/>
      <c r="AE245" s="127"/>
      <c r="AF245" s="127"/>
      <c r="AG245" s="201"/>
      <c r="AH245" s="201"/>
      <c r="AI245" s="128">
        <f>AK245+AM245+AO245+AQ245+AS245+AU245+AW245</f>
        <v>4.8</v>
      </c>
      <c r="AJ245" s="129">
        <f t="shared" si="328"/>
        <v>3.4</v>
      </c>
      <c r="AK245" s="102"/>
      <c r="AL245" s="102"/>
      <c r="AM245" s="102"/>
      <c r="AN245" s="102"/>
      <c r="AO245" s="102">
        <f t="shared" si="329"/>
        <v>4.8</v>
      </c>
      <c r="AP245" s="102">
        <f t="shared" si="329"/>
        <v>3.4</v>
      </c>
      <c r="AQ245" s="102"/>
      <c r="AR245" s="102"/>
      <c r="AS245" s="102"/>
      <c r="AT245" s="102"/>
      <c r="AU245" s="102"/>
      <c r="AV245" s="102"/>
      <c r="AW245" s="102"/>
      <c r="AX245" s="102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46"/>
      <c r="BK245" s="146"/>
      <c r="BL245" s="146"/>
      <c r="BM245" s="146"/>
      <c r="BN245" s="146"/>
      <c r="BO245" s="181"/>
    </row>
    <row r="246" spans="1:67" ht="39.6" x14ac:dyDescent="0.25">
      <c r="A246" s="30"/>
      <c r="B246" s="29" t="s">
        <v>309</v>
      </c>
      <c r="C246" s="140">
        <f>E246+G246+I246+K246+M246+O246+Q246</f>
        <v>3.6</v>
      </c>
      <c r="D246" s="141">
        <f t="shared" si="326"/>
        <v>3.5</v>
      </c>
      <c r="E246" s="122"/>
      <c r="F246" s="122"/>
      <c r="G246" s="122"/>
      <c r="H246" s="122"/>
      <c r="I246" s="122">
        <v>3.6</v>
      </c>
      <c r="J246" s="122">
        <v>3.5</v>
      </c>
      <c r="K246" s="122"/>
      <c r="L246" s="122"/>
      <c r="M246" s="122"/>
      <c r="N246" s="122"/>
      <c r="O246" s="122"/>
      <c r="P246" s="122"/>
      <c r="Q246" s="189"/>
      <c r="R246" s="189"/>
      <c r="S246" s="140">
        <f>U246+W246+Y246+AA246+AC246+AE246+AG246</f>
        <v>0</v>
      </c>
      <c r="T246" s="141">
        <f t="shared" si="327"/>
        <v>0</v>
      </c>
      <c r="U246" s="123"/>
      <c r="V246" s="123"/>
      <c r="W246" s="123"/>
      <c r="X246" s="123"/>
      <c r="Y246" s="123"/>
      <c r="Z246" s="123"/>
      <c r="AA246" s="123"/>
      <c r="AB246" s="123"/>
      <c r="AC246" s="123"/>
      <c r="AD246" s="123"/>
      <c r="AE246" s="123"/>
      <c r="AF246" s="123"/>
      <c r="AG246" s="198"/>
      <c r="AH246" s="198"/>
      <c r="AI246" s="128">
        <f>AK246+AM246+AO246+AQ246+AS246+AU246+AW246</f>
        <v>3.6</v>
      </c>
      <c r="AJ246" s="129">
        <f t="shared" si="328"/>
        <v>3.5</v>
      </c>
      <c r="AK246" s="102">
        <f t="shared" ref="AK246:AN246" si="331">E246+U246</f>
        <v>0</v>
      </c>
      <c r="AL246" s="102">
        <f t="shared" si="331"/>
        <v>0</v>
      </c>
      <c r="AM246" s="102">
        <f t="shared" si="331"/>
        <v>0</v>
      </c>
      <c r="AN246" s="102">
        <f t="shared" si="331"/>
        <v>0</v>
      </c>
      <c r="AO246" s="102">
        <f t="shared" si="329"/>
        <v>3.6</v>
      </c>
      <c r="AP246" s="102">
        <f t="shared" si="329"/>
        <v>3.5</v>
      </c>
      <c r="AQ246" s="102">
        <f t="shared" si="329"/>
        <v>0</v>
      </c>
      <c r="AR246" s="102">
        <f t="shared" si="329"/>
        <v>0</v>
      </c>
      <c r="AS246" s="102">
        <f t="shared" si="329"/>
        <v>0</v>
      </c>
      <c r="AT246" s="102">
        <f t="shared" si="329"/>
        <v>0</v>
      </c>
      <c r="AU246" s="102">
        <f t="shared" si="329"/>
        <v>0</v>
      </c>
      <c r="AV246" s="102">
        <f t="shared" si="329"/>
        <v>0</v>
      </c>
      <c r="AW246" s="102">
        <f t="shared" si="329"/>
        <v>0</v>
      </c>
      <c r="AX246" s="102">
        <f t="shared" si="329"/>
        <v>0</v>
      </c>
      <c r="AY246" s="146">
        <f t="shared" si="263"/>
        <v>0</v>
      </c>
      <c r="AZ246" s="146">
        <f t="shared" si="263"/>
        <v>0</v>
      </c>
      <c r="BA246" s="146">
        <f t="shared" si="263"/>
        <v>0</v>
      </c>
      <c r="BB246" s="146">
        <f t="shared" si="259"/>
        <v>0</v>
      </c>
      <c r="BC246" s="146">
        <f t="shared" si="259"/>
        <v>0</v>
      </c>
      <c r="BD246" s="146">
        <f t="shared" si="259"/>
        <v>0</v>
      </c>
      <c r="BE246" s="146">
        <f t="shared" si="293"/>
        <v>0</v>
      </c>
      <c r="BF246" s="146">
        <f t="shared" si="293"/>
        <v>0</v>
      </c>
      <c r="BG246" s="146">
        <f t="shared" si="293"/>
        <v>0</v>
      </c>
      <c r="BH246" s="146">
        <f t="shared" si="293"/>
        <v>0</v>
      </c>
      <c r="BI246" s="146">
        <f t="shared" si="293"/>
        <v>0</v>
      </c>
      <c r="BJ246" s="146">
        <f t="shared" si="293"/>
        <v>0</v>
      </c>
      <c r="BK246" s="146">
        <f t="shared" si="293"/>
        <v>0</v>
      </c>
      <c r="BL246" s="146">
        <f t="shared" si="292"/>
        <v>0</v>
      </c>
      <c r="BM246" s="146">
        <f t="shared" si="292"/>
        <v>0</v>
      </c>
      <c r="BN246" s="146">
        <f t="shared" si="292"/>
        <v>0</v>
      </c>
      <c r="BO246" s="181">
        <f t="shared" si="290"/>
        <v>0</v>
      </c>
    </row>
    <row r="247" spans="1:67" ht="15" customHeight="1" x14ac:dyDescent="0.25">
      <c r="A247" s="26" t="s">
        <v>39</v>
      </c>
      <c r="B247" s="105" t="s">
        <v>329</v>
      </c>
      <c r="C247" s="136">
        <f>C248</f>
        <v>548.4</v>
      </c>
      <c r="D247" s="137">
        <f t="shared" ref="D247:R247" si="332">D248</f>
        <v>442.70000000000005</v>
      </c>
      <c r="E247" s="117">
        <f t="shared" si="332"/>
        <v>258.39999999999998</v>
      </c>
      <c r="F247" s="117">
        <f t="shared" si="332"/>
        <v>213.3</v>
      </c>
      <c r="G247" s="117">
        <f t="shared" si="332"/>
        <v>0</v>
      </c>
      <c r="H247" s="117">
        <f t="shared" si="332"/>
        <v>0</v>
      </c>
      <c r="I247" s="117">
        <f t="shared" si="332"/>
        <v>19.5</v>
      </c>
      <c r="J247" s="117">
        <f t="shared" si="332"/>
        <v>16.599999999999998</v>
      </c>
      <c r="K247" s="117">
        <f t="shared" si="332"/>
        <v>226.4</v>
      </c>
      <c r="L247" s="117">
        <f t="shared" si="332"/>
        <v>212.8</v>
      </c>
      <c r="M247" s="117">
        <f t="shared" si="332"/>
        <v>36.1</v>
      </c>
      <c r="N247" s="117">
        <f t="shared" si="332"/>
        <v>0</v>
      </c>
      <c r="O247" s="117">
        <f t="shared" si="332"/>
        <v>0</v>
      </c>
      <c r="P247" s="117">
        <f t="shared" si="332"/>
        <v>0</v>
      </c>
      <c r="Q247" s="187">
        <f t="shared" si="332"/>
        <v>8</v>
      </c>
      <c r="R247" s="187">
        <f t="shared" si="332"/>
        <v>0</v>
      </c>
      <c r="S247" s="136">
        <f>S248</f>
        <v>7.3999999999999995</v>
      </c>
      <c r="T247" s="137">
        <f t="shared" ref="T247:AH247" si="333">T248</f>
        <v>5.8</v>
      </c>
      <c r="U247" s="119">
        <f t="shared" si="333"/>
        <v>0</v>
      </c>
      <c r="V247" s="119">
        <f t="shared" si="333"/>
        <v>0</v>
      </c>
      <c r="W247" s="119">
        <f t="shared" si="333"/>
        <v>0</v>
      </c>
      <c r="X247" s="119">
        <f t="shared" si="333"/>
        <v>0</v>
      </c>
      <c r="Y247" s="119">
        <f t="shared" si="333"/>
        <v>3.3</v>
      </c>
      <c r="Z247" s="119">
        <f t="shared" si="333"/>
        <v>1.8</v>
      </c>
      <c r="AA247" s="119">
        <f t="shared" si="333"/>
        <v>4.0999999999999996</v>
      </c>
      <c r="AB247" s="119">
        <f t="shared" si="333"/>
        <v>4</v>
      </c>
      <c r="AC247" s="119">
        <f t="shared" si="333"/>
        <v>0</v>
      </c>
      <c r="AD247" s="119">
        <f t="shared" si="333"/>
        <v>0</v>
      </c>
      <c r="AE247" s="119">
        <f t="shared" si="333"/>
        <v>0</v>
      </c>
      <c r="AF247" s="119">
        <f t="shared" si="333"/>
        <v>0</v>
      </c>
      <c r="AG247" s="196">
        <f t="shared" si="333"/>
        <v>0</v>
      </c>
      <c r="AH247" s="196">
        <f t="shared" si="333"/>
        <v>0</v>
      </c>
      <c r="AI247" s="13">
        <f>AI248</f>
        <v>555.79999999999995</v>
      </c>
      <c r="AJ247" s="11">
        <f t="shared" ref="AJ247:AX247" si="334">AJ248</f>
        <v>448.5</v>
      </c>
      <c r="AK247" s="94">
        <f t="shared" si="334"/>
        <v>258.39999999999998</v>
      </c>
      <c r="AL247" s="94">
        <f t="shared" si="334"/>
        <v>213.3</v>
      </c>
      <c r="AM247" s="94">
        <f t="shared" si="334"/>
        <v>0</v>
      </c>
      <c r="AN247" s="94">
        <f t="shared" si="334"/>
        <v>0</v>
      </c>
      <c r="AO247" s="94">
        <f t="shared" si="334"/>
        <v>22.8</v>
      </c>
      <c r="AP247" s="94">
        <f t="shared" si="334"/>
        <v>18.399999999999999</v>
      </c>
      <c r="AQ247" s="94">
        <f t="shared" si="334"/>
        <v>230.5</v>
      </c>
      <c r="AR247" s="94">
        <f t="shared" si="334"/>
        <v>216.8</v>
      </c>
      <c r="AS247" s="94">
        <f t="shared" si="334"/>
        <v>36.1</v>
      </c>
      <c r="AT247" s="94">
        <f t="shared" si="334"/>
        <v>0</v>
      </c>
      <c r="AU247" s="94">
        <f t="shared" si="334"/>
        <v>0</v>
      </c>
      <c r="AV247" s="94">
        <f t="shared" si="334"/>
        <v>0</v>
      </c>
      <c r="AW247" s="94">
        <f t="shared" si="334"/>
        <v>8</v>
      </c>
      <c r="AX247" s="94">
        <f t="shared" si="334"/>
        <v>0</v>
      </c>
      <c r="AY247" s="146">
        <f t="shared" si="263"/>
        <v>-7.3999999999999773</v>
      </c>
      <c r="AZ247" s="146">
        <f t="shared" si="263"/>
        <v>-5.7999999999999545</v>
      </c>
      <c r="BA247" s="146">
        <f t="shared" si="263"/>
        <v>0</v>
      </c>
      <c r="BB247" s="146">
        <f t="shared" si="259"/>
        <v>0</v>
      </c>
      <c r="BC247" s="146">
        <f t="shared" si="259"/>
        <v>0</v>
      </c>
      <c r="BD247" s="146">
        <f t="shared" si="259"/>
        <v>0</v>
      </c>
      <c r="BE247" s="146">
        <f t="shared" si="293"/>
        <v>-3.3000000000000007</v>
      </c>
      <c r="BF247" s="146">
        <f t="shared" si="293"/>
        <v>-1.8000000000000007</v>
      </c>
      <c r="BG247" s="146">
        <f t="shared" si="293"/>
        <v>-4.0999999999999943</v>
      </c>
      <c r="BH247" s="146">
        <f t="shared" si="293"/>
        <v>-4</v>
      </c>
      <c r="BI247" s="146">
        <f t="shared" si="293"/>
        <v>0</v>
      </c>
      <c r="BJ247" s="146">
        <f t="shared" si="293"/>
        <v>0</v>
      </c>
      <c r="BK247" s="146">
        <f t="shared" si="293"/>
        <v>0</v>
      </c>
      <c r="BL247" s="146">
        <f t="shared" si="292"/>
        <v>0</v>
      </c>
      <c r="BM247" s="146">
        <f t="shared" si="292"/>
        <v>0</v>
      </c>
      <c r="BN247" s="146">
        <f t="shared" si="292"/>
        <v>0</v>
      </c>
      <c r="BO247" s="181">
        <f t="shared" si="290"/>
        <v>2.2204460492503131E-14</v>
      </c>
    </row>
    <row r="248" spans="1:67" x14ac:dyDescent="0.25">
      <c r="A248" s="27"/>
      <c r="B248" s="19" t="s">
        <v>308</v>
      </c>
      <c r="C248" s="139">
        <f t="shared" ref="C248:D252" si="335">E248+G248+I248+K248+M248+O248+Q248</f>
        <v>548.4</v>
      </c>
      <c r="D248" s="139">
        <f t="shared" si="335"/>
        <v>442.70000000000005</v>
      </c>
      <c r="E248" s="6">
        <v>258.39999999999998</v>
      </c>
      <c r="F248" s="6">
        <v>213.3</v>
      </c>
      <c r="G248" s="6"/>
      <c r="H248" s="6"/>
      <c r="I248" s="6">
        <f>SUM(I249:I252)</f>
        <v>19.5</v>
      </c>
      <c r="J248" s="6">
        <f>SUM(J249:J252)</f>
        <v>16.599999999999998</v>
      </c>
      <c r="K248" s="6">
        <v>226.4</v>
      </c>
      <c r="L248" s="6">
        <v>212.8</v>
      </c>
      <c r="M248" s="6">
        <v>36.1</v>
      </c>
      <c r="N248" s="117"/>
      <c r="O248" s="117"/>
      <c r="P248" s="117"/>
      <c r="Q248" s="188">
        <f>'[1]4 priedas_ nepanaudotos lėšos'!C90</f>
        <v>8</v>
      </c>
      <c r="R248" s="188">
        <f>'[1]4 priedas_ nepanaudotos lėšos'!D90</f>
        <v>0</v>
      </c>
      <c r="S248" s="139">
        <f t="shared" ref="S248:T252" si="336">U248+W248+Y248+AA248+AC248+AE248+AG248</f>
        <v>7.3999999999999995</v>
      </c>
      <c r="T248" s="139">
        <f t="shared" si="336"/>
        <v>5.8</v>
      </c>
      <c r="U248" s="119"/>
      <c r="V248" s="119"/>
      <c r="W248" s="120"/>
      <c r="X248" s="120"/>
      <c r="Y248" s="120">
        <f>SUM(Y249:Y252)</f>
        <v>3.3</v>
      </c>
      <c r="Z248" s="120">
        <f>SUM(Z249:Z252)</f>
        <v>1.8</v>
      </c>
      <c r="AA248" s="119">
        <v>4.0999999999999996</v>
      </c>
      <c r="AB248" s="120">
        <v>4</v>
      </c>
      <c r="AC248" s="119"/>
      <c r="AD248" s="119"/>
      <c r="AE248" s="119"/>
      <c r="AF248" s="119"/>
      <c r="AG248" s="196">
        <f>'[1]4 priedas_ nepanaudotos lėšos'!O90</f>
        <v>0</v>
      </c>
      <c r="AH248" s="196">
        <f>'[1]4 priedas_ nepanaudotos lėšos'!P90</f>
        <v>0</v>
      </c>
      <c r="AI248" s="101">
        <f t="shared" ref="AI248:AJ252" si="337">AK248+AM248+AO248+AQ248+AS248+AU248+AW248</f>
        <v>555.79999999999995</v>
      </c>
      <c r="AJ248" s="101">
        <f t="shared" si="337"/>
        <v>448.5</v>
      </c>
      <c r="AK248" s="5">
        <f>E248+U248</f>
        <v>258.39999999999998</v>
      </c>
      <c r="AL248" s="5">
        <f t="shared" ref="AL248:AX252" si="338">F248+V248</f>
        <v>213.3</v>
      </c>
      <c r="AM248" s="5">
        <f t="shared" si="338"/>
        <v>0</v>
      </c>
      <c r="AN248" s="5">
        <f t="shared" si="338"/>
        <v>0</v>
      </c>
      <c r="AO248" s="5">
        <f t="shared" si="338"/>
        <v>22.8</v>
      </c>
      <c r="AP248" s="5">
        <f t="shared" si="338"/>
        <v>18.399999999999999</v>
      </c>
      <c r="AQ248" s="5">
        <f t="shared" si="338"/>
        <v>230.5</v>
      </c>
      <c r="AR248" s="5">
        <f t="shared" si="338"/>
        <v>216.8</v>
      </c>
      <c r="AS248" s="5">
        <f t="shared" si="338"/>
        <v>36.1</v>
      </c>
      <c r="AT248" s="5">
        <f t="shared" si="338"/>
        <v>0</v>
      </c>
      <c r="AU248" s="5">
        <f t="shared" si="338"/>
        <v>0</v>
      </c>
      <c r="AV248" s="5">
        <f t="shared" si="338"/>
        <v>0</v>
      </c>
      <c r="AW248" s="5">
        <f t="shared" si="338"/>
        <v>8</v>
      </c>
      <c r="AX248" s="5">
        <f t="shared" si="338"/>
        <v>0</v>
      </c>
      <c r="AY248" s="146">
        <f t="shared" si="263"/>
        <v>-7.3999999999999773</v>
      </c>
      <c r="AZ248" s="146">
        <f t="shared" si="263"/>
        <v>-5.7999999999999545</v>
      </c>
      <c r="BA248" s="146">
        <f t="shared" si="263"/>
        <v>0</v>
      </c>
      <c r="BB248" s="146">
        <f t="shared" si="259"/>
        <v>0</v>
      </c>
      <c r="BC248" s="146">
        <f t="shared" si="259"/>
        <v>0</v>
      </c>
      <c r="BD248" s="146">
        <f t="shared" si="259"/>
        <v>0</v>
      </c>
      <c r="BE248" s="146">
        <f t="shared" si="293"/>
        <v>-3.3000000000000007</v>
      </c>
      <c r="BF248" s="146">
        <f t="shared" si="293"/>
        <v>-1.8000000000000007</v>
      </c>
      <c r="BG248" s="146">
        <f t="shared" si="293"/>
        <v>-4.0999999999999943</v>
      </c>
      <c r="BH248" s="146">
        <f t="shared" si="293"/>
        <v>-4</v>
      </c>
      <c r="BI248" s="146">
        <f t="shared" si="293"/>
        <v>0</v>
      </c>
      <c r="BJ248" s="146">
        <f t="shared" si="293"/>
        <v>0</v>
      </c>
      <c r="BK248" s="146">
        <f t="shared" si="293"/>
        <v>0</v>
      </c>
      <c r="BL248" s="146">
        <f t="shared" si="292"/>
        <v>0</v>
      </c>
      <c r="BM248" s="146">
        <f t="shared" si="292"/>
        <v>0</v>
      </c>
      <c r="BN248" s="146">
        <f t="shared" si="292"/>
        <v>0</v>
      </c>
      <c r="BO248" s="181">
        <f t="shared" si="290"/>
        <v>2.2204460492503131E-14</v>
      </c>
    </row>
    <row r="249" spans="1:67" ht="26.4" x14ac:dyDescent="0.25">
      <c r="A249" s="27"/>
      <c r="B249" s="29" t="s">
        <v>263</v>
      </c>
      <c r="C249" s="140">
        <f>E249+G249+I249+K249+M249+O249+Q249</f>
        <v>6.4</v>
      </c>
      <c r="D249" s="141">
        <f t="shared" si="335"/>
        <v>3.6</v>
      </c>
      <c r="E249" s="6"/>
      <c r="F249" s="6"/>
      <c r="G249" s="6"/>
      <c r="H249" s="6"/>
      <c r="I249" s="6">
        <v>6.4</v>
      </c>
      <c r="J249" s="6">
        <v>3.6</v>
      </c>
      <c r="K249" s="6"/>
      <c r="L249" s="6"/>
      <c r="M249" s="6"/>
      <c r="N249" s="6"/>
      <c r="O249" s="6"/>
      <c r="P249" s="6"/>
      <c r="Q249" s="188"/>
      <c r="R249" s="188"/>
      <c r="S249" s="140">
        <f>U249+W249+Y249+AA249+AC249+AE249+AG249</f>
        <v>3.3</v>
      </c>
      <c r="T249" s="141">
        <f t="shared" si="336"/>
        <v>1.8</v>
      </c>
      <c r="U249" s="120"/>
      <c r="V249" s="120"/>
      <c r="W249" s="120"/>
      <c r="X249" s="120"/>
      <c r="Y249" s="120">
        <v>3.3</v>
      </c>
      <c r="Z249" s="120">
        <v>1.8</v>
      </c>
      <c r="AA249" s="120"/>
      <c r="AB249" s="120"/>
      <c r="AC249" s="120"/>
      <c r="AD249" s="120"/>
      <c r="AE249" s="120"/>
      <c r="AF249" s="120"/>
      <c r="AG249" s="197"/>
      <c r="AH249" s="197"/>
      <c r="AI249" s="128">
        <f>AK249+AM249+AO249+AQ249+AS249+AU249+AW249</f>
        <v>9.6999999999999993</v>
      </c>
      <c r="AJ249" s="129">
        <f t="shared" si="337"/>
        <v>5.4</v>
      </c>
      <c r="AK249" s="102">
        <f t="shared" ref="AK249:AK252" si="339">E249+U249</f>
        <v>0</v>
      </c>
      <c r="AL249" s="102">
        <f t="shared" si="338"/>
        <v>0</v>
      </c>
      <c r="AM249" s="102">
        <f t="shared" si="338"/>
        <v>0</v>
      </c>
      <c r="AN249" s="102">
        <f t="shared" si="338"/>
        <v>0</v>
      </c>
      <c r="AO249" s="102">
        <f t="shared" si="338"/>
        <v>9.6999999999999993</v>
      </c>
      <c r="AP249" s="102">
        <f t="shared" si="338"/>
        <v>5.4</v>
      </c>
      <c r="AQ249" s="102">
        <f t="shared" si="338"/>
        <v>0</v>
      </c>
      <c r="AR249" s="102">
        <f t="shared" si="338"/>
        <v>0</v>
      </c>
      <c r="AS249" s="102">
        <f t="shared" si="338"/>
        <v>0</v>
      </c>
      <c r="AT249" s="102">
        <f t="shared" si="338"/>
        <v>0</v>
      </c>
      <c r="AU249" s="102">
        <f t="shared" si="338"/>
        <v>0</v>
      </c>
      <c r="AV249" s="102">
        <f t="shared" si="338"/>
        <v>0</v>
      </c>
      <c r="AW249" s="102">
        <f t="shared" si="338"/>
        <v>0</v>
      </c>
      <c r="AX249" s="102">
        <f t="shared" si="338"/>
        <v>0</v>
      </c>
      <c r="AY249" s="146">
        <f t="shared" si="263"/>
        <v>-3.2999999999999989</v>
      </c>
      <c r="AZ249" s="146">
        <f t="shared" si="263"/>
        <v>-1.8000000000000003</v>
      </c>
      <c r="BA249" s="146">
        <f t="shared" si="263"/>
        <v>0</v>
      </c>
      <c r="BB249" s="146">
        <f t="shared" si="259"/>
        <v>0</v>
      </c>
      <c r="BC249" s="146">
        <f t="shared" si="259"/>
        <v>0</v>
      </c>
      <c r="BD249" s="146">
        <f t="shared" si="259"/>
        <v>0</v>
      </c>
      <c r="BE249" s="146">
        <f t="shared" si="293"/>
        <v>-3.2999999999999989</v>
      </c>
      <c r="BF249" s="146">
        <f t="shared" si="293"/>
        <v>-1.8000000000000003</v>
      </c>
      <c r="BG249" s="146">
        <f t="shared" si="293"/>
        <v>0</v>
      </c>
      <c r="BH249" s="146">
        <f t="shared" si="293"/>
        <v>0</v>
      </c>
      <c r="BI249" s="146">
        <f t="shared" si="293"/>
        <v>0</v>
      </c>
      <c r="BJ249" s="146">
        <f t="shared" si="293"/>
        <v>0</v>
      </c>
      <c r="BK249" s="146">
        <f t="shared" si="293"/>
        <v>0</v>
      </c>
      <c r="BL249" s="146">
        <f t="shared" si="292"/>
        <v>0</v>
      </c>
      <c r="BM249" s="146">
        <f t="shared" si="292"/>
        <v>0</v>
      </c>
      <c r="BN249" s="146">
        <f t="shared" si="292"/>
        <v>0</v>
      </c>
      <c r="BO249" s="181">
        <f t="shared" si="290"/>
        <v>0</v>
      </c>
    </row>
    <row r="250" spans="1:67" ht="26.4" x14ac:dyDescent="0.25">
      <c r="A250" s="27"/>
      <c r="B250" s="29" t="s">
        <v>310</v>
      </c>
      <c r="C250" s="140">
        <f t="shared" ref="C250:C252" si="340">E250+G250+I250+K250+M250+O250+Q250</f>
        <v>8.8000000000000007</v>
      </c>
      <c r="D250" s="141">
        <f t="shared" si="335"/>
        <v>8.6999999999999993</v>
      </c>
      <c r="E250" s="6"/>
      <c r="F250" s="6"/>
      <c r="G250" s="6"/>
      <c r="H250" s="6"/>
      <c r="I250" s="124">
        <v>8.8000000000000007</v>
      </c>
      <c r="J250" s="124">
        <v>8.6999999999999993</v>
      </c>
      <c r="K250" s="6"/>
      <c r="L250" s="6"/>
      <c r="M250" s="6"/>
      <c r="N250" s="6"/>
      <c r="O250" s="6"/>
      <c r="P250" s="6"/>
      <c r="Q250" s="188"/>
      <c r="R250" s="188"/>
      <c r="S250" s="140">
        <f t="shared" ref="S250:S252" si="341">U250+W250+Y250+AA250+AC250+AE250+AG250</f>
        <v>0</v>
      </c>
      <c r="T250" s="141">
        <f t="shared" si="336"/>
        <v>0</v>
      </c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97"/>
      <c r="AH250" s="197"/>
      <c r="AI250" s="128">
        <f t="shared" ref="AI250:AI252" si="342">AK250+AM250+AO250+AQ250+AS250+AU250+AW250</f>
        <v>8.8000000000000007</v>
      </c>
      <c r="AJ250" s="129">
        <f t="shared" si="337"/>
        <v>8.6999999999999993</v>
      </c>
      <c r="AK250" s="102">
        <f t="shared" si="339"/>
        <v>0</v>
      </c>
      <c r="AL250" s="102">
        <f t="shared" si="338"/>
        <v>0</v>
      </c>
      <c r="AM250" s="102">
        <f t="shared" si="338"/>
        <v>0</v>
      </c>
      <c r="AN250" s="102">
        <f t="shared" si="338"/>
        <v>0</v>
      </c>
      <c r="AO250" s="102">
        <f t="shared" si="338"/>
        <v>8.8000000000000007</v>
      </c>
      <c r="AP250" s="102">
        <f t="shared" si="338"/>
        <v>8.6999999999999993</v>
      </c>
      <c r="AQ250" s="102">
        <f t="shared" si="338"/>
        <v>0</v>
      </c>
      <c r="AR250" s="102">
        <f t="shared" si="338"/>
        <v>0</v>
      </c>
      <c r="AS250" s="102">
        <f t="shared" si="338"/>
        <v>0</v>
      </c>
      <c r="AT250" s="102">
        <f t="shared" si="338"/>
        <v>0</v>
      </c>
      <c r="AU250" s="102">
        <f t="shared" si="338"/>
        <v>0</v>
      </c>
      <c r="AV250" s="102">
        <f t="shared" si="338"/>
        <v>0</v>
      </c>
      <c r="AW250" s="102">
        <f t="shared" si="338"/>
        <v>0</v>
      </c>
      <c r="AX250" s="102">
        <f t="shared" si="338"/>
        <v>0</v>
      </c>
      <c r="AY250" s="146">
        <f t="shared" si="263"/>
        <v>0</v>
      </c>
      <c r="AZ250" s="146">
        <f t="shared" si="263"/>
        <v>0</v>
      </c>
      <c r="BA250" s="146">
        <f t="shared" si="263"/>
        <v>0</v>
      </c>
      <c r="BB250" s="146">
        <f t="shared" si="259"/>
        <v>0</v>
      </c>
      <c r="BC250" s="146">
        <f t="shared" si="259"/>
        <v>0</v>
      </c>
      <c r="BD250" s="146">
        <f t="shared" si="259"/>
        <v>0</v>
      </c>
      <c r="BE250" s="146">
        <f t="shared" si="293"/>
        <v>0</v>
      </c>
      <c r="BF250" s="146">
        <f t="shared" si="293"/>
        <v>0</v>
      </c>
      <c r="BG250" s="146">
        <f t="shared" si="293"/>
        <v>0</v>
      </c>
      <c r="BH250" s="146">
        <f t="shared" si="293"/>
        <v>0</v>
      </c>
      <c r="BI250" s="146">
        <f t="shared" si="293"/>
        <v>0</v>
      </c>
      <c r="BJ250" s="146">
        <f t="shared" si="293"/>
        <v>0</v>
      </c>
      <c r="BK250" s="146">
        <f t="shared" si="293"/>
        <v>0</v>
      </c>
      <c r="BL250" s="146">
        <f t="shared" si="292"/>
        <v>0</v>
      </c>
      <c r="BM250" s="146">
        <f t="shared" si="292"/>
        <v>0</v>
      </c>
      <c r="BN250" s="146">
        <f t="shared" si="292"/>
        <v>0</v>
      </c>
      <c r="BO250" s="181">
        <f t="shared" si="290"/>
        <v>0</v>
      </c>
    </row>
    <row r="251" spans="1:67" ht="39.6" x14ac:dyDescent="0.25">
      <c r="A251" s="27"/>
      <c r="B251" s="29" t="s">
        <v>408</v>
      </c>
      <c r="C251" s="140">
        <f t="shared" si="340"/>
        <v>0.7</v>
      </c>
      <c r="D251" s="141">
        <f t="shared" si="335"/>
        <v>0.7</v>
      </c>
      <c r="E251" s="6"/>
      <c r="F251" s="6"/>
      <c r="G251" s="6"/>
      <c r="H251" s="6"/>
      <c r="I251" s="124">
        <v>0.7</v>
      </c>
      <c r="J251" s="124">
        <v>0.7</v>
      </c>
      <c r="K251" s="6"/>
      <c r="L251" s="6"/>
      <c r="M251" s="6"/>
      <c r="N251" s="6"/>
      <c r="O251" s="6"/>
      <c r="P251" s="6"/>
      <c r="Q251" s="188"/>
      <c r="R251" s="188"/>
      <c r="S251" s="140">
        <f t="shared" si="341"/>
        <v>0</v>
      </c>
      <c r="T251" s="141">
        <f t="shared" si="336"/>
        <v>0</v>
      </c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97"/>
      <c r="AH251" s="197"/>
      <c r="AI251" s="128">
        <f t="shared" si="342"/>
        <v>0.7</v>
      </c>
      <c r="AJ251" s="129">
        <f t="shared" si="337"/>
        <v>0.7</v>
      </c>
      <c r="AK251" s="102">
        <f t="shared" si="339"/>
        <v>0</v>
      </c>
      <c r="AL251" s="102">
        <f t="shared" si="338"/>
        <v>0</v>
      </c>
      <c r="AM251" s="102">
        <f t="shared" si="338"/>
        <v>0</v>
      </c>
      <c r="AN251" s="102">
        <f t="shared" si="338"/>
        <v>0</v>
      </c>
      <c r="AO251" s="102">
        <f t="shared" si="338"/>
        <v>0.7</v>
      </c>
      <c r="AP251" s="102">
        <f t="shared" si="338"/>
        <v>0.7</v>
      </c>
      <c r="AQ251" s="102">
        <f t="shared" si="338"/>
        <v>0</v>
      </c>
      <c r="AR251" s="102">
        <f t="shared" si="338"/>
        <v>0</v>
      </c>
      <c r="AS251" s="102">
        <f t="shared" si="338"/>
        <v>0</v>
      </c>
      <c r="AT251" s="102">
        <f t="shared" si="338"/>
        <v>0</v>
      </c>
      <c r="AU251" s="102">
        <f t="shared" si="338"/>
        <v>0</v>
      </c>
      <c r="AV251" s="102">
        <f t="shared" si="338"/>
        <v>0</v>
      </c>
      <c r="AW251" s="102">
        <f t="shared" si="338"/>
        <v>0</v>
      </c>
      <c r="AX251" s="102">
        <f t="shared" si="338"/>
        <v>0</v>
      </c>
      <c r="AY251" s="146">
        <f t="shared" si="263"/>
        <v>0</v>
      </c>
      <c r="AZ251" s="146">
        <f t="shared" si="263"/>
        <v>0</v>
      </c>
      <c r="BA251" s="146">
        <f t="shared" si="263"/>
        <v>0</v>
      </c>
      <c r="BB251" s="146">
        <f t="shared" si="259"/>
        <v>0</v>
      </c>
      <c r="BC251" s="146">
        <f t="shared" si="259"/>
        <v>0</v>
      </c>
      <c r="BD251" s="146">
        <f t="shared" si="259"/>
        <v>0</v>
      </c>
      <c r="BE251" s="146">
        <f t="shared" si="293"/>
        <v>0</v>
      </c>
      <c r="BF251" s="146">
        <f t="shared" si="293"/>
        <v>0</v>
      </c>
      <c r="BG251" s="146">
        <f t="shared" si="293"/>
        <v>0</v>
      </c>
      <c r="BH251" s="146">
        <f t="shared" si="293"/>
        <v>0</v>
      </c>
      <c r="BI251" s="146">
        <f t="shared" si="293"/>
        <v>0</v>
      </c>
      <c r="BJ251" s="146">
        <f t="shared" si="293"/>
        <v>0</v>
      </c>
      <c r="BK251" s="146">
        <f t="shared" si="293"/>
        <v>0</v>
      </c>
      <c r="BL251" s="146">
        <f t="shared" si="292"/>
        <v>0</v>
      </c>
      <c r="BM251" s="146">
        <f t="shared" si="292"/>
        <v>0</v>
      </c>
      <c r="BN251" s="146">
        <f t="shared" si="292"/>
        <v>0</v>
      </c>
      <c r="BO251" s="181">
        <f t="shared" si="290"/>
        <v>0</v>
      </c>
    </row>
    <row r="252" spans="1:67" ht="39.6" x14ac:dyDescent="0.25">
      <c r="A252" s="30"/>
      <c r="B252" s="31" t="s">
        <v>309</v>
      </c>
      <c r="C252" s="140">
        <f t="shared" si="340"/>
        <v>3.6</v>
      </c>
      <c r="D252" s="141">
        <f t="shared" si="335"/>
        <v>3.6</v>
      </c>
      <c r="E252" s="6"/>
      <c r="F252" s="6"/>
      <c r="G252" s="6"/>
      <c r="H252" s="6"/>
      <c r="I252" s="6">
        <v>3.6</v>
      </c>
      <c r="J252" s="6">
        <v>3.6</v>
      </c>
      <c r="K252" s="6"/>
      <c r="L252" s="6"/>
      <c r="M252" s="6"/>
      <c r="N252" s="6"/>
      <c r="O252" s="6"/>
      <c r="P252" s="6"/>
      <c r="Q252" s="188"/>
      <c r="R252" s="188"/>
      <c r="S252" s="140">
        <f t="shared" si="341"/>
        <v>0</v>
      </c>
      <c r="T252" s="141">
        <f t="shared" si="336"/>
        <v>0</v>
      </c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97"/>
      <c r="AH252" s="197"/>
      <c r="AI252" s="128">
        <f t="shared" si="342"/>
        <v>3.6</v>
      </c>
      <c r="AJ252" s="129">
        <f t="shared" si="337"/>
        <v>3.6</v>
      </c>
      <c r="AK252" s="102">
        <f t="shared" si="339"/>
        <v>0</v>
      </c>
      <c r="AL252" s="102">
        <f t="shared" si="338"/>
        <v>0</v>
      </c>
      <c r="AM252" s="102">
        <f t="shared" si="338"/>
        <v>0</v>
      </c>
      <c r="AN252" s="102">
        <f t="shared" si="338"/>
        <v>0</v>
      </c>
      <c r="AO252" s="102">
        <f t="shared" si="338"/>
        <v>3.6</v>
      </c>
      <c r="AP252" s="102">
        <f t="shared" si="338"/>
        <v>3.6</v>
      </c>
      <c r="AQ252" s="102">
        <f t="shared" si="338"/>
        <v>0</v>
      </c>
      <c r="AR252" s="102">
        <f t="shared" si="338"/>
        <v>0</v>
      </c>
      <c r="AS252" s="102">
        <f t="shared" si="338"/>
        <v>0</v>
      </c>
      <c r="AT252" s="102">
        <f t="shared" si="338"/>
        <v>0</v>
      </c>
      <c r="AU252" s="102">
        <f t="shared" si="338"/>
        <v>0</v>
      </c>
      <c r="AV252" s="102">
        <f t="shared" si="338"/>
        <v>0</v>
      </c>
      <c r="AW252" s="102">
        <f t="shared" si="338"/>
        <v>0</v>
      </c>
      <c r="AX252" s="102">
        <f t="shared" si="338"/>
        <v>0</v>
      </c>
      <c r="AY252" s="146">
        <f t="shared" si="263"/>
        <v>0</v>
      </c>
      <c r="AZ252" s="146">
        <f t="shared" si="263"/>
        <v>0</v>
      </c>
      <c r="BA252" s="146">
        <f t="shared" si="263"/>
        <v>0</v>
      </c>
      <c r="BB252" s="146">
        <f t="shared" si="259"/>
        <v>0</v>
      </c>
      <c r="BC252" s="146">
        <f t="shared" si="259"/>
        <v>0</v>
      </c>
      <c r="BD252" s="146">
        <f t="shared" si="259"/>
        <v>0</v>
      </c>
      <c r="BE252" s="146">
        <f t="shared" si="293"/>
        <v>0</v>
      </c>
      <c r="BF252" s="146">
        <f t="shared" si="293"/>
        <v>0</v>
      </c>
      <c r="BG252" s="146">
        <f t="shared" si="293"/>
        <v>0</v>
      </c>
      <c r="BH252" s="146">
        <f t="shared" si="293"/>
        <v>0</v>
      </c>
      <c r="BI252" s="146">
        <f t="shared" si="293"/>
        <v>0</v>
      </c>
      <c r="BJ252" s="146">
        <f t="shared" si="293"/>
        <v>0</v>
      </c>
      <c r="BK252" s="146">
        <f t="shared" si="293"/>
        <v>0</v>
      </c>
      <c r="BL252" s="146">
        <f t="shared" si="292"/>
        <v>0</v>
      </c>
      <c r="BM252" s="146">
        <f t="shared" si="292"/>
        <v>0</v>
      </c>
      <c r="BN252" s="146">
        <f t="shared" si="292"/>
        <v>0</v>
      </c>
      <c r="BO252" s="181">
        <f t="shared" si="290"/>
        <v>0</v>
      </c>
    </row>
    <row r="253" spans="1:67" ht="15" customHeight="1" x14ac:dyDescent="0.25">
      <c r="A253" s="26" t="s">
        <v>40</v>
      </c>
      <c r="B253" s="105" t="s">
        <v>330</v>
      </c>
      <c r="C253" s="136">
        <f>C254</f>
        <v>552.50000000000011</v>
      </c>
      <c r="D253" s="137">
        <f t="shared" ref="D253:R253" si="343">D254</f>
        <v>452.6</v>
      </c>
      <c r="E253" s="117">
        <f t="shared" si="343"/>
        <v>250.2</v>
      </c>
      <c r="F253" s="117">
        <f t="shared" si="343"/>
        <v>217.4</v>
      </c>
      <c r="G253" s="117">
        <f t="shared" si="343"/>
        <v>0</v>
      </c>
      <c r="H253" s="117">
        <f t="shared" si="343"/>
        <v>0</v>
      </c>
      <c r="I253" s="117">
        <f t="shared" si="343"/>
        <v>13.100000000000001</v>
      </c>
      <c r="J253" s="117">
        <f t="shared" si="343"/>
        <v>12.1</v>
      </c>
      <c r="K253" s="117">
        <f t="shared" si="343"/>
        <v>232.9</v>
      </c>
      <c r="L253" s="117">
        <f t="shared" si="343"/>
        <v>223.1</v>
      </c>
      <c r="M253" s="117">
        <f t="shared" si="343"/>
        <v>36.700000000000003</v>
      </c>
      <c r="N253" s="117">
        <f t="shared" si="343"/>
        <v>0</v>
      </c>
      <c r="O253" s="117">
        <f t="shared" si="343"/>
        <v>0</v>
      </c>
      <c r="P253" s="117">
        <f t="shared" si="343"/>
        <v>0</v>
      </c>
      <c r="Q253" s="187">
        <f t="shared" si="343"/>
        <v>19.600000000000001</v>
      </c>
      <c r="R253" s="187">
        <f t="shared" si="343"/>
        <v>0</v>
      </c>
      <c r="S253" s="136">
        <f>S254</f>
        <v>15.2</v>
      </c>
      <c r="T253" s="137">
        <f t="shared" ref="T253:AH253" si="344">T254</f>
        <v>14</v>
      </c>
      <c r="U253" s="119">
        <f t="shared" si="344"/>
        <v>0</v>
      </c>
      <c r="V253" s="119">
        <f t="shared" si="344"/>
        <v>0</v>
      </c>
      <c r="W253" s="119">
        <f t="shared" si="344"/>
        <v>0</v>
      </c>
      <c r="X253" s="119">
        <f t="shared" si="344"/>
        <v>0</v>
      </c>
      <c r="Y253" s="119">
        <f t="shared" si="344"/>
        <v>1.7</v>
      </c>
      <c r="Z253" s="119">
        <f t="shared" si="344"/>
        <v>0.7</v>
      </c>
      <c r="AA253" s="119">
        <f t="shared" si="344"/>
        <v>13.5</v>
      </c>
      <c r="AB253" s="119">
        <f t="shared" si="344"/>
        <v>13.3</v>
      </c>
      <c r="AC253" s="119">
        <f t="shared" si="344"/>
        <v>0</v>
      </c>
      <c r="AD253" s="119">
        <f t="shared" si="344"/>
        <v>0</v>
      </c>
      <c r="AE253" s="119">
        <f t="shared" si="344"/>
        <v>0</v>
      </c>
      <c r="AF253" s="119">
        <f t="shared" si="344"/>
        <v>0</v>
      </c>
      <c r="AG253" s="196">
        <f t="shared" si="344"/>
        <v>0</v>
      </c>
      <c r="AH253" s="196">
        <f t="shared" si="344"/>
        <v>0</v>
      </c>
      <c r="AI253" s="13">
        <f>AI254</f>
        <v>567.70000000000005</v>
      </c>
      <c r="AJ253" s="11">
        <f t="shared" ref="AJ253:AX253" si="345">AJ254</f>
        <v>466.6</v>
      </c>
      <c r="AK253" s="94">
        <f t="shared" si="345"/>
        <v>250.2</v>
      </c>
      <c r="AL253" s="94">
        <f t="shared" si="345"/>
        <v>217.4</v>
      </c>
      <c r="AM253" s="94">
        <f t="shared" si="345"/>
        <v>0</v>
      </c>
      <c r="AN253" s="94">
        <f t="shared" si="345"/>
        <v>0</v>
      </c>
      <c r="AO253" s="94">
        <f t="shared" si="345"/>
        <v>14.8</v>
      </c>
      <c r="AP253" s="94">
        <f t="shared" si="345"/>
        <v>12.799999999999999</v>
      </c>
      <c r="AQ253" s="94">
        <f t="shared" si="345"/>
        <v>246.4</v>
      </c>
      <c r="AR253" s="94">
        <f t="shared" si="345"/>
        <v>236.4</v>
      </c>
      <c r="AS253" s="94">
        <f t="shared" si="345"/>
        <v>36.700000000000003</v>
      </c>
      <c r="AT253" s="94">
        <f t="shared" si="345"/>
        <v>0</v>
      </c>
      <c r="AU253" s="94">
        <f t="shared" si="345"/>
        <v>0</v>
      </c>
      <c r="AV253" s="94">
        <f t="shared" si="345"/>
        <v>0</v>
      </c>
      <c r="AW253" s="94">
        <f t="shared" si="345"/>
        <v>19.600000000000001</v>
      </c>
      <c r="AX253" s="94">
        <f t="shared" si="345"/>
        <v>0</v>
      </c>
      <c r="AY253" s="146">
        <f t="shared" si="263"/>
        <v>-15.199999999999932</v>
      </c>
      <c r="AZ253" s="146">
        <f t="shared" si="263"/>
        <v>-14</v>
      </c>
      <c r="BA253" s="146">
        <f t="shared" si="263"/>
        <v>0</v>
      </c>
      <c r="BB253" s="146">
        <f t="shared" si="259"/>
        <v>0</v>
      </c>
      <c r="BC253" s="146">
        <f t="shared" si="259"/>
        <v>0</v>
      </c>
      <c r="BD253" s="146">
        <f t="shared" si="259"/>
        <v>0</v>
      </c>
      <c r="BE253" s="146">
        <f t="shared" si="293"/>
        <v>-1.6999999999999993</v>
      </c>
      <c r="BF253" s="146">
        <f t="shared" si="293"/>
        <v>-0.69999999999999929</v>
      </c>
      <c r="BG253" s="146">
        <f t="shared" si="293"/>
        <v>-13.5</v>
      </c>
      <c r="BH253" s="146">
        <f t="shared" si="293"/>
        <v>-13.300000000000011</v>
      </c>
      <c r="BI253" s="146">
        <f t="shared" si="293"/>
        <v>0</v>
      </c>
      <c r="BJ253" s="146">
        <f t="shared" si="293"/>
        <v>0</v>
      </c>
      <c r="BK253" s="146">
        <f t="shared" si="293"/>
        <v>0</v>
      </c>
      <c r="BL253" s="146">
        <f t="shared" si="292"/>
        <v>0</v>
      </c>
      <c r="BM253" s="146">
        <f t="shared" si="292"/>
        <v>0</v>
      </c>
      <c r="BN253" s="146">
        <f t="shared" si="292"/>
        <v>0</v>
      </c>
      <c r="BO253" s="181">
        <f t="shared" si="290"/>
        <v>6.7501559897209518E-14</v>
      </c>
    </row>
    <row r="254" spans="1:67" x14ac:dyDescent="0.25">
      <c r="A254" s="27"/>
      <c r="B254" s="19" t="s">
        <v>308</v>
      </c>
      <c r="C254" s="139">
        <f t="shared" ref="C254:D257" si="346">E254+G254+I254+K254+M254+O254+Q254</f>
        <v>552.50000000000011</v>
      </c>
      <c r="D254" s="139">
        <f t="shared" si="346"/>
        <v>452.6</v>
      </c>
      <c r="E254" s="6">
        <v>250.2</v>
      </c>
      <c r="F254" s="6">
        <v>217.4</v>
      </c>
      <c r="G254" s="6"/>
      <c r="H254" s="6"/>
      <c r="I254" s="6">
        <f>SUM(I255:I257)</f>
        <v>13.100000000000001</v>
      </c>
      <c r="J254" s="6">
        <f>SUM(J255:J257)</f>
        <v>12.1</v>
      </c>
      <c r="K254" s="6">
        <v>232.9</v>
      </c>
      <c r="L254" s="6">
        <v>223.1</v>
      </c>
      <c r="M254" s="6">
        <v>36.700000000000003</v>
      </c>
      <c r="N254" s="117"/>
      <c r="O254" s="117"/>
      <c r="P254" s="117"/>
      <c r="Q254" s="188">
        <f>'[1]4 priedas_ nepanaudotos lėšos'!C92</f>
        <v>19.600000000000001</v>
      </c>
      <c r="R254" s="188">
        <f>'[1]4 priedas_ nepanaudotos lėšos'!D92</f>
        <v>0</v>
      </c>
      <c r="S254" s="139">
        <f t="shared" ref="S254:T257" si="347">U254+W254+Y254+AA254+AC254+AE254+AG254</f>
        <v>15.2</v>
      </c>
      <c r="T254" s="139">
        <f t="shared" si="347"/>
        <v>14</v>
      </c>
      <c r="U254" s="120"/>
      <c r="V254" s="119"/>
      <c r="W254" s="120"/>
      <c r="X254" s="120"/>
      <c r="Y254" s="120">
        <f>SUM(Y255:Y257)</f>
        <v>1.7</v>
      </c>
      <c r="Z254" s="120">
        <f>SUM(Z255:Z257)</f>
        <v>0.7</v>
      </c>
      <c r="AA254" s="119">
        <v>13.5</v>
      </c>
      <c r="AB254" s="119">
        <v>13.3</v>
      </c>
      <c r="AC254" s="119"/>
      <c r="AD254" s="119"/>
      <c r="AE254" s="119"/>
      <c r="AF254" s="119"/>
      <c r="AG254" s="196">
        <f>'[1]4 priedas_ nepanaudotos lėšos'!O92</f>
        <v>0</v>
      </c>
      <c r="AH254" s="196">
        <f>'[1]4 priedas_ nepanaudotos lėšos'!P92</f>
        <v>0</v>
      </c>
      <c r="AI254" s="101">
        <f t="shared" ref="AI254:AJ257" si="348">AK254+AM254+AO254+AQ254+AS254+AU254+AW254</f>
        <v>567.70000000000005</v>
      </c>
      <c r="AJ254" s="101">
        <f t="shared" si="348"/>
        <v>466.6</v>
      </c>
      <c r="AK254" s="5">
        <f>E254+U254</f>
        <v>250.2</v>
      </c>
      <c r="AL254" s="5">
        <f t="shared" ref="AL254:AX257" si="349">F254+V254</f>
        <v>217.4</v>
      </c>
      <c r="AM254" s="5">
        <f t="shared" si="349"/>
        <v>0</v>
      </c>
      <c r="AN254" s="5">
        <f t="shared" si="349"/>
        <v>0</v>
      </c>
      <c r="AO254" s="5">
        <f t="shared" si="349"/>
        <v>14.8</v>
      </c>
      <c r="AP254" s="5">
        <f t="shared" si="349"/>
        <v>12.799999999999999</v>
      </c>
      <c r="AQ254" s="5">
        <f t="shared" si="349"/>
        <v>246.4</v>
      </c>
      <c r="AR254" s="5">
        <f t="shared" si="349"/>
        <v>236.4</v>
      </c>
      <c r="AS254" s="5">
        <f t="shared" si="349"/>
        <v>36.700000000000003</v>
      </c>
      <c r="AT254" s="5">
        <f t="shared" si="349"/>
        <v>0</v>
      </c>
      <c r="AU254" s="5">
        <f t="shared" si="349"/>
        <v>0</v>
      </c>
      <c r="AV254" s="5">
        <f t="shared" si="349"/>
        <v>0</v>
      </c>
      <c r="AW254" s="5">
        <f t="shared" si="349"/>
        <v>19.600000000000001</v>
      </c>
      <c r="AX254" s="5">
        <f t="shared" si="349"/>
        <v>0</v>
      </c>
      <c r="AY254" s="146">
        <f t="shared" si="263"/>
        <v>-15.199999999999932</v>
      </c>
      <c r="AZ254" s="146">
        <f t="shared" si="263"/>
        <v>-14</v>
      </c>
      <c r="BA254" s="146">
        <f t="shared" si="263"/>
        <v>0</v>
      </c>
      <c r="BB254" s="146">
        <f t="shared" si="259"/>
        <v>0</v>
      </c>
      <c r="BC254" s="146">
        <f t="shared" si="259"/>
        <v>0</v>
      </c>
      <c r="BD254" s="146">
        <f t="shared" si="259"/>
        <v>0</v>
      </c>
      <c r="BE254" s="146">
        <f t="shared" si="293"/>
        <v>-1.6999999999999993</v>
      </c>
      <c r="BF254" s="146">
        <f t="shared" si="293"/>
        <v>-0.69999999999999929</v>
      </c>
      <c r="BG254" s="146">
        <f t="shared" si="293"/>
        <v>-13.5</v>
      </c>
      <c r="BH254" s="146">
        <f t="shared" si="293"/>
        <v>-13.300000000000011</v>
      </c>
      <c r="BI254" s="146">
        <f t="shared" si="293"/>
        <v>0</v>
      </c>
      <c r="BJ254" s="146">
        <f t="shared" si="293"/>
        <v>0</v>
      </c>
      <c r="BK254" s="146">
        <f t="shared" si="293"/>
        <v>0</v>
      </c>
      <c r="BL254" s="146">
        <f t="shared" si="292"/>
        <v>0</v>
      </c>
      <c r="BM254" s="146">
        <f t="shared" si="292"/>
        <v>0</v>
      </c>
      <c r="BN254" s="146">
        <f t="shared" si="292"/>
        <v>0</v>
      </c>
      <c r="BO254" s="181">
        <f t="shared" si="290"/>
        <v>6.7501559897209518E-14</v>
      </c>
    </row>
    <row r="255" spans="1:67" ht="27" x14ac:dyDescent="0.3">
      <c r="A255" s="27"/>
      <c r="B255" s="29" t="s">
        <v>263</v>
      </c>
      <c r="C255" s="140">
        <f>E255+G255+I255+K255+M255+O255+Q255</f>
        <v>3.2</v>
      </c>
      <c r="D255" s="141">
        <f t="shared" si="346"/>
        <v>2.2999999999999998</v>
      </c>
      <c r="E255" s="122"/>
      <c r="F255" s="122"/>
      <c r="G255" s="125"/>
      <c r="H255" s="125"/>
      <c r="I255" s="122">
        <v>3.2</v>
      </c>
      <c r="J255" s="122">
        <v>2.2999999999999998</v>
      </c>
      <c r="K255" s="125"/>
      <c r="L255" s="125"/>
      <c r="M255" s="125"/>
      <c r="N255" s="125"/>
      <c r="O255" s="125"/>
      <c r="P255" s="125"/>
      <c r="Q255" s="192"/>
      <c r="R255" s="192"/>
      <c r="S255" s="140">
        <f>U255+W255+Y255+AA255+AC255+AE255+AG255</f>
        <v>1.7</v>
      </c>
      <c r="T255" s="141">
        <f t="shared" si="347"/>
        <v>0.7</v>
      </c>
      <c r="U255" s="127"/>
      <c r="V255" s="127"/>
      <c r="W255" s="127"/>
      <c r="X255" s="127"/>
      <c r="Y255" s="127">
        <v>1.7</v>
      </c>
      <c r="Z255" s="127">
        <v>0.7</v>
      </c>
      <c r="AA255" s="127"/>
      <c r="AB255" s="127"/>
      <c r="AC255" s="127"/>
      <c r="AD255" s="127"/>
      <c r="AE255" s="127"/>
      <c r="AF255" s="127"/>
      <c r="AG255" s="201"/>
      <c r="AH255" s="201"/>
      <c r="AI255" s="128">
        <f>AK255+AM255+AO255+AQ255+AS255+AU255+AW255</f>
        <v>4.9000000000000004</v>
      </c>
      <c r="AJ255" s="129">
        <f t="shared" si="348"/>
        <v>3</v>
      </c>
      <c r="AK255" s="102">
        <f t="shared" ref="AK255:AK257" si="350">E255+U255</f>
        <v>0</v>
      </c>
      <c r="AL255" s="102">
        <f t="shared" si="349"/>
        <v>0</v>
      </c>
      <c r="AM255" s="102">
        <f t="shared" si="349"/>
        <v>0</v>
      </c>
      <c r="AN255" s="102">
        <f t="shared" si="349"/>
        <v>0</v>
      </c>
      <c r="AO255" s="102">
        <f t="shared" si="349"/>
        <v>4.9000000000000004</v>
      </c>
      <c r="AP255" s="102">
        <f t="shared" si="349"/>
        <v>3</v>
      </c>
      <c r="AQ255" s="102">
        <f t="shared" si="349"/>
        <v>0</v>
      </c>
      <c r="AR255" s="102">
        <f t="shared" si="349"/>
        <v>0</v>
      </c>
      <c r="AS255" s="102">
        <f t="shared" si="349"/>
        <v>0</v>
      </c>
      <c r="AT255" s="102">
        <f t="shared" si="349"/>
        <v>0</v>
      </c>
      <c r="AU255" s="102">
        <f t="shared" si="349"/>
        <v>0</v>
      </c>
      <c r="AV255" s="102">
        <f t="shared" si="349"/>
        <v>0</v>
      </c>
      <c r="AW255" s="102">
        <f t="shared" si="349"/>
        <v>0</v>
      </c>
      <c r="AX255" s="102">
        <f t="shared" si="349"/>
        <v>0</v>
      </c>
      <c r="AY255" s="146">
        <f t="shared" si="263"/>
        <v>-1.7000000000000002</v>
      </c>
      <c r="AZ255" s="146">
        <f t="shared" si="263"/>
        <v>-0.70000000000000018</v>
      </c>
      <c r="BA255" s="146">
        <f t="shared" si="263"/>
        <v>0</v>
      </c>
      <c r="BB255" s="146">
        <f t="shared" si="259"/>
        <v>0</v>
      </c>
      <c r="BC255" s="146">
        <f t="shared" si="259"/>
        <v>0</v>
      </c>
      <c r="BD255" s="146">
        <f t="shared" si="259"/>
        <v>0</v>
      </c>
      <c r="BE255" s="146">
        <f t="shared" si="293"/>
        <v>-1.7000000000000002</v>
      </c>
      <c r="BF255" s="146">
        <f t="shared" si="293"/>
        <v>-0.70000000000000018</v>
      </c>
      <c r="BG255" s="146">
        <f t="shared" si="293"/>
        <v>0</v>
      </c>
      <c r="BH255" s="146">
        <f t="shared" si="293"/>
        <v>0</v>
      </c>
      <c r="BI255" s="146">
        <f t="shared" si="293"/>
        <v>0</v>
      </c>
      <c r="BJ255" s="146">
        <f t="shared" si="293"/>
        <v>0</v>
      </c>
      <c r="BK255" s="146">
        <f t="shared" si="293"/>
        <v>0</v>
      </c>
      <c r="BL255" s="146">
        <f t="shared" si="292"/>
        <v>0</v>
      </c>
      <c r="BM255" s="146">
        <f t="shared" si="292"/>
        <v>0</v>
      </c>
      <c r="BN255" s="146">
        <f t="shared" si="292"/>
        <v>0</v>
      </c>
      <c r="BO255" s="181">
        <f t="shared" si="290"/>
        <v>0</v>
      </c>
    </row>
    <row r="256" spans="1:67" ht="40.200000000000003" x14ac:dyDescent="0.3">
      <c r="A256" s="27"/>
      <c r="B256" s="29" t="s">
        <v>408</v>
      </c>
      <c r="C256" s="140">
        <f>E256+G256+I256+K256+M256+O256+Q256</f>
        <v>1.1000000000000001</v>
      </c>
      <c r="D256" s="141">
        <f t="shared" si="346"/>
        <v>1.1000000000000001</v>
      </c>
      <c r="E256" s="122"/>
      <c r="F256" s="122"/>
      <c r="G256" s="125"/>
      <c r="H256" s="125"/>
      <c r="I256" s="122">
        <v>1.1000000000000001</v>
      </c>
      <c r="J256" s="122">
        <v>1.1000000000000001</v>
      </c>
      <c r="K256" s="125"/>
      <c r="L256" s="125"/>
      <c r="M256" s="125"/>
      <c r="N256" s="125"/>
      <c r="O256" s="125"/>
      <c r="P256" s="125"/>
      <c r="Q256" s="192"/>
      <c r="R256" s="192"/>
      <c r="S256" s="140">
        <f>U256+W256+Y256+AA256+AC256+AE256+AG256</f>
        <v>0</v>
      </c>
      <c r="T256" s="141">
        <f t="shared" si="347"/>
        <v>0</v>
      </c>
      <c r="U256" s="127"/>
      <c r="V256" s="127"/>
      <c r="W256" s="127"/>
      <c r="X256" s="127"/>
      <c r="Y256" s="120"/>
      <c r="Z256" s="120"/>
      <c r="AA256" s="127"/>
      <c r="AB256" s="127"/>
      <c r="AC256" s="127"/>
      <c r="AD256" s="127"/>
      <c r="AE256" s="127"/>
      <c r="AF256" s="127"/>
      <c r="AG256" s="201"/>
      <c r="AH256" s="201"/>
      <c r="AI256" s="128">
        <f>AK256+AM256+AO256+AQ256+AS256+AU256+AW256</f>
        <v>1.1000000000000001</v>
      </c>
      <c r="AJ256" s="129">
        <f t="shared" si="348"/>
        <v>1.1000000000000001</v>
      </c>
      <c r="AK256" s="102">
        <f t="shared" si="350"/>
        <v>0</v>
      </c>
      <c r="AL256" s="102">
        <f t="shared" si="349"/>
        <v>0</v>
      </c>
      <c r="AM256" s="102">
        <f t="shared" si="349"/>
        <v>0</v>
      </c>
      <c r="AN256" s="102">
        <f t="shared" si="349"/>
        <v>0</v>
      </c>
      <c r="AO256" s="102">
        <f t="shared" si="349"/>
        <v>1.1000000000000001</v>
      </c>
      <c r="AP256" s="102">
        <f t="shared" si="349"/>
        <v>1.1000000000000001</v>
      </c>
      <c r="AQ256" s="102">
        <f t="shared" si="349"/>
        <v>0</v>
      </c>
      <c r="AR256" s="102">
        <f t="shared" si="349"/>
        <v>0</v>
      </c>
      <c r="AS256" s="102">
        <f t="shared" si="349"/>
        <v>0</v>
      </c>
      <c r="AT256" s="102">
        <f t="shared" si="349"/>
        <v>0</v>
      </c>
      <c r="AU256" s="102">
        <f t="shared" si="349"/>
        <v>0</v>
      </c>
      <c r="AV256" s="102">
        <f t="shared" si="349"/>
        <v>0</v>
      </c>
      <c r="AW256" s="102">
        <f t="shared" si="349"/>
        <v>0</v>
      </c>
      <c r="AX256" s="102">
        <f t="shared" si="349"/>
        <v>0</v>
      </c>
      <c r="AY256" s="146">
        <f t="shared" si="263"/>
        <v>0</v>
      </c>
      <c r="AZ256" s="146">
        <f t="shared" si="263"/>
        <v>0</v>
      </c>
      <c r="BA256" s="146">
        <f t="shared" si="263"/>
        <v>0</v>
      </c>
      <c r="BB256" s="146">
        <f t="shared" si="259"/>
        <v>0</v>
      </c>
      <c r="BC256" s="146">
        <f t="shared" si="259"/>
        <v>0</v>
      </c>
      <c r="BD256" s="146">
        <f t="shared" si="259"/>
        <v>0</v>
      </c>
      <c r="BE256" s="146">
        <f t="shared" si="293"/>
        <v>0</v>
      </c>
      <c r="BF256" s="146">
        <f t="shared" si="293"/>
        <v>0</v>
      </c>
      <c r="BG256" s="146">
        <f t="shared" si="293"/>
        <v>0</v>
      </c>
      <c r="BH256" s="146">
        <f t="shared" si="293"/>
        <v>0</v>
      </c>
      <c r="BI256" s="146">
        <f t="shared" si="293"/>
        <v>0</v>
      </c>
      <c r="BJ256" s="146">
        <f t="shared" si="293"/>
        <v>0</v>
      </c>
      <c r="BK256" s="146">
        <f t="shared" si="293"/>
        <v>0</v>
      </c>
      <c r="BL256" s="146">
        <f t="shared" si="292"/>
        <v>0</v>
      </c>
      <c r="BM256" s="146">
        <f t="shared" si="292"/>
        <v>0</v>
      </c>
      <c r="BN256" s="146">
        <f t="shared" si="292"/>
        <v>0</v>
      </c>
      <c r="BO256" s="181">
        <f t="shared" si="290"/>
        <v>0</v>
      </c>
    </row>
    <row r="257" spans="1:67" ht="26.4" x14ac:dyDescent="0.25">
      <c r="A257" s="27"/>
      <c r="B257" s="29" t="s">
        <v>310</v>
      </c>
      <c r="C257" s="140">
        <f>E257+G257+I257+K257+M257+O257+Q257</f>
        <v>8.8000000000000007</v>
      </c>
      <c r="D257" s="141">
        <f t="shared" si="346"/>
        <v>8.6999999999999993</v>
      </c>
      <c r="E257" s="122"/>
      <c r="F257" s="122"/>
      <c r="G257" s="122"/>
      <c r="H257" s="122"/>
      <c r="I257" s="122">
        <v>8.8000000000000007</v>
      </c>
      <c r="J257" s="122">
        <v>8.6999999999999993</v>
      </c>
      <c r="K257" s="122"/>
      <c r="L257" s="122"/>
      <c r="M257" s="122"/>
      <c r="N257" s="122"/>
      <c r="O257" s="122"/>
      <c r="P257" s="122"/>
      <c r="Q257" s="189"/>
      <c r="R257" s="189"/>
      <c r="S257" s="140">
        <f>U257+W257+Y257+AA257+AC257+AE257+AG257</f>
        <v>0</v>
      </c>
      <c r="T257" s="141">
        <f t="shared" si="347"/>
        <v>0</v>
      </c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98"/>
      <c r="AH257" s="198"/>
      <c r="AI257" s="128">
        <f>AK257+AM257+AO257+AQ257+AS257+AU257+AW257</f>
        <v>8.8000000000000007</v>
      </c>
      <c r="AJ257" s="129">
        <f t="shared" si="348"/>
        <v>8.6999999999999993</v>
      </c>
      <c r="AK257" s="102">
        <f t="shared" si="350"/>
        <v>0</v>
      </c>
      <c r="AL257" s="102">
        <f t="shared" si="349"/>
        <v>0</v>
      </c>
      <c r="AM257" s="102">
        <f t="shared" si="349"/>
        <v>0</v>
      </c>
      <c r="AN257" s="102">
        <f t="shared" si="349"/>
        <v>0</v>
      </c>
      <c r="AO257" s="102">
        <f t="shared" si="349"/>
        <v>8.8000000000000007</v>
      </c>
      <c r="AP257" s="102">
        <f t="shared" si="349"/>
        <v>8.6999999999999993</v>
      </c>
      <c r="AQ257" s="102">
        <f t="shared" si="349"/>
        <v>0</v>
      </c>
      <c r="AR257" s="102">
        <f t="shared" si="349"/>
        <v>0</v>
      </c>
      <c r="AS257" s="102">
        <f t="shared" si="349"/>
        <v>0</v>
      </c>
      <c r="AT257" s="102">
        <f t="shared" si="349"/>
        <v>0</v>
      </c>
      <c r="AU257" s="102">
        <f t="shared" si="349"/>
        <v>0</v>
      </c>
      <c r="AV257" s="102">
        <f t="shared" si="349"/>
        <v>0</v>
      </c>
      <c r="AW257" s="102">
        <f t="shared" si="349"/>
        <v>0</v>
      </c>
      <c r="AX257" s="102">
        <f t="shared" si="349"/>
        <v>0</v>
      </c>
      <c r="AY257" s="146">
        <f t="shared" si="263"/>
        <v>0</v>
      </c>
      <c r="AZ257" s="146">
        <f t="shared" si="263"/>
        <v>0</v>
      </c>
      <c r="BA257" s="146">
        <f t="shared" si="263"/>
        <v>0</v>
      </c>
      <c r="BB257" s="146">
        <f t="shared" si="259"/>
        <v>0</v>
      </c>
      <c r="BC257" s="146">
        <f t="shared" si="259"/>
        <v>0</v>
      </c>
      <c r="BD257" s="146">
        <f t="shared" si="259"/>
        <v>0</v>
      </c>
      <c r="BE257" s="146">
        <f t="shared" si="293"/>
        <v>0</v>
      </c>
      <c r="BF257" s="146">
        <f t="shared" si="293"/>
        <v>0</v>
      </c>
      <c r="BG257" s="146">
        <f t="shared" si="293"/>
        <v>0</v>
      </c>
      <c r="BH257" s="146">
        <f t="shared" si="293"/>
        <v>0</v>
      </c>
      <c r="BI257" s="146">
        <f t="shared" si="293"/>
        <v>0</v>
      </c>
      <c r="BJ257" s="146">
        <f t="shared" si="293"/>
        <v>0</v>
      </c>
      <c r="BK257" s="146">
        <f t="shared" si="293"/>
        <v>0</v>
      </c>
      <c r="BL257" s="146">
        <f t="shared" si="292"/>
        <v>0</v>
      </c>
      <c r="BM257" s="146">
        <f t="shared" si="292"/>
        <v>0</v>
      </c>
      <c r="BN257" s="146">
        <f t="shared" si="292"/>
        <v>0</v>
      </c>
      <c r="BO257" s="181">
        <f t="shared" si="290"/>
        <v>0</v>
      </c>
    </row>
    <row r="258" spans="1:67" ht="15" customHeight="1" x14ac:dyDescent="0.25">
      <c r="A258" s="26" t="s">
        <v>41</v>
      </c>
      <c r="B258" s="105" t="s">
        <v>331</v>
      </c>
      <c r="C258" s="136">
        <f>C259</f>
        <v>1243.2</v>
      </c>
      <c r="D258" s="137">
        <f t="shared" ref="D258:R258" si="351">D259</f>
        <v>1001.6</v>
      </c>
      <c r="E258" s="117">
        <f t="shared" si="351"/>
        <v>577.5</v>
      </c>
      <c r="F258" s="117">
        <f t="shared" si="351"/>
        <v>479.2</v>
      </c>
      <c r="G258" s="117">
        <f t="shared" si="351"/>
        <v>0</v>
      </c>
      <c r="H258" s="117">
        <f t="shared" si="351"/>
        <v>0</v>
      </c>
      <c r="I258" s="117">
        <f t="shared" si="351"/>
        <v>28.9</v>
      </c>
      <c r="J258" s="117">
        <f t="shared" si="351"/>
        <v>27.1</v>
      </c>
      <c r="K258" s="117">
        <f t="shared" si="351"/>
        <v>522</v>
      </c>
      <c r="L258" s="117">
        <f t="shared" si="351"/>
        <v>495.3</v>
      </c>
      <c r="M258" s="117">
        <f t="shared" si="351"/>
        <v>100.7</v>
      </c>
      <c r="N258" s="117">
        <f t="shared" si="351"/>
        <v>0</v>
      </c>
      <c r="O258" s="117">
        <f t="shared" si="351"/>
        <v>0</v>
      </c>
      <c r="P258" s="117">
        <f t="shared" si="351"/>
        <v>0</v>
      </c>
      <c r="Q258" s="187">
        <f t="shared" si="351"/>
        <v>14.1</v>
      </c>
      <c r="R258" s="187">
        <f t="shared" si="351"/>
        <v>0</v>
      </c>
      <c r="S258" s="136">
        <f>S259</f>
        <v>-0.70000000000000018</v>
      </c>
      <c r="T258" s="137">
        <f t="shared" ref="T258:AH258" si="352">T259</f>
        <v>-0.30000000000000027</v>
      </c>
      <c r="U258" s="119">
        <f t="shared" si="352"/>
        <v>0</v>
      </c>
      <c r="V258" s="119">
        <f t="shared" si="352"/>
        <v>0</v>
      </c>
      <c r="W258" s="119">
        <f t="shared" si="352"/>
        <v>0</v>
      </c>
      <c r="X258" s="119">
        <f t="shared" si="352"/>
        <v>0</v>
      </c>
      <c r="Y258" s="119">
        <f t="shared" si="352"/>
        <v>-3.1</v>
      </c>
      <c r="Z258" s="119">
        <f t="shared" si="352"/>
        <v>-2.6</v>
      </c>
      <c r="AA258" s="119">
        <f t="shared" si="352"/>
        <v>2.4</v>
      </c>
      <c r="AB258" s="119">
        <f t="shared" si="352"/>
        <v>2.2999999999999998</v>
      </c>
      <c r="AC258" s="119">
        <f t="shared" si="352"/>
        <v>0</v>
      </c>
      <c r="AD258" s="119">
        <f t="shared" si="352"/>
        <v>0</v>
      </c>
      <c r="AE258" s="119">
        <f t="shared" si="352"/>
        <v>0</v>
      </c>
      <c r="AF258" s="119">
        <f t="shared" si="352"/>
        <v>0</v>
      </c>
      <c r="AG258" s="196">
        <f t="shared" si="352"/>
        <v>0</v>
      </c>
      <c r="AH258" s="196">
        <f t="shared" si="352"/>
        <v>0</v>
      </c>
      <c r="AI258" s="13">
        <f>AI259</f>
        <v>1242.4999999999998</v>
      </c>
      <c r="AJ258" s="11">
        <f t="shared" ref="AJ258:AX258" si="353">AJ259</f>
        <v>1001.3</v>
      </c>
      <c r="AK258" s="94">
        <f t="shared" si="353"/>
        <v>577.5</v>
      </c>
      <c r="AL258" s="94">
        <f t="shared" si="353"/>
        <v>479.2</v>
      </c>
      <c r="AM258" s="94">
        <f t="shared" si="353"/>
        <v>0</v>
      </c>
      <c r="AN258" s="94">
        <f t="shared" si="353"/>
        <v>0</v>
      </c>
      <c r="AO258" s="94">
        <f t="shared" si="353"/>
        <v>25.799999999999997</v>
      </c>
      <c r="AP258" s="94">
        <f t="shared" si="353"/>
        <v>24.5</v>
      </c>
      <c r="AQ258" s="94">
        <f t="shared" si="353"/>
        <v>524.4</v>
      </c>
      <c r="AR258" s="94">
        <f t="shared" si="353"/>
        <v>497.6</v>
      </c>
      <c r="AS258" s="94">
        <f t="shared" si="353"/>
        <v>100.7</v>
      </c>
      <c r="AT258" s="94">
        <f t="shared" si="353"/>
        <v>0</v>
      </c>
      <c r="AU258" s="94">
        <f t="shared" si="353"/>
        <v>0</v>
      </c>
      <c r="AV258" s="94">
        <f t="shared" si="353"/>
        <v>0</v>
      </c>
      <c r="AW258" s="94">
        <f t="shared" si="353"/>
        <v>14.1</v>
      </c>
      <c r="AX258" s="94">
        <f t="shared" si="353"/>
        <v>0</v>
      </c>
      <c r="AY258" s="146">
        <f t="shared" si="263"/>
        <v>0.70000000000027285</v>
      </c>
      <c r="AZ258" s="146">
        <f t="shared" si="263"/>
        <v>0.30000000000006821</v>
      </c>
      <c r="BA258" s="146">
        <f t="shared" si="263"/>
        <v>0</v>
      </c>
      <c r="BB258" s="146">
        <f t="shared" si="259"/>
        <v>0</v>
      </c>
      <c r="BC258" s="146">
        <f t="shared" si="259"/>
        <v>0</v>
      </c>
      <c r="BD258" s="146">
        <f t="shared" si="259"/>
        <v>0</v>
      </c>
      <c r="BE258" s="146">
        <f t="shared" si="293"/>
        <v>3.1000000000000014</v>
      </c>
      <c r="BF258" s="146">
        <f t="shared" si="293"/>
        <v>2.6000000000000014</v>
      </c>
      <c r="BG258" s="146">
        <f t="shared" si="293"/>
        <v>-2.3999999999999773</v>
      </c>
      <c r="BH258" s="146">
        <f t="shared" si="293"/>
        <v>-2.3000000000000114</v>
      </c>
      <c r="BI258" s="146">
        <f t="shared" si="293"/>
        <v>0</v>
      </c>
      <c r="BJ258" s="146">
        <f t="shared" si="293"/>
        <v>0</v>
      </c>
      <c r="BK258" s="146">
        <f t="shared" si="293"/>
        <v>0</v>
      </c>
      <c r="BL258" s="146">
        <f t="shared" si="292"/>
        <v>0</v>
      </c>
      <c r="BM258" s="146">
        <f t="shared" si="292"/>
        <v>0</v>
      </c>
      <c r="BN258" s="146">
        <f t="shared" si="292"/>
        <v>0</v>
      </c>
      <c r="BO258" s="181">
        <f t="shared" si="290"/>
        <v>2.7267077484793845E-13</v>
      </c>
    </row>
    <row r="259" spans="1:67" x14ac:dyDescent="0.25">
      <c r="A259" s="27"/>
      <c r="B259" s="19" t="s">
        <v>308</v>
      </c>
      <c r="C259" s="139">
        <f t="shared" ref="C259:D263" si="354">E259+G259+I259+K259+M259+O259+Q259</f>
        <v>1243.2</v>
      </c>
      <c r="D259" s="139">
        <f t="shared" si="354"/>
        <v>1001.6</v>
      </c>
      <c r="E259" s="6">
        <v>577.5</v>
      </c>
      <c r="F259" s="6">
        <v>479.2</v>
      </c>
      <c r="G259" s="6"/>
      <c r="H259" s="6"/>
      <c r="I259" s="6">
        <f>SUM(I260:I263)</f>
        <v>28.9</v>
      </c>
      <c r="J259" s="6">
        <f>SUM(J260:J263)</f>
        <v>27.1</v>
      </c>
      <c r="K259" s="6">
        <v>522</v>
      </c>
      <c r="L259" s="6">
        <v>495.3</v>
      </c>
      <c r="M259" s="6">
        <v>100.7</v>
      </c>
      <c r="N259" s="117"/>
      <c r="O259" s="117"/>
      <c r="P259" s="117"/>
      <c r="Q259" s="188">
        <f>'[1]4 priedas_ nepanaudotos lėšos'!C94</f>
        <v>14.1</v>
      </c>
      <c r="R259" s="188">
        <f>'[1]4 priedas_ nepanaudotos lėšos'!D94</f>
        <v>0</v>
      </c>
      <c r="S259" s="139">
        <f t="shared" ref="S259:T263" si="355">U259+W259+Y259+AA259+AC259+AE259+AG259</f>
        <v>-0.70000000000000018</v>
      </c>
      <c r="T259" s="139">
        <f t="shared" si="355"/>
        <v>-0.30000000000000027</v>
      </c>
      <c r="U259" s="119"/>
      <c r="V259" s="119"/>
      <c r="W259" s="120"/>
      <c r="X259" s="120"/>
      <c r="Y259" s="120">
        <f>SUM(Y260:Y263)</f>
        <v>-3.1</v>
      </c>
      <c r="Z259" s="120">
        <f>SUM(Z260:Z263)</f>
        <v>-2.6</v>
      </c>
      <c r="AA259" s="119">
        <v>2.4</v>
      </c>
      <c r="AB259" s="120">
        <v>2.2999999999999998</v>
      </c>
      <c r="AC259" s="119"/>
      <c r="AD259" s="119"/>
      <c r="AE259" s="119"/>
      <c r="AF259" s="119"/>
      <c r="AG259" s="196">
        <f>'[1]4 priedas_ nepanaudotos lėšos'!O94</f>
        <v>0</v>
      </c>
      <c r="AH259" s="196">
        <f>'[1]4 priedas_ nepanaudotos lėšos'!P94</f>
        <v>0</v>
      </c>
      <c r="AI259" s="101">
        <f t="shared" ref="AI259:AJ263" si="356">AK259+AM259+AO259+AQ259+AS259+AU259+AW259</f>
        <v>1242.4999999999998</v>
      </c>
      <c r="AJ259" s="101">
        <f t="shared" si="356"/>
        <v>1001.3</v>
      </c>
      <c r="AK259" s="5">
        <f>E259+U259</f>
        <v>577.5</v>
      </c>
      <c r="AL259" s="5">
        <f t="shared" ref="AL259:AX263" si="357">F259+V259</f>
        <v>479.2</v>
      </c>
      <c r="AM259" s="5">
        <f t="shared" si="357"/>
        <v>0</v>
      </c>
      <c r="AN259" s="5">
        <f t="shared" si="357"/>
        <v>0</v>
      </c>
      <c r="AO259" s="5">
        <f t="shared" si="357"/>
        <v>25.799999999999997</v>
      </c>
      <c r="AP259" s="5">
        <f t="shared" si="357"/>
        <v>24.5</v>
      </c>
      <c r="AQ259" s="5">
        <f t="shared" si="357"/>
        <v>524.4</v>
      </c>
      <c r="AR259" s="5">
        <f t="shared" si="357"/>
        <v>497.6</v>
      </c>
      <c r="AS259" s="5">
        <f t="shared" si="357"/>
        <v>100.7</v>
      </c>
      <c r="AT259" s="5">
        <f t="shared" si="357"/>
        <v>0</v>
      </c>
      <c r="AU259" s="5">
        <f t="shared" si="357"/>
        <v>0</v>
      </c>
      <c r="AV259" s="5">
        <f t="shared" si="357"/>
        <v>0</v>
      </c>
      <c r="AW259" s="5">
        <f t="shared" si="357"/>
        <v>14.1</v>
      </c>
      <c r="AX259" s="5">
        <f t="shared" si="357"/>
        <v>0</v>
      </c>
      <c r="AY259" s="146">
        <f t="shared" si="263"/>
        <v>0.70000000000027285</v>
      </c>
      <c r="AZ259" s="146">
        <f t="shared" si="263"/>
        <v>0.30000000000006821</v>
      </c>
      <c r="BA259" s="146">
        <f t="shared" si="263"/>
        <v>0</v>
      </c>
      <c r="BB259" s="146">
        <f t="shared" si="259"/>
        <v>0</v>
      </c>
      <c r="BC259" s="146">
        <f t="shared" si="259"/>
        <v>0</v>
      </c>
      <c r="BD259" s="146">
        <f t="shared" si="259"/>
        <v>0</v>
      </c>
      <c r="BE259" s="146">
        <f t="shared" si="293"/>
        <v>3.1000000000000014</v>
      </c>
      <c r="BF259" s="146">
        <f t="shared" si="293"/>
        <v>2.6000000000000014</v>
      </c>
      <c r="BG259" s="146">
        <f t="shared" si="293"/>
        <v>-2.3999999999999773</v>
      </c>
      <c r="BH259" s="146">
        <f t="shared" si="293"/>
        <v>-2.3000000000000114</v>
      </c>
      <c r="BI259" s="146">
        <f t="shared" si="293"/>
        <v>0</v>
      </c>
      <c r="BJ259" s="146">
        <f t="shared" si="293"/>
        <v>0</v>
      </c>
      <c r="BK259" s="146">
        <f t="shared" si="293"/>
        <v>0</v>
      </c>
      <c r="BL259" s="146">
        <f t="shared" si="292"/>
        <v>0</v>
      </c>
      <c r="BM259" s="146">
        <f t="shared" si="292"/>
        <v>0</v>
      </c>
      <c r="BN259" s="146">
        <f t="shared" si="292"/>
        <v>0</v>
      </c>
      <c r="BO259" s="181">
        <f t="shared" si="290"/>
        <v>2.7267077484793845E-13</v>
      </c>
    </row>
    <row r="260" spans="1:67" ht="26.4" x14ac:dyDescent="0.25">
      <c r="A260" s="27"/>
      <c r="B260" s="29" t="s">
        <v>263</v>
      </c>
      <c r="C260" s="140">
        <f>E260+G260+I260+K260+M260+O260+Q260</f>
        <v>6.4</v>
      </c>
      <c r="D260" s="141">
        <f t="shared" si="354"/>
        <v>5</v>
      </c>
      <c r="E260" s="6"/>
      <c r="F260" s="6"/>
      <c r="G260" s="6"/>
      <c r="H260" s="6"/>
      <c r="I260" s="122">
        <v>6.4</v>
      </c>
      <c r="J260" s="122">
        <v>5</v>
      </c>
      <c r="K260" s="6"/>
      <c r="L260" s="6"/>
      <c r="M260" s="6"/>
      <c r="N260" s="6"/>
      <c r="O260" s="6"/>
      <c r="P260" s="6"/>
      <c r="Q260" s="188"/>
      <c r="R260" s="188"/>
      <c r="S260" s="140">
        <f>U260+W260+Y260+AA260+AC260+AE260+AG260</f>
        <v>-3.1</v>
      </c>
      <c r="T260" s="141">
        <f t="shared" si="355"/>
        <v>-2.6</v>
      </c>
      <c r="U260" s="120"/>
      <c r="V260" s="120"/>
      <c r="W260" s="120"/>
      <c r="X260" s="120"/>
      <c r="Y260" s="120">
        <v>-3.1</v>
      </c>
      <c r="Z260" s="120">
        <v>-2.6</v>
      </c>
      <c r="AA260" s="120"/>
      <c r="AB260" s="120"/>
      <c r="AC260" s="120"/>
      <c r="AD260" s="120"/>
      <c r="AE260" s="120"/>
      <c r="AF260" s="120"/>
      <c r="AG260" s="197"/>
      <c r="AH260" s="197"/>
      <c r="AI260" s="128">
        <f>AK260+AM260+AO260+AQ260+AS260+AU260+AW260</f>
        <v>3.3000000000000003</v>
      </c>
      <c r="AJ260" s="129">
        <f t="shared" si="356"/>
        <v>2.4</v>
      </c>
      <c r="AK260" s="102">
        <f t="shared" ref="AK260:AK263" si="358">E260+U260</f>
        <v>0</v>
      </c>
      <c r="AL260" s="102">
        <f t="shared" si="357"/>
        <v>0</v>
      </c>
      <c r="AM260" s="102">
        <f t="shared" si="357"/>
        <v>0</v>
      </c>
      <c r="AN260" s="102">
        <f t="shared" si="357"/>
        <v>0</v>
      </c>
      <c r="AO260" s="102">
        <f t="shared" si="357"/>
        <v>3.3000000000000003</v>
      </c>
      <c r="AP260" s="102">
        <f t="shared" si="357"/>
        <v>2.4</v>
      </c>
      <c r="AQ260" s="102">
        <f t="shared" si="357"/>
        <v>0</v>
      </c>
      <c r="AR260" s="102">
        <f t="shared" si="357"/>
        <v>0</v>
      </c>
      <c r="AS260" s="102">
        <f t="shared" si="357"/>
        <v>0</v>
      </c>
      <c r="AT260" s="102">
        <f t="shared" si="357"/>
        <v>0</v>
      </c>
      <c r="AU260" s="102">
        <f t="shared" si="357"/>
        <v>0</v>
      </c>
      <c r="AV260" s="102">
        <f t="shared" si="357"/>
        <v>0</v>
      </c>
      <c r="AW260" s="102">
        <f t="shared" si="357"/>
        <v>0</v>
      </c>
      <c r="AX260" s="102">
        <f t="shared" si="357"/>
        <v>0</v>
      </c>
      <c r="AY260" s="146">
        <f t="shared" si="263"/>
        <v>3.1</v>
      </c>
      <c r="AZ260" s="146">
        <f t="shared" si="263"/>
        <v>2.6</v>
      </c>
      <c r="BA260" s="146">
        <f t="shared" si="263"/>
        <v>0</v>
      </c>
      <c r="BB260" s="146">
        <f t="shared" si="259"/>
        <v>0</v>
      </c>
      <c r="BC260" s="146">
        <f t="shared" si="259"/>
        <v>0</v>
      </c>
      <c r="BD260" s="146">
        <f t="shared" si="259"/>
        <v>0</v>
      </c>
      <c r="BE260" s="146">
        <f t="shared" si="293"/>
        <v>3.1</v>
      </c>
      <c r="BF260" s="146">
        <f t="shared" si="293"/>
        <v>2.6</v>
      </c>
      <c r="BG260" s="146">
        <f t="shared" si="293"/>
        <v>0</v>
      </c>
      <c r="BH260" s="146">
        <f t="shared" si="293"/>
        <v>0</v>
      </c>
      <c r="BI260" s="146">
        <f t="shared" si="293"/>
        <v>0</v>
      </c>
      <c r="BJ260" s="146">
        <f t="shared" si="293"/>
        <v>0</v>
      </c>
      <c r="BK260" s="146">
        <f t="shared" si="293"/>
        <v>0</v>
      </c>
      <c r="BL260" s="146">
        <f t="shared" si="292"/>
        <v>0</v>
      </c>
      <c r="BM260" s="146">
        <f t="shared" si="292"/>
        <v>0</v>
      </c>
      <c r="BN260" s="146">
        <f t="shared" si="292"/>
        <v>0</v>
      </c>
      <c r="BO260" s="181">
        <f t="shared" si="290"/>
        <v>0</v>
      </c>
    </row>
    <row r="261" spans="1:67" ht="26.4" x14ac:dyDescent="0.25">
      <c r="A261" s="27"/>
      <c r="B261" s="29" t="s">
        <v>310</v>
      </c>
      <c r="C261" s="140">
        <f t="shared" ref="C261:C263" si="359">E261+G261+I261+K261+M261+O261+Q261</f>
        <v>17.100000000000001</v>
      </c>
      <c r="D261" s="141">
        <f t="shared" si="354"/>
        <v>16.8</v>
      </c>
      <c r="E261" s="6"/>
      <c r="F261" s="6"/>
      <c r="G261" s="6"/>
      <c r="H261" s="6"/>
      <c r="I261" s="122">
        <v>17.100000000000001</v>
      </c>
      <c r="J261" s="122">
        <v>16.8</v>
      </c>
      <c r="K261" s="6"/>
      <c r="L261" s="6"/>
      <c r="M261" s="6"/>
      <c r="N261" s="6"/>
      <c r="O261" s="6"/>
      <c r="P261" s="6"/>
      <c r="Q261" s="188"/>
      <c r="R261" s="188"/>
      <c r="S261" s="140">
        <f t="shared" ref="S261:S263" si="360">U261+W261+Y261+AA261+AC261+AE261+AG261</f>
        <v>0</v>
      </c>
      <c r="T261" s="141">
        <f t="shared" si="355"/>
        <v>0</v>
      </c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97"/>
      <c r="AH261" s="197"/>
      <c r="AI261" s="128">
        <f t="shared" ref="AI261:AI263" si="361">AK261+AM261+AO261+AQ261+AS261+AU261+AW261</f>
        <v>17.100000000000001</v>
      </c>
      <c r="AJ261" s="129">
        <f t="shared" si="356"/>
        <v>16.8</v>
      </c>
      <c r="AK261" s="102">
        <f t="shared" si="358"/>
        <v>0</v>
      </c>
      <c r="AL261" s="102">
        <f t="shared" si="357"/>
        <v>0</v>
      </c>
      <c r="AM261" s="102">
        <f t="shared" si="357"/>
        <v>0</v>
      </c>
      <c r="AN261" s="102">
        <f t="shared" si="357"/>
        <v>0</v>
      </c>
      <c r="AO261" s="102">
        <f t="shared" si="357"/>
        <v>17.100000000000001</v>
      </c>
      <c r="AP261" s="102">
        <f t="shared" si="357"/>
        <v>16.8</v>
      </c>
      <c r="AQ261" s="102">
        <f t="shared" si="357"/>
        <v>0</v>
      </c>
      <c r="AR261" s="102">
        <f t="shared" si="357"/>
        <v>0</v>
      </c>
      <c r="AS261" s="102">
        <f t="shared" si="357"/>
        <v>0</v>
      </c>
      <c r="AT261" s="102">
        <f t="shared" si="357"/>
        <v>0</v>
      </c>
      <c r="AU261" s="102">
        <f t="shared" si="357"/>
        <v>0</v>
      </c>
      <c r="AV261" s="102">
        <f t="shared" si="357"/>
        <v>0</v>
      </c>
      <c r="AW261" s="102">
        <f t="shared" si="357"/>
        <v>0</v>
      </c>
      <c r="AX261" s="102">
        <f t="shared" si="357"/>
        <v>0</v>
      </c>
      <c r="AY261" s="146">
        <f t="shared" si="263"/>
        <v>0</v>
      </c>
      <c r="AZ261" s="146">
        <f t="shared" si="263"/>
        <v>0</v>
      </c>
      <c r="BA261" s="146">
        <f t="shared" si="263"/>
        <v>0</v>
      </c>
      <c r="BB261" s="146">
        <f t="shared" si="259"/>
        <v>0</v>
      </c>
      <c r="BC261" s="146">
        <f t="shared" si="259"/>
        <v>0</v>
      </c>
      <c r="BD261" s="146">
        <f t="shared" si="259"/>
        <v>0</v>
      </c>
      <c r="BE261" s="146">
        <f t="shared" si="293"/>
        <v>0</v>
      </c>
      <c r="BF261" s="146">
        <f t="shared" si="293"/>
        <v>0</v>
      </c>
      <c r="BG261" s="146">
        <f t="shared" si="293"/>
        <v>0</v>
      </c>
      <c r="BH261" s="146">
        <f t="shared" si="293"/>
        <v>0</v>
      </c>
      <c r="BI261" s="146">
        <f t="shared" si="293"/>
        <v>0</v>
      </c>
      <c r="BJ261" s="146">
        <f t="shared" si="293"/>
        <v>0</v>
      </c>
      <c r="BK261" s="146">
        <f t="shared" si="293"/>
        <v>0</v>
      </c>
      <c r="BL261" s="146">
        <f t="shared" si="292"/>
        <v>0</v>
      </c>
      <c r="BM261" s="146">
        <f t="shared" si="292"/>
        <v>0</v>
      </c>
      <c r="BN261" s="146">
        <f t="shared" si="292"/>
        <v>0</v>
      </c>
      <c r="BO261" s="181">
        <f t="shared" si="290"/>
        <v>0</v>
      </c>
    </row>
    <row r="262" spans="1:67" ht="40.200000000000003" x14ac:dyDescent="0.3">
      <c r="A262" s="27"/>
      <c r="B262" s="29" t="s">
        <v>408</v>
      </c>
      <c r="C262" s="140">
        <f>E262+G262+I262+K262+M262+O262+Q262</f>
        <v>1</v>
      </c>
      <c r="D262" s="141">
        <f t="shared" si="354"/>
        <v>1</v>
      </c>
      <c r="E262" s="122"/>
      <c r="F262" s="122"/>
      <c r="G262" s="125"/>
      <c r="H262" s="125"/>
      <c r="I262" s="122">
        <v>1</v>
      </c>
      <c r="J262" s="122">
        <v>1</v>
      </c>
      <c r="K262" s="125"/>
      <c r="L262" s="125"/>
      <c r="M262" s="125"/>
      <c r="N262" s="125"/>
      <c r="O262" s="125"/>
      <c r="P262" s="125"/>
      <c r="Q262" s="192"/>
      <c r="R262" s="192"/>
      <c r="S262" s="140">
        <f>U262+W262+Y262+AA262+AC262+AE262+AG262</f>
        <v>0</v>
      </c>
      <c r="T262" s="141">
        <f t="shared" si="355"/>
        <v>0</v>
      </c>
      <c r="U262" s="127"/>
      <c r="V262" s="127"/>
      <c r="W262" s="127"/>
      <c r="X262" s="127"/>
      <c r="Y262" s="120"/>
      <c r="Z262" s="120"/>
      <c r="AA262" s="127"/>
      <c r="AB262" s="127"/>
      <c r="AC262" s="127"/>
      <c r="AD262" s="127"/>
      <c r="AE262" s="127"/>
      <c r="AF262" s="127"/>
      <c r="AG262" s="201"/>
      <c r="AH262" s="201"/>
      <c r="AI262" s="128">
        <f>AK262+AM262+AO262+AQ262+AS262+AU262+AW262</f>
        <v>1</v>
      </c>
      <c r="AJ262" s="129">
        <f t="shared" si="356"/>
        <v>1</v>
      </c>
      <c r="AK262" s="102">
        <f t="shared" si="358"/>
        <v>0</v>
      </c>
      <c r="AL262" s="102">
        <f t="shared" si="357"/>
        <v>0</v>
      </c>
      <c r="AM262" s="102">
        <f t="shared" si="357"/>
        <v>0</v>
      </c>
      <c r="AN262" s="102">
        <f t="shared" si="357"/>
        <v>0</v>
      </c>
      <c r="AO262" s="102">
        <f t="shared" si="357"/>
        <v>1</v>
      </c>
      <c r="AP262" s="102">
        <f t="shared" si="357"/>
        <v>1</v>
      </c>
      <c r="AQ262" s="102">
        <f t="shared" si="357"/>
        <v>0</v>
      </c>
      <c r="AR262" s="102">
        <f t="shared" si="357"/>
        <v>0</v>
      </c>
      <c r="AS262" s="102">
        <f t="shared" si="357"/>
        <v>0</v>
      </c>
      <c r="AT262" s="102">
        <f t="shared" si="357"/>
        <v>0</v>
      </c>
      <c r="AU262" s="102">
        <f t="shared" si="357"/>
        <v>0</v>
      </c>
      <c r="AV262" s="102">
        <f t="shared" si="357"/>
        <v>0</v>
      </c>
      <c r="AW262" s="102">
        <f t="shared" si="357"/>
        <v>0</v>
      </c>
      <c r="AX262" s="102">
        <f t="shared" si="357"/>
        <v>0</v>
      </c>
      <c r="AY262" s="146">
        <f t="shared" si="263"/>
        <v>0</v>
      </c>
      <c r="AZ262" s="146">
        <f t="shared" si="263"/>
        <v>0</v>
      </c>
      <c r="BA262" s="146">
        <f t="shared" si="263"/>
        <v>0</v>
      </c>
      <c r="BB262" s="146">
        <f t="shared" si="259"/>
        <v>0</v>
      </c>
      <c r="BC262" s="146">
        <f t="shared" si="259"/>
        <v>0</v>
      </c>
      <c r="BD262" s="146">
        <f t="shared" si="259"/>
        <v>0</v>
      </c>
      <c r="BE262" s="146">
        <f t="shared" si="293"/>
        <v>0</v>
      </c>
      <c r="BF262" s="146">
        <f t="shared" si="293"/>
        <v>0</v>
      </c>
      <c r="BG262" s="146">
        <f t="shared" si="293"/>
        <v>0</v>
      </c>
      <c r="BH262" s="146">
        <f t="shared" si="293"/>
        <v>0</v>
      </c>
      <c r="BI262" s="146">
        <f t="shared" si="293"/>
        <v>0</v>
      </c>
      <c r="BJ262" s="146">
        <f t="shared" si="293"/>
        <v>0</v>
      </c>
      <c r="BK262" s="146">
        <f t="shared" si="293"/>
        <v>0</v>
      </c>
      <c r="BL262" s="146">
        <f t="shared" si="292"/>
        <v>0</v>
      </c>
      <c r="BM262" s="146">
        <f t="shared" si="292"/>
        <v>0</v>
      </c>
      <c r="BN262" s="146">
        <f t="shared" si="292"/>
        <v>0</v>
      </c>
      <c r="BO262" s="181">
        <f t="shared" si="290"/>
        <v>0</v>
      </c>
    </row>
    <row r="263" spans="1:67" ht="39.6" x14ac:dyDescent="0.25">
      <c r="A263" s="30"/>
      <c r="B263" s="29" t="s">
        <v>309</v>
      </c>
      <c r="C263" s="140">
        <f t="shared" si="359"/>
        <v>4.4000000000000004</v>
      </c>
      <c r="D263" s="141">
        <f t="shared" si="354"/>
        <v>4.3</v>
      </c>
      <c r="E263" s="6"/>
      <c r="F263" s="6"/>
      <c r="G263" s="6"/>
      <c r="H263" s="6"/>
      <c r="I263" s="122">
        <v>4.4000000000000004</v>
      </c>
      <c r="J263" s="122">
        <v>4.3</v>
      </c>
      <c r="K263" s="6"/>
      <c r="L263" s="6"/>
      <c r="M263" s="6"/>
      <c r="N263" s="6"/>
      <c r="O263" s="6"/>
      <c r="P263" s="6"/>
      <c r="Q263" s="188"/>
      <c r="R263" s="188"/>
      <c r="S263" s="140">
        <f t="shared" si="360"/>
        <v>0</v>
      </c>
      <c r="T263" s="141">
        <f t="shared" si="355"/>
        <v>0</v>
      </c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97"/>
      <c r="AH263" s="197"/>
      <c r="AI263" s="128">
        <f t="shared" si="361"/>
        <v>4.4000000000000004</v>
      </c>
      <c r="AJ263" s="129">
        <f t="shared" si="356"/>
        <v>4.3</v>
      </c>
      <c r="AK263" s="102">
        <f t="shared" si="358"/>
        <v>0</v>
      </c>
      <c r="AL263" s="102">
        <f t="shared" si="357"/>
        <v>0</v>
      </c>
      <c r="AM263" s="102">
        <f t="shared" si="357"/>
        <v>0</v>
      </c>
      <c r="AN263" s="102">
        <f t="shared" si="357"/>
        <v>0</v>
      </c>
      <c r="AO263" s="102">
        <f t="shared" si="357"/>
        <v>4.4000000000000004</v>
      </c>
      <c r="AP263" s="102">
        <f t="shared" si="357"/>
        <v>4.3</v>
      </c>
      <c r="AQ263" s="102">
        <f t="shared" si="357"/>
        <v>0</v>
      </c>
      <c r="AR263" s="102">
        <f t="shared" si="357"/>
        <v>0</v>
      </c>
      <c r="AS263" s="102">
        <f t="shared" si="357"/>
        <v>0</v>
      </c>
      <c r="AT263" s="102">
        <f t="shared" si="357"/>
        <v>0</v>
      </c>
      <c r="AU263" s="102">
        <f t="shared" si="357"/>
        <v>0</v>
      </c>
      <c r="AV263" s="102">
        <f t="shared" si="357"/>
        <v>0</v>
      </c>
      <c r="AW263" s="102">
        <f t="shared" si="357"/>
        <v>0</v>
      </c>
      <c r="AX263" s="102">
        <f t="shared" si="357"/>
        <v>0</v>
      </c>
      <c r="AY263" s="146">
        <f t="shared" si="263"/>
        <v>0</v>
      </c>
      <c r="AZ263" s="146">
        <f t="shared" si="263"/>
        <v>0</v>
      </c>
      <c r="BA263" s="146">
        <f t="shared" si="263"/>
        <v>0</v>
      </c>
      <c r="BB263" s="146">
        <f t="shared" si="259"/>
        <v>0</v>
      </c>
      <c r="BC263" s="146">
        <f t="shared" si="259"/>
        <v>0</v>
      </c>
      <c r="BD263" s="146">
        <f t="shared" si="259"/>
        <v>0</v>
      </c>
      <c r="BE263" s="146">
        <f t="shared" si="293"/>
        <v>0</v>
      </c>
      <c r="BF263" s="146">
        <f t="shared" si="293"/>
        <v>0</v>
      </c>
      <c r="BG263" s="146">
        <f t="shared" si="293"/>
        <v>0</v>
      </c>
      <c r="BH263" s="146">
        <f t="shared" si="293"/>
        <v>0</v>
      </c>
      <c r="BI263" s="146">
        <f t="shared" si="293"/>
        <v>0</v>
      </c>
      <c r="BJ263" s="146">
        <f t="shared" si="293"/>
        <v>0</v>
      </c>
      <c r="BK263" s="146">
        <f t="shared" si="293"/>
        <v>0</v>
      </c>
      <c r="BL263" s="146">
        <f t="shared" si="292"/>
        <v>0</v>
      </c>
      <c r="BM263" s="146">
        <f t="shared" si="292"/>
        <v>0</v>
      </c>
      <c r="BN263" s="146">
        <f t="shared" si="292"/>
        <v>0</v>
      </c>
      <c r="BO263" s="181">
        <f t="shared" si="290"/>
        <v>0</v>
      </c>
    </row>
    <row r="264" spans="1:67" ht="15" customHeight="1" x14ac:dyDescent="0.25">
      <c r="A264" s="26" t="s">
        <v>42</v>
      </c>
      <c r="B264" s="105" t="s">
        <v>332</v>
      </c>
      <c r="C264" s="136">
        <f>C265</f>
        <v>1088.7</v>
      </c>
      <c r="D264" s="137">
        <f t="shared" ref="D264:R264" si="362">D265</f>
        <v>1008.7999999999998</v>
      </c>
      <c r="E264" s="117">
        <f t="shared" si="362"/>
        <v>843.9</v>
      </c>
      <c r="F264" s="117">
        <f t="shared" si="362"/>
        <v>800.3</v>
      </c>
      <c r="G264" s="117">
        <f t="shared" si="362"/>
        <v>0</v>
      </c>
      <c r="H264" s="117">
        <f t="shared" si="362"/>
        <v>0</v>
      </c>
      <c r="I264" s="117">
        <f t="shared" si="362"/>
        <v>94.6</v>
      </c>
      <c r="J264" s="117">
        <f t="shared" si="362"/>
        <v>93.3</v>
      </c>
      <c r="K264" s="117">
        <f t="shared" si="362"/>
        <v>62.3</v>
      </c>
      <c r="L264" s="117">
        <f t="shared" si="362"/>
        <v>61.4</v>
      </c>
      <c r="M264" s="117">
        <f t="shared" si="362"/>
        <v>70</v>
      </c>
      <c r="N264" s="117">
        <f t="shared" si="362"/>
        <v>48</v>
      </c>
      <c r="O264" s="117">
        <f t="shared" si="362"/>
        <v>0</v>
      </c>
      <c r="P264" s="117">
        <f t="shared" si="362"/>
        <v>0</v>
      </c>
      <c r="Q264" s="187">
        <f t="shared" si="362"/>
        <v>17.899999999999999</v>
      </c>
      <c r="R264" s="187">
        <f t="shared" si="362"/>
        <v>5.8</v>
      </c>
      <c r="S264" s="136">
        <f>S265</f>
        <v>0</v>
      </c>
      <c r="T264" s="137">
        <f t="shared" ref="T264:AH264" si="363">T265</f>
        <v>6</v>
      </c>
      <c r="U264" s="119">
        <f t="shared" si="363"/>
        <v>0</v>
      </c>
      <c r="V264" s="119">
        <f t="shared" si="363"/>
        <v>6</v>
      </c>
      <c r="W264" s="119">
        <f t="shared" si="363"/>
        <v>0</v>
      </c>
      <c r="X264" s="119">
        <f t="shared" si="363"/>
        <v>0</v>
      </c>
      <c r="Y264" s="119">
        <f t="shared" si="363"/>
        <v>0</v>
      </c>
      <c r="Z264" s="119">
        <f t="shared" si="363"/>
        <v>0</v>
      </c>
      <c r="AA264" s="119">
        <f t="shared" si="363"/>
        <v>0</v>
      </c>
      <c r="AB264" s="119">
        <f t="shared" si="363"/>
        <v>0</v>
      </c>
      <c r="AC264" s="119">
        <f t="shared" si="363"/>
        <v>0</v>
      </c>
      <c r="AD264" s="119">
        <f t="shared" si="363"/>
        <v>0</v>
      </c>
      <c r="AE264" s="119">
        <f t="shared" si="363"/>
        <v>0</v>
      </c>
      <c r="AF264" s="119">
        <f t="shared" si="363"/>
        <v>0</v>
      </c>
      <c r="AG264" s="196">
        <f t="shared" si="363"/>
        <v>0</v>
      </c>
      <c r="AH264" s="196">
        <f t="shared" si="363"/>
        <v>0</v>
      </c>
      <c r="AI264" s="13">
        <f>AI265</f>
        <v>1088.7</v>
      </c>
      <c r="AJ264" s="11">
        <f t="shared" ref="AJ264:AX264" si="364">AJ265</f>
        <v>1014.7999999999998</v>
      </c>
      <c r="AK264" s="94">
        <f t="shared" si="364"/>
        <v>843.9</v>
      </c>
      <c r="AL264" s="94">
        <f t="shared" si="364"/>
        <v>806.3</v>
      </c>
      <c r="AM264" s="94">
        <f t="shared" si="364"/>
        <v>0</v>
      </c>
      <c r="AN264" s="94">
        <f t="shared" si="364"/>
        <v>0</v>
      </c>
      <c r="AO264" s="94">
        <f t="shared" si="364"/>
        <v>94.6</v>
      </c>
      <c r="AP264" s="94">
        <f t="shared" si="364"/>
        <v>93.3</v>
      </c>
      <c r="AQ264" s="94">
        <f t="shared" si="364"/>
        <v>62.3</v>
      </c>
      <c r="AR264" s="94">
        <f t="shared" si="364"/>
        <v>61.4</v>
      </c>
      <c r="AS264" s="94">
        <f t="shared" si="364"/>
        <v>70</v>
      </c>
      <c r="AT264" s="94">
        <f t="shared" si="364"/>
        <v>48</v>
      </c>
      <c r="AU264" s="94">
        <f t="shared" si="364"/>
        <v>0</v>
      </c>
      <c r="AV264" s="94">
        <f t="shared" si="364"/>
        <v>0</v>
      </c>
      <c r="AW264" s="94">
        <f t="shared" si="364"/>
        <v>17.899999999999999</v>
      </c>
      <c r="AX264" s="94">
        <f t="shared" si="364"/>
        <v>5.8</v>
      </c>
      <c r="AY264" s="146">
        <f t="shared" si="263"/>
        <v>0</v>
      </c>
      <c r="AZ264" s="146">
        <f t="shared" si="263"/>
        <v>-6</v>
      </c>
      <c r="BA264" s="146">
        <f t="shared" si="263"/>
        <v>0</v>
      </c>
      <c r="BB264" s="146">
        <f t="shared" si="259"/>
        <v>-6</v>
      </c>
      <c r="BC264" s="146">
        <f t="shared" si="259"/>
        <v>0</v>
      </c>
      <c r="BD264" s="146">
        <f t="shared" si="259"/>
        <v>0</v>
      </c>
      <c r="BE264" s="146">
        <f t="shared" si="293"/>
        <v>0</v>
      </c>
      <c r="BF264" s="146">
        <f t="shared" ref="BF264:BN332" si="365">J264-AP264</f>
        <v>0</v>
      </c>
      <c r="BG264" s="146">
        <f t="shared" si="365"/>
        <v>0</v>
      </c>
      <c r="BH264" s="146">
        <f t="shared" si="365"/>
        <v>0</v>
      </c>
      <c r="BI264" s="146">
        <f t="shared" si="365"/>
        <v>0</v>
      </c>
      <c r="BJ264" s="146">
        <f t="shared" si="365"/>
        <v>0</v>
      </c>
      <c r="BK264" s="146">
        <f t="shared" si="365"/>
        <v>0</v>
      </c>
      <c r="BL264" s="146">
        <f t="shared" si="292"/>
        <v>0</v>
      </c>
      <c r="BM264" s="146">
        <f t="shared" si="292"/>
        <v>0</v>
      </c>
      <c r="BN264" s="146">
        <f t="shared" si="292"/>
        <v>0</v>
      </c>
      <c r="BO264" s="181">
        <f t="shared" si="290"/>
        <v>0</v>
      </c>
    </row>
    <row r="265" spans="1:67" x14ac:dyDescent="0.25">
      <c r="A265" s="27"/>
      <c r="B265" s="19" t="s">
        <v>308</v>
      </c>
      <c r="C265" s="139">
        <f t="shared" ref="C265:D266" si="366">E265+G265+I265+K265+M265+O265+Q265</f>
        <v>1088.7</v>
      </c>
      <c r="D265" s="139">
        <f t="shared" si="366"/>
        <v>1008.7999999999998</v>
      </c>
      <c r="E265" s="6">
        <v>843.9</v>
      </c>
      <c r="F265" s="6">
        <v>800.3</v>
      </c>
      <c r="G265" s="6"/>
      <c r="H265" s="6"/>
      <c r="I265" s="6">
        <f>I266</f>
        <v>94.6</v>
      </c>
      <c r="J265" s="6">
        <f>J266</f>
        <v>93.3</v>
      </c>
      <c r="K265" s="6">
        <v>62.3</v>
      </c>
      <c r="L265" s="6">
        <v>61.4</v>
      </c>
      <c r="M265" s="6">
        <v>70</v>
      </c>
      <c r="N265" s="6">
        <v>48</v>
      </c>
      <c r="O265" s="117"/>
      <c r="P265" s="117"/>
      <c r="Q265" s="188">
        <f>'[1]4 priedas_ nepanaudotos lėšos'!C96</f>
        <v>17.899999999999999</v>
      </c>
      <c r="R265" s="188">
        <f>'[1]4 priedas_ nepanaudotos lėšos'!D96</f>
        <v>5.8</v>
      </c>
      <c r="S265" s="139">
        <f t="shared" ref="S265:T266" si="367">U265+W265+Y265+AA265+AC265+AE265+AG265</f>
        <v>0</v>
      </c>
      <c r="T265" s="139">
        <f t="shared" si="367"/>
        <v>6</v>
      </c>
      <c r="U265" s="119"/>
      <c r="V265" s="119">
        <v>6</v>
      </c>
      <c r="W265" s="120"/>
      <c r="X265" s="120"/>
      <c r="Y265" s="120">
        <f>Y266</f>
        <v>0</v>
      </c>
      <c r="Z265" s="120">
        <f>Z266</f>
        <v>0</v>
      </c>
      <c r="AA265" s="119"/>
      <c r="AB265" s="119"/>
      <c r="AC265" s="119"/>
      <c r="AD265" s="119"/>
      <c r="AE265" s="119"/>
      <c r="AF265" s="119"/>
      <c r="AG265" s="196">
        <f>'[1]4 priedas_ nepanaudotos lėšos'!O96</f>
        <v>0</v>
      </c>
      <c r="AH265" s="196">
        <f>'[1]4 priedas_ nepanaudotos lėšos'!P96</f>
        <v>0</v>
      </c>
      <c r="AI265" s="101">
        <f t="shared" ref="AI265:AJ266" si="368">AK265+AM265+AO265+AQ265+AS265+AU265+AW265</f>
        <v>1088.7</v>
      </c>
      <c r="AJ265" s="101">
        <f t="shared" si="368"/>
        <v>1014.7999999999998</v>
      </c>
      <c r="AK265" s="5">
        <f>E265+U265</f>
        <v>843.9</v>
      </c>
      <c r="AL265" s="5">
        <f t="shared" ref="AL265:AX266" si="369">F265+V265</f>
        <v>806.3</v>
      </c>
      <c r="AM265" s="5">
        <f t="shared" si="369"/>
        <v>0</v>
      </c>
      <c r="AN265" s="5">
        <f t="shared" si="369"/>
        <v>0</v>
      </c>
      <c r="AO265" s="5">
        <f t="shared" si="369"/>
        <v>94.6</v>
      </c>
      <c r="AP265" s="5">
        <f t="shared" si="369"/>
        <v>93.3</v>
      </c>
      <c r="AQ265" s="5">
        <f t="shared" si="369"/>
        <v>62.3</v>
      </c>
      <c r="AR265" s="5">
        <f t="shared" si="369"/>
        <v>61.4</v>
      </c>
      <c r="AS265" s="5">
        <f t="shared" si="369"/>
        <v>70</v>
      </c>
      <c r="AT265" s="5">
        <f t="shared" si="369"/>
        <v>48</v>
      </c>
      <c r="AU265" s="5">
        <f t="shared" si="369"/>
        <v>0</v>
      </c>
      <c r="AV265" s="5">
        <f t="shared" si="369"/>
        <v>0</v>
      </c>
      <c r="AW265" s="5">
        <f t="shared" si="369"/>
        <v>17.899999999999999</v>
      </c>
      <c r="AX265" s="5">
        <f t="shared" si="369"/>
        <v>5.8</v>
      </c>
      <c r="AY265" s="146">
        <f t="shared" si="263"/>
        <v>0</v>
      </c>
      <c r="AZ265" s="146">
        <f t="shared" si="263"/>
        <v>-6</v>
      </c>
      <c r="BA265" s="146">
        <f t="shared" si="263"/>
        <v>0</v>
      </c>
      <c r="BB265" s="146">
        <f t="shared" si="259"/>
        <v>-6</v>
      </c>
      <c r="BC265" s="146">
        <f t="shared" si="259"/>
        <v>0</v>
      </c>
      <c r="BD265" s="146">
        <f t="shared" si="259"/>
        <v>0</v>
      </c>
      <c r="BE265" s="146">
        <f t="shared" si="259"/>
        <v>0</v>
      </c>
      <c r="BF265" s="146">
        <f t="shared" si="365"/>
        <v>0</v>
      </c>
      <c r="BG265" s="146">
        <f t="shared" si="365"/>
        <v>0</v>
      </c>
      <c r="BH265" s="146">
        <f t="shared" si="365"/>
        <v>0</v>
      </c>
      <c r="BI265" s="146">
        <f t="shared" si="365"/>
        <v>0</v>
      </c>
      <c r="BJ265" s="146">
        <f t="shared" si="365"/>
        <v>0</v>
      </c>
      <c r="BK265" s="146">
        <f t="shared" si="365"/>
        <v>0</v>
      </c>
      <c r="BL265" s="146">
        <f t="shared" si="292"/>
        <v>0</v>
      </c>
      <c r="BM265" s="146">
        <f t="shared" si="292"/>
        <v>0</v>
      </c>
      <c r="BN265" s="146">
        <f t="shared" si="292"/>
        <v>0</v>
      </c>
      <c r="BO265" s="181">
        <f t="shared" si="290"/>
        <v>0</v>
      </c>
    </row>
    <row r="266" spans="1:67" ht="26.4" x14ac:dyDescent="0.25">
      <c r="A266" s="27"/>
      <c r="B266" s="29" t="s">
        <v>310</v>
      </c>
      <c r="C266" s="140">
        <f>E266+G266+I266+K266+M266+O266+Q266</f>
        <v>94.6</v>
      </c>
      <c r="D266" s="141">
        <f t="shared" si="366"/>
        <v>93.3</v>
      </c>
      <c r="E266" s="124"/>
      <c r="F266" s="124"/>
      <c r="G266" s="124"/>
      <c r="H266" s="124"/>
      <c r="I266" s="124">
        <v>94.6</v>
      </c>
      <c r="J266" s="124">
        <v>93.3</v>
      </c>
      <c r="K266" s="124"/>
      <c r="L266" s="124"/>
      <c r="M266" s="124"/>
      <c r="N266" s="124"/>
      <c r="O266" s="124"/>
      <c r="P266" s="124"/>
      <c r="Q266" s="190"/>
      <c r="R266" s="190"/>
      <c r="S266" s="140">
        <f>U266+W266+Y266+AA266+AC266+AE266+AG266</f>
        <v>0</v>
      </c>
      <c r="T266" s="141">
        <f t="shared" si="367"/>
        <v>0</v>
      </c>
      <c r="U266" s="126"/>
      <c r="V266" s="126"/>
      <c r="W266" s="126"/>
      <c r="X266" s="126"/>
      <c r="Y266" s="126"/>
      <c r="Z266" s="126"/>
      <c r="AA266" s="126"/>
      <c r="AB266" s="126"/>
      <c r="AC266" s="126"/>
      <c r="AD266" s="126"/>
      <c r="AE266" s="126"/>
      <c r="AF266" s="126"/>
      <c r="AG266" s="199"/>
      <c r="AH266" s="199"/>
      <c r="AI266" s="128">
        <f>AK266+AM266+AO266+AQ266+AS266+AU266+AW266</f>
        <v>94.6</v>
      </c>
      <c r="AJ266" s="129">
        <f t="shared" si="368"/>
        <v>93.3</v>
      </c>
      <c r="AK266" s="102">
        <f t="shared" ref="AK266" si="370">E266+U266</f>
        <v>0</v>
      </c>
      <c r="AL266" s="102">
        <f t="shared" si="369"/>
        <v>0</v>
      </c>
      <c r="AM266" s="102">
        <f t="shared" si="369"/>
        <v>0</v>
      </c>
      <c r="AN266" s="102">
        <f t="shared" si="369"/>
        <v>0</v>
      </c>
      <c r="AO266" s="102">
        <f t="shared" si="369"/>
        <v>94.6</v>
      </c>
      <c r="AP266" s="102">
        <f t="shared" si="369"/>
        <v>93.3</v>
      </c>
      <c r="AQ266" s="102">
        <f t="shared" si="369"/>
        <v>0</v>
      </c>
      <c r="AR266" s="102">
        <f t="shared" si="369"/>
        <v>0</v>
      </c>
      <c r="AS266" s="102">
        <f t="shared" si="369"/>
        <v>0</v>
      </c>
      <c r="AT266" s="102">
        <f t="shared" si="369"/>
        <v>0</v>
      </c>
      <c r="AU266" s="102">
        <f t="shared" si="369"/>
        <v>0</v>
      </c>
      <c r="AV266" s="102">
        <f t="shared" si="369"/>
        <v>0</v>
      </c>
      <c r="AW266" s="102">
        <f t="shared" si="369"/>
        <v>0</v>
      </c>
      <c r="AX266" s="102">
        <f t="shared" si="369"/>
        <v>0</v>
      </c>
      <c r="AY266" s="146">
        <f t="shared" si="263"/>
        <v>0</v>
      </c>
      <c r="AZ266" s="146">
        <f t="shared" si="263"/>
        <v>0</v>
      </c>
      <c r="BA266" s="146">
        <f t="shared" si="263"/>
        <v>0</v>
      </c>
      <c r="BB266" s="146">
        <f t="shared" si="259"/>
        <v>0</v>
      </c>
      <c r="BC266" s="146">
        <f t="shared" si="259"/>
        <v>0</v>
      </c>
      <c r="BD266" s="146">
        <f t="shared" si="259"/>
        <v>0</v>
      </c>
      <c r="BE266" s="146">
        <f t="shared" si="259"/>
        <v>0</v>
      </c>
      <c r="BF266" s="146">
        <f t="shared" si="365"/>
        <v>0</v>
      </c>
      <c r="BG266" s="146">
        <f t="shared" si="365"/>
        <v>0</v>
      </c>
      <c r="BH266" s="146">
        <f t="shared" si="365"/>
        <v>0</v>
      </c>
      <c r="BI266" s="146">
        <f t="shared" si="365"/>
        <v>0</v>
      </c>
      <c r="BJ266" s="146">
        <f t="shared" si="365"/>
        <v>0</v>
      </c>
      <c r="BK266" s="146">
        <f t="shared" si="365"/>
        <v>0</v>
      </c>
      <c r="BL266" s="146">
        <f t="shared" si="292"/>
        <v>0</v>
      </c>
      <c r="BM266" s="146">
        <f t="shared" si="292"/>
        <v>0</v>
      </c>
      <c r="BN266" s="146">
        <f t="shared" si="292"/>
        <v>0</v>
      </c>
      <c r="BO266" s="181">
        <f t="shared" si="290"/>
        <v>0</v>
      </c>
    </row>
    <row r="267" spans="1:67" s="15" customFormat="1" ht="15" customHeight="1" x14ac:dyDescent="0.25">
      <c r="A267" s="26" t="s">
        <v>43</v>
      </c>
      <c r="B267" s="105" t="s">
        <v>333</v>
      </c>
      <c r="C267" s="136">
        <f>C268</f>
        <v>620.5</v>
      </c>
      <c r="D267" s="137">
        <f t="shared" ref="D267:R267" si="371">D268</f>
        <v>457</v>
      </c>
      <c r="E267" s="117">
        <f t="shared" si="371"/>
        <v>531.70000000000005</v>
      </c>
      <c r="F267" s="117">
        <f t="shared" si="371"/>
        <v>423.8</v>
      </c>
      <c r="G267" s="117">
        <f t="shared" si="371"/>
        <v>0</v>
      </c>
      <c r="H267" s="117">
        <f t="shared" si="371"/>
        <v>0</v>
      </c>
      <c r="I267" s="117">
        <f t="shared" si="371"/>
        <v>0</v>
      </c>
      <c r="J267" s="117">
        <f t="shared" si="371"/>
        <v>0</v>
      </c>
      <c r="K267" s="117">
        <f t="shared" si="371"/>
        <v>33.799999999999997</v>
      </c>
      <c r="L267" s="117">
        <f t="shared" si="371"/>
        <v>33.200000000000003</v>
      </c>
      <c r="M267" s="117">
        <f t="shared" si="371"/>
        <v>24.4</v>
      </c>
      <c r="N267" s="117">
        <f t="shared" si="371"/>
        <v>0</v>
      </c>
      <c r="O267" s="117">
        <f t="shared" si="371"/>
        <v>0</v>
      </c>
      <c r="P267" s="117">
        <f t="shared" si="371"/>
        <v>0</v>
      </c>
      <c r="Q267" s="187">
        <f t="shared" si="371"/>
        <v>30.599999999999998</v>
      </c>
      <c r="R267" s="187">
        <f t="shared" si="371"/>
        <v>0</v>
      </c>
      <c r="S267" s="136">
        <f>S268</f>
        <v>0</v>
      </c>
      <c r="T267" s="137">
        <f t="shared" ref="T267:AH267" si="372">T268</f>
        <v>0</v>
      </c>
      <c r="U267" s="119">
        <f t="shared" si="372"/>
        <v>0</v>
      </c>
      <c r="V267" s="119">
        <f t="shared" si="372"/>
        <v>0</v>
      </c>
      <c r="W267" s="119">
        <f t="shared" si="372"/>
        <v>0</v>
      </c>
      <c r="X267" s="119">
        <f t="shared" si="372"/>
        <v>0</v>
      </c>
      <c r="Y267" s="119">
        <f t="shared" si="372"/>
        <v>0</v>
      </c>
      <c r="Z267" s="119">
        <f t="shared" si="372"/>
        <v>0</v>
      </c>
      <c r="AA267" s="119">
        <f t="shared" si="372"/>
        <v>0</v>
      </c>
      <c r="AB267" s="119">
        <f t="shared" si="372"/>
        <v>0</v>
      </c>
      <c r="AC267" s="119">
        <f t="shared" si="372"/>
        <v>0</v>
      </c>
      <c r="AD267" s="119">
        <f t="shared" si="372"/>
        <v>0</v>
      </c>
      <c r="AE267" s="119">
        <f t="shared" si="372"/>
        <v>0</v>
      </c>
      <c r="AF267" s="119">
        <f t="shared" si="372"/>
        <v>0</v>
      </c>
      <c r="AG267" s="196">
        <f t="shared" si="372"/>
        <v>0</v>
      </c>
      <c r="AH267" s="196">
        <f t="shared" si="372"/>
        <v>0</v>
      </c>
      <c r="AI267" s="13">
        <f>AI268</f>
        <v>620.5</v>
      </c>
      <c r="AJ267" s="11">
        <f t="shared" ref="AJ267:AX267" si="373">AJ268</f>
        <v>457</v>
      </c>
      <c r="AK267" s="94">
        <f t="shared" si="373"/>
        <v>531.70000000000005</v>
      </c>
      <c r="AL267" s="94">
        <f t="shared" si="373"/>
        <v>423.8</v>
      </c>
      <c r="AM267" s="94">
        <f t="shared" si="373"/>
        <v>0</v>
      </c>
      <c r="AN267" s="94">
        <f t="shared" si="373"/>
        <v>0</v>
      </c>
      <c r="AO267" s="94">
        <f t="shared" si="373"/>
        <v>0</v>
      </c>
      <c r="AP267" s="94">
        <f t="shared" si="373"/>
        <v>0</v>
      </c>
      <c r="AQ267" s="94">
        <f t="shared" si="373"/>
        <v>33.799999999999997</v>
      </c>
      <c r="AR267" s="94">
        <f t="shared" si="373"/>
        <v>33.200000000000003</v>
      </c>
      <c r="AS267" s="94">
        <f t="shared" si="373"/>
        <v>24.4</v>
      </c>
      <c r="AT267" s="94">
        <f t="shared" si="373"/>
        <v>0</v>
      </c>
      <c r="AU267" s="94">
        <f t="shared" si="373"/>
        <v>0</v>
      </c>
      <c r="AV267" s="94">
        <f t="shared" si="373"/>
        <v>0</v>
      </c>
      <c r="AW267" s="94">
        <f t="shared" si="373"/>
        <v>30.599999999999998</v>
      </c>
      <c r="AX267" s="94">
        <f t="shared" si="373"/>
        <v>0</v>
      </c>
      <c r="AY267" s="146">
        <f t="shared" si="263"/>
        <v>0</v>
      </c>
      <c r="AZ267" s="146">
        <f t="shared" si="263"/>
        <v>0</v>
      </c>
      <c r="BA267" s="146">
        <f t="shared" si="263"/>
        <v>0</v>
      </c>
      <c r="BB267" s="146">
        <f t="shared" si="259"/>
        <v>0</v>
      </c>
      <c r="BC267" s="146">
        <f t="shared" si="259"/>
        <v>0</v>
      </c>
      <c r="BD267" s="146">
        <f t="shared" si="259"/>
        <v>0</v>
      </c>
      <c r="BE267" s="146">
        <f t="shared" si="259"/>
        <v>0</v>
      </c>
      <c r="BF267" s="146">
        <f t="shared" si="365"/>
        <v>0</v>
      </c>
      <c r="BG267" s="146">
        <f t="shared" si="365"/>
        <v>0</v>
      </c>
      <c r="BH267" s="146">
        <f t="shared" si="365"/>
        <v>0</v>
      </c>
      <c r="BI267" s="146">
        <f t="shared" si="365"/>
        <v>0</v>
      </c>
      <c r="BJ267" s="146">
        <f t="shared" si="365"/>
        <v>0</v>
      </c>
      <c r="BK267" s="146">
        <f t="shared" si="365"/>
        <v>0</v>
      </c>
      <c r="BL267" s="146">
        <f t="shared" si="292"/>
        <v>0</v>
      </c>
      <c r="BM267" s="146">
        <f t="shared" si="292"/>
        <v>0</v>
      </c>
      <c r="BN267" s="146">
        <f t="shared" si="292"/>
        <v>0</v>
      </c>
      <c r="BO267" s="181">
        <f t="shared" si="290"/>
        <v>0</v>
      </c>
    </row>
    <row r="268" spans="1:67" x14ac:dyDescent="0.25">
      <c r="A268" s="27"/>
      <c r="B268" s="19" t="s">
        <v>59</v>
      </c>
      <c r="C268" s="138">
        <f>E268+G268+I268+K268+M268+O268+Q268</f>
        <v>620.5</v>
      </c>
      <c r="D268" s="139">
        <f>F268+H268+J268+L268+N268+P268+R268</f>
        <v>457</v>
      </c>
      <c r="E268" s="6">
        <v>531.70000000000005</v>
      </c>
      <c r="F268" s="6">
        <v>423.8</v>
      </c>
      <c r="G268" s="6"/>
      <c r="H268" s="6"/>
      <c r="I268" s="6"/>
      <c r="J268" s="6"/>
      <c r="K268" s="6">
        <v>33.799999999999997</v>
      </c>
      <c r="L268" s="6">
        <v>33.200000000000003</v>
      </c>
      <c r="M268" s="6">
        <v>24.4</v>
      </c>
      <c r="N268" s="6"/>
      <c r="O268" s="6"/>
      <c r="P268" s="6"/>
      <c r="Q268" s="188">
        <f>'[1]4 priedas_ nepanaudotos lėšos'!C98</f>
        <v>30.599999999999998</v>
      </c>
      <c r="R268" s="188">
        <f>'[1]4 priedas_ nepanaudotos lėšos'!D98</f>
        <v>0</v>
      </c>
      <c r="S268" s="138">
        <f>U268+W268+Y268+AA268+AC268+AE268+AG268</f>
        <v>0</v>
      </c>
      <c r="T268" s="139">
        <f>V268+X268+Z268+AB268+AD268+AF268+AH268</f>
        <v>0</v>
      </c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97">
        <f>'[1]4 priedas_ nepanaudotos lėšos'!O98</f>
        <v>0</v>
      </c>
      <c r="AH268" s="197">
        <f>'[1]4 priedas_ nepanaudotos lėšos'!P98</f>
        <v>0</v>
      </c>
      <c r="AI268" s="100">
        <f>AK268+AM268+AO268+AQ268+AS268+AU268+AW268</f>
        <v>620.5</v>
      </c>
      <c r="AJ268" s="101">
        <f>AL268+AN268+AP268+AR268+AT268+AV268+AX268</f>
        <v>457</v>
      </c>
      <c r="AK268" s="5">
        <f>E268+U268</f>
        <v>531.70000000000005</v>
      </c>
      <c r="AL268" s="5">
        <f t="shared" ref="AL268:AX268" si="374">F268+V268</f>
        <v>423.8</v>
      </c>
      <c r="AM268" s="5">
        <f t="shared" si="374"/>
        <v>0</v>
      </c>
      <c r="AN268" s="5">
        <f t="shared" si="374"/>
        <v>0</v>
      </c>
      <c r="AO268" s="5">
        <f t="shared" si="374"/>
        <v>0</v>
      </c>
      <c r="AP268" s="5">
        <f t="shared" si="374"/>
        <v>0</v>
      </c>
      <c r="AQ268" s="5">
        <f t="shared" si="374"/>
        <v>33.799999999999997</v>
      </c>
      <c r="AR268" s="5">
        <f t="shared" si="374"/>
        <v>33.200000000000003</v>
      </c>
      <c r="AS268" s="5">
        <f t="shared" si="374"/>
        <v>24.4</v>
      </c>
      <c r="AT268" s="5">
        <f t="shared" si="374"/>
        <v>0</v>
      </c>
      <c r="AU268" s="5">
        <f t="shared" si="374"/>
        <v>0</v>
      </c>
      <c r="AV268" s="5">
        <f t="shared" si="374"/>
        <v>0</v>
      </c>
      <c r="AW268" s="5">
        <f t="shared" si="374"/>
        <v>30.599999999999998</v>
      </c>
      <c r="AX268" s="5">
        <f t="shared" si="374"/>
        <v>0</v>
      </c>
      <c r="AY268" s="146">
        <f t="shared" si="263"/>
        <v>0</v>
      </c>
      <c r="AZ268" s="146">
        <f t="shared" si="263"/>
        <v>0</v>
      </c>
      <c r="BA268" s="146">
        <f t="shared" si="263"/>
        <v>0</v>
      </c>
      <c r="BB268" s="146">
        <f t="shared" si="259"/>
        <v>0</v>
      </c>
      <c r="BC268" s="146">
        <f t="shared" si="259"/>
        <v>0</v>
      </c>
      <c r="BD268" s="146">
        <f t="shared" si="259"/>
        <v>0</v>
      </c>
      <c r="BE268" s="146">
        <f t="shared" si="259"/>
        <v>0</v>
      </c>
      <c r="BF268" s="146">
        <f t="shared" si="365"/>
        <v>0</v>
      </c>
      <c r="BG268" s="146">
        <f t="shared" si="365"/>
        <v>0</v>
      </c>
      <c r="BH268" s="146">
        <f t="shared" si="365"/>
        <v>0</v>
      </c>
      <c r="BI268" s="146">
        <f t="shared" si="365"/>
        <v>0</v>
      </c>
      <c r="BJ268" s="146">
        <f t="shared" si="365"/>
        <v>0</v>
      </c>
      <c r="BK268" s="146">
        <f t="shared" si="365"/>
        <v>0</v>
      </c>
      <c r="BL268" s="146">
        <f t="shared" si="292"/>
        <v>0</v>
      </c>
      <c r="BM268" s="146">
        <f t="shared" si="292"/>
        <v>0</v>
      </c>
      <c r="BN268" s="146">
        <f t="shared" si="292"/>
        <v>0</v>
      </c>
      <c r="BO268" s="181">
        <f t="shared" si="290"/>
        <v>0</v>
      </c>
    </row>
    <row r="269" spans="1:67" ht="15" customHeight="1" x14ac:dyDescent="0.25">
      <c r="A269" s="26" t="s">
        <v>44</v>
      </c>
      <c r="B269" s="105" t="s">
        <v>334</v>
      </c>
      <c r="C269" s="136">
        <f>C270</f>
        <v>413.3</v>
      </c>
      <c r="D269" s="137">
        <f t="shared" ref="D269:R269" si="375">D270</f>
        <v>303.89999999999998</v>
      </c>
      <c r="E269" s="117">
        <f t="shared" si="375"/>
        <v>162.5</v>
      </c>
      <c r="F269" s="117">
        <f t="shared" si="375"/>
        <v>130</v>
      </c>
      <c r="G269" s="117">
        <f t="shared" si="375"/>
        <v>0</v>
      </c>
      <c r="H269" s="117">
        <f t="shared" si="375"/>
        <v>0</v>
      </c>
      <c r="I269" s="117">
        <f t="shared" si="375"/>
        <v>20.7</v>
      </c>
      <c r="J269" s="117">
        <f t="shared" si="375"/>
        <v>16.7</v>
      </c>
      <c r="K269" s="117">
        <f t="shared" si="375"/>
        <v>161</v>
      </c>
      <c r="L269" s="117">
        <f t="shared" si="375"/>
        <v>157.19999999999999</v>
      </c>
      <c r="M269" s="117">
        <f t="shared" si="375"/>
        <v>55</v>
      </c>
      <c r="N269" s="117">
        <f t="shared" si="375"/>
        <v>0</v>
      </c>
      <c r="O269" s="117">
        <f t="shared" si="375"/>
        <v>0</v>
      </c>
      <c r="P269" s="117">
        <f t="shared" si="375"/>
        <v>0</v>
      </c>
      <c r="Q269" s="187">
        <f t="shared" si="375"/>
        <v>14.100000000000001</v>
      </c>
      <c r="R269" s="187">
        <f t="shared" si="375"/>
        <v>0</v>
      </c>
      <c r="S269" s="136">
        <f>S270</f>
        <v>-3.8</v>
      </c>
      <c r="T269" s="137">
        <f t="shared" ref="T269:AH269" si="376">T270</f>
        <v>-2.6</v>
      </c>
      <c r="U269" s="119">
        <f t="shared" si="376"/>
        <v>0</v>
      </c>
      <c r="V269" s="119">
        <f t="shared" si="376"/>
        <v>0</v>
      </c>
      <c r="W269" s="119">
        <f t="shared" si="376"/>
        <v>0</v>
      </c>
      <c r="X269" s="119">
        <f t="shared" si="376"/>
        <v>0</v>
      </c>
      <c r="Y269" s="119">
        <f t="shared" si="376"/>
        <v>0</v>
      </c>
      <c r="Z269" s="119">
        <f t="shared" si="376"/>
        <v>0</v>
      </c>
      <c r="AA269" s="119">
        <f t="shared" si="376"/>
        <v>-3.8</v>
      </c>
      <c r="AB269" s="119">
        <f t="shared" si="376"/>
        <v>-2.6</v>
      </c>
      <c r="AC269" s="119">
        <f t="shared" si="376"/>
        <v>0</v>
      </c>
      <c r="AD269" s="119">
        <f t="shared" si="376"/>
        <v>0</v>
      </c>
      <c r="AE269" s="119">
        <f t="shared" si="376"/>
        <v>0</v>
      </c>
      <c r="AF269" s="119">
        <f t="shared" si="376"/>
        <v>0</v>
      </c>
      <c r="AG269" s="196">
        <f t="shared" si="376"/>
        <v>0</v>
      </c>
      <c r="AH269" s="196">
        <f t="shared" si="376"/>
        <v>0</v>
      </c>
      <c r="AI269" s="13">
        <f>AI270</f>
        <v>409.5</v>
      </c>
      <c r="AJ269" s="11">
        <f t="shared" ref="AJ269:AX269" si="377">AJ270</f>
        <v>301.29999999999995</v>
      </c>
      <c r="AK269" s="94">
        <f t="shared" si="377"/>
        <v>162.5</v>
      </c>
      <c r="AL269" s="94">
        <f t="shared" si="377"/>
        <v>130</v>
      </c>
      <c r="AM269" s="94">
        <f t="shared" si="377"/>
        <v>0</v>
      </c>
      <c r="AN269" s="94">
        <f t="shared" si="377"/>
        <v>0</v>
      </c>
      <c r="AO269" s="94">
        <f t="shared" si="377"/>
        <v>20.7</v>
      </c>
      <c r="AP269" s="94">
        <f t="shared" si="377"/>
        <v>16.7</v>
      </c>
      <c r="AQ269" s="94">
        <f t="shared" si="377"/>
        <v>157.19999999999999</v>
      </c>
      <c r="AR269" s="94">
        <f t="shared" si="377"/>
        <v>154.6</v>
      </c>
      <c r="AS269" s="94">
        <f t="shared" si="377"/>
        <v>55</v>
      </c>
      <c r="AT269" s="94">
        <f t="shared" si="377"/>
        <v>0</v>
      </c>
      <c r="AU269" s="94">
        <f t="shared" si="377"/>
        <v>0</v>
      </c>
      <c r="AV269" s="94">
        <f t="shared" si="377"/>
        <v>0</v>
      </c>
      <c r="AW269" s="94">
        <f t="shared" si="377"/>
        <v>14.100000000000001</v>
      </c>
      <c r="AX269" s="94">
        <f t="shared" si="377"/>
        <v>0</v>
      </c>
      <c r="AY269" s="146">
        <f t="shared" si="263"/>
        <v>3.8000000000000114</v>
      </c>
      <c r="AZ269" s="146">
        <f t="shared" si="263"/>
        <v>2.6000000000000227</v>
      </c>
      <c r="BA269" s="146">
        <f t="shared" si="263"/>
        <v>0</v>
      </c>
      <c r="BB269" s="146">
        <f t="shared" si="259"/>
        <v>0</v>
      </c>
      <c r="BC269" s="146">
        <f t="shared" si="259"/>
        <v>0</v>
      </c>
      <c r="BD269" s="146">
        <f t="shared" si="259"/>
        <v>0</v>
      </c>
      <c r="BE269" s="146">
        <f t="shared" si="259"/>
        <v>0</v>
      </c>
      <c r="BF269" s="146">
        <f t="shared" si="365"/>
        <v>0</v>
      </c>
      <c r="BG269" s="146">
        <f t="shared" si="365"/>
        <v>3.8000000000000114</v>
      </c>
      <c r="BH269" s="146">
        <f t="shared" si="365"/>
        <v>2.5999999999999943</v>
      </c>
      <c r="BI269" s="146">
        <f t="shared" si="365"/>
        <v>0</v>
      </c>
      <c r="BJ269" s="146">
        <f t="shared" si="365"/>
        <v>0</v>
      </c>
      <c r="BK269" s="146">
        <f t="shared" si="365"/>
        <v>0</v>
      </c>
      <c r="BL269" s="146">
        <f t="shared" si="292"/>
        <v>0</v>
      </c>
      <c r="BM269" s="146">
        <f t="shared" si="292"/>
        <v>0</v>
      </c>
      <c r="BN269" s="146">
        <f t="shared" si="292"/>
        <v>0</v>
      </c>
      <c r="BO269" s="181">
        <f t="shared" si="290"/>
        <v>1.1546319456101628E-14</v>
      </c>
    </row>
    <row r="270" spans="1:67" x14ac:dyDescent="0.25">
      <c r="A270" s="27"/>
      <c r="B270" s="19" t="s">
        <v>308</v>
      </c>
      <c r="C270" s="138">
        <f t="shared" ref="C270:D272" si="378">E270+G270+I270+K270+M270+O270+Q270</f>
        <v>413.3</v>
      </c>
      <c r="D270" s="139">
        <f t="shared" si="378"/>
        <v>303.89999999999998</v>
      </c>
      <c r="E270" s="6">
        <v>162.5</v>
      </c>
      <c r="F270" s="6">
        <v>130</v>
      </c>
      <c r="G270" s="6"/>
      <c r="H270" s="6"/>
      <c r="I270" s="6">
        <f>SUM(I271:I272)</f>
        <v>20.7</v>
      </c>
      <c r="J270" s="6">
        <f>SUM(J271:J272)</f>
        <v>16.7</v>
      </c>
      <c r="K270" s="6">
        <v>161</v>
      </c>
      <c r="L270" s="6">
        <v>157.19999999999999</v>
      </c>
      <c r="M270" s="6">
        <v>55</v>
      </c>
      <c r="N270" s="117"/>
      <c r="O270" s="117"/>
      <c r="P270" s="117"/>
      <c r="Q270" s="188">
        <f>'[1]4 priedas_ nepanaudotos lėšos'!C100</f>
        <v>14.100000000000001</v>
      </c>
      <c r="R270" s="188">
        <f>'[1]4 priedas_ nepanaudotos lėšos'!D100</f>
        <v>0</v>
      </c>
      <c r="S270" s="139">
        <f t="shared" ref="S270:T272" si="379">U270+W270+Y270+AA270+AC270+AE270+AG270</f>
        <v>-3.8</v>
      </c>
      <c r="T270" s="139">
        <f t="shared" si="379"/>
        <v>-2.6</v>
      </c>
      <c r="U270" s="119"/>
      <c r="V270" s="119"/>
      <c r="W270" s="120"/>
      <c r="X270" s="120"/>
      <c r="Y270" s="120">
        <f>SUM(Y271:Y272)</f>
        <v>0</v>
      </c>
      <c r="Z270" s="120">
        <f>SUM(Z271:Z272)</f>
        <v>0</v>
      </c>
      <c r="AA270" s="119">
        <v>-3.8</v>
      </c>
      <c r="AB270" s="119">
        <v>-2.6</v>
      </c>
      <c r="AC270" s="119"/>
      <c r="AD270" s="119"/>
      <c r="AE270" s="119"/>
      <c r="AF270" s="119"/>
      <c r="AG270" s="196">
        <f>'[1]4 priedas_ nepanaudotos lėšos'!O100</f>
        <v>0</v>
      </c>
      <c r="AH270" s="196">
        <f>'[1]4 priedas_ nepanaudotos lėšos'!P100</f>
        <v>0</v>
      </c>
      <c r="AI270" s="101">
        <f t="shared" ref="AI270:AJ272" si="380">AK270+AM270+AO270+AQ270+AS270+AU270+AW270</f>
        <v>409.5</v>
      </c>
      <c r="AJ270" s="101">
        <f t="shared" si="380"/>
        <v>301.29999999999995</v>
      </c>
      <c r="AK270" s="5">
        <f>E270+U270</f>
        <v>162.5</v>
      </c>
      <c r="AL270" s="5">
        <f t="shared" ref="AL270:AX272" si="381">F270+V270</f>
        <v>130</v>
      </c>
      <c r="AM270" s="5">
        <f t="shared" si="381"/>
        <v>0</v>
      </c>
      <c r="AN270" s="5">
        <f t="shared" si="381"/>
        <v>0</v>
      </c>
      <c r="AO270" s="5">
        <f t="shared" si="381"/>
        <v>20.7</v>
      </c>
      <c r="AP270" s="5">
        <f t="shared" si="381"/>
        <v>16.7</v>
      </c>
      <c r="AQ270" s="5">
        <f t="shared" si="381"/>
        <v>157.19999999999999</v>
      </c>
      <c r="AR270" s="5">
        <f t="shared" si="381"/>
        <v>154.6</v>
      </c>
      <c r="AS270" s="5">
        <f t="shared" si="381"/>
        <v>55</v>
      </c>
      <c r="AT270" s="5">
        <f t="shared" si="381"/>
        <v>0</v>
      </c>
      <c r="AU270" s="5">
        <f t="shared" si="381"/>
        <v>0</v>
      </c>
      <c r="AV270" s="5">
        <f t="shared" si="381"/>
        <v>0</v>
      </c>
      <c r="AW270" s="5">
        <f t="shared" si="381"/>
        <v>14.100000000000001</v>
      </c>
      <c r="AX270" s="5">
        <f t="shared" si="381"/>
        <v>0</v>
      </c>
      <c r="AY270" s="146">
        <f t="shared" si="263"/>
        <v>3.8000000000000114</v>
      </c>
      <c r="AZ270" s="146">
        <f t="shared" si="263"/>
        <v>2.6000000000000227</v>
      </c>
      <c r="BA270" s="146">
        <f t="shared" si="263"/>
        <v>0</v>
      </c>
      <c r="BB270" s="146">
        <f t="shared" si="259"/>
        <v>0</v>
      </c>
      <c r="BC270" s="146">
        <f t="shared" si="259"/>
        <v>0</v>
      </c>
      <c r="BD270" s="146">
        <f t="shared" si="259"/>
        <v>0</v>
      </c>
      <c r="BE270" s="146">
        <f t="shared" si="259"/>
        <v>0</v>
      </c>
      <c r="BF270" s="146">
        <f t="shared" si="365"/>
        <v>0</v>
      </c>
      <c r="BG270" s="146">
        <f t="shared" si="365"/>
        <v>3.8000000000000114</v>
      </c>
      <c r="BH270" s="146">
        <f t="shared" si="365"/>
        <v>2.5999999999999943</v>
      </c>
      <c r="BI270" s="146">
        <f t="shared" si="365"/>
        <v>0</v>
      </c>
      <c r="BJ270" s="146">
        <f t="shared" si="365"/>
        <v>0</v>
      </c>
      <c r="BK270" s="146">
        <f t="shared" si="365"/>
        <v>0</v>
      </c>
      <c r="BL270" s="146">
        <f t="shared" si="292"/>
        <v>0</v>
      </c>
      <c r="BM270" s="146">
        <f t="shared" si="292"/>
        <v>0</v>
      </c>
      <c r="BN270" s="146">
        <f t="shared" si="292"/>
        <v>0</v>
      </c>
      <c r="BO270" s="181">
        <f t="shared" si="290"/>
        <v>1.1546319456101628E-14</v>
      </c>
    </row>
    <row r="271" spans="1:67" ht="26.4" x14ac:dyDescent="0.25">
      <c r="A271" s="27"/>
      <c r="B271" s="29" t="s">
        <v>435</v>
      </c>
      <c r="C271" s="138">
        <f t="shared" si="378"/>
        <v>3.7</v>
      </c>
      <c r="D271" s="139">
        <f t="shared" si="378"/>
        <v>0</v>
      </c>
      <c r="E271" s="6"/>
      <c r="F271" s="6"/>
      <c r="G271" s="6"/>
      <c r="H271" s="6"/>
      <c r="I271" s="6">
        <v>3.7</v>
      </c>
      <c r="J271" s="6"/>
      <c r="K271" s="6"/>
      <c r="L271" s="6"/>
      <c r="M271" s="6"/>
      <c r="N271" s="117"/>
      <c r="O271" s="117"/>
      <c r="P271" s="117"/>
      <c r="Q271" s="188"/>
      <c r="R271" s="188"/>
      <c r="S271" s="139">
        <f t="shared" si="379"/>
        <v>0</v>
      </c>
      <c r="T271" s="139">
        <f t="shared" si="379"/>
        <v>0</v>
      </c>
      <c r="U271" s="119"/>
      <c r="V271" s="119"/>
      <c r="W271" s="120"/>
      <c r="X271" s="120"/>
      <c r="Y271" s="120"/>
      <c r="Z271" s="120"/>
      <c r="AA271" s="119"/>
      <c r="AB271" s="119"/>
      <c r="AC271" s="119"/>
      <c r="AD271" s="119"/>
      <c r="AE271" s="119"/>
      <c r="AF271" s="119"/>
      <c r="AG271" s="196"/>
      <c r="AH271" s="196"/>
      <c r="AI271" s="101">
        <f t="shared" si="380"/>
        <v>3.7</v>
      </c>
      <c r="AJ271" s="101">
        <f t="shared" si="380"/>
        <v>0</v>
      </c>
      <c r="AK271" s="5"/>
      <c r="AL271" s="5"/>
      <c r="AM271" s="5"/>
      <c r="AN271" s="5"/>
      <c r="AO271" s="5">
        <f t="shared" si="381"/>
        <v>3.7</v>
      </c>
      <c r="AP271" s="5">
        <f t="shared" si="381"/>
        <v>0</v>
      </c>
      <c r="AQ271" s="5"/>
      <c r="AR271" s="5"/>
      <c r="AS271" s="5"/>
      <c r="AT271" s="5"/>
      <c r="AU271" s="5"/>
      <c r="AV271" s="5"/>
      <c r="AW271" s="5"/>
      <c r="AX271" s="5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81"/>
    </row>
    <row r="272" spans="1:67" ht="26.4" x14ac:dyDescent="0.25">
      <c r="A272" s="27"/>
      <c r="B272" s="31" t="s">
        <v>310</v>
      </c>
      <c r="C272" s="140">
        <f>E272+G272+I272+K272+M272+O272+Q272</f>
        <v>17</v>
      </c>
      <c r="D272" s="141">
        <f t="shared" si="378"/>
        <v>16.7</v>
      </c>
      <c r="E272" s="124"/>
      <c r="F272" s="124"/>
      <c r="G272" s="124"/>
      <c r="H272" s="124"/>
      <c r="I272" s="124">
        <v>17</v>
      </c>
      <c r="J272" s="124">
        <v>16.7</v>
      </c>
      <c r="K272" s="124"/>
      <c r="L272" s="124"/>
      <c r="M272" s="124"/>
      <c r="N272" s="124"/>
      <c r="O272" s="124"/>
      <c r="P272" s="124"/>
      <c r="Q272" s="190"/>
      <c r="R272" s="190"/>
      <c r="S272" s="140">
        <f>U272+W272+Y272+AA272+AC272+AE272+AG272</f>
        <v>0</v>
      </c>
      <c r="T272" s="141">
        <f t="shared" si="379"/>
        <v>0</v>
      </c>
      <c r="U272" s="126"/>
      <c r="V272" s="126"/>
      <c r="W272" s="126"/>
      <c r="X272" s="126"/>
      <c r="Y272" s="126"/>
      <c r="Z272" s="126"/>
      <c r="AA272" s="126"/>
      <c r="AB272" s="126"/>
      <c r="AC272" s="126"/>
      <c r="AD272" s="126"/>
      <c r="AE272" s="126"/>
      <c r="AF272" s="126"/>
      <c r="AG272" s="199"/>
      <c r="AH272" s="199"/>
      <c r="AI272" s="128">
        <f>AK272+AM272+AO272+AQ272+AS272+AU272+AW272</f>
        <v>17</v>
      </c>
      <c r="AJ272" s="129">
        <f t="shared" si="380"/>
        <v>16.7</v>
      </c>
      <c r="AK272" s="102">
        <f t="shared" ref="AK272" si="382">E272+U272</f>
        <v>0</v>
      </c>
      <c r="AL272" s="102">
        <f t="shared" si="381"/>
        <v>0</v>
      </c>
      <c r="AM272" s="102">
        <f t="shared" si="381"/>
        <v>0</v>
      </c>
      <c r="AN272" s="102">
        <f t="shared" si="381"/>
        <v>0</v>
      </c>
      <c r="AO272" s="102">
        <f t="shared" si="381"/>
        <v>17</v>
      </c>
      <c r="AP272" s="102">
        <f t="shared" si="381"/>
        <v>16.7</v>
      </c>
      <c r="AQ272" s="102">
        <f t="shared" si="381"/>
        <v>0</v>
      </c>
      <c r="AR272" s="102">
        <f t="shared" si="381"/>
        <v>0</v>
      </c>
      <c r="AS272" s="102">
        <f t="shared" si="381"/>
        <v>0</v>
      </c>
      <c r="AT272" s="102">
        <f t="shared" si="381"/>
        <v>0</v>
      </c>
      <c r="AU272" s="102">
        <f t="shared" si="381"/>
        <v>0</v>
      </c>
      <c r="AV272" s="102">
        <f t="shared" si="381"/>
        <v>0</v>
      </c>
      <c r="AW272" s="102">
        <f t="shared" si="381"/>
        <v>0</v>
      </c>
      <c r="AX272" s="102">
        <f t="shared" si="381"/>
        <v>0</v>
      </c>
      <c r="AY272" s="146">
        <f t="shared" si="263"/>
        <v>0</v>
      </c>
      <c r="AZ272" s="146">
        <f t="shared" si="263"/>
        <v>0</v>
      </c>
      <c r="BA272" s="146">
        <f t="shared" si="263"/>
        <v>0</v>
      </c>
      <c r="BB272" s="146">
        <f t="shared" si="259"/>
        <v>0</v>
      </c>
      <c r="BC272" s="146">
        <f t="shared" si="259"/>
        <v>0</v>
      </c>
      <c r="BD272" s="146">
        <f t="shared" si="259"/>
        <v>0</v>
      </c>
      <c r="BE272" s="146">
        <f t="shared" si="259"/>
        <v>0</v>
      </c>
      <c r="BF272" s="146">
        <f t="shared" si="365"/>
        <v>0</v>
      </c>
      <c r="BG272" s="146">
        <f t="shared" si="365"/>
        <v>0</v>
      </c>
      <c r="BH272" s="146">
        <f t="shared" si="365"/>
        <v>0</v>
      </c>
      <c r="BI272" s="146">
        <f t="shared" si="365"/>
        <v>0</v>
      </c>
      <c r="BJ272" s="146">
        <f t="shared" si="365"/>
        <v>0</v>
      </c>
      <c r="BK272" s="146">
        <f t="shared" si="365"/>
        <v>0</v>
      </c>
      <c r="BL272" s="146">
        <f t="shared" si="292"/>
        <v>0</v>
      </c>
      <c r="BM272" s="146">
        <f t="shared" si="292"/>
        <v>0</v>
      </c>
      <c r="BN272" s="146">
        <f t="shared" si="292"/>
        <v>0</v>
      </c>
      <c r="BO272" s="181">
        <f t="shared" si="290"/>
        <v>0</v>
      </c>
    </row>
    <row r="273" spans="1:67" ht="15.75" customHeight="1" x14ac:dyDescent="0.25">
      <c r="A273" s="26" t="s">
        <v>45</v>
      </c>
      <c r="B273" s="106" t="s">
        <v>335</v>
      </c>
      <c r="C273" s="136">
        <f>C274</f>
        <v>667.80000000000007</v>
      </c>
      <c r="D273" s="137">
        <f t="shared" ref="D273:R273" si="383">D274</f>
        <v>412.4</v>
      </c>
      <c r="E273" s="117">
        <f t="shared" si="383"/>
        <v>626.6</v>
      </c>
      <c r="F273" s="117">
        <f t="shared" si="383"/>
        <v>412.4</v>
      </c>
      <c r="G273" s="117">
        <f t="shared" si="383"/>
        <v>0</v>
      </c>
      <c r="H273" s="117">
        <f t="shared" si="383"/>
        <v>0</v>
      </c>
      <c r="I273" s="117">
        <f t="shared" si="383"/>
        <v>0</v>
      </c>
      <c r="J273" s="117">
        <f t="shared" si="383"/>
        <v>0</v>
      </c>
      <c r="K273" s="117">
        <f t="shared" si="383"/>
        <v>0</v>
      </c>
      <c r="L273" s="117">
        <f t="shared" si="383"/>
        <v>0</v>
      </c>
      <c r="M273" s="117">
        <f t="shared" si="383"/>
        <v>30</v>
      </c>
      <c r="N273" s="117">
        <f t="shared" si="383"/>
        <v>0</v>
      </c>
      <c r="O273" s="117">
        <f t="shared" si="383"/>
        <v>0</v>
      </c>
      <c r="P273" s="117">
        <f t="shared" si="383"/>
        <v>0</v>
      </c>
      <c r="Q273" s="187">
        <f t="shared" si="383"/>
        <v>11.2</v>
      </c>
      <c r="R273" s="187">
        <f t="shared" si="383"/>
        <v>0</v>
      </c>
      <c r="S273" s="136">
        <f>S274</f>
        <v>16.7</v>
      </c>
      <c r="T273" s="137">
        <f t="shared" ref="T273:AH273" si="384">T274</f>
        <v>0</v>
      </c>
      <c r="U273" s="119">
        <f t="shared" si="384"/>
        <v>0</v>
      </c>
      <c r="V273" s="119">
        <f t="shared" si="384"/>
        <v>0</v>
      </c>
      <c r="W273" s="119">
        <f t="shared" si="384"/>
        <v>0</v>
      </c>
      <c r="X273" s="119">
        <f t="shared" si="384"/>
        <v>0</v>
      </c>
      <c r="Y273" s="119">
        <f t="shared" si="384"/>
        <v>0</v>
      </c>
      <c r="Z273" s="119">
        <f t="shared" si="384"/>
        <v>0</v>
      </c>
      <c r="AA273" s="119">
        <f t="shared" si="384"/>
        <v>0</v>
      </c>
      <c r="AB273" s="119">
        <f t="shared" si="384"/>
        <v>0</v>
      </c>
      <c r="AC273" s="119">
        <f t="shared" si="384"/>
        <v>0</v>
      </c>
      <c r="AD273" s="119">
        <f t="shared" si="384"/>
        <v>0</v>
      </c>
      <c r="AE273" s="119">
        <f t="shared" si="384"/>
        <v>0</v>
      </c>
      <c r="AF273" s="119">
        <f t="shared" si="384"/>
        <v>0</v>
      </c>
      <c r="AG273" s="196">
        <f t="shared" si="384"/>
        <v>16.7</v>
      </c>
      <c r="AH273" s="196">
        <f t="shared" si="384"/>
        <v>0</v>
      </c>
      <c r="AI273" s="13">
        <f>AI274</f>
        <v>684.5</v>
      </c>
      <c r="AJ273" s="11">
        <f t="shared" ref="AJ273:AX273" si="385">AJ274</f>
        <v>412.4</v>
      </c>
      <c r="AK273" s="94">
        <f t="shared" si="385"/>
        <v>626.6</v>
      </c>
      <c r="AL273" s="94">
        <f t="shared" si="385"/>
        <v>412.4</v>
      </c>
      <c r="AM273" s="94">
        <f t="shared" si="385"/>
        <v>0</v>
      </c>
      <c r="AN273" s="94">
        <f t="shared" si="385"/>
        <v>0</v>
      </c>
      <c r="AO273" s="94">
        <f t="shared" si="385"/>
        <v>0</v>
      </c>
      <c r="AP273" s="94">
        <f t="shared" si="385"/>
        <v>0</v>
      </c>
      <c r="AQ273" s="94">
        <f t="shared" si="385"/>
        <v>0</v>
      </c>
      <c r="AR273" s="94">
        <f t="shared" si="385"/>
        <v>0</v>
      </c>
      <c r="AS273" s="94">
        <f t="shared" si="385"/>
        <v>30</v>
      </c>
      <c r="AT273" s="94">
        <f t="shared" si="385"/>
        <v>0</v>
      </c>
      <c r="AU273" s="94">
        <f t="shared" si="385"/>
        <v>0</v>
      </c>
      <c r="AV273" s="94">
        <f t="shared" si="385"/>
        <v>0</v>
      </c>
      <c r="AW273" s="94">
        <f t="shared" si="385"/>
        <v>27.9</v>
      </c>
      <c r="AX273" s="94">
        <f t="shared" si="385"/>
        <v>0</v>
      </c>
      <c r="AY273" s="146">
        <f t="shared" si="263"/>
        <v>-16.699999999999932</v>
      </c>
      <c r="AZ273" s="146">
        <f t="shared" si="263"/>
        <v>0</v>
      </c>
      <c r="BA273" s="146">
        <f t="shared" si="263"/>
        <v>0</v>
      </c>
      <c r="BB273" s="146">
        <f t="shared" si="259"/>
        <v>0</v>
      </c>
      <c r="BC273" s="146">
        <f t="shared" si="259"/>
        <v>0</v>
      </c>
      <c r="BD273" s="146">
        <f t="shared" si="259"/>
        <v>0</v>
      </c>
      <c r="BE273" s="146">
        <f t="shared" si="259"/>
        <v>0</v>
      </c>
      <c r="BF273" s="146">
        <f t="shared" si="365"/>
        <v>0</v>
      </c>
      <c r="BG273" s="146">
        <f t="shared" si="365"/>
        <v>0</v>
      </c>
      <c r="BH273" s="146">
        <f t="shared" si="365"/>
        <v>0</v>
      </c>
      <c r="BI273" s="146">
        <f t="shared" si="365"/>
        <v>0</v>
      </c>
      <c r="BJ273" s="146">
        <f t="shared" si="365"/>
        <v>0</v>
      </c>
      <c r="BK273" s="146">
        <f t="shared" si="365"/>
        <v>0</v>
      </c>
      <c r="BL273" s="146">
        <f t="shared" si="292"/>
        <v>0</v>
      </c>
      <c r="BM273" s="146">
        <f t="shared" si="292"/>
        <v>-16.7</v>
      </c>
      <c r="BN273" s="146">
        <f t="shared" si="292"/>
        <v>0</v>
      </c>
      <c r="BO273" s="181">
        <f t="shared" si="290"/>
        <v>6.7501559897209518E-14</v>
      </c>
    </row>
    <row r="274" spans="1:67" ht="15.75" customHeight="1" x14ac:dyDescent="0.25">
      <c r="A274" s="27"/>
      <c r="B274" s="19" t="s">
        <v>7</v>
      </c>
      <c r="C274" s="138">
        <f>E274+G274+I274+K274+M274+O274+Q274</f>
        <v>667.80000000000007</v>
      </c>
      <c r="D274" s="139">
        <f>F274+H274+J274+L274+N274+P274+R274</f>
        <v>412.4</v>
      </c>
      <c r="E274" s="6">
        <v>626.6</v>
      </c>
      <c r="F274" s="6">
        <v>412.4</v>
      </c>
      <c r="G274" s="6"/>
      <c r="H274" s="6"/>
      <c r="I274" s="6"/>
      <c r="J274" s="6"/>
      <c r="K274" s="6"/>
      <c r="L274" s="6"/>
      <c r="M274" s="6">
        <v>30</v>
      </c>
      <c r="N274" s="6"/>
      <c r="O274" s="6"/>
      <c r="P274" s="6"/>
      <c r="Q274" s="188">
        <f>'[1]4 priedas_ nepanaudotos lėšos'!C102</f>
        <v>11.2</v>
      </c>
      <c r="R274" s="188">
        <f>'[1]4 priedas_ nepanaudotos lėšos'!D102</f>
        <v>0</v>
      </c>
      <c r="S274" s="138">
        <f>U274+W274+Y274+AA274+AC274+AE274+AG274</f>
        <v>16.7</v>
      </c>
      <c r="T274" s="139">
        <f>V274+X274+Z274+AB274+AD274+AF274+AH274</f>
        <v>0</v>
      </c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97">
        <f>'[1]4 priedas_ nepanaudotos lėšos'!O102</f>
        <v>16.7</v>
      </c>
      <c r="AH274" s="197">
        <f>'[1]4 priedas_ nepanaudotos lėšos'!P102</f>
        <v>0</v>
      </c>
      <c r="AI274" s="100">
        <f>AK274+AM274+AO274+AQ274+AS274+AU274+AW274</f>
        <v>684.5</v>
      </c>
      <c r="AJ274" s="101">
        <f>AL274+AN274+AP274+AR274+AT274+AV274+AX274</f>
        <v>412.4</v>
      </c>
      <c r="AK274" s="5">
        <f>E274+U274</f>
        <v>626.6</v>
      </c>
      <c r="AL274" s="5">
        <f t="shared" ref="AL274:AX274" si="386">F274+V274</f>
        <v>412.4</v>
      </c>
      <c r="AM274" s="5">
        <f t="shared" si="386"/>
        <v>0</v>
      </c>
      <c r="AN274" s="5">
        <f t="shared" si="386"/>
        <v>0</v>
      </c>
      <c r="AO274" s="5">
        <f t="shared" si="386"/>
        <v>0</v>
      </c>
      <c r="AP274" s="5">
        <f t="shared" si="386"/>
        <v>0</v>
      </c>
      <c r="AQ274" s="5">
        <f t="shared" si="386"/>
        <v>0</v>
      </c>
      <c r="AR274" s="5">
        <f t="shared" si="386"/>
        <v>0</v>
      </c>
      <c r="AS274" s="5">
        <f t="shared" si="386"/>
        <v>30</v>
      </c>
      <c r="AT274" s="5">
        <f t="shared" si="386"/>
        <v>0</v>
      </c>
      <c r="AU274" s="5">
        <f t="shared" si="386"/>
        <v>0</v>
      </c>
      <c r="AV274" s="5">
        <f t="shared" si="386"/>
        <v>0</v>
      </c>
      <c r="AW274" s="5">
        <f t="shared" si="386"/>
        <v>27.9</v>
      </c>
      <c r="AX274" s="5">
        <f t="shared" si="386"/>
        <v>0</v>
      </c>
      <c r="AY274" s="146">
        <f t="shared" si="263"/>
        <v>-16.699999999999932</v>
      </c>
      <c r="AZ274" s="146">
        <f t="shared" si="263"/>
        <v>0</v>
      </c>
      <c r="BA274" s="146">
        <f t="shared" si="263"/>
        <v>0</v>
      </c>
      <c r="BB274" s="146">
        <f t="shared" si="259"/>
        <v>0</v>
      </c>
      <c r="BC274" s="146">
        <f t="shared" si="259"/>
        <v>0</v>
      </c>
      <c r="BD274" s="146">
        <f t="shared" si="259"/>
        <v>0</v>
      </c>
      <c r="BE274" s="146">
        <f t="shared" si="259"/>
        <v>0</v>
      </c>
      <c r="BF274" s="146">
        <f t="shared" si="365"/>
        <v>0</v>
      </c>
      <c r="BG274" s="146">
        <f t="shared" si="365"/>
        <v>0</v>
      </c>
      <c r="BH274" s="146">
        <f t="shared" si="365"/>
        <v>0</v>
      </c>
      <c r="BI274" s="146">
        <f t="shared" si="365"/>
        <v>0</v>
      </c>
      <c r="BJ274" s="146">
        <f t="shared" si="365"/>
        <v>0</v>
      </c>
      <c r="BK274" s="146">
        <f t="shared" si="365"/>
        <v>0</v>
      </c>
      <c r="BL274" s="146">
        <f t="shared" si="292"/>
        <v>0</v>
      </c>
      <c r="BM274" s="146">
        <f t="shared" si="292"/>
        <v>-16.7</v>
      </c>
      <c r="BN274" s="146">
        <f t="shared" si="292"/>
        <v>0</v>
      </c>
      <c r="BO274" s="181">
        <f t="shared" si="290"/>
        <v>6.7501559897209518E-14</v>
      </c>
    </row>
    <row r="275" spans="1:67" ht="15.75" customHeight="1" x14ac:dyDescent="0.25">
      <c r="A275" s="26" t="s">
        <v>46</v>
      </c>
      <c r="B275" s="105" t="s">
        <v>336</v>
      </c>
      <c r="C275" s="136">
        <f>C276</f>
        <v>132.9</v>
      </c>
      <c r="D275" s="137">
        <f t="shared" ref="D275:R275" si="387">D276</f>
        <v>116.8</v>
      </c>
      <c r="E275" s="117">
        <f t="shared" si="387"/>
        <v>129.9</v>
      </c>
      <c r="F275" s="117">
        <f t="shared" si="387"/>
        <v>116.8</v>
      </c>
      <c r="G275" s="117">
        <f t="shared" si="387"/>
        <v>0</v>
      </c>
      <c r="H275" s="117">
        <f t="shared" si="387"/>
        <v>0</v>
      </c>
      <c r="I275" s="117">
        <f t="shared" si="387"/>
        <v>0</v>
      </c>
      <c r="J275" s="117">
        <f t="shared" si="387"/>
        <v>0</v>
      </c>
      <c r="K275" s="117">
        <f t="shared" si="387"/>
        <v>0</v>
      </c>
      <c r="L275" s="117">
        <f t="shared" si="387"/>
        <v>0</v>
      </c>
      <c r="M275" s="117">
        <f t="shared" si="387"/>
        <v>3</v>
      </c>
      <c r="N275" s="117">
        <f t="shared" si="387"/>
        <v>0</v>
      </c>
      <c r="O275" s="117">
        <f t="shared" si="387"/>
        <v>0</v>
      </c>
      <c r="P275" s="117">
        <f t="shared" si="387"/>
        <v>0</v>
      </c>
      <c r="Q275" s="187">
        <f t="shared" si="387"/>
        <v>0</v>
      </c>
      <c r="R275" s="187">
        <f t="shared" si="387"/>
        <v>0</v>
      </c>
      <c r="S275" s="136">
        <f>S276</f>
        <v>0</v>
      </c>
      <c r="T275" s="137">
        <f t="shared" ref="T275:AH275" si="388">T276</f>
        <v>0</v>
      </c>
      <c r="U275" s="119">
        <f t="shared" si="388"/>
        <v>0</v>
      </c>
      <c r="V275" s="119">
        <f t="shared" si="388"/>
        <v>0</v>
      </c>
      <c r="W275" s="119">
        <f t="shared" si="388"/>
        <v>0</v>
      </c>
      <c r="X275" s="119">
        <f t="shared" si="388"/>
        <v>0</v>
      </c>
      <c r="Y275" s="119">
        <f t="shared" si="388"/>
        <v>0</v>
      </c>
      <c r="Z275" s="119">
        <f t="shared" si="388"/>
        <v>0</v>
      </c>
      <c r="AA275" s="119">
        <f t="shared" si="388"/>
        <v>0</v>
      </c>
      <c r="AB275" s="119">
        <f t="shared" si="388"/>
        <v>0</v>
      </c>
      <c r="AC275" s="119">
        <f t="shared" si="388"/>
        <v>0</v>
      </c>
      <c r="AD275" s="119">
        <f t="shared" si="388"/>
        <v>0</v>
      </c>
      <c r="AE275" s="119">
        <f t="shared" si="388"/>
        <v>0</v>
      </c>
      <c r="AF275" s="119">
        <f t="shared" si="388"/>
        <v>0</v>
      </c>
      <c r="AG275" s="196">
        <f t="shared" si="388"/>
        <v>0</v>
      </c>
      <c r="AH275" s="196">
        <f t="shared" si="388"/>
        <v>0</v>
      </c>
      <c r="AI275" s="13">
        <f>AI276</f>
        <v>132.9</v>
      </c>
      <c r="AJ275" s="11">
        <f t="shared" ref="AJ275:AX275" si="389">AJ276</f>
        <v>116.8</v>
      </c>
      <c r="AK275" s="94">
        <f t="shared" si="389"/>
        <v>129.9</v>
      </c>
      <c r="AL275" s="94">
        <f t="shared" si="389"/>
        <v>116.8</v>
      </c>
      <c r="AM275" s="94">
        <f t="shared" si="389"/>
        <v>0</v>
      </c>
      <c r="AN275" s="94">
        <f t="shared" si="389"/>
        <v>0</v>
      </c>
      <c r="AO275" s="94">
        <f t="shared" si="389"/>
        <v>0</v>
      </c>
      <c r="AP275" s="94">
        <f t="shared" si="389"/>
        <v>0</v>
      </c>
      <c r="AQ275" s="94">
        <f t="shared" si="389"/>
        <v>0</v>
      </c>
      <c r="AR275" s="94">
        <f t="shared" si="389"/>
        <v>0</v>
      </c>
      <c r="AS275" s="94">
        <f t="shared" si="389"/>
        <v>3</v>
      </c>
      <c r="AT275" s="94">
        <f t="shared" si="389"/>
        <v>0</v>
      </c>
      <c r="AU275" s="94">
        <f t="shared" si="389"/>
        <v>0</v>
      </c>
      <c r="AV275" s="94">
        <f t="shared" si="389"/>
        <v>0</v>
      </c>
      <c r="AW275" s="94">
        <f t="shared" si="389"/>
        <v>0</v>
      </c>
      <c r="AX275" s="94">
        <f t="shared" si="389"/>
        <v>0</v>
      </c>
      <c r="AY275" s="146">
        <f t="shared" si="263"/>
        <v>0</v>
      </c>
      <c r="AZ275" s="146">
        <f t="shared" si="263"/>
        <v>0</v>
      </c>
      <c r="BA275" s="146">
        <f t="shared" si="263"/>
        <v>0</v>
      </c>
      <c r="BB275" s="146">
        <f t="shared" si="259"/>
        <v>0</v>
      </c>
      <c r="BC275" s="146">
        <f t="shared" si="259"/>
        <v>0</v>
      </c>
      <c r="BD275" s="146">
        <f t="shared" si="259"/>
        <v>0</v>
      </c>
      <c r="BE275" s="146">
        <f t="shared" si="259"/>
        <v>0</v>
      </c>
      <c r="BF275" s="146">
        <f t="shared" si="365"/>
        <v>0</v>
      </c>
      <c r="BG275" s="146">
        <f t="shared" si="365"/>
        <v>0</v>
      </c>
      <c r="BH275" s="146">
        <f t="shared" si="365"/>
        <v>0</v>
      </c>
      <c r="BI275" s="146">
        <f t="shared" si="365"/>
        <v>0</v>
      </c>
      <c r="BJ275" s="146">
        <f t="shared" si="365"/>
        <v>0</v>
      </c>
      <c r="BK275" s="146">
        <f t="shared" si="365"/>
        <v>0</v>
      </c>
      <c r="BL275" s="146">
        <f t="shared" si="292"/>
        <v>0</v>
      </c>
      <c r="BM275" s="146">
        <f t="shared" si="292"/>
        <v>0</v>
      </c>
      <c r="BN275" s="146">
        <f t="shared" si="292"/>
        <v>0</v>
      </c>
      <c r="BO275" s="181">
        <f t="shared" si="290"/>
        <v>0</v>
      </c>
    </row>
    <row r="276" spans="1:67" ht="15.75" customHeight="1" x14ac:dyDescent="0.25">
      <c r="A276" s="27"/>
      <c r="B276" s="19" t="s">
        <v>7</v>
      </c>
      <c r="C276" s="138">
        <f>E276+G276+I276+K276+M276+O276+Q276</f>
        <v>132.9</v>
      </c>
      <c r="D276" s="139">
        <f>F276+H276+J276+L276+N276+P276+R276</f>
        <v>116.8</v>
      </c>
      <c r="E276" s="6">
        <v>129.9</v>
      </c>
      <c r="F276" s="6">
        <v>116.8</v>
      </c>
      <c r="G276" s="6"/>
      <c r="H276" s="6"/>
      <c r="I276" s="6"/>
      <c r="J276" s="6"/>
      <c r="K276" s="6"/>
      <c r="L276" s="6"/>
      <c r="M276" s="6">
        <v>3</v>
      </c>
      <c r="N276" s="6"/>
      <c r="O276" s="6"/>
      <c r="P276" s="6"/>
      <c r="Q276" s="188"/>
      <c r="R276" s="188"/>
      <c r="S276" s="138">
        <f>U276+W276+Y276+AA276+AC276+AE276+AG276</f>
        <v>0</v>
      </c>
      <c r="T276" s="139">
        <f>V276+X276+Z276+AB276+AD276+AF276+AH276</f>
        <v>0</v>
      </c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97"/>
      <c r="AH276" s="197"/>
      <c r="AI276" s="100">
        <f>AK276+AM276+AO276+AQ276+AS276+AU276+AW276</f>
        <v>132.9</v>
      </c>
      <c r="AJ276" s="101">
        <f>AL276+AN276+AP276+AR276+AT276+AV276+AX276</f>
        <v>116.8</v>
      </c>
      <c r="AK276" s="5">
        <f>E276+U276</f>
        <v>129.9</v>
      </c>
      <c r="AL276" s="5">
        <f t="shared" ref="AL276:AX276" si="390">F276+V276</f>
        <v>116.8</v>
      </c>
      <c r="AM276" s="5">
        <f t="shared" si="390"/>
        <v>0</v>
      </c>
      <c r="AN276" s="5">
        <f t="shared" si="390"/>
        <v>0</v>
      </c>
      <c r="AO276" s="5">
        <f t="shared" si="390"/>
        <v>0</v>
      </c>
      <c r="AP276" s="5">
        <f t="shared" si="390"/>
        <v>0</v>
      </c>
      <c r="AQ276" s="5">
        <f t="shared" si="390"/>
        <v>0</v>
      </c>
      <c r="AR276" s="5">
        <f t="shared" si="390"/>
        <v>0</v>
      </c>
      <c r="AS276" s="5">
        <f t="shared" si="390"/>
        <v>3</v>
      </c>
      <c r="AT276" s="5">
        <f t="shared" si="390"/>
        <v>0</v>
      </c>
      <c r="AU276" s="5">
        <f t="shared" si="390"/>
        <v>0</v>
      </c>
      <c r="AV276" s="5">
        <f t="shared" si="390"/>
        <v>0</v>
      </c>
      <c r="AW276" s="5">
        <f t="shared" si="390"/>
        <v>0</v>
      </c>
      <c r="AX276" s="5">
        <f t="shared" si="390"/>
        <v>0</v>
      </c>
      <c r="AY276" s="146">
        <f t="shared" si="263"/>
        <v>0</v>
      </c>
      <c r="AZ276" s="146">
        <f t="shared" si="263"/>
        <v>0</v>
      </c>
      <c r="BA276" s="146">
        <f t="shared" si="263"/>
        <v>0</v>
      </c>
      <c r="BB276" s="146">
        <f t="shared" si="259"/>
        <v>0</v>
      </c>
      <c r="BC276" s="146">
        <f t="shared" si="259"/>
        <v>0</v>
      </c>
      <c r="BD276" s="146">
        <f t="shared" si="259"/>
        <v>0</v>
      </c>
      <c r="BE276" s="146">
        <f t="shared" si="259"/>
        <v>0</v>
      </c>
      <c r="BF276" s="146">
        <f t="shared" si="365"/>
        <v>0</v>
      </c>
      <c r="BG276" s="146">
        <f t="shared" si="365"/>
        <v>0</v>
      </c>
      <c r="BH276" s="146">
        <f t="shared" si="365"/>
        <v>0</v>
      </c>
      <c r="BI276" s="146">
        <f t="shared" si="365"/>
        <v>0</v>
      </c>
      <c r="BJ276" s="146">
        <f t="shared" si="365"/>
        <v>0</v>
      </c>
      <c r="BK276" s="146">
        <f t="shared" si="365"/>
        <v>0</v>
      </c>
      <c r="BL276" s="146">
        <f t="shared" si="292"/>
        <v>0</v>
      </c>
      <c r="BM276" s="146">
        <f t="shared" si="292"/>
        <v>0</v>
      </c>
      <c r="BN276" s="146">
        <f t="shared" si="292"/>
        <v>0</v>
      </c>
      <c r="BO276" s="181">
        <f t="shared" si="290"/>
        <v>0</v>
      </c>
    </row>
    <row r="277" spans="1:67" ht="15.75" customHeight="1" x14ac:dyDescent="0.25">
      <c r="A277" s="26" t="s">
        <v>54</v>
      </c>
      <c r="B277" s="105" t="s">
        <v>337</v>
      </c>
      <c r="C277" s="136">
        <f>C278</f>
        <v>171.00000000000003</v>
      </c>
      <c r="D277" s="137">
        <f t="shared" ref="D277:R277" si="391">D278</f>
        <v>146.69999999999999</v>
      </c>
      <c r="E277" s="117">
        <f t="shared" si="391"/>
        <v>162.30000000000001</v>
      </c>
      <c r="F277" s="117">
        <f t="shared" si="391"/>
        <v>146.69999999999999</v>
      </c>
      <c r="G277" s="117">
        <f t="shared" si="391"/>
        <v>0</v>
      </c>
      <c r="H277" s="117">
        <f t="shared" si="391"/>
        <v>0</v>
      </c>
      <c r="I277" s="117">
        <f t="shared" si="391"/>
        <v>0</v>
      </c>
      <c r="J277" s="117">
        <f t="shared" si="391"/>
        <v>0</v>
      </c>
      <c r="K277" s="117">
        <f t="shared" si="391"/>
        <v>0</v>
      </c>
      <c r="L277" s="117">
        <f t="shared" si="391"/>
        <v>0</v>
      </c>
      <c r="M277" s="117">
        <f t="shared" si="391"/>
        <v>5.8</v>
      </c>
      <c r="N277" s="117">
        <f t="shared" si="391"/>
        <v>0</v>
      </c>
      <c r="O277" s="117">
        <f t="shared" si="391"/>
        <v>0</v>
      </c>
      <c r="P277" s="117">
        <f t="shared" si="391"/>
        <v>0</v>
      </c>
      <c r="Q277" s="187">
        <f t="shared" si="391"/>
        <v>2.9</v>
      </c>
      <c r="R277" s="187">
        <f t="shared" si="391"/>
        <v>0</v>
      </c>
      <c r="S277" s="136">
        <f>S278</f>
        <v>0</v>
      </c>
      <c r="T277" s="137">
        <f t="shared" ref="T277:AH277" si="392">T278</f>
        <v>0</v>
      </c>
      <c r="U277" s="119">
        <f t="shared" si="392"/>
        <v>0</v>
      </c>
      <c r="V277" s="119">
        <f t="shared" si="392"/>
        <v>0</v>
      </c>
      <c r="W277" s="119">
        <f t="shared" si="392"/>
        <v>0</v>
      </c>
      <c r="X277" s="119">
        <f t="shared" si="392"/>
        <v>0</v>
      </c>
      <c r="Y277" s="119">
        <f t="shared" si="392"/>
        <v>0</v>
      </c>
      <c r="Z277" s="119">
        <f t="shared" si="392"/>
        <v>0</v>
      </c>
      <c r="AA277" s="119">
        <f t="shared" si="392"/>
        <v>0</v>
      </c>
      <c r="AB277" s="119">
        <f t="shared" si="392"/>
        <v>0</v>
      </c>
      <c r="AC277" s="119">
        <f t="shared" si="392"/>
        <v>0</v>
      </c>
      <c r="AD277" s="119">
        <f t="shared" si="392"/>
        <v>0</v>
      </c>
      <c r="AE277" s="119">
        <f t="shared" si="392"/>
        <v>0</v>
      </c>
      <c r="AF277" s="119">
        <f t="shared" si="392"/>
        <v>0</v>
      </c>
      <c r="AG277" s="196">
        <f t="shared" si="392"/>
        <v>0</v>
      </c>
      <c r="AH277" s="196">
        <f t="shared" si="392"/>
        <v>0</v>
      </c>
      <c r="AI277" s="13">
        <f>AI278</f>
        <v>171.00000000000003</v>
      </c>
      <c r="AJ277" s="11">
        <f t="shared" ref="AJ277:AX277" si="393">AJ278</f>
        <v>146.69999999999999</v>
      </c>
      <c r="AK277" s="94">
        <f t="shared" si="393"/>
        <v>162.30000000000001</v>
      </c>
      <c r="AL277" s="94">
        <f t="shared" si="393"/>
        <v>146.69999999999999</v>
      </c>
      <c r="AM277" s="94">
        <f t="shared" si="393"/>
        <v>0</v>
      </c>
      <c r="AN277" s="94">
        <f t="shared" si="393"/>
        <v>0</v>
      </c>
      <c r="AO277" s="94">
        <f t="shared" si="393"/>
        <v>0</v>
      </c>
      <c r="AP277" s="94">
        <f t="shared" si="393"/>
        <v>0</v>
      </c>
      <c r="AQ277" s="94">
        <f t="shared" si="393"/>
        <v>0</v>
      </c>
      <c r="AR277" s="94">
        <f t="shared" si="393"/>
        <v>0</v>
      </c>
      <c r="AS277" s="94">
        <f t="shared" si="393"/>
        <v>5.8</v>
      </c>
      <c r="AT277" s="94">
        <f t="shared" si="393"/>
        <v>0</v>
      </c>
      <c r="AU277" s="94">
        <f t="shared" si="393"/>
        <v>0</v>
      </c>
      <c r="AV277" s="94">
        <f t="shared" si="393"/>
        <v>0</v>
      </c>
      <c r="AW277" s="94">
        <f t="shared" si="393"/>
        <v>2.9</v>
      </c>
      <c r="AX277" s="94">
        <f t="shared" si="393"/>
        <v>0</v>
      </c>
      <c r="AY277" s="146">
        <f t="shared" si="263"/>
        <v>0</v>
      </c>
      <c r="AZ277" s="146">
        <f t="shared" si="263"/>
        <v>0</v>
      </c>
      <c r="BA277" s="146">
        <f t="shared" si="263"/>
        <v>0</v>
      </c>
      <c r="BB277" s="146">
        <f t="shared" si="259"/>
        <v>0</v>
      </c>
      <c r="BC277" s="146">
        <f t="shared" si="259"/>
        <v>0</v>
      </c>
      <c r="BD277" s="146">
        <f t="shared" si="259"/>
        <v>0</v>
      </c>
      <c r="BE277" s="146">
        <f t="shared" si="259"/>
        <v>0</v>
      </c>
      <c r="BF277" s="146">
        <f t="shared" si="365"/>
        <v>0</v>
      </c>
      <c r="BG277" s="146">
        <f t="shared" si="365"/>
        <v>0</v>
      </c>
      <c r="BH277" s="146">
        <f t="shared" si="365"/>
        <v>0</v>
      </c>
      <c r="BI277" s="146">
        <f t="shared" si="365"/>
        <v>0</v>
      </c>
      <c r="BJ277" s="146">
        <f t="shared" si="365"/>
        <v>0</v>
      </c>
      <c r="BK277" s="146">
        <f t="shared" si="365"/>
        <v>0</v>
      </c>
      <c r="BL277" s="146">
        <f t="shared" si="292"/>
        <v>0</v>
      </c>
      <c r="BM277" s="146">
        <f t="shared" si="292"/>
        <v>0</v>
      </c>
      <c r="BN277" s="146">
        <f t="shared" si="292"/>
        <v>0</v>
      </c>
      <c r="BO277" s="181">
        <f t="shared" si="290"/>
        <v>0</v>
      </c>
    </row>
    <row r="278" spans="1:67" ht="15.75" customHeight="1" x14ac:dyDescent="0.25">
      <c r="A278" s="27"/>
      <c r="B278" s="19" t="s">
        <v>7</v>
      </c>
      <c r="C278" s="138">
        <f>E278+G278+I278+K278+M278+O278+Q278</f>
        <v>171.00000000000003</v>
      </c>
      <c r="D278" s="139">
        <f>F278+H278+J278+L278+N278+P278+R278</f>
        <v>146.69999999999999</v>
      </c>
      <c r="E278" s="6">
        <v>162.30000000000001</v>
      </c>
      <c r="F278" s="6">
        <v>146.69999999999999</v>
      </c>
      <c r="G278" s="6"/>
      <c r="H278" s="6"/>
      <c r="I278" s="6"/>
      <c r="J278" s="6"/>
      <c r="K278" s="6"/>
      <c r="L278" s="6"/>
      <c r="M278" s="6">
        <v>5.8</v>
      </c>
      <c r="N278" s="6"/>
      <c r="O278" s="6"/>
      <c r="P278" s="6"/>
      <c r="Q278" s="188">
        <f>'[1]4 priedas_ nepanaudotos lėšos'!C104</f>
        <v>2.9</v>
      </c>
      <c r="R278" s="188">
        <f>'[1]4 priedas_ nepanaudotos lėšos'!D104</f>
        <v>0</v>
      </c>
      <c r="S278" s="138">
        <f>U278+W278+Y278+AA278+AC278+AE278+AG278</f>
        <v>0</v>
      </c>
      <c r="T278" s="139">
        <f>V278+X278+Z278+AB278+AD278+AF278+AH278</f>
        <v>0</v>
      </c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97">
        <f>'[1]4 priedas_ nepanaudotos lėšos'!O104</f>
        <v>0</v>
      </c>
      <c r="AH278" s="197">
        <f>'[1]4 priedas_ nepanaudotos lėšos'!P104</f>
        <v>0</v>
      </c>
      <c r="AI278" s="100">
        <f>AK278+AM278+AO278+AQ278+AS278+AU278+AW278</f>
        <v>171.00000000000003</v>
      </c>
      <c r="AJ278" s="101">
        <f>AL278+AN278+AP278+AR278+AT278+AV278+AX278</f>
        <v>146.69999999999999</v>
      </c>
      <c r="AK278" s="5">
        <f>E278+U278</f>
        <v>162.30000000000001</v>
      </c>
      <c r="AL278" s="5">
        <f t="shared" ref="AL278:AX278" si="394">F278+V278</f>
        <v>146.69999999999999</v>
      </c>
      <c r="AM278" s="5">
        <f t="shared" si="394"/>
        <v>0</v>
      </c>
      <c r="AN278" s="5">
        <f t="shared" si="394"/>
        <v>0</v>
      </c>
      <c r="AO278" s="5">
        <f t="shared" si="394"/>
        <v>0</v>
      </c>
      <c r="AP278" s="5">
        <f t="shared" si="394"/>
        <v>0</v>
      </c>
      <c r="AQ278" s="5">
        <f t="shared" si="394"/>
        <v>0</v>
      </c>
      <c r="AR278" s="5">
        <f t="shared" si="394"/>
        <v>0</v>
      </c>
      <c r="AS278" s="5">
        <f t="shared" si="394"/>
        <v>5.8</v>
      </c>
      <c r="AT278" s="5">
        <f t="shared" si="394"/>
        <v>0</v>
      </c>
      <c r="AU278" s="5">
        <f t="shared" si="394"/>
        <v>0</v>
      </c>
      <c r="AV278" s="5">
        <f t="shared" si="394"/>
        <v>0</v>
      </c>
      <c r="AW278" s="5">
        <f t="shared" si="394"/>
        <v>2.9</v>
      </c>
      <c r="AX278" s="5">
        <f t="shared" si="394"/>
        <v>0</v>
      </c>
      <c r="AY278" s="146">
        <f t="shared" si="263"/>
        <v>0</v>
      </c>
      <c r="AZ278" s="146">
        <f t="shared" si="263"/>
        <v>0</v>
      </c>
      <c r="BA278" s="146">
        <f t="shared" si="263"/>
        <v>0</v>
      </c>
      <c r="BB278" s="146">
        <f t="shared" si="263"/>
        <v>0</v>
      </c>
      <c r="BC278" s="146">
        <f t="shared" si="263"/>
        <v>0</v>
      </c>
      <c r="BD278" s="146">
        <f t="shared" si="263"/>
        <v>0</v>
      </c>
      <c r="BE278" s="146">
        <f t="shared" si="263"/>
        <v>0</v>
      </c>
      <c r="BF278" s="146">
        <f t="shared" si="365"/>
        <v>0</v>
      </c>
      <c r="BG278" s="146">
        <f t="shared" si="365"/>
        <v>0</v>
      </c>
      <c r="BH278" s="146">
        <f t="shared" si="365"/>
        <v>0</v>
      </c>
      <c r="BI278" s="146">
        <f t="shared" si="365"/>
        <v>0</v>
      </c>
      <c r="BJ278" s="146">
        <f t="shared" si="365"/>
        <v>0</v>
      </c>
      <c r="BK278" s="146">
        <f t="shared" si="365"/>
        <v>0</v>
      </c>
      <c r="BL278" s="146">
        <f t="shared" si="292"/>
        <v>0</v>
      </c>
      <c r="BM278" s="146">
        <f t="shared" si="292"/>
        <v>0</v>
      </c>
      <c r="BN278" s="146">
        <f t="shared" si="292"/>
        <v>0</v>
      </c>
      <c r="BO278" s="181">
        <f t="shared" si="290"/>
        <v>0</v>
      </c>
    </row>
    <row r="279" spans="1:67" ht="15.75" customHeight="1" x14ac:dyDescent="0.25">
      <c r="A279" s="26" t="s">
        <v>55</v>
      </c>
      <c r="B279" s="105" t="s">
        <v>338</v>
      </c>
      <c r="C279" s="136">
        <f>C280</f>
        <v>161</v>
      </c>
      <c r="D279" s="137">
        <f t="shared" ref="D279:R279" si="395">D280</f>
        <v>125.3</v>
      </c>
      <c r="E279" s="117">
        <f t="shared" si="395"/>
        <v>147</v>
      </c>
      <c r="F279" s="117">
        <f t="shared" si="395"/>
        <v>125.3</v>
      </c>
      <c r="G279" s="117">
        <f t="shared" si="395"/>
        <v>0</v>
      </c>
      <c r="H279" s="117">
        <f t="shared" si="395"/>
        <v>0</v>
      </c>
      <c r="I279" s="117">
        <f t="shared" si="395"/>
        <v>0</v>
      </c>
      <c r="J279" s="117">
        <f t="shared" si="395"/>
        <v>0</v>
      </c>
      <c r="K279" s="117">
        <f t="shared" si="395"/>
        <v>0</v>
      </c>
      <c r="L279" s="117">
        <f t="shared" si="395"/>
        <v>0</v>
      </c>
      <c r="M279" s="117">
        <f t="shared" si="395"/>
        <v>5</v>
      </c>
      <c r="N279" s="117">
        <f t="shared" si="395"/>
        <v>0</v>
      </c>
      <c r="O279" s="117">
        <f t="shared" si="395"/>
        <v>0</v>
      </c>
      <c r="P279" s="117">
        <f t="shared" si="395"/>
        <v>0</v>
      </c>
      <c r="Q279" s="187">
        <f t="shared" si="395"/>
        <v>9</v>
      </c>
      <c r="R279" s="187">
        <f t="shared" si="395"/>
        <v>0</v>
      </c>
      <c r="S279" s="136">
        <f>S280</f>
        <v>4.5999999999999996</v>
      </c>
      <c r="T279" s="137">
        <f t="shared" ref="T279:AH279" si="396">T280</f>
        <v>0</v>
      </c>
      <c r="U279" s="119">
        <f t="shared" si="396"/>
        <v>0</v>
      </c>
      <c r="V279" s="119">
        <f t="shared" si="396"/>
        <v>0</v>
      </c>
      <c r="W279" s="119">
        <f t="shared" si="396"/>
        <v>0</v>
      </c>
      <c r="X279" s="119">
        <f t="shared" si="396"/>
        <v>0</v>
      </c>
      <c r="Y279" s="119">
        <f t="shared" si="396"/>
        <v>0</v>
      </c>
      <c r="Z279" s="119">
        <f t="shared" si="396"/>
        <v>0</v>
      </c>
      <c r="AA279" s="119">
        <f t="shared" si="396"/>
        <v>0</v>
      </c>
      <c r="AB279" s="119">
        <f t="shared" si="396"/>
        <v>0</v>
      </c>
      <c r="AC279" s="119">
        <f t="shared" si="396"/>
        <v>0</v>
      </c>
      <c r="AD279" s="119">
        <f t="shared" si="396"/>
        <v>0</v>
      </c>
      <c r="AE279" s="119">
        <f t="shared" si="396"/>
        <v>0</v>
      </c>
      <c r="AF279" s="119">
        <f t="shared" si="396"/>
        <v>0</v>
      </c>
      <c r="AG279" s="196">
        <f t="shared" si="396"/>
        <v>4.5999999999999996</v>
      </c>
      <c r="AH279" s="196">
        <f t="shared" si="396"/>
        <v>0</v>
      </c>
      <c r="AI279" s="13">
        <f>AI280</f>
        <v>165.6</v>
      </c>
      <c r="AJ279" s="11">
        <f t="shared" ref="AJ279:AX279" si="397">AJ280</f>
        <v>125.3</v>
      </c>
      <c r="AK279" s="94">
        <f t="shared" si="397"/>
        <v>147</v>
      </c>
      <c r="AL279" s="94">
        <f t="shared" si="397"/>
        <v>125.3</v>
      </c>
      <c r="AM279" s="94">
        <f t="shared" si="397"/>
        <v>0</v>
      </c>
      <c r="AN279" s="94">
        <f t="shared" si="397"/>
        <v>0</v>
      </c>
      <c r="AO279" s="94">
        <f t="shared" si="397"/>
        <v>0</v>
      </c>
      <c r="AP279" s="94">
        <f t="shared" si="397"/>
        <v>0</v>
      </c>
      <c r="AQ279" s="94">
        <f t="shared" si="397"/>
        <v>0</v>
      </c>
      <c r="AR279" s="94">
        <f t="shared" si="397"/>
        <v>0</v>
      </c>
      <c r="AS279" s="94">
        <f t="shared" si="397"/>
        <v>5</v>
      </c>
      <c r="AT279" s="94">
        <f t="shared" si="397"/>
        <v>0</v>
      </c>
      <c r="AU279" s="94">
        <f t="shared" si="397"/>
        <v>0</v>
      </c>
      <c r="AV279" s="94">
        <f t="shared" si="397"/>
        <v>0</v>
      </c>
      <c r="AW279" s="94">
        <f t="shared" si="397"/>
        <v>13.6</v>
      </c>
      <c r="AX279" s="94">
        <f t="shared" si="397"/>
        <v>0</v>
      </c>
      <c r="AY279" s="146">
        <f t="shared" ref="AY279:BN347" si="398">C279-AI279</f>
        <v>-4.5999999999999943</v>
      </c>
      <c r="AZ279" s="146">
        <f t="shared" si="398"/>
        <v>0</v>
      </c>
      <c r="BA279" s="146">
        <f t="shared" si="398"/>
        <v>0</v>
      </c>
      <c r="BB279" s="146">
        <f t="shared" si="398"/>
        <v>0</v>
      </c>
      <c r="BC279" s="146">
        <f t="shared" si="398"/>
        <v>0</v>
      </c>
      <c r="BD279" s="146">
        <f t="shared" si="398"/>
        <v>0</v>
      </c>
      <c r="BE279" s="146">
        <f t="shared" si="398"/>
        <v>0</v>
      </c>
      <c r="BF279" s="146">
        <f t="shared" si="365"/>
        <v>0</v>
      </c>
      <c r="BG279" s="146">
        <f t="shared" si="365"/>
        <v>0</v>
      </c>
      <c r="BH279" s="146">
        <f t="shared" si="365"/>
        <v>0</v>
      </c>
      <c r="BI279" s="146">
        <f t="shared" si="365"/>
        <v>0</v>
      </c>
      <c r="BJ279" s="146">
        <f t="shared" si="365"/>
        <v>0</v>
      </c>
      <c r="BK279" s="146">
        <f t="shared" si="365"/>
        <v>0</v>
      </c>
      <c r="BL279" s="146">
        <f t="shared" si="292"/>
        <v>0</v>
      </c>
      <c r="BM279" s="146">
        <f t="shared" si="292"/>
        <v>-4.5999999999999996</v>
      </c>
      <c r="BN279" s="146">
        <f t="shared" si="292"/>
        <v>0</v>
      </c>
      <c r="BO279" s="181">
        <f t="shared" si="290"/>
        <v>0</v>
      </c>
    </row>
    <row r="280" spans="1:67" ht="15.75" customHeight="1" x14ac:dyDescent="0.25">
      <c r="A280" s="27"/>
      <c r="B280" s="19" t="s">
        <v>7</v>
      </c>
      <c r="C280" s="138">
        <f>E280+G280+I280+K280+M280+O280+Q280</f>
        <v>161</v>
      </c>
      <c r="D280" s="139">
        <f>F280+H280+J280+L280+N280+P280+R280</f>
        <v>125.3</v>
      </c>
      <c r="E280" s="6">
        <v>147</v>
      </c>
      <c r="F280" s="6">
        <v>125.3</v>
      </c>
      <c r="G280" s="6"/>
      <c r="H280" s="6"/>
      <c r="I280" s="6"/>
      <c r="J280" s="6"/>
      <c r="K280" s="6"/>
      <c r="L280" s="6"/>
      <c r="M280" s="6">
        <v>5</v>
      </c>
      <c r="N280" s="6"/>
      <c r="O280" s="6"/>
      <c r="P280" s="6"/>
      <c r="Q280" s="188">
        <f>'[1]4 priedas_ nepanaudotos lėšos'!C106</f>
        <v>9</v>
      </c>
      <c r="R280" s="188">
        <f>'[1]4 priedas_ nepanaudotos lėšos'!D106</f>
        <v>0</v>
      </c>
      <c r="S280" s="138">
        <f>U280+W280+Y280+AA280+AC280+AE280+AG280</f>
        <v>4.5999999999999996</v>
      </c>
      <c r="T280" s="139">
        <f>V280+X280+Z280+AB280+AD280+AF280+AH280</f>
        <v>0</v>
      </c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97">
        <f>'[1]4 priedas_ nepanaudotos lėšos'!O106</f>
        <v>4.5999999999999996</v>
      </c>
      <c r="AH280" s="197">
        <f>'[1]4 priedas_ nepanaudotos lėšos'!P106</f>
        <v>0</v>
      </c>
      <c r="AI280" s="100">
        <f>AK280+AM280+AO280+AQ280+AS280+AU280+AW280</f>
        <v>165.6</v>
      </c>
      <c r="AJ280" s="101">
        <f>AL280+AN280+AP280+AR280+AT280+AV280+AX280</f>
        <v>125.3</v>
      </c>
      <c r="AK280" s="5">
        <f>E280+U280</f>
        <v>147</v>
      </c>
      <c r="AL280" s="5">
        <f t="shared" ref="AL280:AX280" si="399">F280+V280</f>
        <v>125.3</v>
      </c>
      <c r="AM280" s="5">
        <f t="shared" si="399"/>
        <v>0</v>
      </c>
      <c r="AN280" s="5">
        <f t="shared" si="399"/>
        <v>0</v>
      </c>
      <c r="AO280" s="5">
        <f t="shared" si="399"/>
        <v>0</v>
      </c>
      <c r="AP280" s="5">
        <f t="shared" si="399"/>
        <v>0</v>
      </c>
      <c r="AQ280" s="5">
        <f t="shared" si="399"/>
        <v>0</v>
      </c>
      <c r="AR280" s="5">
        <f t="shared" si="399"/>
        <v>0</v>
      </c>
      <c r="AS280" s="5">
        <f t="shared" si="399"/>
        <v>5</v>
      </c>
      <c r="AT280" s="5">
        <f t="shared" si="399"/>
        <v>0</v>
      </c>
      <c r="AU280" s="5">
        <f t="shared" si="399"/>
        <v>0</v>
      </c>
      <c r="AV280" s="5">
        <f t="shared" si="399"/>
        <v>0</v>
      </c>
      <c r="AW280" s="5">
        <f t="shared" si="399"/>
        <v>13.6</v>
      </c>
      <c r="AX280" s="5">
        <f t="shared" si="399"/>
        <v>0</v>
      </c>
      <c r="AY280" s="146">
        <f t="shared" si="398"/>
        <v>-4.5999999999999943</v>
      </c>
      <c r="AZ280" s="146">
        <f t="shared" si="398"/>
        <v>0</v>
      </c>
      <c r="BA280" s="146">
        <f t="shared" si="398"/>
        <v>0</v>
      </c>
      <c r="BB280" s="146">
        <f t="shared" si="398"/>
        <v>0</v>
      </c>
      <c r="BC280" s="146">
        <f t="shared" si="398"/>
        <v>0</v>
      </c>
      <c r="BD280" s="146">
        <f t="shared" si="398"/>
        <v>0</v>
      </c>
      <c r="BE280" s="146">
        <f t="shared" si="398"/>
        <v>0</v>
      </c>
      <c r="BF280" s="146">
        <f t="shared" si="365"/>
        <v>0</v>
      </c>
      <c r="BG280" s="146">
        <f t="shared" si="365"/>
        <v>0</v>
      </c>
      <c r="BH280" s="146">
        <f t="shared" si="365"/>
        <v>0</v>
      </c>
      <c r="BI280" s="146">
        <f t="shared" si="365"/>
        <v>0</v>
      </c>
      <c r="BJ280" s="146">
        <f t="shared" si="365"/>
        <v>0</v>
      </c>
      <c r="BK280" s="146">
        <f t="shared" si="365"/>
        <v>0</v>
      </c>
      <c r="BL280" s="146">
        <f t="shared" si="292"/>
        <v>0</v>
      </c>
      <c r="BM280" s="146">
        <f t="shared" si="292"/>
        <v>-4.5999999999999996</v>
      </c>
      <c r="BN280" s="146">
        <f t="shared" si="292"/>
        <v>0</v>
      </c>
      <c r="BO280" s="181">
        <f t="shared" si="290"/>
        <v>0</v>
      </c>
    </row>
    <row r="281" spans="1:67" ht="15.75" customHeight="1" x14ac:dyDescent="0.25">
      <c r="A281" s="26" t="s">
        <v>47</v>
      </c>
      <c r="B281" s="105" t="s">
        <v>339</v>
      </c>
      <c r="C281" s="136">
        <f>C282</f>
        <v>76</v>
      </c>
      <c r="D281" s="137">
        <f t="shared" ref="D281:R281" si="400">D282</f>
        <v>66.900000000000006</v>
      </c>
      <c r="E281" s="117">
        <f t="shared" si="400"/>
        <v>74</v>
      </c>
      <c r="F281" s="117">
        <f t="shared" si="400"/>
        <v>66.900000000000006</v>
      </c>
      <c r="G281" s="117">
        <f t="shared" si="400"/>
        <v>0</v>
      </c>
      <c r="H281" s="117">
        <f t="shared" si="400"/>
        <v>0</v>
      </c>
      <c r="I281" s="117">
        <f t="shared" si="400"/>
        <v>0</v>
      </c>
      <c r="J281" s="117">
        <f t="shared" si="400"/>
        <v>0</v>
      </c>
      <c r="K281" s="117">
        <f t="shared" si="400"/>
        <v>0</v>
      </c>
      <c r="L281" s="117">
        <f t="shared" si="400"/>
        <v>0</v>
      </c>
      <c r="M281" s="117">
        <f t="shared" si="400"/>
        <v>2</v>
      </c>
      <c r="N281" s="117">
        <f t="shared" si="400"/>
        <v>0</v>
      </c>
      <c r="O281" s="117">
        <f t="shared" si="400"/>
        <v>0</v>
      </c>
      <c r="P281" s="117">
        <f t="shared" si="400"/>
        <v>0</v>
      </c>
      <c r="Q281" s="187">
        <f t="shared" si="400"/>
        <v>0</v>
      </c>
      <c r="R281" s="187">
        <f t="shared" si="400"/>
        <v>0</v>
      </c>
      <c r="S281" s="136">
        <f>S282</f>
        <v>0</v>
      </c>
      <c r="T281" s="137">
        <f t="shared" ref="T281:AH281" si="401">T282</f>
        <v>0</v>
      </c>
      <c r="U281" s="119">
        <f t="shared" si="401"/>
        <v>0</v>
      </c>
      <c r="V281" s="119">
        <f t="shared" si="401"/>
        <v>0</v>
      </c>
      <c r="W281" s="119">
        <f t="shared" si="401"/>
        <v>0</v>
      </c>
      <c r="X281" s="119">
        <f t="shared" si="401"/>
        <v>0</v>
      </c>
      <c r="Y281" s="119">
        <f t="shared" si="401"/>
        <v>0</v>
      </c>
      <c r="Z281" s="119">
        <f t="shared" si="401"/>
        <v>0</v>
      </c>
      <c r="AA281" s="119">
        <f t="shared" si="401"/>
        <v>0</v>
      </c>
      <c r="AB281" s="119">
        <f t="shared" si="401"/>
        <v>0</v>
      </c>
      <c r="AC281" s="119">
        <f t="shared" si="401"/>
        <v>0</v>
      </c>
      <c r="AD281" s="119">
        <f t="shared" si="401"/>
        <v>0</v>
      </c>
      <c r="AE281" s="119">
        <f t="shared" si="401"/>
        <v>0</v>
      </c>
      <c r="AF281" s="119">
        <f t="shared" si="401"/>
        <v>0</v>
      </c>
      <c r="AG281" s="196">
        <f t="shared" si="401"/>
        <v>0</v>
      </c>
      <c r="AH281" s="196">
        <f t="shared" si="401"/>
        <v>0</v>
      </c>
      <c r="AI281" s="13">
        <f>AI282</f>
        <v>76</v>
      </c>
      <c r="AJ281" s="11">
        <f t="shared" ref="AJ281:AX281" si="402">AJ282</f>
        <v>66.900000000000006</v>
      </c>
      <c r="AK281" s="94">
        <f t="shared" si="402"/>
        <v>74</v>
      </c>
      <c r="AL281" s="94">
        <f t="shared" si="402"/>
        <v>66.900000000000006</v>
      </c>
      <c r="AM281" s="94">
        <f t="shared" si="402"/>
        <v>0</v>
      </c>
      <c r="AN281" s="94">
        <f t="shared" si="402"/>
        <v>0</v>
      </c>
      <c r="AO281" s="94">
        <f t="shared" si="402"/>
        <v>0</v>
      </c>
      <c r="AP281" s="94">
        <f t="shared" si="402"/>
        <v>0</v>
      </c>
      <c r="AQ281" s="94">
        <f t="shared" si="402"/>
        <v>0</v>
      </c>
      <c r="AR281" s="94">
        <f t="shared" si="402"/>
        <v>0</v>
      </c>
      <c r="AS281" s="94">
        <f t="shared" si="402"/>
        <v>2</v>
      </c>
      <c r="AT281" s="94">
        <f t="shared" si="402"/>
        <v>0</v>
      </c>
      <c r="AU281" s="94">
        <f t="shared" si="402"/>
        <v>0</v>
      </c>
      <c r="AV281" s="94">
        <f t="shared" si="402"/>
        <v>0</v>
      </c>
      <c r="AW281" s="94">
        <f t="shared" si="402"/>
        <v>0</v>
      </c>
      <c r="AX281" s="94">
        <f t="shared" si="402"/>
        <v>0</v>
      </c>
      <c r="AY281" s="146">
        <f t="shared" si="398"/>
        <v>0</v>
      </c>
      <c r="AZ281" s="146">
        <f t="shared" si="398"/>
        <v>0</v>
      </c>
      <c r="BA281" s="146">
        <f t="shared" si="398"/>
        <v>0</v>
      </c>
      <c r="BB281" s="146">
        <f t="shared" si="398"/>
        <v>0</v>
      </c>
      <c r="BC281" s="146">
        <f t="shared" si="398"/>
        <v>0</v>
      </c>
      <c r="BD281" s="146">
        <f t="shared" si="398"/>
        <v>0</v>
      </c>
      <c r="BE281" s="146">
        <f t="shared" si="398"/>
        <v>0</v>
      </c>
      <c r="BF281" s="146">
        <f t="shared" si="365"/>
        <v>0</v>
      </c>
      <c r="BG281" s="146">
        <f t="shared" si="365"/>
        <v>0</v>
      </c>
      <c r="BH281" s="146">
        <f t="shared" si="365"/>
        <v>0</v>
      </c>
      <c r="BI281" s="146">
        <f t="shared" si="365"/>
        <v>0</v>
      </c>
      <c r="BJ281" s="146">
        <f t="shared" si="365"/>
        <v>0</v>
      </c>
      <c r="BK281" s="146">
        <f t="shared" si="365"/>
        <v>0</v>
      </c>
      <c r="BL281" s="146">
        <f t="shared" si="292"/>
        <v>0</v>
      </c>
      <c r="BM281" s="146">
        <f t="shared" si="292"/>
        <v>0</v>
      </c>
      <c r="BN281" s="146">
        <f t="shared" si="292"/>
        <v>0</v>
      </c>
      <c r="BO281" s="181">
        <f t="shared" si="290"/>
        <v>0</v>
      </c>
    </row>
    <row r="282" spans="1:67" ht="15.75" customHeight="1" x14ac:dyDescent="0.25">
      <c r="A282" s="27"/>
      <c r="B282" s="19" t="s">
        <v>7</v>
      </c>
      <c r="C282" s="138">
        <f>E282+G282+I282+K282+M282+O282+Q282</f>
        <v>76</v>
      </c>
      <c r="D282" s="139">
        <f>F282+H282+J282+L282+N282+P282+R282</f>
        <v>66.900000000000006</v>
      </c>
      <c r="E282" s="6">
        <v>74</v>
      </c>
      <c r="F282" s="6">
        <v>66.900000000000006</v>
      </c>
      <c r="G282" s="6"/>
      <c r="H282" s="6"/>
      <c r="I282" s="6"/>
      <c r="J282" s="6"/>
      <c r="K282" s="6"/>
      <c r="L282" s="6"/>
      <c r="M282" s="6">
        <v>2</v>
      </c>
      <c r="N282" s="6"/>
      <c r="O282" s="6"/>
      <c r="P282" s="6"/>
      <c r="Q282" s="188"/>
      <c r="R282" s="188"/>
      <c r="S282" s="138">
        <f>U282+W282+Y282+AA282+AC282+AE282+AG282</f>
        <v>0</v>
      </c>
      <c r="T282" s="139">
        <f>V282+X282+Z282+AB282+AD282+AF282+AH282</f>
        <v>0</v>
      </c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97"/>
      <c r="AH282" s="197"/>
      <c r="AI282" s="100">
        <f>AK282+AM282+AO282+AQ282+AS282+AU282+AW282</f>
        <v>76</v>
      </c>
      <c r="AJ282" s="101">
        <f>AL282+AN282+AP282+AR282+AT282+AV282+AX282</f>
        <v>66.900000000000006</v>
      </c>
      <c r="AK282" s="5">
        <f>E282+U282</f>
        <v>74</v>
      </c>
      <c r="AL282" s="5">
        <f t="shared" ref="AL282:AX282" si="403">F282+V282</f>
        <v>66.900000000000006</v>
      </c>
      <c r="AM282" s="5">
        <f t="shared" si="403"/>
        <v>0</v>
      </c>
      <c r="AN282" s="5">
        <f t="shared" si="403"/>
        <v>0</v>
      </c>
      <c r="AO282" s="5">
        <f t="shared" si="403"/>
        <v>0</v>
      </c>
      <c r="AP282" s="5">
        <f t="shared" si="403"/>
        <v>0</v>
      </c>
      <c r="AQ282" s="5">
        <f t="shared" si="403"/>
        <v>0</v>
      </c>
      <c r="AR282" s="5">
        <f t="shared" si="403"/>
        <v>0</v>
      </c>
      <c r="AS282" s="5">
        <f t="shared" si="403"/>
        <v>2</v>
      </c>
      <c r="AT282" s="5">
        <f t="shared" si="403"/>
        <v>0</v>
      </c>
      <c r="AU282" s="5">
        <f t="shared" si="403"/>
        <v>0</v>
      </c>
      <c r="AV282" s="5">
        <f t="shared" si="403"/>
        <v>0</v>
      </c>
      <c r="AW282" s="5">
        <f t="shared" si="403"/>
        <v>0</v>
      </c>
      <c r="AX282" s="5">
        <f t="shared" si="403"/>
        <v>0</v>
      </c>
      <c r="AY282" s="146">
        <f t="shared" si="398"/>
        <v>0</v>
      </c>
      <c r="AZ282" s="146">
        <f t="shared" si="398"/>
        <v>0</v>
      </c>
      <c r="BA282" s="146">
        <f t="shared" si="398"/>
        <v>0</v>
      </c>
      <c r="BB282" s="146">
        <f t="shared" si="398"/>
        <v>0</v>
      </c>
      <c r="BC282" s="146">
        <f t="shared" si="398"/>
        <v>0</v>
      </c>
      <c r="BD282" s="146">
        <f t="shared" si="398"/>
        <v>0</v>
      </c>
      <c r="BE282" s="146">
        <f t="shared" si="398"/>
        <v>0</v>
      </c>
      <c r="BF282" s="146">
        <f t="shared" si="365"/>
        <v>0</v>
      </c>
      <c r="BG282" s="146">
        <f t="shared" si="365"/>
        <v>0</v>
      </c>
      <c r="BH282" s="146">
        <f t="shared" si="365"/>
        <v>0</v>
      </c>
      <c r="BI282" s="146">
        <f t="shared" si="365"/>
        <v>0</v>
      </c>
      <c r="BJ282" s="146">
        <f t="shared" si="365"/>
        <v>0</v>
      </c>
      <c r="BK282" s="146">
        <f t="shared" si="365"/>
        <v>0</v>
      </c>
      <c r="BL282" s="146">
        <f t="shared" si="292"/>
        <v>0</v>
      </c>
      <c r="BM282" s="146">
        <f t="shared" si="292"/>
        <v>0</v>
      </c>
      <c r="BN282" s="146">
        <f t="shared" si="292"/>
        <v>0</v>
      </c>
      <c r="BO282" s="181">
        <f t="shared" si="290"/>
        <v>0</v>
      </c>
    </row>
    <row r="283" spans="1:67" ht="15.75" customHeight="1" x14ac:dyDescent="0.25">
      <c r="A283" s="26" t="s">
        <v>56</v>
      </c>
      <c r="B283" s="105" t="s">
        <v>340</v>
      </c>
      <c r="C283" s="136">
        <f>C284</f>
        <v>134.6</v>
      </c>
      <c r="D283" s="137">
        <f t="shared" ref="D283:R283" si="404">D284</f>
        <v>112.5</v>
      </c>
      <c r="E283" s="117">
        <f t="shared" si="404"/>
        <v>131.6</v>
      </c>
      <c r="F283" s="117">
        <f t="shared" si="404"/>
        <v>112.5</v>
      </c>
      <c r="G283" s="117">
        <f t="shared" si="404"/>
        <v>0</v>
      </c>
      <c r="H283" s="117">
        <f t="shared" si="404"/>
        <v>0</v>
      </c>
      <c r="I283" s="117">
        <f t="shared" si="404"/>
        <v>0</v>
      </c>
      <c r="J283" s="117">
        <f t="shared" si="404"/>
        <v>0</v>
      </c>
      <c r="K283" s="117">
        <f t="shared" si="404"/>
        <v>0</v>
      </c>
      <c r="L283" s="117">
        <f t="shared" si="404"/>
        <v>0</v>
      </c>
      <c r="M283" s="117">
        <f t="shared" si="404"/>
        <v>3</v>
      </c>
      <c r="N283" s="117">
        <f t="shared" si="404"/>
        <v>0</v>
      </c>
      <c r="O283" s="117">
        <f t="shared" si="404"/>
        <v>0</v>
      </c>
      <c r="P283" s="117">
        <f t="shared" si="404"/>
        <v>0</v>
      </c>
      <c r="Q283" s="187">
        <f t="shared" si="404"/>
        <v>0</v>
      </c>
      <c r="R283" s="187">
        <f t="shared" si="404"/>
        <v>0</v>
      </c>
      <c r="S283" s="136">
        <f>S284</f>
        <v>0</v>
      </c>
      <c r="T283" s="137">
        <f t="shared" ref="T283:AH283" si="405">T284</f>
        <v>0</v>
      </c>
      <c r="U283" s="119">
        <f t="shared" si="405"/>
        <v>0</v>
      </c>
      <c r="V283" s="119">
        <f t="shared" si="405"/>
        <v>0</v>
      </c>
      <c r="W283" s="119">
        <f t="shared" si="405"/>
        <v>0</v>
      </c>
      <c r="X283" s="119">
        <f t="shared" si="405"/>
        <v>0</v>
      </c>
      <c r="Y283" s="119">
        <f t="shared" si="405"/>
        <v>0</v>
      </c>
      <c r="Z283" s="119">
        <f t="shared" si="405"/>
        <v>0</v>
      </c>
      <c r="AA283" s="119">
        <f t="shared" si="405"/>
        <v>0</v>
      </c>
      <c r="AB283" s="119">
        <f t="shared" si="405"/>
        <v>0</v>
      </c>
      <c r="AC283" s="119">
        <f t="shared" si="405"/>
        <v>0</v>
      </c>
      <c r="AD283" s="119">
        <f t="shared" si="405"/>
        <v>0</v>
      </c>
      <c r="AE283" s="119">
        <f t="shared" si="405"/>
        <v>0</v>
      </c>
      <c r="AF283" s="119">
        <f t="shared" si="405"/>
        <v>0</v>
      </c>
      <c r="AG283" s="196">
        <f t="shared" si="405"/>
        <v>0</v>
      </c>
      <c r="AH283" s="196">
        <f t="shared" si="405"/>
        <v>0</v>
      </c>
      <c r="AI283" s="13">
        <f>AI284</f>
        <v>134.6</v>
      </c>
      <c r="AJ283" s="11">
        <f t="shared" ref="AJ283:AX283" si="406">AJ284</f>
        <v>112.5</v>
      </c>
      <c r="AK283" s="94">
        <f t="shared" si="406"/>
        <v>131.6</v>
      </c>
      <c r="AL283" s="94">
        <f t="shared" si="406"/>
        <v>112.5</v>
      </c>
      <c r="AM283" s="94">
        <f t="shared" si="406"/>
        <v>0</v>
      </c>
      <c r="AN283" s="94">
        <f t="shared" si="406"/>
        <v>0</v>
      </c>
      <c r="AO283" s="94">
        <f t="shared" si="406"/>
        <v>0</v>
      </c>
      <c r="AP283" s="94">
        <f t="shared" si="406"/>
        <v>0</v>
      </c>
      <c r="AQ283" s="94">
        <f t="shared" si="406"/>
        <v>0</v>
      </c>
      <c r="AR283" s="94">
        <f t="shared" si="406"/>
        <v>0</v>
      </c>
      <c r="AS283" s="94">
        <f t="shared" si="406"/>
        <v>3</v>
      </c>
      <c r="AT283" s="94">
        <f t="shared" si="406"/>
        <v>0</v>
      </c>
      <c r="AU283" s="94">
        <f t="shared" si="406"/>
        <v>0</v>
      </c>
      <c r="AV283" s="94">
        <f t="shared" si="406"/>
        <v>0</v>
      </c>
      <c r="AW283" s="94">
        <f t="shared" si="406"/>
        <v>0</v>
      </c>
      <c r="AX283" s="94">
        <f t="shared" si="406"/>
        <v>0</v>
      </c>
      <c r="AY283" s="146">
        <f t="shared" si="398"/>
        <v>0</v>
      </c>
      <c r="AZ283" s="146">
        <f t="shared" si="398"/>
        <v>0</v>
      </c>
      <c r="BA283" s="146">
        <f t="shared" si="398"/>
        <v>0</v>
      </c>
      <c r="BB283" s="146">
        <f t="shared" si="398"/>
        <v>0</v>
      </c>
      <c r="BC283" s="146">
        <f t="shared" si="398"/>
        <v>0</v>
      </c>
      <c r="BD283" s="146">
        <f t="shared" si="398"/>
        <v>0</v>
      </c>
      <c r="BE283" s="146">
        <f t="shared" si="398"/>
        <v>0</v>
      </c>
      <c r="BF283" s="146">
        <f t="shared" si="365"/>
        <v>0</v>
      </c>
      <c r="BG283" s="146">
        <f t="shared" si="365"/>
        <v>0</v>
      </c>
      <c r="BH283" s="146">
        <f t="shared" si="365"/>
        <v>0</v>
      </c>
      <c r="BI283" s="146">
        <f t="shared" si="365"/>
        <v>0</v>
      </c>
      <c r="BJ283" s="146">
        <f t="shared" si="365"/>
        <v>0</v>
      </c>
      <c r="BK283" s="146">
        <f t="shared" si="365"/>
        <v>0</v>
      </c>
      <c r="BL283" s="146">
        <f t="shared" si="292"/>
        <v>0</v>
      </c>
      <c r="BM283" s="146">
        <f t="shared" si="292"/>
        <v>0</v>
      </c>
      <c r="BN283" s="146">
        <f t="shared" si="292"/>
        <v>0</v>
      </c>
      <c r="BO283" s="181">
        <f t="shared" si="290"/>
        <v>0</v>
      </c>
    </row>
    <row r="284" spans="1:67" ht="15.75" customHeight="1" x14ac:dyDescent="0.25">
      <c r="A284" s="27"/>
      <c r="B284" s="19" t="s">
        <v>7</v>
      </c>
      <c r="C284" s="138">
        <f>E284+G284+I284+K284+M284+O284+Q284</f>
        <v>134.6</v>
      </c>
      <c r="D284" s="139">
        <f>F284+H284+J284+L284+N284+P284+R284</f>
        <v>112.5</v>
      </c>
      <c r="E284" s="6">
        <v>131.6</v>
      </c>
      <c r="F284" s="6">
        <v>112.5</v>
      </c>
      <c r="G284" s="6"/>
      <c r="H284" s="6"/>
      <c r="I284" s="6"/>
      <c r="J284" s="6"/>
      <c r="K284" s="6"/>
      <c r="L284" s="6"/>
      <c r="M284" s="6">
        <v>3</v>
      </c>
      <c r="N284" s="6"/>
      <c r="O284" s="6"/>
      <c r="P284" s="6"/>
      <c r="Q284" s="188"/>
      <c r="R284" s="188"/>
      <c r="S284" s="138">
        <f>U284+W284+Y284+AA284+AC284+AE284+AG284</f>
        <v>0</v>
      </c>
      <c r="T284" s="139">
        <f>V284+X284+Z284+AB284+AD284+AF284+AH284</f>
        <v>0</v>
      </c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97"/>
      <c r="AH284" s="197"/>
      <c r="AI284" s="100">
        <f>AK284+AM284+AO284+AQ284+AS284+AU284+AW284</f>
        <v>134.6</v>
      </c>
      <c r="AJ284" s="101">
        <f>AL284+AN284+AP284+AR284+AT284+AV284+AX284</f>
        <v>112.5</v>
      </c>
      <c r="AK284" s="5">
        <f>E284+U284</f>
        <v>131.6</v>
      </c>
      <c r="AL284" s="5">
        <f t="shared" ref="AL284:AX284" si="407">F284+V284</f>
        <v>112.5</v>
      </c>
      <c r="AM284" s="5">
        <f t="shared" si="407"/>
        <v>0</v>
      </c>
      <c r="AN284" s="5">
        <f t="shared" si="407"/>
        <v>0</v>
      </c>
      <c r="AO284" s="5">
        <f t="shared" si="407"/>
        <v>0</v>
      </c>
      <c r="AP284" s="5">
        <f t="shared" si="407"/>
        <v>0</v>
      </c>
      <c r="AQ284" s="5">
        <f t="shared" si="407"/>
        <v>0</v>
      </c>
      <c r="AR284" s="5">
        <f t="shared" si="407"/>
        <v>0</v>
      </c>
      <c r="AS284" s="5">
        <f t="shared" si="407"/>
        <v>3</v>
      </c>
      <c r="AT284" s="5">
        <f t="shared" si="407"/>
        <v>0</v>
      </c>
      <c r="AU284" s="5">
        <f t="shared" si="407"/>
        <v>0</v>
      </c>
      <c r="AV284" s="5">
        <f t="shared" si="407"/>
        <v>0</v>
      </c>
      <c r="AW284" s="5">
        <f t="shared" si="407"/>
        <v>0</v>
      </c>
      <c r="AX284" s="5">
        <f t="shared" si="407"/>
        <v>0</v>
      </c>
      <c r="AY284" s="146">
        <f t="shared" si="398"/>
        <v>0</v>
      </c>
      <c r="AZ284" s="146">
        <f t="shared" si="398"/>
        <v>0</v>
      </c>
      <c r="BA284" s="146">
        <f t="shared" si="398"/>
        <v>0</v>
      </c>
      <c r="BB284" s="146">
        <f t="shared" si="398"/>
        <v>0</v>
      </c>
      <c r="BC284" s="146">
        <f t="shared" si="398"/>
        <v>0</v>
      </c>
      <c r="BD284" s="146">
        <f t="shared" si="398"/>
        <v>0</v>
      </c>
      <c r="BE284" s="146">
        <f t="shared" si="398"/>
        <v>0</v>
      </c>
      <c r="BF284" s="146">
        <f t="shared" si="365"/>
        <v>0</v>
      </c>
      <c r="BG284" s="146">
        <f t="shared" si="365"/>
        <v>0</v>
      </c>
      <c r="BH284" s="146">
        <f t="shared" si="365"/>
        <v>0</v>
      </c>
      <c r="BI284" s="146">
        <f t="shared" si="365"/>
        <v>0</v>
      </c>
      <c r="BJ284" s="146">
        <f t="shared" si="365"/>
        <v>0</v>
      </c>
      <c r="BK284" s="146">
        <f t="shared" si="365"/>
        <v>0</v>
      </c>
      <c r="BL284" s="146">
        <f t="shared" si="292"/>
        <v>0</v>
      </c>
      <c r="BM284" s="146">
        <f t="shared" si="292"/>
        <v>0</v>
      </c>
      <c r="BN284" s="146">
        <f t="shared" si="292"/>
        <v>0</v>
      </c>
      <c r="BO284" s="181">
        <f t="shared" si="290"/>
        <v>0</v>
      </c>
    </row>
    <row r="285" spans="1:67" ht="15.75" customHeight="1" x14ac:dyDescent="0.25">
      <c r="A285" s="26" t="s">
        <v>57</v>
      </c>
      <c r="B285" s="105" t="s">
        <v>341</v>
      </c>
      <c r="C285" s="136">
        <f>C286</f>
        <v>117.89999999999999</v>
      </c>
      <c r="D285" s="137">
        <f t="shared" ref="D285:R285" si="408">D286</f>
        <v>94.1</v>
      </c>
      <c r="E285" s="117">
        <f t="shared" si="408"/>
        <v>112.8</v>
      </c>
      <c r="F285" s="117">
        <f t="shared" si="408"/>
        <v>94.1</v>
      </c>
      <c r="G285" s="117">
        <f t="shared" si="408"/>
        <v>0</v>
      </c>
      <c r="H285" s="117">
        <f t="shared" si="408"/>
        <v>0</v>
      </c>
      <c r="I285" s="117">
        <f t="shared" si="408"/>
        <v>0</v>
      </c>
      <c r="J285" s="117">
        <f t="shared" si="408"/>
        <v>0</v>
      </c>
      <c r="K285" s="117">
        <f t="shared" si="408"/>
        <v>0</v>
      </c>
      <c r="L285" s="117">
        <f t="shared" si="408"/>
        <v>0</v>
      </c>
      <c r="M285" s="117">
        <f t="shared" si="408"/>
        <v>2.5</v>
      </c>
      <c r="N285" s="117">
        <f t="shared" si="408"/>
        <v>0</v>
      </c>
      <c r="O285" s="117">
        <f t="shared" si="408"/>
        <v>0</v>
      </c>
      <c r="P285" s="117">
        <f t="shared" si="408"/>
        <v>0</v>
      </c>
      <c r="Q285" s="187">
        <f t="shared" si="408"/>
        <v>2.6</v>
      </c>
      <c r="R285" s="187">
        <f t="shared" si="408"/>
        <v>0</v>
      </c>
      <c r="S285" s="136">
        <f>S286</f>
        <v>0</v>
      </c>
      <c r="T285" s="137">
        <f t="shared" ref="T285:AH285" si="409">T286</f>
        <v>0</v>
      </c>
      <c r="U285" s="119">
        <f t="shared" si="409"/>
        <v>0</v>
      </c>
      <c r="V285" s="119">
        <f t="shared" si="409"/>
        <v>0</v>
      </c>
      <c r="W285" s="119">
        <f t="shared" si="409"/>
        <v>0</v>
      </c>
      <c r="X285" s="119">
        <f t="shared" si="409"/>
        <v>0</v>
      </c>
      <c r="Y285" s="119">
        <f t="shared" si="409"/>
        <v>0</v>
      </c>
      <c r="Z285" s="119">
        <f t="shared" si="409"/>
        <v>0</v>
      </c>
      <c r="AA285" s="119">
        <f t="shared" si="409"/>
        <v>0</v>
      </c>
      <c r="AB285" s="119">
        <f t="shared" si="409"/>
        <v>0</v>
      </c>
      <c r="AC285" s="119">
        <f t="shared" si="409"/>
        <v>0</v>
      </c>
      <c r="AD285" s="119">
        <f t="shared" si="409"/>
        <v>0</v>
      </c>
      <c r="AE285" s="119">
        <f t="shared" si="409"/>
        <v>0</v>
      </c>
      <c r="AF285" s="119">
        <f t="shared" si="409"/>
        <v>0</v>
      </c>
      <c r="AG285" s="196">
        <f t="shared" si="409"/>
        <v>0</v>
      </c>
      <c r="AH285" s="196">
        <f t="shared" si="409"/>
        <v>0</v>
      </c>
      <c r="AI285" s="13">
        <f>AI286</f>
        <v>117.89999999999999</v>
      </c>
      <c r="AJ285" s="11">
        <f t="shared" ref="AJ285:AX285" si="410">AJ286</f>
        <v>94.1</v>
      </c>
      <c r="AK285" s="94">
        <f t="shared" si="410"/>
        <v>112.8</v>
      </c>
      <c r="AL285" s="94">
        <f t="shared" si="410"/>
        <v>94.1</v>
      </c>
      <c r="AM285" s="94">
        <f t="shared" si="410"/>
        <v>0</v>
      </c>
      <c r="AN285" s="94">
        <f t="shared" si="410"/>
        <v>0</v>
      </c>
      <c r="AO285" s="94">
        <f t="shared" si="410"/>
        <v>0</v>
      </c>
      <c r="AP285" s="94">
        <f t="shared" si="410"/>
        <v>0</v>
      </c>
      <c r="AQ285" s="94">
        <f t="shared" si="410"/>
        <v>0</v>
      </c>
      <c r="AR285" s="94">
        <f t="shared" si="410"/>
        <v>0</v>
      </c>
      <c r="AS285" s="94">
        <f t="shared" si="410"/>
        <v>2.5</v>
      </c>
      <c r="AT285" s="94">
        <f t="shared" si="410"/>
        <v>0</v>
      </c>
      <c r="AU285" s="94">
        <f t="shared" si="410"/>
        <v>0</v>
      </c>
      <c r="AV285" s="94">
        <f t="shared" si="410"/>
        <v>0</v>
      </c>
      <c r="AW285" s="94">
        <f t="shared" si="410"/>
        <v>2.6</v>
      </c>
      <c r="AX285" s="94">
        <f t="shared" si="410"/>
        <v>0</v>
      </c>
      <c r="AY285" s="146">
        <f t="shared" si="398"/>
        <v>0</v>
      </c>
      <c r="AZ285" s="146">
        <f t="shared" si="398"/>
        <v>0</v>
      </c>
      <c r="BA285" s="146">
        <f t="shared" si="398"/>
        <v>0</v>
      </c>
      <c r="BB285" s="146">
        <f t="shared" si="398"/>
        <v>0</v>
      </c>
      <c r="BC285" s="146">
        <f t="shared" si="398"/>
        <v>0</v>
      </c>
      <c r="BD285" s="146">
        <f t="shared" si="398"/>
        <v>0</v>
      </c>
      <c r="BE285" s="146">
        <f t="shared" si="398"/>
        <v>0</v>
      </c>
      <c r="BF285" s="146">
        <f t="shared" si="365"/>
        <v>0</v>
      </c>
      <c r="BG285" s="146">
        <f t="shared" si="365"/>
        <v>0</v>
      </c>
      <c r="BH285" s="146">
        <f t="shared" si="365"/>
        <v>0</v>
      </c>
      <c r="BI285" s="146">
        <f t="shared" si="365"/>
        <v>0</v>
      </c>
      <c r="BJ285" s="146">
        <f t="shared" si="365"/>
        <v>0</v>
      </c>
      <c r="BK285" s="146">
        <f t="shared" si="365"/>
        <v>0</v>
      </c>
      <c r="BL285" s="146">
        <f t="shared" si="292"/>
        <v>0</v>
      </c>
      <c r="BM285" s="146">
        <f t="shared" si="292"/>
        <v>0</v>
      </c>
      <c r="BN285" s="146">
        <f t="shared" si="292"/>
        <v>0</v>
      </c>
      <c r="BO285" s="181">
        <f t="shared" si="290"/>
        <v>0</v>
      </c>
    </row>
    <row r="286" spans="1:67" ht="15.75" customHeight="1" x14ac:dyDescent="0.25">
      <c r="A286" s="27"/>
      <c r="B286" s="19" t="s">
        <v>7</v>
      </c>
      <c r="C286" s="138">
        <f>E286+G286+I286+K286+M286+O286+Q286</f>
        <v>117.89999999999999</v>
      </c>
      <c r="D286" s="139">
        <f>F286+H286+J286+L286+N286+P286+R286</f>
        <v>94.1</v>
      </c>
      <c r="E286" s="6">
        <v>112.8</v>
      </c>
      <c r="F286" s="6">
        <v>94.1</v>
      </c>
      <c r="G286" s="6"/>
      <c r="H286" s="6"/>
      <c r="I286" s="6"/>
      <c r="J286" s="6"/>
      <c r="K286" s="6"/>
      <c r="L286" s="6"/>
      <c r="M286" s="6">
        <v>2.5</v>
      </c>
      <c r="N286" s="6"/>
      <c r="O286" s="6"/>
      <c r="P286" s="6"/>
      <c r="Q286" s="188">
        <f>'[1]4 priedas_ nepanaudotos lėšos'!C108</f>
        <v>2.6</v>
      </c>
      <c r="R286" s="188">
        <f>'[1]4 priedas_ nepanaudotos lėšos'!D108</f>
        <v>0</v>
      </c>
      <c r="S286" s="138">
        <f>U286+W286+Y286+AA286+AC286+AE286+AG286</f>
        <v>0</v>
      </c>
      <c r="T286" s="139">
        <f>V286+X286+Z286+AB286+AD286+AF286+AH286</f>
        <v>0</v>
      </c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97">
        <f>'[1]4 priedas_ nepanaudotos lėšos'!O108</f>
        <v>0</v>
      </c>
      <c r="AH286" s="197">
        <f>'[1]4 priedas_ nepanaudotos lėšos'!P108</f>
        <v>0</v>
      </c>
      <c r="AI286" s="100">
        <f>AK286+AM286+AO286+AQ286+AS286+AU286+AW286</f>
        <v>117.89999999999999</v>
      </c>
      <c r="AJ286" s="101">
        <f>AL286+AN286+AP286+AR286+AT286+AV286+AX286</f>
        <v>94.1</v>
      </c>
      <c r="AK286" s="5">
        <f>E286+U286</f>
        <v>112.8</v>
      </c>
      <c r="AL286" s="5">
        <f t="shared" ref="AL286:AX286" si="411">F286+V286</f>
        <v>94.1</v>
      </c>
      <c r="AM286" s="5">
        <f t="shared" si="411"/>
        <v>0</v>
      </c>
      <c r="AN286" s="5">
        <f t="shared" si="411"/>
        <v>0</v>
      </c>
      <c r="AO286" s="5">
        <f t="shared" si="411"/>
        <v>0</v>
      </c>
      <c r="AP286" s="5">
        <f t="shared" si="411"/>
        <v>0</v>
      </c>
      <c r="AQ286" s="5">
        <f t="shared" si="411"/>
        <v>0</v>
      </c>
      <c r="AR286" s="5">
        <f t="shared" si="411"/>
        <v>0</v>
      </c>
      <c r="AS286" s="5">
        <f t="shared" si="411"/>
        <v>2.5</v>
      </c>
      <c r="AT286" s="5">
        <f t="shared" si="411"/>
        <v>0</v>
      </c>
      <c r="AU286" s="5">
        <f t="shared" si="411"/>
        <v>0</v>
      </c>
      <c r="AV286" s="5">
        <f t="shared" si="411"/>
        <v>0</v>
      </c>
      <c r="AW286" s="5">
        <f t="shared" si="411"/>
        <v>2.6</v>
      </c>
      <c r="AX286" s="5">
        <f t="shared" si="411"/>
        <v>0</v>
      </c>
      <c r="AY286" s="146">
        <f t="shared" si="398"/>
        <v>0</v>
      </c>
      <c r="AZ286" s="146">
        <f t="shared" si="398"/>
        <v>0</v>
      </c>
      <c r="BA286" s="146">
        <f t="shared" si="398"/>
        <v>0</v>
      </c>
      <c r="BB286" s="146">
        <f t="shared" si="398"/>
        <v>0</v>
      </c>
      <c r="BC286" s="146">
        <f t="shared" si="398"/>
        <v>0</v>
      </c>
      <c r="BD286" s="146">
        <f t="shared" si="398"/>
        <v>0</v>
      </c>
      <c r="BE286" s="146">
        <f t="shared" si="398"/>
        <v>0</v>
      </c>
      <c r="BF286" s="146">
        <f t="shared" si="365"/>
        <v>0</v>
      </c>
      <c r="BG286" s="146">
        <f t="shared" si="365"/>
        <v>0</v>
      </c>
      <c r="BH286" s="146">
        <f t="shared" si="365"/>
        <v>0</v>
      </c>
      <c r="BI286" s="146">
        <f t="shared" si="365"/>
        <v>0</v>
      </c>
      <c r="BJ286" s="146">
        <f t="shared" si="365"/>
        <v>0</v>
      </c>
      <c r="BK286" s="146">
        <f t="shared" si="365"/>
        <v>0</v>
      </c>
      <c r="BL286" s="146">
        <f t="shared" si="292"/>
        <v>0</v>
      </c>
      <c r="BM286" s="146">
        <f t="shared" si="292"/>
        <v>0</v>
      </c>
      <c r="BN286" s="146">
        <f t="shared" si="292"/>
        <v>0</v>
      </c>
      <c r="BO286" s="181">
        <f t="shared" si="290"/>
        <v>0</v>
      </c>
    </row>
    <row r="287" spans="1:67" ht="15.75" customHeight="1" x14ac:dyDescent="0.25">
      <c r="A287" s="26" t="s">
        <v>48</v>
      </c>
      <c r="B287" s="105" t="s">
        <v>343</v>
      </c>
      <c r="C287" s="136">
        <f>C288</f>
        <v>819.19999999999993</v>
      </c>
      <c r="D287" s="137">
        <f t="shared" ref="D287:R288" si="412">D288</f>
        <v>644.79999999999995</v>
      </c>
      <c r="E287" s="117">
        <f t="shared" si="412"/>
        <v>752.9</v>
      </c>
      <c r="F287" s="117">
        <f t="shared" si="412"/>
        <v>644.79999999999995</v>
      </c>
      <c r="G287" s="117">
        <f t="shared" si="412"/>
        <v>0</v>
      </c>
      <c r="H287" s="117">
        <f t="shared" si="412"/>
        <v>0</v>
      </c>
      <c r="I287" s="117">
        <f t="shared" si="412"/>
        <v>48</v>
      </c>
      <c r="J287" s="117">
        <f t="shared" si="412"/>
        <v>0</v>
      </c>
      <c r="K287" s="117">
        <f t="shared" si="412"/>
        <v>0</v>
      </c>
      <c r="L287" s="117">
        <f t="shared" si="412"/>
        <v>0</v>
      </c>
      <c r="M287" s="117">
        <f t="shared" si="412"/>
        <v>3.4</v>
      </c>
      <c r="N287" s="117">
        <f t="shared" si="412"/>
        <v>0</v>
      </c>
      <c r="O287" s="117">
        <f t="shared" si="412"/>
        <v>0</v>
      </c>
      <c r="P287" s="117">
        <f t="shared" si="412"/>
        <v>0</v>
      </c>
      <c r="Q287" s="187">
        <f t="shared" si="412"/>
        <v>14.9</v>
      </c>
      <c r="R287" s="187">
        <f t="shared" si="412"/>
        <v>0</v>
      </c>
      <c r="S287" s="136">
        <f>S288</f>
        <v>8.6999999999999993</v>
      </c>
      <c r="T287" s="137">
        <f t="shared" ref="T287:AH288" si="413">T288</f>
        <v>0</v>
      </c>
      <c r="U287" s="119">
        <f t="shared" si="413"/>
        <v>0</v>
      </c>
      <c r="V287" s="119">
        <f t="shared" si="413"/>
        <v>0</v>
      </c>
      <c r="W287" s="119">
        <f t="shared" si="413"/>
        <v>0</v>
      </c>
      <c r="X287" s="119">
        <f t="shared" si="413"/>
        <v>0</v>
      </c>
      <c r="Y287" s="119">
        <f t="shared" si="413"/>
        <v>0</v>
      </c>
      <c r="Z287" s="119">
        <f t="shared" si="413"/>
        <v>0</v>
      </c>
      <c r="AA287" s="119">
        <f t="shared" si="413"/>
        <v>0</v>
      </c>
      <c r="AB287" s="119">
        <f t="shared" si="413"/>
        <v>0</v>
      </c>
      <c r="AC287" s="119">
        <f t="shared" si="413"/>
        <v>0</v>
      </c>
      <c r="AD287" s="119">
        <f t="shared" si="413"/>
        <v>0</v>
      </c>
      <c r="AE287" s="119">
        <f t="shared" si="413"/>
        <v>0</v>
      </c>
      <c r="AF287" s="119">
        <f t="shared" si="413"/>
        <v>0</v>
      </c>
      <c r="AG287" s="196">
        <f t="shared" si="413"/>
        <v>8.6999999999999993</v>
      </c>
      <c r="AH287" s="196">
        <f t="shared" si="413"/>
        <v>0</v>
      </c>
      <c r="AI287" s="13">
        <f>AI288</f>
        <v>827.9</v>
      </c>
      <c r="AJ287" s="11">
        <f t="shared" ref="AJ287:AX287" si="414">AJ288</f>
        <v>644.79999999999995</v>
      </c>
      <c r="AK287" s="94">
        <f t="shared" si="414"/>
        <v>752.9</v>
      </c>
      <c r="AL287" s="94">
        <f t="shared" si="414"/>
        <v>644.79999999999995</v>
      </c>
      <c r="AM287" s="94">
        <f t="shared" si="414"/>
        <v>0</v>
      </c>
      <c r="AN287" s="94">
        <f t="shared" si="414"/>
        <v>0</v>
      </c>
      <c r="AO287" s="94">
        <f t="shared" si="414"/>
        <v>48</v>
      </c>
      <c r="AP287" s="94">
        <f t="shared" si="414"/>
        <v>0</v>
      </c>
      <c r="AQ287" s="94">
        <f t="shared" si="414"/>
        <v>0</v>
      </c>
      <c r="AR287" s="94">
        <f t="shared" si="414"/>
        <v>0</v>
      </c>
      <c r="AS287" s="94">
        <f t="shared" si="414"/>
        <v>3.4</v>
      </c>
      <c r="AT287" s="94">
        <f t="shared" si="414"/>
        <v>0</v>
      </c>
      <c r="AU287" s="94">
        <f t="shared" si="414"/>
        <v>0</v>
      </c>
      <c r="AV287" s="94">
        <f t="shared" si="414"/>
        <v>0</v>
      </c>
      <c r="AW287" s="94">
        <f t="shared" si="414"/>
        <v>23.6</v>
      </c>
      <c r="AX287" s="94">
        <f t="shared" si="414"/>
        <v>0</v>
      </c>
      <c r="AY287" s="146">
        <f t="shared" si="398"/>
        <v>-8.7000000000000455</v>
      </c>
      <c r="AZ287" s="146">
        <f t="shared" si="398"/>
        <v>0</v>
      </c>
      <c r="BA287" s="146">
        <f t="shared" si="398"/>
        <v>0</v>
      </c>
      <c r="BB287" s="146">
        <f t="shared" si="398"/>
        <v>0</v>
      </c>
      <c r="BC287" s="146">
        <f t="shared" si="398"/>
        <v>0</v>
      </c>
      <c r="BD287" s="146">
        <f t="shared" si="398"/>
        <v>0</v>
      </c>
      <c r="BE287" s="146">
        <f t="shared" si="398"/>
        <v>0</v>
      </c>
      <c r="BF287" s="146">
        <f t="shared" si="365"/>
        <v>0</v>
      </c>
      <c r="BG287" s="146">
        <f t="shared" si="365"/>
        <v>0</v>
      </c>
      <c r="BH287" s="146">
        <f t="shared" si="365"/>
        <v>0</v>
      </c>
      <c r="BI287" s="146">
        <f t="shared" si="365"/>
        <v>0</v>
      </c>
      <c r="BJ287" s="146">
        <f t="shared" si="365"/>
        <v>0</v>
      </c>
      <c r="BK287" s="146">
        <f t="shared" si="365"/>
        <v>0</v>
      </c>
      <c r="BL287" s="146">
        <f t="shared" si="292"/>
        <v>0</v>
      </c>
      <c r="BM287" s="146">
        <f t="shared" si="292"/>
        <v>-8.7000000000000011</v>
      </c>
      <c r="BN287" s="146">
        <f t="shared" si="292"/>
        <v>0</v>
      </c>
      <c r="BO287" s="181">
        <f t="shared" si="290"/>
        <v>-4.6185277824406512E-14</v>
      </c>
    </row>
    <row r="288" spans="1:67" ht="15.75" customHeight="1" x14ac:dyDescent="0.25">
      <c r="A288" s="27"/>
      <c r="B288" s="19" t="s">
        <v>349</v>
      </c>
      <c r="C288" s="139">
        <f t="shared" ref="C288:D289" si="415">E288+G288+I288+K288+M288+O288+Q288</f>
        <v>819.19999999999993</v>
      </c>
      <c r="D288" s="139">
        <f t="shared" si="415"/>
        <v>644.79999999999995</v>
      </c>
      <c r="E288" s="6">
        <v>752.9</v>
      </c>
      <c r="F288" s="6">
        <v>644.79999999999995</v>
      </c>
      <c r="G288" s="6"/>
      <c r="H288" s="6"/>
      <c r="I288" s="6">
        <f t="shared" si="412"/>
        <v>48</v>
      </c>
      <c r="J288" s="6">
        <f t="shared" si="412"/>
        <v>0</v>
      </c>
      <c r="K288" s="6"/>
      <c r="L288" s="6"/>
      <c r="M288" s="6">
        <v>3.4</v>
      </c>
      <c r="N288" s="6"/>
      <c r="O288" s="6"/>
      <c r="P288" s="6"/>
      <c r="Q288" s="188">
        <f>'[1]4 priedas_ nepanaudotos lėšos'!C110</f>
        <v>14.9</v>
      </c>
      <c r="R288" s="188">
        <f>'[1]4 priedas_ nepanaudotos lėšos'!D110</f>
        <v>0</v>
      </c>
      <c r="S288" s="139">
        <f t="shared" ref="S288:T289" si="416">U288+W288+Y288+AA288+AC288+AE288+AG288</f>
        <v>8.6999999999999993</v>
      </c>
      <c r="T288" s="139">
        <f t="shared" si="416"/>
        <v>0</v>
      </c>
      <c r="U288" s="120"/>
      <c r="V288" s="120"/>
      <c r="W288" s="120"/>
      <c r="X288" s="120"/>
      <c r="Y288" s="120">
        <f t="shared" si="413"/>
        <v>0</v>
      </c>
      <c r="Z288" s="120">
        <f t="shared" si="413"/>
        <v>0</v>
      </c>
      <c r="AA288" s="120"/>
      <c r="AB288" s="120"/>
      <c r="AC288" s="120"/>
      <c r="AD288" s="120"/>
      <c r="AE288" s="120"/>
      <c r="AF288" s="120"/>
      <c r="AG288" s="197">
        <f>'[1]4 priedas_ nepanaudotos lėšos'!O110</f>
        <v>8.6999999999999993</v>
      </c>
      <c r="AH288" s="197">
        <f>'[1]4 priedas_ nepanaudotos lėšos'!P110</f>
        <v>0</v>
      </c>
      <c r="AI288" s="101">
        <f t="shared" ref="AI288:AJ289" si="417">AK288+AM288+AO288+AQ288+AS288+AU288+AW288</f>
        <v>827.9</v>
      </c>
      <c r="AJ288" s="101">
        <f t="shared" si="417"/>
        <v>644.79999999999995</v>
      </c>
      <c r="AK288" s="5">
        <f>E288+U288</f>
        <v>752.9</v>
      </c>
      <c r="AL288" s="5">
        <f t="shared" ref="AL288:AX289" si="418">F288+V288</f>
        <v>644.79999999999995</v>
      </c>
      <c r="AM288" s="5">
        <f t="shared" si="418"/>
        <v>0</v>
      </c>
      <c r="AN288" s="5">
        <f t="shared" si="418"/>
        <v>0</v>
      </c>
      <c r="AO288" s="5">
        <f t="shared" si="418"/>
        <v>48</v>
      </c>
      <c r="AP288" s="5">
        <f t="shared" si="418"/>
        <v>0</v>
      </c>
      <c r="AQ288" s="5">
        <f t="shared" si="418"/>
        <v>0</v>
      </c>
      <c r="AR288" s="5">
        <f t="shared" si="418"/>
        <v>0</v>
      </c>
      <c r="AS288" s="5">
        <f t="shared" si="418"/>
        <v>3.4</v>
      </c>
      <c r="AT288" s="5">
        <f t="shared" si="418"/>
        <v>0</v>
      </c>
      <c r="AU288" s="5">
        <f t="shared" si="418"/>
        <v>0</v>
      </c>
      <c r="AV288" s="5">
        <f t="shared" si="418"/>
        <v>0</v>
      </c>
      <c r="AW288" s="5">
        <f t="shared" si="418"/>
        <v>23.6</v>
      </c>
      <c r="AX288" s="5">
        <f t="shared" si="418"/>
        <v>0</v>
      </c>
      <c r="AY288" s="146">
        <f t="shared" si="398"/>
        <v>-8.7000000000000455</v>
      </c>
      <c r="AZ288" s="146">
        <f t="shared" si="398"/>
        <v>0</v>
      </c>
      <c r="BA288" s="146">
        <f t="shared" si="398"/>
        <v>0</v>
      </c>
      <c r="BB288" s="146">
        <f t="shared" si="398"/>
        <v>0</v>
      </c>
      <c r="BC288" s="146">
        <f t="shared" si="398"/>
        <v>0</v>
      </c>
      <c r="BD288" s="146">
        <f t="shared" si="398"/>
        <v>0</v>
      </c>
      <c r="BE288" s="146">
        <f t="shared" si="398"/>
        <v>0</v>
      </c>
      <c r="BF288" s="146">
        <f t="shared" si="365"/>
        <v>0</v>
      </c>
      <c r="BG288" s="146">
        <f t="shared" si="365"/>
        <v>0</v>
      </c>
      <c r="BH288" s="146">
        <f t="shared" si="365"/>
        <v>0</v>
      </c>
      <c r="BI288" s="146">
        <f t="shared" si="365"/>
        <v>0</v>
      </c>
      <c r="BJ288" s="146">
        <f t="shared" si="365"/>
        <v>0</v>
      </c>
      <c r="BK288" s="146">
        <f t="shared" si="365"/>
        <v>0</v>
      </c>
      <c r="BL288" s="146">
        <f t="shared" si="292"/>
        <v>0</v>
      </c>
      <c r="BM288" s="146">
        <f t="shared" si="292"/>
        <v>-8.7000000000000011</v>
      </c>
      <c r="BN288" s="146">
        <f t="shared" si="292"/>
        <v>0</v>
      </c>
      <c r="BO288" s="181">
        <f t="shared" si="290"/>
        <v>-4.6185277824406512E-14</v>
      </c>
    </row>
    <row r="289" spans="1:67" ht="15.75" customHeight="1" x14ac:dyDescent="0.25">
      <c r="A289" s="27"/>
      <c r="B289" s="31" t="s">
        <v>422</v>
      </c>
      <c r="C289" s="141">
        <f t="shared" si="415"/>
        <v>48</v>
      </c>
      <c r="D289" s="141">
        <f t="shared" si="415"/>
        <v>0</v>
      </c>
      <c r="E289" s="122"/>
      <c r="F289" s="122"/>
      <c r="G289" s="122"/>
      <c r="H289" s="122"/>
      <c r="I289" s="122">
        <v>48</v>
      </c>
      <c r="J289" s="122"/>
      <c r="K289" s="122"/>
      <c r="L289" s="122"/>
      <c r="M289" s="122"/>
      <c r="N289" s="122"/>
      <c r="O289" s="122"/>
      <c r="P289" s="122"/>
      <c r="Q289" s="189"/>
      <c r="R289" s="189"/>
      <c r="S289" s="141">
        <f t="shared" si="416"/>
        <v>0</v>
      </c>
      <c r="T289" s="141">
        <f t="shared" si="416"/>
        <v>0</v>
      </c>
      <c r="U289" s="123"/>
      <c r="V289" s="123"/>
      <c r="W289" s="123"/>
      <c r="X289" s="123"/>
      <c r="Y289" s="123"/>
      <c r="Z289" s="123"/>
      <c r="AA289" s="123"/>
      <c r="AB289" s="123"/>
      <c r="AC289" s="123"/>
      <c r="AD289" s="123"/>
      <c r="AE289" s="123"/>
      <c r="AF289" s="123"/>
      <c r="AG289" s="198"/>
      <c r="AH289" s="198"/>
      <c r="AI289" s="129">
        <f t="shared" si="417"/>
        <v>48</v>
      </c>
      <c r="AJ289" s="129">
        <f t="shared" si="417"/>
        <v>0</v>
      </c>
      <c r="AK289" s="102">
        <f t="shared" ref="AK289" si="419">E289+U289</f>
        <v>0</v>
      </c>
      <c r="AL289" s="102">
        <f t="shared" si="418"/>
        <v>0</v>
      </c>
      <c r="AM289" s="102">
        <f t="shared" si="418"/>
        <v>0</v>
      </c>
      <c r="AN289" s="102">
        <f t="shared" si="418"/>
        <v>0</v>
      </c>
      <c r="AO289" s="102">
        <f t="shared" si="418"/>
        <v>48</v>
      </c>
      <c r="AP289" s="102">
        <f t="shared" si="418"/>
        <v>0</v>
      </c>
      <c r="AQ289" s="102">
        <f t="shared" si="418"/>
        <v>0</v>
      </c>
      <c r="AR289" s="102">
        <f t="shared" si="418"/>
        <v>0</v>
      </c>
      <c r="AS289" s="102">
        <f t="shared" si="418"/>
        <v>0</v>
      </c>
      <c r="AT289" s="102">
        <f t="shared" si="418"/>
        <v>0</v>
      </c>
      <c r="AU289" s="102">
        <f t="shared" si="418"/>
        <v>0</v>
      </c>
      <c r="AV289" s="102">
        <f t="shared" si="418"/>
        <v>0</v>
      </c>
      <c r="AW289" s="102">
        <f t="shared" si="418"/>
        <v>0</v>
      </c>
      <c r="AX289" s="102">
        <f t="shared" si="418"/>
        <v>0</v>
      </c>
      <c r="AY289" s="146">
        <f t="shared" si="398"/>
        <v>0</v>
      </c>
      <c r="AZ289" s="146">
        <f t="shared" si="398"/>
        <v>0</v>
      </c>
      <c r="BA289" s="146">
        <f t="shared" si="398"/>
        <v>0</v>
      </c>
      <c r="BB289" s="146">
        <f t="shared" si="398"/>
        <v>0</v>
      </c>
      <c r="BC289" s="146">
        <f t="shared" si="398"/>
        <v>0</v>
      </c>
      <c r="BD289" s="146">
        <f t="shared" si="398"/>
        <v>0</v>
      </c>
      <c r="BE289" s="146">
        <f t="shared" si="398"/>
        <v>0</v>
      </c>
      <c r="BF289" s="146">
        <f t="shared" si="365"/>
        <v>0</v>
      </c>
      <c r="BG289" s="146">
        <f t="shared" si="365"/>
        <v>0</v>
      </c>
      <c r="BH289" s="146">
        <f t="shared" si="365"/>
        <v>0</v>
      </c>
      <c r="BI289" s="146">
        <f t="shared" si="365"/>
        <v>0</v>
      </c>
      <c r="BJ289" s="146">
        <f t="shared" si="365"/>
        <v>0</v>
      </c>
      <c r="BK289" s="146">
        <f t="shared" si="365"/>
        <v>0</v>
      </c>
      <c r="BL289" s="146">
        <f t="shared" si="292"/>
        <v>0</v>
      </c>
      <c r="BM289" s="146">
        <f t="shared" si="292"/>
        <v>0</v>
      </c>
      <c r="BN289" s="146">
        <f t="shared" si="292"/>
        <v>0</v>
      </c>
      <c r="BO289" s="181">
        <f t="shared" si="290"/>
        <v>0</v>
      </c>
    </row>
    <row r="290" spans="1:67" ht="15.75" customHeight="1" x14ac:dyDescent="0.25">
      <c r="A290" s="26" t="s">
        <v>49</v>
      </c>
      <c r="B290" s="105" t="s">
        <v>342</v>
      </c>
      <c r="C290" s="136">
        <f>C291</f>
        <v>395.7</v>
      </c>
      <c r="D290" s="137">
        <f t="shared" ref="D290:R290" si="420">D291</f>
        <v>269.89999999999998</v>
      </c>
      <c r="E290" s="117">
        <f t="shared" si="420"/>
        <v>359</v>
      </c>
      <c r="F290" s="117">
        <f t="shared" si="420"/>
        <v>269.89999999999998</v>
      </c>
      <c r="G290" s="117">
        <f t="shared" si="420"/>
        <v>0</v>
      </c>
      <c r="H290" s="117">
        <f t="shared" si="420"/>
        <v>0</v>
      </c>
      <c r="I290" s="117">
        <f t="shared" si="420"/>
        <v>0</v>
      </c>
      <c r="J290" s="117">
        <f t="shared" si="420"/>
        <v>0</v>
      </c>
      <c r="K290" s="117">
        <f t="shared" si="420"/>
        <v>0</v>
      </c>
      <c r="L290" s="117">
        <f t="shared" si="420"/>
        <v>0</v>
      </c>
      <c r="M290" s="117">
        <f t="shared" si="420"/>
        <v>26</v>
      </c>
      <c r="N290" s="117">
        <f t="shared" si="420"/>
        <v>0</v>
      </c>
      <c r="O290" s="117">
        <f t="shared" si="420"/>
        <v>0</v>
      </c>
      <c r="P290" s="117">
        <f t="shared" si="420"/>
        <v>0</v>
      </c>
      <c r="Q290" s="187">
        <f t="shared" si="420"/>
        <v>10.7</v>
      </c>
      <c r="R290" s="187">
        <f t="shared" si="420"/>
        <v>0</v>
      </c>
      <c r="S290" s="136">
        <f>S291</f>
        <v>0</v>
      </c>
      <c r="T290" s="137">
        <f t="shared" ref="T290:AH290" si="421">T291</f>
        <v>0</v>
      </c>
      <c r="U290" s="119">
        <f t="shared" si="421"/>
        <v>0</v>
      </c>
      <c r="V290" s="119">
        <f t="shared" si="421"/>
        <v>0</v>
      </c>
      <c r="W290" s="119">
        <f t="shared" si="421"/>
        <v>0</v>
      </c>
      <c r="X290" s="119">
        <f t="shared" si="421"/>
        <v>0</v>
      </c>
      <c r="Y290" s="119">
        <f t="shared" si="421"/>
        <v>0</v>
      </c>
      <c r="Z290" s="119">
        <f t="shared" si="421"/>
        <v>0</v>
      </c>
      <c r="AA290" s="119">
        <f t="shared" si="421"/>
        <v>0</v>
      </c>
      <c r="AB290" s="119">
        <f t="shared" si="421"/>
        <v>0</v>
      </c>
      <c r="AC290" s="119">
        <f t="shared" si="421"/>
        <v>0</v>
      </c>
      <c r="AD290" s="119">
        <f t="shared" si="421"/>
        <v>0</v>
      </c>
      <c r="AE290" s="119">
        <f t="shared" si="421"/>
        <v>0</v>
      </c>
      <c r="AF290" s="119">
        <f t="shared" si="421"/>
        <v>0</v>
      </c>
      <c r="AG290" s="196">
        <f t="shared" si="421"/>
        <v>0</v>
      </c>
      <c r="AH290" s="196">
        <f t="shared" si="421"/>
        <v>0</v>
      </c>
      <c r="AI290" s="13">
        <f>AI291</f>
        <v>395.7</v>
      </c>
      <c r="AJ290" s="11">
        <f t="shared" ref="AJ290:AX290" si="422">AJ291</f>
        <v>269.89999999999998</v>
      </c>
      <c r="AK290" s="94">
        <f t="shared" si="422"/>
        <v>359</v>
      </c>
      <c r="AL290" s="94">
        <f t="shared" si="422"/>
        <v>269.89999999999998</v>
      </c>
      <c r="AM290" s="94">
        <f t="shared" si="422"/>
        <v>0</v>
      </c>
      <c r="AN290" s="94">
        <f t="shared" si="422"/>
        <v>0</v>
      </c>
      <c r="AO290" s="94">
        <f t="shared" si="422"/>
        <v>0</v>
      </c>
      <c r="AP290" s="94">
        <f t="shared" si="422"/>
        <v>0</v>
      </c>
      <c r="AQ290" s="94">
        <f t="shared" si="422"/>
        <v>0</v>
      </c>
      <c r="AR290" s="94">
        <f t="shared" si="422"/>
        <v>0</v>
      </c>
      <c r="AS290" s="94">
        <f t="shared" si="422"/>
        <v>26</v>
      </c>
      <c r="AT290" s="94">
        <f t="shared" si="422"/>
        <v>0</v>
      </c>
      <c r="AU290" s="94">
        <f t="shared" si="422"/>
        <v>0</v>
      </c>
      <c r="AV290" s="94">
        <f t="shared" si="422"/>
        <v>0</v>
      </c>
      <c r="AW290" s="94">
        <f t="shared" si="422"/>
        <v>10.7</v>
      </c>
      <c r="AX290" s="94">
        <f t="shared" si="422"/>
        <v>0</v>
      </c>
      <c r="AY290" s="146">
        <f t="shared" si="398"/>
        <v>0</v>
      </c>
      <c r="AZ290" s="146">
        <f t="shared" si="398"/>
        <v>0</v>
      </c>
      <c r="BA290" s="146">
        <f t="shared" si="398"/>
        <v>0</v>
      </c>
      <c r="BB290" s="146">
        <f t="shared" si="398"/>
        <v>0</v>
      </c>
      <c r="BC290" s="146">
        <f t="shared" si="398"/>
        <v>0</v>
      </c>
      <c r="BD290" s="146">
        <f t="shared" si="398"/>
        <v>0</v>
      </c>
      <c r="BE290" s="146">
        <f t="shared" si="398"/>
        <v>0</v>
      </c>
      <c r="BF290" s="146">
        <f t="shared" si="365"/>
        <v>0</v>
      </c>
      <c r="BG290" s="146">
        <f t="shared" si="365"/>
        <v>0</v>
      </c>
      <c r="BH290" s="146">
        <f t="shared" si="365"/>
        <v>0</v>
      </c>
      <c r="BI290" s="146">
        <f t="shared" si="365"/>
        <v>0</v>
      </c>
      <c r="BJ290" s="146">
        <f t="shared" si="365"/>
        <v>0</v>
      </c>
      <c r="BK290" s="146">
        <f t="shared" si="365"/>
        <v>0</v>
      </c>
      <c r="BL290" s="146">
        <f t="shared" si="292"/>
        <v>0</v>
      </c>
      <c r="BM290" s="146">
        <f t="shared" si="292"/>
        <v>0</v>
      </c>
      <c r="BN290" s="146">
        <f t="shared" si="292"/>
        <v>0</v>
      </c>
      <c r="BO290" s="181">
        <f t="shared" si="290"/>
        <v>0</v>
      </c>
    </row>
    <row r="291" spans="1:67" ht="15.75" customHeight="1" x14ac:dyDescent="0.25">
      <c r="A291" s="27"/>
      <c r="B291" s="19" t="s">
        <v>7</v>
      </c>
      <c r="C291" s="138">
        <f>E291+G291+I291+K291+M291+O291+Q291</f>
        <v>395.7</v>
      </c>
      <c r="D291" s="139">
        <f>F291+H291+J291+L291+N291+P291+R291</f>
        <v>269.89999999999998</v>
      </c>
      <c r="E291" s="6">
        <v>359</v>
      </c>
      <c r="F291" s="6">
        <v>269.89999999999998</v>
      </c>
      <c r="G291" s="6"/>
      <c r="H291" s="6"/>
      <c r="I291" s="6"/>
      <c r="J291" s="6"/>
      <c r="K291" s="6"/>
      <c r="L291" s="6"/>
      <c r="M291" s="6">
        <v>26</v>
      </c>
      <c r="N291" s="6"/>
      <c r="O291" s="6"/>
      <c r="P291" s="6"/>
      <c r="Q291" s="188">
        <f>'[1]4 priedas_ nepanaudotos lėšos'!C112</f>
        <v>10.7</v>
      </c>
      <c r="R291" s="188">
        <f>'[1]4 priedas_ nepanaudotos lėšos'!D112</f>
        <v>0</v>
      </c>
      <c r="S291" s="138">
        <f>U291+W291+Y291+AA291+AC291+AE291+AG291</f>
        <v>0</v>
      </c>
      <c r="T291" s="139">
        <f>V291+X291+Z291+AB291+AD291+AF291+AH291</f>
        <v>0</v>
      </c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97">
        <f>'[1]4 priedas_ nepanaudotos lėšos'!O112</f>
        <v>0</v>
      </c>
      <c r="AH291" s="197">
        <f>'[1]4 priedas_ nepanaudotos lėšos'!P112</f>
        <v>0</v>
      </c>
      <c r="AI291" s="100">
        <f>AK291+AM291+AO291+AQ291+AS291+AU291+AW291</f>
        <v>395.7</v>
      </c>
      <c r="AJ291" s="101">
        <f>AL291+AN291+AP291+AR291+AT291+AV291+AX291</f>
        <v>269.89999999999998</v>
      </c>
      <c r="AK291" s="5">
        <f>E291+U291</f>
        <v>359</v>
      </c>
      <c r="AL291" s="5">
        <f t="shared" ref="AL291:AX291" si="423">F291+V291</f>
        <v>269.89999999999998</v>
      </c>
      <c r="AM291" s="5">
        <f t="shared" si="423"/>
        <v>0</v>
      </c>
      <c r="AN291" s="5">
        <f t="shared" si="423"/>
        <v>0</v>
      </c>
      <c r="AO291" s="5">
        <f t="shared" si="423"/>
        <v>0</v>
      </c>
      <c r="AP291" s="5">
        <f t="shared" si="423"/>
        <v>0</v>
      </c>
      <c r="AQ291" s="5">
        <f t="shared" si="423"/>
        <v>0</v>
      </c>
      <c r="AR291" s="5">
        <f t="shared" si="423"/>
        <v>0</v>
      </c>
      <c r="AS291" s="5">
        <f t="shared" si="423"/>
        <v>26</v>
      </c>
      <c r="AT291" s="5">
        <f t="shared" si="423"/>
        <v>0</v>
      </c>
      <c r="AU291" s="5">
        <f t="shared" si="423"/>
        <v>0</v>
      </c>
      <c r="AV291" s="5">
        <f t="shared" si="423"/>
        <v>0</v>
      </c>
      <c r="AW291" s="5">
        <f t="shared" si="423"/>
        <v>10.7</v>
      </c>
      <c r="AX291" s="5">
        <f t="shared" si="423"/>
        <v>0</v>
      </c>
      <c r="AY291" s="146">
        <f t="shared" si="398"/>
        <v>0</v>
      </c>
      <c r="AZ291" s="146">
        <f t="shared" si="398"/>
        <v>0</v>
      </c>
      <c r="BA291" s="146">
        <f t="shared" si="398"/>
        <v>0</v>
      </c>
      <c r="BB291" s="146">
        <f t="shared" si="398"/>
        <v>0</v>
      </c>
      <c r="BC291" s="146">
        <f t="shared" si="398"/>
        <v>0</v>
      </c>
      <c r="BD291" s="146">
        <f t="shared" si="398"/>
        <v>0</v>
      </c>
      <c r="BE291" s="146">
        <f t="shared" si="398"/>
        <v>0</v>
      </c>
      <c r="BF291" s="146">
        <f t="shared" si="365"/>
        <v>0</v>
      </c>
      <c r="BG291" s="146">
        <f t="shared" si="365"/>
        <v>0</v>
      </c>
      <c r="BH291" s="146">
        <f t="shared" si="365"/>
        <v>0</v>
      </c>
      <c r="BI291" s="146">
        <f t="shared" si="365"/>
        <v>0</v>
      </c>
      <c r="BJ291" s="146">
        <f t="shared" si="365"/>
        <v>0</v>
      </c>
      <c r="BK291" s="146">
        <f t="shared" si="365"/>
        <v>0</v>
      </c>
      <c r="BL291" s="146">
        <f t="shared" si="292"/>
        <v>0</v>
      </c>
      <c r="BM291" s="146">
        <f t="shared" si="292"/>
        <v>0</v>
      </c>
      <c r="BN291" s="146">
        <f t="shared" si="292"/>
        <v>0</v>
      </c>
      <c r="BO291" s="181">
        <f t="shared" si="290"/>
        <v>0</v>
      </c>
    </row>
    <row r="292" spans="1:67" ht="15.75" customHeight="1" x14ac:dyDescent="0.25">
      <c r="A292" s="26" t="s">
        <v>50</v>
      </c>
      <c r="B292" s="105" t="s">
        <v>472</v>
      </c>
      <c r="C292" s="136">
        <f>C293</f>
        <v>315.2</v>
      </c>
      <c r="D292" s="137">
        <f t="shared" ref="D292:R292" si="424">D293</f>
        <v>225.60000000000002</v>
      </c>
      <c r="E292" s="117">
        <f t="shared" si="424"/>
        <v>292.5</v>
      </c>
      <c r="F292" s="117">
        <f t="shared" si="424"/>
        <v>206.8</v>
      </c>
      <c r="G292" s="117">
        <f t="shared" si="424"/>
        <v>0</v>
      </c>
      <c r="H292" s="117">
        <f t="shared" si="424"/>
        <v>0</v>
      </c>
      <c r="I292" s="117">
        <f t="shared" si="424"/>
        <v>21.7</v>
      </c>
      <c r="J292" s="117">
        <f t="shared" si="424"/>
        <v>18.8</v>
      </c>
      <c r="K292" s="117">
        <f t="shared" si="424"/>
        <v>0</v>
      </c>
      <c r="L292" s="117">
        <f t="shared" si="424"/>
        <v>0</v>
      </c>
      <c r="M292" s="117">
        <f t="shared" si="424"/>
        <v>0.6</v>
      </c>
      <c r="N292" s="117">
        <f t="shared" si="424"/>
        <v>0</v>
      </c>
      <c r="O292" s="117">
        <f t="shared" si="424"/>
        <v>0</v>
      </c>
      <c r="P292" s="117">
        <f t="shared" si="424"/>
        <v>0</v>
      </c>
      <c r="Q292" s="187">
        <f t="shared" si="424"/>
        <v>0.4</v>
      </c>
      <c r="R292" s="187">
        <f t="shared" si="424"/>
        <v>0</v>
      </c>
      <c r="S292" s="136">
        <f>S293</f>
        <v>0</v>
      </c>
      <c r="T292" s="137">
        <f t="shared" ref="T292:AH292" si="425">T293</f>
        <v>0</v>
      </c>
      <c r="U292" s="119">
        <f t="shared" si="425"/>
        <v>0</v>
      </c>
      <c r="V292" s="119">
        <f t="shared" si="425"/>
        <v>0</v>
      </c>
      <c r="W292" s="119">
        <f t="shared" si="425"/>
        <v>0</v>
      </c>
      <c r="X292" s="119">
        <f t="shared" si="425"/>
        <v>0</v>
      </c>
      <c r="Y292" s="119">
        <f t="shared" si="425"/>
        <v>0</v>
      </c>
      <c r="Z292" s="119">
        <f t="shared" si="425"/>
        <v>0</v>
      </c>
      <c r="AA292" s="119">
        <f t="shared" si="425"/>
        <v>0</v>
      </c>
      <c r="AB292" s="119">
        <f t="shared" si="425"/>
        <v>0</v>
      </c>
      <c r="AC292" s="119">
        <f t="shared" si="425"/>
        <v>0</v>
      </c>
      <c r="AD292" s="119">
        <f t="shared" si="425"/>
        <v>0</v>
      </c>
      <c r="AE292" s="119">
        <f t="shared" si="425"/>
        <v>0</v>
      </c>
      <c r="AF292" s="119">
        <f t="shared" si="425"/>
        <v>0</v>
      </c>
      <c r="AG292" s="196">
        <f t="shared" si="425"/>
        <v>0</v>
      </c>
      <c r="AH292" s="196">
        <f t="shared" si="425"/>
        <v>0</v>
      </c>
      <c r="AI292" s="13">
        <f>AI293</f>
        <v>315.2</v>
      </c>
      <c r="AJ292" s="11">
        <f t="shared" ref="AJ292:AX292" si="426">AJ293</f>
        <v>225.60000000000002</v>
      </c>
      <c r="AK292" s="94">
        <f t="shared" si="426"/>
        <v>292.5</v>
      </c>
      <c r="AL292" s="94">
        <f t="shared" si="426"/>
        <v>206.8</v>
      </c>
      <c r="AM292" s="94">
        <f t="shared" si="426"/>
        <v>0</v>
      </c>
      <c r="AN292" s="94">
        <f t="shared" si="426"/>
        <v>0</v>
      </c>
      <c r="AO292" s="94">
        <f t="shared" si="426"/>
        <v>21.7</v>
      </c>
      <c r="AP292" s="94">
        <f t="shared" si="426"/>
        <v>18.8</v>
      </c>
      <c r="AQ292" s="94">
        <f t="shared" si="426"/>
        <v>0</v>
      </c>
      <c r="AR292" s="94">
        <f t="shared" si="426"/>
        <v>0</v>
      </c>
      <c r="AS292" s="94">
        <f t="shared" si="426"/>
        <v>0.6</v>
      </c>
      <c r="AT292" s="94">
        <f t="shared" si="426"/>
        <v>0</v>
      </c>
      <c r="AU292" s="94">
        <f t="shared" si="426"/>
        <v>0</v>
      </c>
      <c r="AV292" s="94">
        <f t="shared" si="426"/>
        <v>0</v>
      </c>
      <c r="AW292" s="94">
        <f t="shared" si="426"/>
        <v>0.4</v>
      </c>
      <c r="AX292" s="94">
        <f t="shared" si="426"/>
        <v>0</v>
      </c>
      <c r="AY292" s="146">
        <f t="shared" si="398"/>
        <v>0</v>
      </c>
      <c r="AZ292" s="146">
        <f t="shared" si="398"/>
        <v>0</v>
      </c>
      <c r="BA292" s="146">
        <f t="shared" si="398"/>
        <v>0</v>
      </c>
      <c r="BB292" s="146">
        <f t="shared" si="398"/>
        <v>0</v>
      </c>
      <c r="BC292" s="146">
        <f t="shared" si="398"/>
        <v>0</v>
      </c>
      <c r="BD292" s="146">
        <f t="shared" si="398"/>
        <v>0</v>
      </c>
      <c r="BE292" s="146">
        <f t="shared" si="398"/>
        <v>0</v>
      </c>
      <c r="BF292" s="146">
        <f t="shared" si="365"/>
        <v>0</v>
      </c>
      <c r="BG292" s="146">
        <f t="shared" si="365"/>
        <v>0</v>
      </c>
      <c r="BH292" s="146">
        <f t="shared" si="365"/>
        <v>0</v>
      </c>
      <c r="BI292" s="146">
        <f t="shared" si="365"/>
        <v>0</v>
      </c>
      <c r="BJ292" s="146">
        <f t="shared" si="365"/>
        <v>0</v>
      </c>
      <c r="BK292" s="146">
        <f t="shared" si="365"/>
        <v>0</v>
      </c>
      <c r="BL292" s="146">
        <f t="shared" si="292"/>
        <v>0</v>
      </c>
      <c r="BM292" s="146">
        <f t="shared" si="292"/>
        <v>0</v>
      </c>
      <c r="BN292" s="146">
        <f t="shared" si="292"/>
        <v>0</v>
      </c>
      <c r="BO292" s="181">
        <f t="shared" si="290"/>
        <v>0</v>
      </c>
    </row>
    <row r="293" spans="1:67" ht="15.75" customHeight="1" x14ac:dyDescent="0.25">
      <c r="A293" s="27"/>
      <c r="B293" s="19" t="s">
        <v>294</v>
      </c>
      <c r="C293" s="139">
        <f t="shared" ref="C293:D295" si="427">E293+G293+I293+K293+M293+O293+Q293</f>
        <v>315.2</v>
      </c>
      <c r="D293" s="139">
        <f t="shared" si="427"/>
        <v>225.60000000000002</v>
      </c>
      <c r="E293" s="6">
        <v>292.5</v>
      </c>
      <c r="F293" s="6">
        <v>206.8</v>
      </c>
      <c r="G293" s="6"/>
      <c r="H293" s="6"/>
      <c r="I293" s="6">
        <f>I295+I294</f>
        <v>21.7</v>
      </c>
      <c r="J293" s="6">
        <f>J295+J294</f>
        <v>18.8</v>
      </c>
      <c r="K293" s="6"/>
      <c r="L293" s="6"/>
      <c r="M293" s="6">
        <v>0.6</v>
      </c>
      <c r="N293" s="6"/>
      <c r="O293" s="6"/>
      <c r="P293" s="6"/>
      <c r="Q293" s="188">
        <f>'[1]4 priedas_ nepanaudotos lėšos'!C114</f>
        <v>0.4</v>
      </c>
      <c r="R293" s="188">
        <f>'[1]4 priedas_ nepanaudotos lėšos'!D114</f>
        <v>0</v>
      </c>
      <c r="S293" s="139">
        <f t="shared" ref="S293:T295" si="428">U293+W293+Y293+AA293+AC293+AE293+AG293</f>
        <v>0</v>
      </c>
      <c r="T293" s="139">
        <f t="shared" si="428"/>
        <v>0</v>
      </c>
      <c r="U293" s="120"/>
      <c r="V293" s="120"/>
      <c r="W293" s="120"/>
      <c r="X293" s="120"/>
      <c r="Y293" s="120">
        <f>Y295</f>
        <v>0</v>
      </c>
      <c r="Z293" s="120">
        <f>Z295</f>
        <v>0</v>
      </c>
      <c r="AA293" s="120"/>
      <c r="AB293" s="120"/>
      <c r="AC293" s="120"/>
      <c r="AD293" s="120"/>
      <c r="AE293" s="120"/>
      <c r="AF293" s="120"/>
      <c r="AG293" s="197">
        <f>'[1]4 priedas_ nepanaudotos lėšos'!O114</f>
        <v>0</v>
      </c>
      <c r="AH293" s="197">
        <f>'[1]4 priedas_ nepanaudotos lėšos'!P114</f>
        <v>0</v>
      </c>
      <c r="AI293" s="101">
        <f t="shared" ref="AI293:AJ295" si="429">AK293+AM293+AO293+AQ293+AS293+AU293+AW293</f>
        <v>315.2</v>
      </c>
      <c r="AJ293" s="101">
        <f t="shared" si="429"/>
        <v>225.60000000000002</v>
      </c>
      <c r="AK293" s="5">
        <f>E293+U293</f>
        <v>292.5</v>
      </c>
      <c r="AL293" s="5">
        <f t="shared" ref="AL293:AX295" si="430">F293+V293</f>
        <v>206.8</v>
      </c>
      <c r="AM293" s="5">
        <f t="shared" si="430"/>
        <v>0</v>
      </c>
      <c r="AN293" s="5">
        <f t="shared" si="430"/>
        <v>0</v>
      </c>
      <c r="AO293" s="5">
        <f t="shared" si="430"/>
        <v>21.7</v>
      </c>
      <c r="AP293" s="5">
        <f t="shared" si="430"/>
        <v>18.8</v>
      </c>
      <c r="AQ293" s="5">
        <f t="shared" si="430"/>
        <v>0</v>
      </c>
      <c r="AR293" s="5">
        <f t="shared" si="430"/>
        <v>0</v>
      </c>
      <c r="AS293" s="5">
        <f t="shared" si="430"/>
        <v>0.6</v>
      </c>
      <c r="AT293" s="5">
        <f t="shared" si="430"/>
        <v>0</v>
      </c>
      <c r="AU293" s="5">
        <f t="shared" si="430"/>
        <v>0</v>
      </c>
      <c r="AV293" s="5">
        <f t="shared" si="430"/>
        <v>0</v>
      </c>
      <c r="AW293" s="5">
        <f t="shared" si="430"/>
        <v>0.4</v>
      </c>
      <c r="AX293" s="5">
        <f t="shared" si="430"/>
        <v>0</v>
      </c>
      <c r="AY293" s="146">
        <f t="shared" si="398"/>
        <v>0</v>
      </c>
      <c r="AZ293" s="146">
        <f t="shared" si="398"/>
        <v>0</v>
      </c>
      <c r="BA293" s="146">
        <f t="shared" si="398"/>
        <v>0</v>
      </c>
      <c r="BB293" s="146">
        <f t="shared" si="398"/>
        <v>0</v>
      </c>
      <c r="BC293" s="146">
        <f t="shared" si="398"/>
        <v>0</v>
      </c>
      <c r="BD293" s="146">
        <f t="shared" si="398"/>
        <v>0</v>
      </c>
      <c r="BE293" s="146">
        <f t="shared" si="398"/>
        <v>0</v>
      </c>
      <c r="BF293" s="146">
        <f t="shared" si="365"/>
        <v>0</v>
      </c>
      <c r="BG293" s="146">
        <f t="shared" si="365"/>
        <v>0</v>
      </c>
      <c r="BH293" s="146">
        <f t="shared" si="365"/>
        <v>0</v>
      </c>
      <c r="BI293" s="146">
        <f t="shared" si="365"/>
        <v>0</v>
      </c>
      <c r="BJ293" s="146">
        <f t="shared" si="365"/>
        <v>0</v>
      </c>
      <c r="BK293" s="146">
        <f t="shared" si="365"/>
        <v>0</v>
      </c>
      <c r="BL293" s="146">
        <f t="shared" si="292"/>
        <v>0</v>
      </c>
      <c r="BM293" s="146">
        <f t="shared" si="292"/>
        <v>0</v>
      </c>
      <c r="BN293" s="146">
        <f t="shared" si="292"/>
        <v>0</v>
      </c>
      <c r="BO293" s="181">
        <f t="shared" ref="BO293:BO308" si="431">S293+AY293</f>
        <v>0</v>
      </c>
    </row>
    <row r="294" spans="1:67" ht="26.4" x14ac:dyDescent="0.25">
      <c r="A294" s="27"/>
      <c r="B294" s="29" t="s">
        <v>396</v>
      </c>
      <c r="C294" s="139">
        <f t="shared" si="427"/>
        <v>4.8</v>
      </c>
      <c r="D294" s="139">
        <f t="shared" si="427"/>
        <v>4.7</v>
      </c>
      <c r="E294" s="6"/>
      <c r="F294" s="6"/>
      <c r="G294" s="6"/>
      <c r="H294" s="6"/>
      <c r="I294" s="122">
        <v>4.8</v>
      </c>
      <c r="J294" s="122">
        <v>4.7</v>
      </c>
      <c r="K294" s="6"/>
      <c r="L294" s="6"/>
      <c r="M294" s="6"/>
      <c r="N294" s="6"/>
      <c r="O294" s="6"/>
      <c r="P294" s="6"/>
      <c r="Q294" s="188"/>
      <c r="R294" s="188"/>
      <c r="S294" s="139"/>
      <c r="T294" s="139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97"/>
      <c r="AH294" s="197"/>
      <c r="AI294" s="101">
        <f t="shared" si="429"/>
        <v>4.8</v>
      </c>
      <c r="AJ294" s="101">
        <f t="shared" si="429"/>
        <v>4.7</v>
      </c>
      <c r="AK294" s="5"/>
      <c r="AL294" s="5"/>
      <c r="AM294" s="5"/>
      <c r="AN294" s="5"/>
      <c r="AO294" s="5">
        <f t="shared" si="430"/>
        <v>4.8</v>
      </c>
      <c r="AP294" s="5">
        <f t="shared" si="430"/>
        <v>4.7</v>
      </c>
      <c r="AQ294" s="5"/>
      <c r="AR294" s="5"/>
      <c r="AS294" s="5"/>
      <c r="AT294" s="5"/>
      <c r="AU294" s="5"/>
      <c r="AV294" s="5"/>
      <c r="AW294" s="5"/>
      <c r="AX294" s="5"/>
      <c r="AY294" s="146">
        <f t="shared" si="398"/>
        <v>0</v>
      </c>
      <c r="AZ294" s="146">
        <f t="shared" si="398"/>
        <v>0</v>
      </c>
      <c r="BA294" s="146">
        <f t="shared" si="398"/>
        <v>0</v>
      </c>
      <c r="BB294" s="146">
        <f t="shared" si="398"/>
        <v>0</v>
      </c>
      <c r="BC294" s="146">
        <f t="shared" si="398"/>
        <v>0</v>
      </c>
      <c r="BD294" s="146">
        <f t="shared" si="398"/>
        <v>0</v>
      </c>
      <c r="BE294" s="146">
        <f t="shared" si="398"/>
        <v>0</v>
      </c>
      <c r="BF294" s="146">
        <f t="shared" si="365"/>
        <v>0</v>
      </c>
      <c r="BG294" s="146">
        <f t="shared" si="365"/>
        <v>0</v>
      </c>
      <c r="BH294" s="146">
        <f t="shared" si="365"/>
        <v>0</v>
      </c>
      <c r="BI294" s="146">
        <f t="shared" si="365"/>
        <v>0</v>
      </c>
      <c r="BJ294" s="146">
        <f t="shared" si="365"/>
        <v>0</v>
      </c>
      <c r="BK294" s="146">
        <f t="shared" si="365"/>
        <v>0</v>
      </c>
      <c r="BL294" s="146">
        <f t="shared" si="365"/>
        <v>0</v>
      </c>
      <c r="BM294" s="146">
        <f t="shared" si="365"/>
        <v>0</v>
      </c>
      <c r="BN294" s="146">
        <f t="shared" si="365"/>
        <v>0</v>
      </c>
      <c r="BO294" s="181">
        <f t="shared" si="431"/>
        <v>0</v>
      </c>
    </row>
    <row r="295" spans="1:67" ht="15.75" customHeight="1" x14ac:dyDescent="0.25">
      <c r="A295" s="27"/>
      <c r="B295" s="31" t="s">
        <v>144</v>
      </c>
      <c r="C295" s="141">
        <f t="shared" si="427"/>
        <v>16.899999999999999</v>
      </c>
      <c r="D295" s="141">
        <f t="shared" si="427"/>
        <v>14.1</v>
      </c>
      <c r="E295" s="122"/>
      <c r="F295" s="122"/>
      <c r="G295" s="122"/>
      <c r="H295" s="122"/>
      <c r="I295" s="122">
        <v>16.899999999999999</v>
      </c>
      <c r="J295" s="122">
        <v>14.1</v>
      </c>
      <c r="K295" s="122"/>
      <c r="L295" s="122"/>
      <c r="M295" s="122"/>
      <c r="N295" s="122"/>
      <c r="O295" s="122"/>
      <c r="P295" s="122"/>
      <c r="Q295" s="189"/>
      <c r="R295" s="189"/>
      <c r="S295" s="141">
        <f t="shared" si="428"/>
        <v>0</v>
      </c>
      <c r="T295" s="141">
        <f t="shared" si="428"/>
        <v>0</v>
      </c>
      <c r="U295" s="123"/>
      <c r="V295" s="123"/>
      <c r="W295" s="123"/>
      <c r="X295" s="123"/>
      <c r="Y295" s="123"/>
      <c r="Z295" s="123"/>
      <c r="AA295" s="123"/>
      <c r="AB295" s="123"/>
      <c r="AC295" s="123"/>
      <c r="AD295" s="123"/>
      <c r="AE295" s="123"/>
      <c r="AF295" s="123"/>
      <c r="AG295" s="198"/>
      <c r="AH295" s="198"/>
      <c r="AI295" s="129">
        <f t="shared" si="429"/>
        <v>16.899999999999999</v>
      </c>
      <c r="AJ295" s="129">
        <f t="shared" si="429"/>
        <v>14.1</v>
      </c>
      <c r="AK295" s="102">
        <f t="shared" ref="AK295" si="432">E295+U295</f>
        <v>0</v>
      </c>
      <c r="AL295" s="102">
        <f t="shared" si="430"/>
        <v>0</v>
      </c>
      <c r="AM295" s="102">
        <f t="shared" si="430"/>
        <v>0</v>
      </c>
      <c r="AN295" s="102">
        <f t="shared" si="430"/>
        <v>0</v>
      </c>
      <c r="AO295" s="102">
        <f t="shared" si="430"/>
        <v>16.899999999999999</v>
      </c>
      <c r="AP295" s="102">
        <f t="shared" si="430"/>
        <v>14.1</v>
      </c>
      <c r="AQ295" s="102">
        <f t="shared" si="430"/>
        <v>0</v>
      </c>
      <c r="AR295" s="102">
        <f t="shared" si="430"/>
        <v>0</v>
      </c>
      <c r="AS295" s="102">
        <f t="shared" si="430"/>
        <v>0</v>
      </c>
      <c r="AT295" s="102">
        <f t="shared" si="430"/>
        <v>0</v>
      </c>
      <c r="AU295" s="102">
        <f t="shared" si="430"/>
        <v>0</v>
      </c>
      <c r="AV295" s="102">
        <f t="shared" si="430"/>
        <v>0</v>
      </c>
      <c r="AW295" s="102">
        <f t="shared" si="430"/>
        <v>0</v>
      </c>
      <c r="AX295" s="102">
        <f t="shared" si="430"/>
        <v>0</v>
      </c>
      <c r="AY295" s="146">
        <f t="shared" si="398"/>
        <v>0</v>
      </c>
      <c r="AZ295" s="146">
        <f t="shared" si="398"/>
        <v>0</v>
      </c>
      <c r="BA295" s="146">
        <f t="shared" si="398"/>
        <v>0</v>
      </c>
      <c r="BB295" s="146">
        <f t="shared" si="398"/>
        <v>0</v>
      </c>
      <c r="BC295" s="146">
        <f t="shared" si="398"/>
        <v>0</v>
      </c>
      <c r="BD295" s="146">
        <f t="shared" si="398"/>
        <v>0</v>
      </c>
      <c r="BE295" s="146">
        <f t="shared" si="398"/>
        <v>0</v>
      </c>
      <c r="BF295" s="146">
        <f t="shared" si="365"/>
        <v>0</v>
      </c>
      <c r="BG295" s="146">
        <f t="shared" si="365"/>
        <v>0</v>
      </c>
      <c r="BH295" s="146">
        <f t="shared" si="365"/>
        <v>0</v>
      </c>
      <c r="BI295" s="146">
        <f t="shared" si="365"/>
        <v>0</v>
      </c>
      <c r="BJ295" s="146">
        <f t="shared" si="365"/>
        <v>0</v>
      </c>
      <c r="BK295" s="146">
        <f t="shared" si="365"/>
        <v>0</v>
      </c>
      <c r="BL295" s="146">
        <f t="shared" si="365"/>
        <v>0</v>
      </c>
      <c r="BM295" s="146">
        <f t="shared" si="365"/>
        <v>0</v>
      </c>
      <c r="BN295" s="146">
        <f t="shared" si="365"/>
        <v>0</v>
      </c>
      <c r="BO295" s="181">
        <f t="shared" si="431"/>
        <v>0</v>
      </c>
    </row>
    <row r="296" spans="1:67" ht="15.75" customHeight="1" x14ac:dyDescent="0.25">
      <c r="A296" s="26" t="s">
        <v>51</v>
      </c>
      <c r="B296" s="105" t="s">
        <v>345</v>
      </c>
      <c r="C296" s="136">
        <f>C297</f>
        <v>676.19999999999993</v>
      </c>
      <c r="D296" s="137">
        <f t="shared" ref="D296:R296" si="433">D297</f>
        <v>587.4</v>
      </c>
      <c r="E296" s="117">
        <f t="shared" si="433"/>
        <v>606.9</v>
      </c>
      <c r="F296" s="117">
        <f t="shared" si="433"/>
        <v>557.5</v>
      </c>
      <c r="G296" s="117">
        <f t="shared" si="433"/>
        <v>0</v>
      </c>
      <c r="H296" s="117">
        <f t="shared" si="433"/>
        <v>0</v>
      </c>
      <c r="I296" s="117">
        <f t="shared" si="433"/>
        <v>30.3</v>
      </c>
      <c r="J296" s="117">
        <f t="shared" si="433"/>
        <v>29.9</v>
      </c>
      <c r="K296" s="117">
        <f t="shared" si="433"/>
        <v>0</v>
      </c>
      <c r="L296" s="117">
        <f t="shared" si="433"/>
        <v>0</v>
      </c>
      <c r="M296" s="117">
        <f t="shared" si="433"/>
        <v>31.1</v>
      </c>
      <c r="N296" s="117">
        <f t="shared" si="433"/>
        <v>0</v>
      </c>
      <c r="O296" s="117">
        <f t="shared" si="433"/>
        <v>0</v>
      </c>
      <c r="P296" s="117">
        <f t="shared" si="433"/>
        <v>0</v>
      </c>
      <c r="Q296" s="187">
        <f t="shared" si="433"/>
        <v>7.8999999999999995</v>
      </c>
      <c r="R296" s="187">
        <f t="shared" si="433"/>
        <v>0</v>
      </c>
      <c r="S296" s="136">
        <f>S297</f>
        <v>12.5</v>
      </c>
      <c r="T296" s="137">
        <f t="shared" ref="T296:AH296" si="434">T297</f>
        <v>0</v>
      </c>
      <c r="U296" s="119">
        <f t="shared" si="434"/>
        <v>0</v>
      </c>
      <c r="V296" s="119">
        <f t="shared" si="434"/>
        <v>0</v>
      </c>
      <c r="W296" s="119">
        <f t="shared" si="434"/>
        <v>0</v>
      </c>
      <c r="X296" s="119">
        <f t="shared" si="434"/>
        <v>0</v>
      </c>
      <c r="Y296" s="119">
        <f t="shared" si="434"/>
        <v>0</v>
      </c>
      <c r="Z296" s="119">
        <f t="shared" si="434"/>
        <v>0</v>
      </c>
      <c r="AA296" s="119">
        <f t="shared" si="434"/>
        <v>0</v>
      </c>
      <c r="AB296" s="119">
        <f t="shared" si="434"/>
        <v>0</v>
      </c>
      <c r="AC296" s="119">
        <f t="shared" si="434"/>
        <v>12.5</v>
      </c>
      <c r="AD296" s="119">
        <f t="shared" si="434"/>
        <v>0</v>
      </c>
      <c r="AE296" s="119">
        <f t="shared" si="434"/>
        <v>0</v>
      </c>
      <c r="AF296" s="119">
        <f t="shared" si="434"/>
        <v>0</v>
      </c>
      <c r="AG296" s="196">
        <f t="shared" si="434"/>
        <v>0</v>
      </c>
      <c r="AH296" s="196">
        <f t="shared" si="434"/>
        <v>0</v>
      </c>
      <c r="AI296" s="13">
        <f>AI297</f>
        <v>688.69999999999993</v>
      </c>
      <c r="AJ296" s="11">
        <f t="shared" ref="AJ296:AX296" si="435">AJ297</f>
        <v>587.4</v>
      </c>
      <c r="AK296" s="94">
        <f t="shared" si="435"/>
        <v>606.9</v>
      </c>
      <c r="AL296" s="94">
        <f t="shared" si="435"/>
        <v>557.5</v>
      </c>
      <c r="AM296" s="94">
        <f t="shared" si="435"/>
        <v>0</v>
      </c>
      <c r="AN296" s="94">
        <f t="shared" si="435"/>
        <v>0</v>
      </c>
      <c r="AO296" s="94">
        <f t="shared" si="435"/>
        <v>30.3</v>
      </c>
      <c r="AP296" s="94">
        <f t="shared" si="435"/>
        <v>29.9</v>
      </c>
      <c r="AQ296" s="94">
        <f t="shared" si="435"/>
        <v>0</v>
      </c>
      <c r="AR296" s="94">
        <f t="shared" si="435"/>
        <v>0</v>
      </c>
      <c r="AS296" s="94">
        <f t="shared" si="435"/>
        <v>43.6</v>
      </c>
      <c r="AT296" s="94">
        <f t="shared" si="435"/>
        <v>0</v>
      </c>
      <c r="AU296" s="94">
        <f t="shared" si="435"/>
        <v>0</v>
      </c>
      <c r="AV296" s="94">
        <f t="shared" si="435"/>
        <v>0</v>
      </c>
      <c r="AW296" s="94">
        <f t="shared" si="435"/>
        <v>7.8999999999999995</v>
      </c>
      <c r="AX296" s="94">
        <f t="shared" si="435"/>
        <v>0</v>
      </c>
      <c r="AY296" s="146">
        <f t="shared" si="398"/>
        <v>-12.5</v>
      </c>
      <c r="AZ296" s="146">
        <f t="shared" si="398"/>
        <v>0</v>
      </c>
      <c r="BA296" s="146">
        <f t="shared" si="398"/>
        <v>0</v>
      </c>
      <c r="BB296" s="146">
        <f t="shared" si="398"/>
        <v>0</v>
      </c>
      <c r="BC296" s="146">
        <f t="shared" si="398"/>
        <v>0</v>
      </c>
      <c r="BD296" s="146">
        <f t="shared" si="398"/>
        <v>0</v>
      </c>
      <c r="BE296" s="146">
        <f t="shared" si="398"/>
        <v>0</v>
      </c>
      <c r="BF296" s="146">
        <f t="shared" si="365"/>
        <v>0</v>
      </c>
      <c r="BG296" s="146">
        <f t="shared" si="365"/>
        <v>0</v>
      </c>
      <c r="BH296" s="146">
        <f t="shared" si="365"/>
        <v>0</v>
      </c>
      <c r="BI296" s="146">
        <f t="shared" si="365"/>
        <v>-12.5</v>
      </c>
      <c r="BJ296" s="146">
        <f t="shared" si="365"/>
        <v>0</v>
      </c>
      <c r="BK296" s="146">
        <f t="shared" si="365"/>
        <v>0</v>
      </c>
      <c r="BL296" s="146">
        <f t="shared" si="365"/>
        <v>0</v>
      </c>
      <c r="BM296" s="146">
        <f t="shared" si="365"/>
        <v>0</v>
      </c>
      <c r="BN296" s="146">
        <f t="shared" si="365"/>
        <v>0</v>
      </c>
      <c r="BO296" s="181">
        <f t="shared" si="431"/>
        <v>0</v>
      </c>
    </row>
    <row r="297" spans="1:67" ht="15.75" customHeight="1" x14ac:dyDescent="0.25">
      <c r="A297" s="27"/>
      <c r="B297" s="19" t="s">
        <v>294</v>
      </c>
      <c r="C297" s="138">
        <f>E297+G297+I297+K297+M297+O297+Q297</f>
        <v>676.19999999999993</v>
      </c>
      <c r="D297" s="139">
        <f>F297+H297+J297+L297+N297+P297+R297</f>
        <v>587.4</v>
      </c>
      <c r="E297" s="6">
        <v>606.9</v>
      </c>
      <c r="F297" s="6">
        <v>557.5</v>
      </c>
      <c r="G297" s="6"/>
      <c r="H297" s="6"/>
      <c r="I297" s="6">
        <f>I298</f>
        <v>30.3</v>
      </c>
      <c r="J297" s="6">
        <f>J298</f>
        <v>29.9</v>
      </c>
      <c r="K297" s="6"/>
      <c r="L297" s="6"/>
      <c r="M297" s="6">
        <v>31.1</v>
      </c>
      <c r="N297" s="6"/>
      <c r="O297" s="6"/>
      <c r="P297" s="6"/>
      <c r="Q297" s="188">
        <f>'[1]4 priedas_ nepanaudotos lėšos'!C116</f>
        <v>7.8999999999999995</v>
      </c>
      <c r="R297" s="188">
        <f>'[1]4 priedas_ nepanaudotos lėšos'!D116</f>
        <v>0</v>
      </c>
      <c r="S297" s="138">
        <f>U297+W297+Y297+AA297+AC297+AE297+AG297</f>
        <v>12.5</v>
      </c>
      <c r="T297" s="139">
        <f>V297+X297+Z297+AB297+AD297+AF297+AH297</f>
        <v>0</v>
      </c>
      <c r="U297" s="120"/>
      <c r="V297" s="120"/>
      <c r="W297" s="120"/>
      <c r="X297" s="120"/>
      <c r="Y297" s="120"/>
      <c r="Z297" s="120"/>
      <c r="AA297" s="120"/>
      <c r="AB297" s="120"/>
      <c r="AC297" s="120">
        <v>12.5</v>
      </c>
      <c r="AD297" s="120"/>
      <c r="AE297" s="120"/>
      <c r="AF297" s="120"/>
      <c r="AG297" s="197">
        <f>'[1]4 priedas_ nepanaudotos lėšos'!O116</f>
        <v>0</v>
      </c>
      <c r="AH297" s="197">
        <f>'[1]4 priedas_ nepanaudotos lėšos'!P116</f>
        <v>0</v>
      </c>
      <c r="AI297" s="100">
        <f>AK297+AM297+AO297+AQ297+AS297+AU297+AW297</f>
        <v>688.69999999999993</v>
      </c>
      <c r="AJ297" s="101">
        <f>AL297+AN297+AP297+AR297+AT297+AV297+AX297</f>
        <v>587.4</v>
      </c>
      <c r="AK297" s="5">
        <f>E297+U297</f>
        <v>606.9</v>
      </c>
      <c r="AL297" s="5">
        <f t="shared" ref="AL297:AX298" si="436">F297+V297</f>
        <v>557.5</v>
      </c>
      <c r="AM297" s="5">
        <f t="shared" si="436"/>
        <v>0</v>
      </c>
      <c r="AN297" s="5">
        <f t="shared" si="436"/>
        <v>0</v>
      </c>
      <c r="AO297" s="5">
        <f t="shared" si="436"/>
        <v>30.3</v>
      </c>
      <c r="AP297" s="5">
        <f t="shared" si="436"/>
        <v>29.9</v>
      </c>
      <c r="AQ297" s="5">
        <f t="shared" si="436"/>
        <v>0</v>
      </c>
      <c r="AR297" s="5">
        <f t="shared" si="436"/>
        <v>0</v>
      </c>
      <c r="AS297" s="5">
        <f t="shared" si="436"/>
        <v>43.6</v>
      </c>
      <c r="AT297" s="5">
        <f t="shared" si="436"/>
        <v>0</v>
      </c>
      <c r="AU297" s="5">
        <f t="shared" si="436"/>
        <v>0</v>
      </c>
      <c r="AV297" s="5">
        <f t="shared" si="436"/>
        <v>0</v>
      </c>
      <c r="AW297" s="5">
        <f t="shared" si="436"/>
        <v>7.8999999999999995</v>
      </c>
      <c r="AX297" s="5">
        <f t="shared" si="436"/>
        <v>0</v>
      </c>
      <c r="AY297" s="146">
        <f t="shared" si="398"/>
        <v>-12.5</v>
      </c>
      <c r="AZ297" s="146">
        <f t="shared" si="398"/>
        <v>0</v>
      </c>
      <c r="BA297" s="146">
        <f t="shared" si="398"/>
        <v>0</v>
      </c>
      <c r="BB297" s="146">
        <f t="shared" si="398"/>
        <v>0</v>
      </c>
      <c r="BC297" s="146">
        <f t="shared" si="398"/>
        <v>0</v>
      </c>
      <c r="BD297" s="146">
        <f t="shared" si="398"/>
        <v>0</v>
      </c>
      <c r="BE297" s="146">
        <f t="shared" si="398"/>
        <v>0</v>
      </c>
      <c r="BF297" s="146">
        <f t="shared" si="365"/>
        <v>0</v>
      </c>
      <c r="BG297" s="146">
        <f t="shared" si="365"/>
        <v>0</v>
      </c>
      <c r="BH297" s="146">
        <f t="shared" si="365"/>
        <v>0</v>
      </c>
      <c r="BI297" s="146">
        <f t="shared" si="365"/>
        <v>-12.5</v>
      </c>
      <c r="BJ297" s="146">
        <f t="shared" si="365"/>
        <v>0</v>
      </c>
      <c r="BK297" s="146">
        <f t="shared" si="365"/>
        <v>0</v>
      </c>
      <c r="BL297" s="146">
        <f t="shared" si="365"/>
        <v>0</v>
      </c>
      <c r="BM297" s="146">
        <f t="shared" si="365"/>
        <v>0</v>
      </c>
      <c r="BN297" s="146">
        <f t="shared" si="365"/>
        <v>0</v>
      </c>
      <c r="BO297" s="181">
        <f t="shared" si="431"/>
        <v>0</v>
      </c>
    </row>
    <row r="298" spans="1:67" ht="26.4" x14ac:dyDescent="0.25">
      <c r="A298" s="27"/>
      <c r="B298" s="29" t="s">
        <v>396</v>
      </c>
      <c r="C298" s="138">
        <f>E298+G298+I298+K298+M298+O298+Q298</f>
        <v>30.3</v>
      </c>
      <c r="D298" s="139">
        <f>F298+H298+J298+L298+N298+P298+R298</f>
        <v>29.9</v>
      </c>
      <c r="E298" s="6"/>
      <c r="F298" s="6"/>
      <c r="G298" s="6"/>
      <c r="H298" s="6"/>
      <c r="I298" s="6">
        <v>30.3</v>
      </c>
      <c r="J298" s="6">
        <v>29.9</v>
      </c>
      <c r="K298" s="6"/>
      <c r="L298" s="6"/>
      <c r="M298" s="6"/>
      <c r="N298" s="6"/>
      <c r="O298" s="6"/>
      <c r="P298" s="6"/>
      <c r="Q298" s="188"/>
      <c r="R298" s="188"/>
      <c r="S298" s="138"/>
      <c r="T298" s="139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97"/>
      <c r="AH298" s="197"/>
      <c r="AI298" s="100">
        <f>AK298+AM298+AO298+AQ298+AS298+AU298+AW298</f>
        <v>30.3</v>
      </c>
      <c r="AJ298" s="101">
        <f>AL298+AN298+AP298+AR298+AT298+AV298+AX298</f>
        <v>29.9</v>
      </c>
      <c r="AK298" s="5"/>
      <c r="AL298" s="5"/>
      <c r="AM298" s="5"/>
      <c r="AN298" s="5"/>
      <c r="AO298" s="5">
        <f t="shared" si="436"/>
        <v>30.3</v>
      </c>
      <c r="AP298" s="5">
        <f t="shared" si="436"/>
        <v>29.9</v>
      </c>
      <c r="AQ298" s="5"/>
      <c r="AR298" s="5"/>
      <c r="AS298" s="5"/>
      <c r="AT298" s="5"/>
      <c r="AU298" s="5"/>
      <c r="AV298" s="5"/>
      <c r="AW298" s="5"/>
      <c r="AX298" s="5"/>
      <c r="AY298" s="146">
        <f t="shared" si="398"/>
        <v>0</v>
      </c>
      <c r="AZ298" s="146">
        <f t="shared" si="398"/>
        <v>0</v>
      </c>
      <c r="BA298" s="146">
        <f t="shared" si="398"/>
        <v>0</v>
      </c>
      <c r="BB298" s="146">
        <f t="shared" si="398"/>
        <v>0</v>
      </c>
      <c r="BC298" s="146">
        <f t="shared" si="398"/>
        <v>0</v>
      </c>
      <c r="BD298" s="146">
        <f t="shared" si="398"/>
        <v>0</v>
      </c>
      <c r="BE298" s="146">
        <f t="shared" si="398"/>
        <v>0</v>
      </c>
      <c r="BF298" s="146">
        <f t="shared" si="365"/>
        <v>0</v>
      </c>
      <c r="BG298" s="146">
        <f t="shared" si="365"/>
        <v>0</v>
      </c>
      <c r="BH298" s="146">
        <f t="shared" si="365"/>
        <v>0</v>
      </c>
      <c r="BI298" s="146">
        <f t="shared" si="365"/>
        <v>0</v>
      </c>
      <c r="BJ298" s="146">
        <f t="shared" si="365"/>
        <v>0</v>
      </c>
      <c r="BK298" s="146">
        <f t="shared" si="365"/>
        <v>0</v>
      </c>
      <c r="BL298" s="146">
        <f t="shared" si="365"/>
        <v>0</v>
      </c>
      <c r="BM298" s="146">
        <f t="shared" si="365"/>
        <v>0</v>
      </c>
      <c r="BN298" s="146">
        <f t="shared" si="365"/>
        <v>0</v>
      </c>
      <c r="BO298" s="181">
        <f t="shared" si="431"/>
        <v>0</v>
      </c>
    </row>
    <row r="299" spans="1:67" ht="15.75" customHeight="1" x14ac:dyDescent="0.25">
      <c r="A299" s="26" t="s">
        <v>52</v>
      </c>
      <c r="B299" s="105" t="s">
        <v>347</v>
      </c>
      <c r="C299" s="136">
        <f>C300</f>
        <v>2047.1</v>
      </c>
      <c r="D299" s="137">
        <f t="shared" ref="D299:R299" si="437">D300</f>
        <v>1779.4</v>
      </c>
      <c r="E299" s="117">
        <f t="shared" si="437"/>
        <v>1195.3</v>
      </c>
      <c r="F299" s="117">
        <f t="shared" si="437"/>
        <v>1026.9000000000001</v>
      </c>
      <c r="G299" s="117">
        <f t="shared" si="437"/>
        <v>571.29999999999995</v>
      </c>
      <c r="H299" s="117">
        <f t="shared" si="437"/>
        <v>542.4</v>
      </c>
      <c r="I299" s="117">
        <f t="shared" si="437"/>
        <v>190.4</v>
      </c>
      <c r="J299" s="117">
        <f t="shared" si="437"/>
        <v>181.6</v>
      </c>
      <c r="K299" s="117">
        <f t="shared" si="437"/>
        <v>0</v>
      </c>
      <c r="L299" s="117">
        <f t="shared" si="437"/>
        <v>0</v>
      </c>
      <c r="M299" s="117">
        <f t="shared" si="437"/>
        <v>70</v>
      </c>
      <c r="N299" s="117">
        <f t="shared" si="437"/>
        <v>28.5</v>
      </c>
      <c r="O299" s="117">
        <f t="shared" si="437"/>
        <v>0</v>
      </c>
      <c r="P299" s="117">
        <f t="shared" si="437"/>
        <v>0</v>
      </c>
      <c r="Q299" s="187">
        <f t="shared" si="437"/>
        <v>20.099999999999998</v>
      </c>
      <c r="R299" s="187">
        <f t="shared" si="437"/>
        <v>0</v>
      </c>
      <c r="S299" s="136">
        <f>S300</f>
        <v>22.5</v>
      </c>
      <c r="T299" s="137">
        <f t="shared" ref="T299:AH299" si="438">T300</f>
        <v>0</v>
      </c>
      <c r="U299" s="119">
        <f t="shared" si="438"/>
        <v>0</v>
      </c>
      <c r="V299" s="119">
        <f t="shared" si="438"/>
        <v>0</v>
      </c>
      <c r="W299" s="119">
        <f t="shared" si="438"/>
        <v>0</v>
      </c>
      <c r="X299" s="119">
        <f t="shared" si="438"/>
        <v>0</v>
      </c>
      <c r="Y299" s="119">
        <f t="shared" si="438"/>
        <v>0</v>
      </c>
      <c r="Z299" s="119">
        <f t="shared" si="438"/>
        <v>0</v>
      </c>
      <c r="AA299" s="119">
        <f t="shared" si="438"/>
        <v>0</v>
      </c>
      <c r="AB299" s="119">
        <f t="shared" si="438"/>
        <v>0</v>
      </c>
      <c r="AC299" s="119">
        <f t="shared" si="438"/>
        <v>22.5</v>
      </c>
      <c r="AD299" s="119">
        <f t="shared" si="438"/>
        <v>0</v>
      </c>
      <c r="AE299" s="119">
        <f t="shared" si="438"/>
        <v>0</v>
      </c>
      <c r="AF299" s="119">
        <f t="shared" si="438"/>
        <v>0</v>
      </c>
      <c r="AG299" s="196">
        <f t="shared" si="438"/>
        <v>0</v>
      </c>
      <c r="AH299" s="196">
        <f t="shared" si="438"/>
        <v>0</v>
      </c>
      <c r="AI299" s="13">
        <f>AI300</f>
        <v>2069.6</v>
      </c>
      <c r="AJ299" s="11">
        <f t="shared" ref="AJ299:AX299" si="439">AJ300</f>
        <v>1779.4</v>
      </c>
      <c r="AK299" s="94">
        <f t="shared" si="439"/>
        <v>1195.3</v>
      </c>
      <c r="AL299" s="94">
        <f t="shared" si="439"/>
        <v>1026.9000000000001</v>
      </c>
      <c r="AM299" s="94">
        <f t="shared" si="439"/>
        <v>571.29999999999995</v>
      </c>
      <c r="AN299" s="94">
        <f t="shared" si="439"/>
        <v>542.4</v>
      </c>
      <c r="AO299" s="94">
        <f t="shared" si="439"/>
        <v>190.4</v>
      </c>
      <c r="AP299" s="94">
        <f t="shared" si="439"/>
        <v>181.6</v>
      </c>
      <c r="AQ299" s="94">
        <f t="shared" si="439"/>
        <v>0</v>
      </c>
      <c r="AR299" s="94">
        <f t="shared" si="439"/>
        <v>0</v>
      </c>
      <c r="AS299" s="94">
        <f t="shared" si="439"/>
        <v>92.5</v>
      </c>
      <c r="AT299" s="94">
        <f t="shared" si="439"/>
        <v>28.5</v>
      </c>
      <c r="AU299" s="94">
        <f t="shared" si="439"/>
        <v>0</v>
      </c>
      <c r="AV299" s="94">
        <f t="shared" si="439"/>
        <v>0</v>
      </c>
      <c r="AW299" s="94">
        <f t="shared" si="439"/>
        <v>20.099999999999998</v>
      </c>
      <c r="AX299" s="94">
        <f t="shared" si="439"/>
        <v>0</v>
      </c>
      <c r="AY299" s="146">
        <f t="shared" si="398"/>
        <v>-22.5</v>
      </c>
      <c r="AZ299" s="146">
        <f t="shared" si="398"/>
        <v>0</v>
      </c>
      <c r="BA299" s="146">
        <f t="shared" si="398"/>
        <v>0</v>
      </c>
      <c r="BB299" s="146">
        <f t="shared" si="398"/>
        <v>0</v>
      </c>
      <c r="BC299" s="146">
        <f t="shared" si="398"/>
        <v>0</v>
      </c>
      <c r="BD299" s="146">
        <f t="shared" si="398"/>
        <v>0</v>
      </c>
      <c r="BE299" s="146">
        <f t="shared" si="398"/>
        <v>0</v>
      </c>
      <c r="BF299" s="146">
        <f t="shared" si="365"/>
        <v>0</v>
      </c>
      <c r="BG299" s="146">
        <f t="shared" si="365"/>
        <v>0</v>
      </c>
      <c r="BH299" s="146">
        <f t="shared" si="365"/>
        <v>0</v>
      </c>
      <c r="BI299" s="146">
        <f t="shared" si="365"/>
        <v>-22.5</v>
      </c>
      <c r="BJ299" s="146">
        <f t="shared" si="365"/>
        <v>0</v>
      </c>
      <c r="BK299" s="146">
        <f t="shared" si="365"/>
        <v>0</v>
      </c>
      <c r="BL299" s="146">
        <f t="shared" si="365"/>
        <v>0</v>
      </c>
      <c r="BM299" s="146">
        <f t="shared" si="365"/>
        <v>0</v>
      </c>
      <c r="BN299" s="146">
        <f t="shared" si="365"/>
        <v>0</v>
      </c>
      <c r="BO299" s="181">
        <f t="shared" si="431"/>
        <v>0</v>
      </c>
    </row>
    <row r="300" spans="1:67" ht="15.75" customHeight="1" x14ac:dyDescent="0.25">
      <c r="A300" s="27"/>
      <c r="B300" s="19" t="s">
        <v>294</v>
      </c>
      <c r="C300" s="137">
        <f>E300+G300+I300+K300+M300+O300+Q300</f>
        <v>2047.1</v>
      </c>
      <c r="D300" s="137">
        <f t="shared" ref="D300:D304" si="440">F300+H300+J300+L300+N300+P300+R300</f>
        <v>1779.4</v>
      </c>
      <c r="E300" s="6">
        <v>1195.3</v>
      </c>
      <c r="F300" s="6">
        <v>1026.9000000000001</v>
      </c>
      <c r="G300" s="6">
        <f>G301</f>
        <v>571.29999999999995</v>
      </c>
      <c r="H300" s="6">
        <f>H301</f>
        <v>542.4</v>
      </c>
      <c r="I300" s="6">
        <f>I302+I304+I303</f>
        <v>190.4</v>
      </c>
      <c r="J300" s="6">
        <f>J302+J304+J303</f>
        <v>181.6</v>
      </c>
      <c r="K300" s="6"/>
      <c r="L300" s="6"/>
      <c r="M300" s="6">
        <v>70</v>
      </c>
      <c r="N300" s="6">
        <v>28.5</v>
      </c>
      <c r="O300" s="6"/>
      <c r="P300" s="6"/>
      <c r="Q300" s="188">
        <f>'[1]4 priedas_ nepanaudotos lėšos'!C118</f>
        <v>20.099999999999998</v>
      </c>
      <c r="R300" s="188">
        <f>'[1]4 priedas_ nepanaudotos lėšos'!D118</f>
        <v>0</v>
      </c>
      <c r="S300" s="137">
        <f t="shared" ref="S300:T304" si="441">U300+W300+Y300+AA300+AC300+AE300+AG300</f>
        <v>22.5</v>
      </c>
      <c r="T300" s="137">
        <f t="shared" si="441"/>
        <v>0</v>
      </c>
      <c r="U300" s="120"/>
      <c r="V300" s="120"/>
      <c r="W300" s="120">
        <f>W301</f>
        <v>0</v>
      </c>
      <c r="X300" s="120">
        <f>X301</f>
        <v>0</v>
      </c>
      <c r="Y300" s="120">
        <f>Y302+Y304+Y303</f>
        <v>0</v>
      </c>
      <c r="Z300" s="120">
        <f>Z302+Z304+Z303</f>
        <v>0</v>
      </c>
      <c r="AA300" s="120"/>
      <c r="AB300" s="120"/>
      <c r="AC300" s="120">
        <v>22.5</v>
      </c>
      <c r="AD300" s="120"/>
      <c r="AE300" s="120"/>
      <c r="AF300" s="120"/>
      <c r="AG300" s="197">
        <f>'[1]4 priedas_ nepanaudotos lėšos'!O118</f>
        <v>0</v>
      </c>
      <c r="AH300" s="197">
        <f>'[1]4 priedas_ nepanaudotos lėšos'!P118</f>
        <v>0</v>
      </c>
      <c r="AI300" s="11">
        <f t="shared" ref="AI300:AJ304" si="442">AK300+AM300+AO300+AQ300+AS300+AU300+AW300</f>
        <v>2069.6</v>
      </c>
      <c r="AJ300" s="11">
        <f t="shared" si="442"/>
        <v>1779.4</v>
      </c>
      <c r="AK300" s="5">
        <f>E300+U300</f>
        <v>1195.3</v>
      </c>
      <c r="AL300" s="5">
        <f t="shared" ref="AL300:AO304" si="443">F300+V300</f>
        <v>1026.9000000000001</v>
      </c>
      <c r="AM300" s="5">
        <f t="shared" si="443"/>
        <v>571.29999999999995</v>
      </c>
      <c r="AN300" s="5">
        <f t="shared" si="443"/>
        <v>542.4</v>
      </c>
      <c r="AO300" s="5">
        <f>I300+Y300</f>
        <v>190.4</v>
      </c>
      <c r="AP300" s="5">
        <f t="shared" ref="AP300:AX304" si="444">J300+Z300</f>
        <v>181.6</v>
      </c>
      <c r="AQ300" s="5">
        <f t="shared" si="444"/>
        <v>0</v>
      </c>
      <c r="AR300" s="5">
        <f t="shared" si="444"/>
        <v>0</v>
      </c>
      <c r="AS300" s="5">
        <f t="shared" si="444"/>
        <v>92.5</v>
      </c>
      <c r="AT300" s="5">
        <f t="shared" si="444"/>
        <v>28.5</v>
      </c>
      <c r="AU300" s="5">
        <f t="shared" si="444"/>
        <v>0</v>
      </c>
      <c r="AV300" s="5">
        <f t="shared" si="444"/>
        <v>0</v>
      </c>
      <c r="AW300" s="5">
        <f t="shared" si="444"/>
        <v>20.099999999999998</v>
      </c>
      <c r="AX300" s="5">
        <f t="shared" si="444"/>
        <v>0</v>
      </c>
      <c r="AY300" s="146">
        <f t="shared" si="398"/>
        <v>-22.5</v>
      </c>
      <c r="AZ300" s="146">
        <f t="shared" si="398"/>
        <v>0</v>
      </c>
      <c r="BA300" s="146">
        <f t="shared" si="398"/>
        <v>0</v>
      </c>
      <c r="BB300" s="146">
        <f t="shared" si="398"/>
        <v>0</v>
      </c>
      <c r="BC300" s="146">
        <f t="shared" si="398"/>
        <v>0</v>
      </c>
      <c r="BD300" s="146">
        <f t="shared" si="398"/>
        <v>0</v>
      </c>
      <c r="BE300" s="146">
        <f t="shared" si="398"/>
        <v>0</v>
      </c>
      <c r="BF300" s="146">
        <f t="shared" si="365"/>
        <v>0</v>
      </c>
      <c r="BG300" s="146">
        <f t="shared" si="365"/>
        <v>0</v>
      </c>
      <c r="BH300" s="146">
        <f t="shared" si="365"/>
        <v>0</v>
      </c>
      <c r="BI300" s="146">
        <f t="shared" si="365"/>
        <v>-22.5</v>
      </c>
      <c r="BJ300" s="146">
        <f t="shared" si="365"/>
        <v>0</v>
      </c>
      <c r="BK300" s="146">
        <f t="shared" si="365"/>
        <v>0</v>
      </c>
      <c r="BL300" s="146">
        <f t="shared" si="365"/>
        <v>0</v>
      </c>
      <c r="BM300" s="146">
        <f t="shared" si="365"/>
        <v>0</v>
      </c>
      <c r="BN300" s="146">
        <f t="shared" si="365"/>
        <v>0</v>
      </c>
      <c r="BO300" s="181">
        <f t="shared" si="431"/>
        <v>0</v>
      </c>
    </row>
    <row r="301" spans="1:67" ht="15.75" customHeight="1" x14ac:dyDescent="0.25">
      <c r="A301" s="27"/>
      <c r="B301" s="29" t="s">
        <v>389</v>
      </c>
      <c r="C301" s="141">
        <f t="shared" ref="C301:C304" si="445">E301+G301+I301+K301+M301+O301+Q301</f>
        <v>571.29999999999995</v>
      </c>
      <c r="D301" s="141">
        <f t="shared" si="440"/>
        <v>542.4</v>
      </c>
      <c r="E301" s="122"/>
      <c r="F301" s="122"/>
      <c r="G301" s="122">
        <v>571.29999999999995</v>
      </c>
      <c r="H301" s="122">
        <v>542.4</v>
      </c>
      <c r="I301" s="122"/>
      <c r="J301" s="122"/>
      <c r="K301" s="122"/>
      <c r="L301" s="122"/>
      <c r="M301" s="122"/>
      <c r="N301" s="122"/>
      <c r="O301" s="122"/>
      <c r="P301" s="122"/>
      <c r="Q301" s="189"/>
      <c r="R301" s="189"/>
      <c r="S301" s="141">
        <f t="shared" si="441"/>
        <v>0</v>
      </c>
      <c r="T301" s="141">
        <f t="shared" si="441"/>
        <v>0</v>
      </c>
      <c r="U301" s="123"/>
      <c r="V301" s="123"/>
      <c r="W301" s="123"/>
      <c r="X301" s="123"/>
      <c r="Y301" s="123"/>
      <c r="Z301" s="123"/>
      <c r="AA301" s="123"/>
      <c r="AB301" s="123"/>
      <c r="AC301" s="123"/>
      <c r="AD301" s="123"/>
      <c r="AE301" s="123"/>
      <c r="AF301" s="123"/>
      <c r="AG301" s="198"/>
      <c r="AH301" s="198"/>
      <c r="AI301" s="129">
        <f t="shared" si="442"/>
        <v>571.29999999999995</v>
      </c>
      <c r="AJ301" s="129">
        <f t="shared" si="442"/>
        <v>542.4</v>
      </c>
      <c r="AK301" s="102">
        <f t="shared" ref="AK301" si="446">E301+U301</f>
        <v>0</v>
      </c>
      <c r="AL301" s="102">
        <f t="shared" si="443"/>
        <v>0</v>
      </c>
      <c r="AM301" s="102">
        <f t="shared" si="443"/>
        <v>571.29999999999995</v>
      </c>
      <c r="AN301" s="102">
        <f t="shared" si="443"/>
        <v>542.4</v>
      </c>
      <c r="AO301" s="102">
        <f t="shared" si="443"/>
        <v>0</v>
      </c>
      <c r="AP301" s="102">
        <f t="shared" si="444"/>
        <v>0</v>
      </c>
      <c r="AQ301" s="102">
        <f t="shared" si="444"/>
        <v>0</v>
      </c>
      <c r="AR301" s="102">
        <f t="shared" si="444"/>
        <v>0</v>
      </c>
      <c r="AS301" s="102">
        <f t="shared" si="444"/>
        <v>0</v>
      </c>
      <c r="AT301" s="102">
        <f t="shared" si="444"/>
        <v>0</v>
      </c>
      <c r="AU301" s="102">
        <f t="shared" si="444"/>
        <v>0</v>
      </c>
      <c r="AV301" s="102">
        <f t="shared" si="444"/>
        <v>0</v>
      </c>
      <c r="AW301" s="102">
        <f t="shared" si="444"/>
        <v>0</v>
      </c>
      <c r="AX301" s="102">
        <f t="shared" si="444"/>
        <v>0</v>
      </c>
      <c r="AY301" s="146">
        <f t="shared" si="398"/>
        <v>0</v>
      </c>
      <c r="AZ301" s="146">
        <f t="shared" si="398"/>
        <v>0</v>
      </c>
      <c r="BA301" s="146">
        <f t="shared" si="398"/>
        <v>0</v>
      </c>
      <c r="BB301" s="146">
        <f t="shared" si="398"/>
        <v>0</v>
      </c>
      <c r="BC301" s="146">
        <f t="shared" si="398"/>
        <v>0</v>
      </c>
      <c r="BD301" s="146">
        <f t="shared" si="398"/>
        <v>0</v>
      </c>
      <c r="BE301" s="146">
        <f t="shared" si="398"/>
        <v>0</v>
      </c>
      <c r="BF301" s="146">
        <f t="shared" si="365"/>
        <v>0</v>
      </c>
      <c r="BG301" s="146">
        <f t="shared" si="365"/>
        <v>0</v>
      </c>
      <c r="BH301" s="146">
        <f t="shared" si="365"/>
        <v>0</v>
      </c>
      <c r="BI301" s="146">
        <f t="shared" si="365"/>
        <v>0</v>
      </c>
      <c r="BJ301" s="146">
        <f t="shared" si="365"/>
        <v>0</v>
      </c>
      <c r="BK301" s="146">
        <f t="shared" si="365"/>
        <v>0</v>
      </c>
      <c r="BL301" s="146">
        <f t="shared" si="365"/>
        <v>0</v>
      </c>
      <c r="BM301" s="146">
        <f t="shared" si="365"/>
        <v>0</v>
      </c>
      <c r="BN301" s="146">
        <f t="shared" si="365"/>
        <v>0</v>
      </c>
      <c r="BO301" s="181">
        <f t="shared" si="431"/>
        <v>0</v>
      </c>
    </row>
    <row r="302" spans="1:67" ht="26.4" x14ac:dyDescent="0.25">
      <c r="A302" s="27"/>
      <c r="B302" s="29" t="s">
        <v>396</v>
      </c>
      <c r="C302" s="141">
        <f t="shared" si="445"/>
        <v>64.599999999999994</v>
      </c>
      <c r="D302" s="141">
        <f t="shared" si="440"/>
        <v>63.7</v>
      </c>
      <c r="E302" s="122"/>
      <c r="F302" s="122"/>
      <c r="G302" s="122"/>
      <c r="H302" s="122"/>
      <c r="I302" s="122">
        <v>64.599999999999994</v>
      </c>
      <c r="J302" s="122">
        <v>63.7</v>
      </c>
      <c r="K302" s="122"/>
      <c r="L302" s="122"/>
      <c r="M302" s="122"/>
      <c r="N302" s="122"/>
      <c r="O302" s="122"/>
      <c r="P302" s="122"/>
      <c r="Q302" s="189"/>
      <c r="R302" s="189"/>
      <c r="S302" s="141">
        <f t="shared" si="441"/>
        <v>0</v>
      </c>
      <c r="T302" s="141">
        <f t="shared" si="441"/>
        <v>0</v>
      </c>
      <c r="U302" s="123"/>
      <c r="V302" s="123"/>
      <c r="W302" s="123"/>
      <c r="X302" s="123"/>
      <c r="Y302" s="123"/>
      <c r="Z302" s="123"/>
      <c r="AA302" s="123"/>
      <c r="AB302" s="123"/>
      <c r="AC302" s="123"/>
      <c r="AD302" s="123"/>
      <c r="AE302" s="123"/>
      <c r="AF302" s="123"/>
      <c r="AG302" s="198"/>
      <c r="AH302" s="198"/>
      <c r="AI302" s="129">
        <f t="shared" si="442"/>
        <v>64.599999999999994</v>
      </c>
      <c r="AJ302" s="129">
        <f t="shared" si="442"/>
        <v>63.7</v>
      </c>
      <c r="AK302" s="102"/>
      <c r="AL302" s="102"/>
      <c r="AM302" s="102">
        <f t="shared" si="443"/>
        <v>0</v>
      </c>
      <c r="AN302" s="102">
        <f t="shared" si="443"/>
        <v>0</v>
      </c>
      <c r="AO302" s="102">
        <f t="shared" si="443"/>
        <v>64.599999999999994</v>
      </c>
      <c r="AP302" s="102">
        <f t="shared" si="444"/>
        <v>63.7</v>
      </c>
      <c r="AQ302" s="102"/>
      <c r="AR302" s="102"/>
      <c r="AS302" s="102"/>
      <c r="AT302" s="102"/>
      <c r="AU302" s="102"/>
      <c r="AV302" s="102"/>
      <c r="AW302" s="102"/>
      <c r="AX302" s="102"/>
      <c r="AY302" s="146">
        <f t="shared" si="398"/>
        <v>0</v>
      </c>
      <c r="AZ302" s="146">
        <f t="shared" si="398"/>
        <v>0</v>
      </c>
      <c r="BA302" s="146">
        <f t="shared" si="398"/>
        <v>0</v>
      </c>
      <c r="BB302" s="146">
        <f t="shared" si="398"/>
        <v>0</v>
      </c>
      <c r="BC302" s="146">
        <f t="shared" si="398"/>
        <v>0</v>
      </c>
      <c r="BD302" s="146">
        <f t="shared" si="398"/>
        <v>0</v>
      </c>
      <c r="BE302" s="146">
        <f t="shared" si="398"/>
        <v>0</v>
      </c>
      <c r="BF302" s="146">
        <f t="shared" si="365"/>
        <v>0</v>
      </c>
      <c r="BG302" s="146">
        <f t="shared" si="365"/>
        <v>0</v>
      </c>
      <c r="BH302" s="146">
        <f t="shared" si="365"/>
        <v>0</v>
      </c>
      <c r="BI302" s="146">
        <f t="shared" si="365"/>
        <v>0</v>
      </c>
      <c r="BJ302" s="146">
        <f t="shared" si="365"/>
        <v>0</v>
      </c>
      <c r="BK302" s="146">
        <f t="shared" si="365"/>
        <v>0</v>
      </c>
      <c r="BL302" s="146">
        <f t="shared" si="365"/>
        <v>0</v>
      </c>
      <c r="BM302" s="146">
        <f t="shared" si="365"/>
        <v>0</v>
      </c>
      <c r="BN302" s="146">
        <f t="shared" si="365"/>
        <v>0</v>
      </c>
      <c r="BO302" s="181">
        <f t="shared" si="431"/>
        <v>0</v>
      </c>
    </row>
    <row r="303" spans="1:67" ht="52.8" x14ac:dyDescent="0.25">
      <c r="A303" s="27"/>
      <c r="B303" s="29" t="s">
        <v>462</v>
      </c>
      <c r="C303" s="141">
        <f t="shared" si="445"/>
        <v>30.6</v>
      </c>
      <c r="D303" s="141">
        <f t="shared" si="440"/>
        <v>29.4</v>
      </c>
      <c r="E303" s="122"/>
      <c r="F303" s="122"/>
      <c r="G303" s="122"/>
      <c r="H303" s="122"/>
      <c r="I303" s="122">
        <v>30.6</v>
      </c>
      <c r="J303" s="122">
        <v>29.4</v>
      </c>
      <c r="K303" s="122"/>
      <c r="L303" s="122"/>
      <c r="M303" s="122"/>
      <c r="N303" s="122"/>
      <c r="O303" s="122"/>
      <c r="P303" s="122"/>
      <c r="Q303" s="189"/>
      <c r="R303" s="189"/>
      <c r="S303" s="141">
        <f t="shared" si="441"/>
        <v>0</v>
      </c>
      <c r="T303" s="141">
        <f t="shared" si="441"/>
        <v>0</v>
      </c>
      <c r="U303" s="123"/>
      <c r="V303" s="123"/>
      <c r="W303" s="123"/>
      <c r="X303" s="123"/>
      <c r="Y303" s="123"/>
      <c r="Z303" s="123"/>
      <c r="AA303" s="123"/>
      <c r="AB303" s="123"/>
      <c r="AC303" s="123"/>
      <c r="AD303" s="123"/>
      <c r="AE303" s="123"/>
      <c r="AF303" s="123"/>
      <c r="AG303" s="198"/>
      <c r="AH303" s="198"/>
      <c r="AI303" s="129">
        <f t="shared" si="442"/>
        <v>30.6</v>
      </c>
      <c r="AJ303" s="129">
        <f t="shared" si="442"/>
        <v>29.4</v>
      </c>
      <c r="AK303" s="102"/>
      <c r="AL303" s="102"/>
      <c r="AM303" s="102"/>
      <c r="AN303" s="102"/>
      <c r="AO303" s="102">
        <f t="shared" si="443"/>
        <v>30.6</v>
      </c>
      <c r="AP303" s="102">
        <f t="shared" si="444"/>
        <v>29.4</v>
      </c>
      <c r="AQ303" s="102"/>
      <c r="AR303" s="102"/>
      <c r="AS303" s="102"/>
      <c r="AT303" s="102"/>
      <c r="AU303" s="102"/>
      <c r="AV303" s="102"/>
      <c r="AW303" s="102"/>
      <c r="AX303" s="102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81"/>
    </row>
    <row r="304" spans="1:67" ht="15.75" customHeight="1" x14ac:dyDescent="0.25">
      <c r="A304" s="27"/>
      <c r="B304" s="31" t="s">
        <v>162</v>
      </c>
      <c r="C304" s="141">
        <f t="shared" si="445"/>
        <v>95.2</v>
      </c>
      <c r="D304" s="141">
        <f t="shared" si="440"/>
        <v>88.5</v>
      </c>
      <c r="E304" s="6"/>
      <c r="F304" s="6"/>
      <c r="G304" s="122"/>
      <c r="H304" s="122"/>
      <c r="I304" s="122">
        <v>95.2</v>
      </c>
      <c r="J304" s="122">
        <v>88.5</v>
      </c>
      <c r="K304" s="6"/>
      <c r="L304" s="6"/>
      <c r="M304" s="6"/>
      <c r="N304" s="6"/>
      <c r="O304" s="6"/>
      <c r="P304" s="6"/>
      <c r="Q304" s="188"/>
      <c r="R304" s="188"/>
      <c r="S304" s="141">
        <f t="shared" si="441"/>
        <v>0</v>
      </c>
      <c r="T304" s="141">
        <f t="shared" si="441"/>
        <v>0</v>
      </c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97"/>
      <c r="AH304" s="197"/>
      <c r="AI304" s="129">
        <f t="shared" si="442"/>
        <v>95.2</v>
      </c>
      <c r="AJ304" s="129">
        <f t="shared" si="442"/>
        <v>88.5</v>
      </c>
      <c r="AK304" s="102">
        <f t="shared" ref="AK304:AN304" si="447">E304+U304</f>
        <v>0</v>
      </c>
      <c r="AL304" s="102">
        <f t="shared" si="447"/>
        <v>0</v>
      </c>
      <c r="AM304" s="102">
        <f t="shared" si="447"/>
        <v>0</v>
      </c>
      <c r="AN304" s="102">
        <f t="shared" si="447"/>
        <v>0</v>
      </c>
      <c r="AO304" s="102">
        <f t="shared" si="443"/>
        <v>95.2</v>
      </c>
      <c r="AP304" s="102">
        <f t="shared" si="444"/>
        <v>88.5</v>
      </c>
      <c r="AQ304" s="102">
        <f t="shared" si="444"/>
        <v>0</v>
      </c>
      <c r="AR304" s="102">
        <f t="shared" si="444"/>
        <v>0</v>
      </c>
      <c r="AS304" s="102">
        <f t="shared" si="444"/>
        <v>0</v>
      </c>
      <c r="AT304" s="102">
        <f t="shared" si="444"/>
        <v>0</v>
      </c>
      <c r="AU304" s="102">
        <f t="shared" si="444"/>
        <v>0</v>
      </c>
      <c r="AV304" s="102">
        <f t="shared" si="444"/>
        <v>0</v>
      </c>
      <c r="AW304" s="102">
        <f t="shared" si="444"/>
        <v>0</v>
      </c>
      <c r="AX304" s="102">
        <f t="shared" si="444"/>
        <v>0</v>
      </c>
      <c r="AY304" s="146">
        <f t="shared" si="398"/>
        <v>0</v>
      </c>
      <c r="AZ304" s="146">
        <f t="shared" si="398"/>
        <v>0</v>
      </c>
      <c r="BA304" s="146">
        <f t="shared" si="398"/>
        <v>0</v>
      </c>
      <c r="BB304" s="146">
        <f t="shared" si="398"/>
        <v>0</v>
      </c>
      <c r="BC304" s="146">
        <f t="shared" si="398"/>
        <v>0</v>
      </c>
      <c r="BD304" s="146">
        <f t="shared" si="398"/>
        <v>0</v>
      </c>
      <c r="BE304" s="146">
        <f t="shared" si="398"/>
        <v>0</v>
      </c>
      <c r="BF304" s="146">
        <f t="shared" si="398"/>
        <v>0</v>
      </c>
      <c r="BG304" s="146">
        <f t="shared" si="398"/>
        <v>0</v>
      </c>
      <c r="BH304" s="146">
        <f t="shared" si="398"/>
        <v>0</v>
      </c>
      <c r="BI304" s="146">
        <f t="shared" si="398"/>
        <v>0</v>
      </c>
      <c r="BJ304" s="146">
        <f t="shared" si="398"/>
        <v>0</v>
      </c>
      <c r="BK304" s="146">
        <f t="shared" si="398"/>
        <v>0</v>
      </c>
      <c r="BL304" s="146">
        <f t="shared" si="398"/>
        <v>0</v>
      </c>
      <c r="BM304" s="146">
        <f t="shared" si="398"/>
        <v>0</v>
      </c>
      <c r="BN304" s="146">
        <f t="shared" si="398"/>
        <v>0</v>
      </c>
      <c r="BO304" s="181">
        <f t="shared" si="431"/>
        <v>0</v>
      </c>
    </row>
    <row r="305" spans="1:67" ht="15.75" customHeight="1" x14ac:dyDescent="0.25">
      <c r="A305" s="26" t="s">
        <v>58</v>
      </c>
      <c r="B305" s="105" t="s">
        <v>346</v>
      </c>
      <c r="C305" s="136">
        <f>C306</f>
        <v>883.7</v>
      </c>
      <c r="D305" s="137">
        <f t="shared" ref="D305:R305" si="448">D306</f>
        <v>616.1</v>
      </c>
      <c r="E305" s="117">
        <f>E306</f>
        <v>527.70000000000005</v>
      </c>
      <c r="F305" s="117">
        <f t="shared" si="448"/>
        <v>455.3</v>
      </c>
      <c r="G305" s="117">
        <f t="shared" si="448"/>
        <v>0</v>
      </c>
      <c r="H305" s="117">
        <f t="shared" si="448"/>
        <v>0</v>
      </c>
      <c r="I305" s="117">
        <f t="shared" si="448"/>
        <v>13.2</v>
      </c>
      <c r="J305" s="117">
        <f t="shared" si="448"/>
        <v>13</v>
      </c>
      <c r="K305" s="117">
        <f t="shared" si="448"/>
        <v>0</v>
      </c>
      <c r="L305" s="117">
        <f t="shared" si="448"/>
        <v>0</v>
      </c>
      <c r="M305" s="117">
        <f t="shared" si="448"/>
        <v>290</v>
      </c>
      <c r="N305" s="117">
        <f t="shared" si="448"/>
        <v>147.80000000000001</v>
      </c>
      <c r="O305" s="117">
        <f t="shared" si="448"/>
        <v>0</v>
      </c>
      <c r="P305" s="117">
        <f t="shared" si="448"/>
        <v>0</v>
      </c>
      <c r="Q305" s="187">
        <f t="shared" si="448"/>
        <v>52.8</v>
      </c>
      <c r="R305" s="187">
        <f t="shared" si="448"/>
        <v>0</v>
      </c>
      <c r="S305" s="136">
        <f>S306</f>
        <v>60.4</v>
      </c>
      <c r="T305" s="137">
        <f t="shared" ref="T305:AH305" si="449">T306</f>
        <v>0</v>
      </c>
      <c r="U305" s="119">
        <f t="shared" si="449"/>
        <v>0</v>
      </c>
      <c r="V305" s="119">
        <f t="shared" si="449"/>
        <v>0</v>
      </c>
      <c r="W305" s="119">
        <f t="shared" si="449"/>
        <v>0</v>
      </c>
      <c r="X305" s="119">
        <f t="shared" si="449"/>
        <v>0</v>
      </c>
      <c r="Y305" s="119">
        <f t="shared" si="449"/>
        <v>0</v>
      </c>
      <c r="Z305" s="119">
        <f t="shared" si="449"/>
        <v>0</v>
      </c>
      <c r="AA305" s="119">
        <f t="shared" si="449"/>
        <v>0</v>
      </c>
      <c r="AB305" s="119">
        <f t="shared" si="449"/>
        <v>0</v>
      </c>
      <c r="AC305" s="119">
        <f t="shared" si="449"/>
        <v>60.4</v>
      </c>
      <c r="AD305" s="119">
        <f t="shared" si="449"/>
        <v>0</v>
      </c>
      <c r="AE305" s="119">
        <f t="shared" si="449"/>
        <v>0</v>
      </c>
      <c r="AF305" s="119">
        <f t="shared" si="449"/>
        <v>0</v>
      </c>
      <c r="AG305" s="196">
        <f t="shared" si="449"/>
        <v>0</v>
      </c>
      <c r="AH305" s="196">
        <f t="shared" si="449"/>
        <v>0</v>
      </c>
      <c r="AI305" s="13">
        <f>AI306</f>
        <v>944.1</v>
      </c>
      <c r="AJ305" s="11">
        <f t="shared" ref="AJ305:AX305" si="450">AJ306</f>
        <v>616.1</v>
      </c>
      <c r="AK305" s="94">
        <f t="shared" si="450"/>
        <v>527.70000000000005</v>
      </c>
      <c r="AL305" s="94">
        <f t="shared" si="450"/>
        <v>455.3</v>
      </c>
      <c r="AM305" s="94">
        <f t="shared" si="450"/>
        <v>0</v>
      </c>
      <c r="AN305" s="94">
        <f t="shared" si="450"/>
        <v>0</v>
      </c>
      <c r="AO305" s="94">
        <f t="shared" si="450"/>
        <v>13.2</v>
      </c>
      <c r="AP305" s="94">
        <f t="shared" si="450"/>
        <v>13</v>
      </c>
      <c r="AQ305" s="94">
        <f t="shared" si="450"/>
        <v>0</v>
      </c>
      <c r="AR305" s="94">
        <f t="shared" si="450"/>
        <v>0</v>
      </c>
      <c r="AS305" s="94">
        <f t="shared" si="450"/>
        <v>350.4</v>
      </c>
      <c r="AT305" s="94">
        <f t="shared" si="450"/>
        <v>147.80000000000001</v>
      </c>
      <c r="AU305" s="94">
        <f t="shared" si="450"/>
        <v>0</v>
      </c>
      <c r="AV305" s="94">
        <f t="shared" si="450"/>
        <v>0</v>
      </c>
      <c r="AW305" s="94">
        <f t="shared" si="450"/>
        <v>52.8</v>
      </c>
      <c r="AX305" s="94">
        <f t="shared" si="450"/>
        <v>0</v>
      </c>
      <c r="AY305" s="146">
        <f t="shared" si="398"/>
        <v>-60.399999999999977</v>
      </c>
      <c r="AZ305" s="146">
        <f t="shared" si="398"/>
        <v>0</v>
      </c>
      <c r="BA305" s="146">
        <f t="shared" si="398"/>
        <v>0</v>
      </c>
      <c r="BB305" s="146">
        <f t="shared" si="398"/>
        <v>0</v>
      </c>
      <c r="BC305" s="146">
        <f t="shared" si="398"/>
        <v>0</v>
      </c>
      <c r="BD305" s="146">
        <f t="shared" si="398"/>
        <v>0</v>
      </c>
      <c r="BE305" s="146">
        <f t="shared" si="398"/>
        <v>0</v>
      </c>
      <c r="BF305" s="146">
        <f t="shared" si="398"/>
        <v>0</v>
      </c>
      <c r="BG305" s="146">
        <f t="shared" si="398"/>
        <v>0</v>
      </c>
      <c r="BH305" s="146">
        <f t="shared" si="398"/>
        <v>0</v>
      </c>
      <c r="BI305" s="146">
        <f t="shared" si="398"/>
        <v>-60.399999999999977</v>
      </c>
      <c r="BJ305" s="146">
        <f t="shared" si="398"/>
        <v>0</v>
      </c>
      <c r="BK305" s="146">
        <f t="shared" si="398"/>
        <v>0</v>
      </c>
      <c r="BL305" s="146">
        <f t="shared" si="398"/>
        <v>0</v>
      </c>
      <c r="BM305" s="146">
        <f t="shared" si="398"/>
        <v>0</v>
      </c>
      <c r="BN305" s="146">
        <f t="shared" si="398"/>
        <v>0</v>
      </c>
      <c r="BO305" s="181">
        <f t="shared" si="431"/>
        <v>0</v>
      </c>
    </row>
    <row r="306" spans="1:67" ht="15.75" customHeight="1" x14ac:dyDescent="0.25">
      <c r="A306" s="27"/>
      <c r="B306" s="19" t="s">
        <v>294</v>
      </c>
      <c r="C306" s="138">
        <f t="shared" ref="C306:D308" si="451">E306+G306+I306+K306+M306+O306+Q306</f>
        <v>883.7</v>
      </c>
      <c r="D306" s="139">
        <f t="shared" si="451"/>
        <v>616.1</v>
      </c>
      <c r="E306" s="6">
        <v>527.70000000000005</v>
      </c>
      <c r="F306" s="6">
        <v>455.3</v>
      </c>
      <c r="G306" s="6"/>
      <c r="H306" s="6"/>
      <c r="I306" s="6">
        <f>I307</f>
        <v>13.2</v>
      </c>
      <c r="J306" s="6">
        <f>J307</f>
        <v>13</v>
      </c>
      <c r="K306" s="6"/>
      <c r="L306" s="6"/>
      <c r="M306" s="6">
        <v>290</v>
      </c>
      <c r="N306" s="6">
        <v>147.80000000000001</v>
      </c>
      <c r="O306" s="6"/>
      <c r="P306" s="6"/>
      <c r="Q306" s="188">
        <f>'[1]4 priedas_ nepanaudotos lėšos'!C120</f>
        <v>52.8</v>
      </c>
      <c r="R306" s="188">
        <f>'[1]4 priedas_ nepanaudotos lėšos'!D120</f>
        <v>0</v>
      </c>
      <c r="S306" s="138">
        <f>U306+W306+Y306+AA306+AC306+AE306+AG306</f>
        <v>60.4</v>
      </c>
      <c r="T306" s="139">
        <f>V306+X306+Z306+AB306+AD306+AF306+AH306</f>
        <v>0</v>
      </c>
      <c r="U306" s="120"/>
      <c r="V306" s="120"/>
      <c r="W306" s="120"/>
      <c r="X306" s="120"/>
      <c r="Y306" s="120"/>
      <c r="Z306" s="120"/>
      <c r="AA306" s="120"/>
      <c r="AB306" s="120"/>
      <c r="AC306" s="120">
        <v>60.4</v>
      </c>
      <c r="AD306" s="120"/>
      <c r="AE306" s="120"/>
      <c r="AF306" s="120"/>
      <c r="AG306" s="197">
        <f>'[1]4 priedas_ nepanaudotos lėšos'!O120</f>
        <v>0</v>
      </c>
      <c r="AH306" s="197">
        <f>'[1]4 priedas_ nepanaudotos lėšos'!P120</f>
        <v>0</v>
      </c>
      <c r="AI306" s="100">
        <f t="shared" ref="AI306:AJ308" si="452">AK306+AM306+AO306+AQ306+AS306+AU306+AW306</f>
        <v>944.1</v>
      </c>
      <c r="AJ306" s="101">
        <f t="shared" si="452"/>
        <v>616.1</v>
      </c>
      <c r="AK306" s="5">
        <f>E306+U306</f>
        <v>527.70000000000005</v>
      </c>
      <c r="AL306" s="5">
        <f t="shared" ref="AL306:AX307" si="453">F306+V306</f>
        <v>455.3</v>
      </c>
      <c r="AM306" s="5">
        <f t="shared" si="453"/>
        <v>0</v>
      </c>
      <c r="AN306" s="5">
        <f t="shared" si="453"/>
        <v>0</v>
      </c>
      <c r="AO306" s="5">
        <f t="shared" si="453"/>
        <v>13.2</v>
      </c>
      <c r="AP306" s="5">
        <f t="shared" si="453"/>
        <v>13</v>
      </c>
      <c r="AQ306" s="5">
        <f t="shared" si="453"/>
        <v>0</v>
      </c>
      <c r="AR306" s="5">
        <f t="shared" si="453"/>
        <v>0</v>
      </c>
      <c r="AS306" s="5">
        <f t="shared" si="453"/>
        <v>350.4</v>
      </c>
      <c r="AT306" s="5">
        <f t="shared" si="453"/>
        <v>147.80000000000001</v>
      </c>
      <c r="AU306" s="5">
        <f t="shared" si="453"/>
        <v>0</v>
      </c>
      <c r="AV306" s="5">
        <f t="shared" si="453"/>
        <v>0</v>
      </c>
      <c r="AW306" s="5">
        <f t="shared" si="453"/>
        <v>52.8</v>
      </c>
      <c r="AX306" s="5">
        <f t="shared" si="453"/>
        <v>0</v>
      </c>
      <c r="AY306" s="146">
        <f t="shared" si="398"/>
        <v>-60.399999999999977</v>
      </c>
      <c r="AZ306" s="146">
        <f t="shared" si="398"/>
        <v>0</v>
      </c>
      <c r="BA306" s="146">
        <f t="shared" si="398"/>
        <v>0</v>
      </c>
      <c r="BB306" s="146">
        <f t="shared" si="398"/>
        <v>0</v>
      </c>
      <c r="BC306" s="146">
        <f t="shared" si="398"/>
        <v>0</v>
      </c>
      <c r="BD306" s="146">
        <f t="shared" si="398"/>
        <v>0</v>
      </c>
      <c r="BE306" s="146">
        <f t="shared" si="398"/>
        <v>0</v>
      </c>
      <c r="BF306" s="146">
        <f t="shared" si="398"/>
        <v>0</v>
      </c>
      <c r="BG306" s="146">
        <f t="shared" si="398"/>
        <v>0</v>
      </c>
      <c r="BH306" s="146">
        <f t="shared" si="398"/>
        <v>0</v>
      </c>
      <c r="BI306" s="146">
        <f t="shared" si="398"/>
        <v>-60.399999999999977</v>
      </c>
      <c r="BJ306" s="146">
        <f t="shared" si="398"/>
        <v>0</v>
      </c>
      <c r="BK306" s="146">
        <f t="shared" si="398"/>
        <v>0</v>
      </c>
      <c r="BL306" s="146">
        <f t="shared" si="398"/>
        <v>0</v>
      </c>
      <c r="BM306" s="146">
        <f t="shared" si="398"/>
        <v>0</v>
      </c>
      <c r="BN306" s="146">
        <f t="shared" si="398"/>
        <v>0</v>
      </c>
      <c r="BO306" s="181">
        <f t="shared" si="431"/>
        <v>0</v>
      </c>
    </row>
    <row r="307" spans="1:67" ht="26.4" x14ac:dyDescent="0.25">
      <c r="A307" s="27"/>
      <c r="B307" s="29" t="s">
        <v>396</v>
      </c>
      <c r="C307" s="138">
        <f t="shared" si="451"/>
        <v>13.2</v>
      </c>
      <c r="D307" s="139">
        <f t="shared" si="451"/>
        <v>13</v>
      </c>
      <c r="E307" s="6"/>
      <c r="F307" s="6"/>
      <c r="G307" s="6"/>
      <c r="H307" s="6"/>
      <c r="I307" s="6">
        <v>13.2</v>
      </c>
      <c r="J307" s="6">
        <v>13</v>
      </c>
      <c r="K307" s="6"/>
      <c r="L307" s="6"/>
      <c r="M307" s="6"/>
      <c r="N307" s="6"/>
      <c r="O307" s="6"/>
      <c r="P307" s="6"/>
      <c r="Q307" s="188"/>
      <c r="R307" s="188"/>
      <c r="S307" s="138"/>
      <c r="T307" s="139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97"/>
      <c r="AH307" s="197"/>
      <c r="AI307" s="100">
        <f t="shared" si="452"/>
        <v>13.2</v>
      </c>
      <c r="AJ307" s="101">
        <f t="shared" si="452"/>
        <v>13</v>
      </c>
      <c r="AK307" s="5"/>
      <c r="AL307" s="5"/>
      <c r="AM307" s="5"/>
      <c r="AN307" s="5"/>
      <c r="AO307" s="5">
        <f t="shared" si="453"/>
        <v>13.2</v>
      </c>
      <c r="AP307" s="5">
        <f t="shared" si="453"/>
        <v>13</v>
      </c>
      <c r="AQ307" s="5"/>
      <c r="AR307" s="5"/>
      <c r="AS307" s="5"/>
      <c r="AT307" s="5"/>
      <c r="AU307" s="5"/>
      <c r="AV307" s="5"/>
      <c r="AW307" s="5"/>
      <c r="AX307" s="5"/>
      <c r="AY307" s="146">
        <f t="shared" si="398"/>
        <v>0</v>
      </c>
      <c r="AZ307" s="146">
        <f t="shared" si="398"/>
        <v>0</v>
      </c>
      <c r="BA307" s="146">
        <f t="shared" si="398"/>
        <v>0</v>
      </c>
      <c r="BB307" s="146">
        <f t="shared" si="398"/>
        <v>0</v>
      </c>
      <c r="BC307" s="146">
        <f t="shared" si="398"/>
        <v>0</v>
      </c>
      <c r="BD307" s="146">
        <f t="shared" si="398"/>
        <v>0</v>
      </c>
      <c r="BE307" s="146">
        <f t="shared" si="398"/>
        <v>0</v>
      </c>
      <c r="BF307" s="146">
        <f t="shared" si="398"/>
        <v>0</v>
      </c>
      <c r="BG307" s="146">
        <f t="shared" si="398"/>
        <v>0</v>
      </c>
      <c r="BH307" s="146">
        <f t="shared" si="398"/>
        <v>0</v>
      </c>
      <c r="BI307" s="146">
        <f t="shared" si="398"/>
        <v>0</v>
      </c>
      <c r="BJ307" s="146">
        <f t="shared" si="398"/>
        <v>0</v>
      </c>
      <c r="BK307" s="146">
        <f t="shared" si="398"/>
        <v>0</v>
      </c>
      <c r="BL307" s="146">
        <f t="shared" si="398"/>
        <v>0</v>
      </c>
      <c r="BM307" s="146">
        <f t="shared" si="398"/>
        <v>0</v>
      </c>
      <c r="BN307" s="146">
        <f t="shared" si="398"/>
        <v>0</v>
      </c>
      <c r="BO307" s="181">
        <f t="shared" si="431"/>
        <v>0</v>
      </c>
    </row>
    <row r="308" spans="1:67" ht="15.9" customHeight="1" x14ac:dyDescent="0.25">
      <c r="A308" s="10" t="s">
        <v>53</v>
      </c>
      <c r="B308" s="25" t="s">
        <v>60</v>
      </c>
      <c r="C308" s="142">
        <f>E308+G308+I308+K308+M308+O308+Q308</f>
        <v>68321.8</v>
      </c>
      <c r="D308" s="142">
        <f t="shared" si="451"/>
        <v>31979.799999999988</v>
      </c>
      <c r="E308" s="118">
        <f>E19+E21+E80+E87+E94+E101+E108+E115+E122+E129+E136+E143+E150+E157+E159+E162+E167+E171+E177+E181+E189+E192+E197+E203+E208+E213+E219+E223+E228+E233+E238+E242+E247+E253+E258+E264+E267+E269+E273+E275+E277+E279+E281+E283+E285+E287+E290+E292+E296+E299+E305</f>
        <v>32860.000000000007</v>
      </c>
      <c r="F308" s="118">
        <f t="shared" ref="F308:R308" si="454">F19+F21+F80+F87+F94+F101+F108+F115+F122+F129+F136+F143+F150+F157+F159+F162+F167+F171+F177+F181+F189+F192+F197+F203+F208+F213+F219+F223+F228+F233+F238+F242+F247+F253+F258+F264+F267+F269+F273+F275+F277+F279+F281+F283+F285+F287+F290+F292+F296+F299+F305</f>
        <v>15944.699999999993</v>
      </c>
      <c r="G308" s="118">
        <f t="shared" si="454"/>
        <v>4298</v>
      </c>
      <c r="H308" s="118">
        <f t="shared" si="454"/>
        <v>1952.8999999999996</v>
      </c>
      <c r="I308" s="118">
        <f t="shared" si="454"/>
        <v>8925.1</v>
      </c>
      <c r="J308" s="118">
        <f t="shared" si="454"/>
        <v>1132.4999999999998</v>
      </c>
      <c r="K308" s="118">
        <f t="shared" si="454"/>
        <v>13456.199999999995</v>
      </c>
      <c r="L308" s="118">
        <f t="shared" si="454"/>
        <v>12684.3</v>
      </c>
      <c r="M308" s="118">
        <f t="shared" si="454"/>
        <v>1811</v>
      </c>
      <c r="N308" s="118">
        <f t="shared" si="454"/>
        <v>228.3</v>
      </c>
      <c r="O308" s="118">
        <f t="shared" si="454"/>
        <v>2439.6999999999998</v>
      </c>
      <c r="P308" s="118">
        <f t="shared" si="454"/>
        <v>30.6</v>
      </c>
      <c r="Q308" s="193">
        <f t="shared" si="454"/>
        <v>4531.7999999999993</v>
      </c>
      <c r="R308" s="193">
        <f t="shared" si="454"/>
        <v>6.5</v>
      </c>
      <c r="S308" s="142">
        <f>U308+W308+Y308+AA308+AC308+AE308+AG308</f>
        <v>435.60000000000008</v>
      </c>
      <c r="T308" s="142">
        <f>V308+X308+Z308+AB308+AD308+AF308+AH308</f>
        <v>-129.69999999999993</v>
      </c>
      <c r="U308" s="118">
        <f>U19+U21+U80+U87+U94+U101+U108+U115+U122+U129+U136+U143+U150+U157+U159+U162+U167+U171+U177+U181+U189+U192+U197+U203+U208+U213+U219+U223+U228+U233+U238+U242+U247+U253+U258+U264+U267+U269+U273+U275+U277+U279+U281+U283+U285+U287+U290+U292+U296+U299+U305</f>
        <v>270.40000000000003</v>
      </c>
      <c r="V308" s="118">
        <f t="shared" ref="V308:AH308" si="455">V19+V21+V80+V87+V94+V101+V108+V115+V122+V129+V136+V143+V150+V157+V159+V162+V167+V171+V177+V181+V189+V192+V197+V203+V208+V213+V219+V223+V228+V233+V238+V242+V247+V253+V258+V264+V267+V269+V273+V275+V277+V279+V281+V283+V285+V287+V290+V292+V296+V299+V305</f>
        <v>6</v>
      </c>
      <c r="W308" s="118">
        <f t="shared" si="455"/>
        <v>140</v>
      </c>
      <c r="X308" s="118">
        <f t="shared" si="455"/>
        <v>4</v>
      </c>
      <c r="Y308" s="118">
        <f t="shared" si="455"/>
        <v>70.899999999999991</v>
      </c>
      <c r="Z308" s="118">
        <f t="shared" si="455"/>
        <v>16.599999999999998</v>
      </c>
      <c r="AA308" s="118">
        <f t="shared" si="455"/>
        <v>-143.49999999999997</v>
      </c>
      <c r="AB308" s="118">
        <f t="shared" si="455"/>
        <v>-156.29999999999993</v>
      </c>
      <c r="AC308" s="118">
        <f t="shared" si="455"/>
        <v>97.8</v>
      </c>
      <c r="AD308" s="118">
        <f t="shared" si="455"/>
        <v>0</v>
      </c>
      <c r="AE308" s="118">
        <f t="shared" si="455"/>
        <v>0</v>
      </c>
      <c r="AF308" s="118">
        <f t="shared" si="455"/>
        <v>0</v>
      </c>
      <c r="AG308" s="193">
        <f t="shared" si="455"/>
        <v>1.2434497875801753E-14</v>
      </c>
      <c r="AH308" s="193">
        <f t="shared" si="455"/>
        <v>0</v>
      </c>
      <c r="AI308" s="11">
        <f t="shared" si="452"/>
        <v>68757.400000000009</v>
      </c>
      <c r="AJ308" s="11">
        <f t="shared" si="452"/>
        <v>31850.099999999988</v>
      </c>
      <c r="AK308" s="11">
        <f>AK19+AK21+AK80+AK87+AK94+AK101+AK108+AK115+AK122+AK129+AK136+AK143+AK150+AK157+AK159+AK162+AK167+AK171+AK177+AK181+AK189+AK192+AK197+AK203+AK208+AK213+AK219+AK223+AK228+AK233+AK238+AK242+AK247+AK253+AK258+AK264+AK267+AK269+AK273+AK275+AK277+AK279+AK281+AK283+AK285+AK287+AK290+AK292+AK296+AK299+AK305</f>
        <v>33130.400000000009</v>
      </c>
      <c r="AL308" s="11">
        <f t="shared" ref="AL308:AX308" si="456">AL19+AL21+AL80+AL87+AL94+AL101+AL108+AL115+AL122+AL129+AL136+AL143+AL150+AL157+AL159+AL162+AL167+AL171+AL177+AL181+AL189+AL192+AL197+AL203+AL208+AL213+AL219+AL223+AL228+AL233+AL238+AL242+AL247+AL253+AL258+AL264+AL267+AL269+AL273+AL275+AL277+AL279+AL281+AL283+AL285+AL287+AL290+AL292+AL296+AL299+AL305</f>
        <v>15950.699999999993</v>
      </c>
      <c r="AM308" s="11">
        <f t="shared" si="456"/>
        <v>4438</v>
      </c>
      <c r="AN308" s="11">
        <f t="shared" si="456"/>
        <v>1956.8999999999996</v>
      </c>
      <c r="AO308" s="11">
        <f t="shared" si="456"/>
        <v>8995.9999999999982</v>
      </c>
      <c r="AP308" s="11">
        <f t="shared" si="456"/>
        <v>1149.0999999999997</v>
      </c>
      <c r="AQ308" s="11">
        <f t="shared" si="456"/>
        <v>13312.7</v>
      </c>
      <c r="AR308" s="11">
        <f t="shared" si="456"/>
        <v>12527.999999999998</v>
      </c>
      <c r="AS308" s="11">
        <f t="shared" si="456"/>
        <v>1908.8000000000002</v>
      </c>
      <c r="AT308" s="11">
        <f t="shared" si="456"/>
        <v>228.3</v>
      </c>
      <c r="AU308" s="11">
        <f t="shared" si="456"/>
        <v>2439.6999999999998</v>
      </c>
      <c r="AV308" s="11">
        <f t="shared" si="456"/>
        <v>30.6</v>
      </c>
      <c r="AW308" s="11">
        <f t="shared" si="456"/>
        <v>4531.8000000000011</v>
      </c>
      <c r="AX308" s="11">
        <f t="shared" si="456"/>
        <v>6.5</v>
      </c>
      <c r="AY308" s="146">
        <f t="shared" si="398"/>
        <v>-435.60000000000582</v>
      </c>
      <c r="AZ308" s="146">
        <f t="shared" si="398"/>
        <v>129.70000000000073</v>
      </c>
      <c r="BA308" s="146">
        <f t="shared" si="398"/>
        <v>-270.40000000000146</v>
      </c>
      <c r="BB308" s="146">
        <f t="shared" si="398"/>
        <v>-6</v>
      </c>
      <c r="BC308" s="146">
        <f t="shared" si="398"/>
        <v>-140</v>
      </c>
      <c r="BD308" s="146">
        <f t="shared" si="398"/>
        <v>-4</v>
      </c>
      <c r="BE308" s="146">
        <f t="shared" si="398"/>
        <v>-70.899999999997817</v>
      </c>
      <c r="BF308" s="146">
        <f t="shared" si="398"/>
        <v>-16.599999999999909</v>
      </c>
      <c r="BG308" s="146">
        <f t="shared" si="398"/>
        <v>143.49999999999454</v>
      </c>
      <c r="BH308" s="146">
        <f t="shared" si="398"/>
        <v>156.30000000000109</v>
      </c>
      <c r="BI308" s="146">
        <f t="shared" si="398"/>
        <v>-97.800000000000182</v>
      </c>
      <c r="BJ308" s="146">
        <f t="shared" si="398"/>
        <v>0</v>
      </c>
      <c r="BK308" s="146">
        <f t="shared" si="398"/>
        <v>0</v>
      </c>
      <c r="BL308" s="146">
        <f t="shared" si="398"/>
        <v>0</v>
      </c>
      <c r="BM308" s="146">
        <f t="shared" si="398"/>
        <v>0</v>
      </c>
      <c r="BN308" s="146">
        <f t="shared" si="398"/>
        <v>0</v>
      </c>
      <c r="BO308" s="181">
        <f t="shared" si="431"/>
        <v>-5.7411853049416095E-12</v>
      </c>
    </row>
    <row r="309" spans="1:67" x14ac:dyDescent="0.25">
      <c r="C309" s="23" t="s">
        <v>420</v>
      </c>
    </row>
    <row r="310" spans="1:67" x14ac:dyDescent="0.25">
      <c r="C310" s="23">
        <v>68321.8</v>
      </c>
      <c r="D310" s="23">
        <v>31979.8</v>
      </c>
      <c r="E310" s="1">
        <v>32860.000000000007</v>
      </c>
      <c r="F310" s="1">
        <v>15944.7</v>
      </c>
      <c r="G310" s="1">
        <v>4298</v>
      </c>
      <c r="H310" s="1">
        <v>1952.9</v>
      </c>
      <c r="I310" s="1">
        <v>8925.1</v>
      </c>
      <c r="J310" s="1">
        <v>1132.5</v>
      </c>
      <c r="K310" s="1">
        <v>13456.2</v>
      </c>
      <c r="L310" s="1">
        <v>12684.3</v>
      </c>
      <c r="M310" s="1">
        <v>1811</v>
      </c>
      <c r="N310" s="1">
        <v>228.3</v>
      </c>
      <c r="O310" s="1">
        <v>2439.7000000000003</v>
      </c>
      <c r="P310" s="1">
        <v>30.6</v>
      </c>
      <c r="Q310" s="184">
        <v>4531.7999999999993</v>
      </c>
      <c r="R310" s="184">
        <v>6.5</v>
      </c>
    </row>
    <row r="312" spans="1:67" x14ac:dyDescent="0.25">
      <c r="C312" s="23">
        <f>C308-C310</f>
        <v>0</v>
      </c>
      <c r="D312" s="23">
        <f t="shared" ref="D312:R312" si="457">D308-D310</f>
        <v>0</v>
      </c>
      <c r="E312" s="23">
        <f t="shared" si="457"/>
        <v>0</v>
      </c>
      <c r="F312" s="23">
        <f t="shared" si="457"/>
        <v>0</v>
      </c>
      <c r="G312" s="23">
        <f t="shared" si="457"/>
        <v>0</v>
      </c>
      <c r="H312" s="23">
        <f t="shared" si="457"/>
        <v>0</v>
      </c>
      <c r="I312" s="23">
        <f t="shared" si="457"/>
        <v>0</v>
      </c>
      <c r="J312" s="23">
        <f t="shared" si="457"/>
        <v>0</v>
      </c>
      <c r="K312" s="23">
        <f t="shared" si="457"/>
        <v>0</v>
      </c>
      <c r="L312" s="23">
        <f t="shared" si="457"/>
        <v>0</v>
      </c>
      <c r="M312" s="23">
        <f t="shared" si="457"/>
        <v>0</v>
      </c>
      <c r="N312" s="23">
        <f t="shared" si="457"/>
        <v>0</v>
      </c>
      <c r="O312" s="23">
        <f t="shared" si="457"/>
        <v>0</v>
      </c>
      <c r="P312" s="23">
        <f t="shared" si="457"/>
        <v>0</v>
      </c>
      <c r="Q312" s="194">
        <f>Q308-Q310</f>
        <v>0</v>
      </c>
      <c r="R312" s="194">
        <f t="shared" si="457"/>
        <v>0</v>
      </c>
    </row>
    <row r="313" spans="1:67" x14ac:dyDescent="0.25">
      <c r="C313" s="23">
        <f>S308</f>
        <v>435.60000000000008</v>
      </c>
      <c r="D313" s="23">
        <f t="shared" ref="D313:R313" si="458">T308</f>
        <v>-129.69999999999993</v>
      </c>
      <c r="E313" s="23">
        <f t="shared" si="458"/>
        <v>270.40000000000003</v>
      </c>
      <c r="F313" s="23">
        <f t="shared" si="458"/>
        <v>6</v>
      </c>
      <c r="G313" s="23">
        <f t="shared" si="458"/>
        <v>140</v>
      </c>
      <c r="H313" s="23">
        <f t="shared" si="458"/>
        <v>4</v>
      </c>
      <c r="I313" s="23">
        <f t="shared" si="458"/>
        <v>70.899999999999991</v>
      </c>
      <c r="J313" s="23">
        <f t="shared" si="458"/>
        <v>16.599999999999998</v>
      </c>
      <c r="K313" s="23">
        <f t="shared" si="458"/>
        <v>-143.49999999999997</v>
      </c>
      <c r="L313" s="23">
        <f t="shared" si="458"/>
        <v>-156.29999999999993</v>
      </c>
      <c r="M313" s="23">
        <f t="shared" si="458"/>
        <v>97.8</v>
      </c>
      <c r="N313" s="23">
        <f t="shared" si="458"/>
        <v>0</v>
      </c>
      <c r="O313" s="23">
        <f t="shared" si="458"/>
        <v>0</v>
      </c>
      <c r="P313" s="23">
        <f t="shared" si="458"/>
        <v>0</v>
      </c>
      <c r="Q313" s="194">
        <f t="shared" si="458"/>
        <v>1.2434497875801753E-14</v>
      </c>
      <c r="R313" s="194">
        <f t="shared" si="458"/>
        <v>0</v>
      </c>
    </row>
  </sheetData>
  <mergeCells count="50">
    <mergeCell ref="AW17:AX17"/>
    <mergeCell ref="AM17:AN17"/>
    <mergeCell ref="AO17:AP17"/>
    <mergeCell ref="AQ17:AR17"/>
    <mergeCell ref="AS17:AT17"/>
    <mergeCell ref="AU17:AV17"/>
    <mergeCell ref="AA17:AB17"/>
    <mergeCell ref="AC17:AD17"/>
    <mergeCell ref="AE17:AF17"/>
    <mergeCell ref="AG17:AH17"/>
    <mergeCell ref="AK17:AL17"/>
    <mergeCell ref="O17:P17"/>
    <mergeCell ref="Q17:R17"/>
    <mergeCell ref="U17:V17"/>
    <mergeCell ref="W17:X17"/>
    <mergeCell ref="Y17:Z17"/>
    <mergeCell ref="AT11:AX11"/>
    <mergeCell ref="AT12:AX12"/>
    <mergeCell ref="A14:AX14"/>
    <mergeCell ref="A16:A18"/>
    <mergeCell ref="B16:B18"/>
    <mergeCell ref="C16:D17"/>
    <mergeCell ref="E16:R16"/>
    <mergeCell ref="S16:T17"/>
    <mergeCell ref="U16:AH16"/>
    <mergeCell ref="AI16:AJ17"/>
    <mergeCell ref="AK16:AX16"/>
    <mergeCell ref="E17:F17"/>
    <mergeCell ref="G17:H17"/>
    <mergeCell ref="I17:J17"/>
    <mergeCell ref="K17:L17"/>
    <mergeCell ref="M17:N17"/>
    <mergeCell ref="AE5:AH5"/>
    <mergeCell ref="AE6:AH6"/>
    <mergeCell ref="AE7:AH7"/>
    <mergeCell ref="O5:R5"/>
    <mergeCell ref="O6:R6"/>
    <mergeCell ref="O7:R7"/>
    <mergeCell ref="AT6:AX6"/>
    <mergeCell ref="AT1:AX1"/>
    <mergeCell ref="AT2:AX2"/>
    <mergeCell ref="AT3:AX3"/>
    <mergeCell ref="AT4:AX4"/>
    <mergeCell ref="AT5:AX5"/>
    <mergeCell ref="AT9:AX9"/>
    <mergeCell ref="AT10:AX10"/>
    <mergeCell ref="AT7:AX7"/>
    <mergeCell ref="O8:R8"/>
    <mergeCell ref="AE8:AH8"/>
    <mergeCell ref="AT8:AX8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213"/>
  <sheetViews>
    <sheetView showZeros="0" zoomScaleNormal="100" workbookViewId="0">
      <pane xSplit="2" ySplit="16" topLeftCell="M115" activePane="bottomRight" state="frozen"/>
      <selection activeCell="L126" sqref="L126"/>
      <selection pane="topRight" activeCell="L126" sqref="L126"/>
      <selection pane="bottomLeft" activeCell="L126" sqref="L126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3" hidden="1" customWidth="1"/>
    <col min="5" max="14" width="10.109375" style="1" hidden="1" customWidth="1"/>
    <col min="15" max="16" width="10.109375" style="23" hidden="1" customWidth="1"/>
    <col min="17" max="26" width="10.109375" style="1" hidden="1" customWidth="1"/>
    <col min="27" max="27" width="10.109375" style="23" customWidth="1"/>
    <col min="28" max="28" width="10.88671875" style="23" customWidth="1"/>
    <col min="29" max="38" width="10.109375" style="1" customWidth="1"/>
    <col min="39" max="39" width="0" style="1" hidden="1" customWidth="1"/>
    <col min="40" max="41" width="9.109375" style="1" hidden="1" customWidth="1"/>
    <col min="42" max="42" width="0" style="1" hidden="1" customWidth="1"/>
    <col min="43" max="16384" width="9.109375" style="1"/>
  </cols>
  <sheetData>
    <row r="1" spans="1:39" s="34" customFormat="1" x14ac:dyDescent="0.25">
      <c r="C1" s="1"/>
      <c r="D1" s="1"/>
      <c r="K1" s="22"/>
      <c r="L1" s="22"/>
      <c r="M1" s="22"/>
      <c r="N1" s="22"/>
      <c r="O1" s="1"/>
      <c r="P1" s="1"/>
      <c r="W1" s="22"/>
      <c r="X1" s="22"/>
      <c r="Y1" s="22"/>
      <c r="Z1" s="22"/>
      <c r="AA1" s="1"/>
      <c r="AB1" s="1"/>
      <c r="AH1" s="259" t="s">
        <v>137</v>
      </c>
      <c r="AI1" s="259"/>
      <c r="AJ1" s="259"/>
      <c r="AK1" s="259"/>
      <c r="AL1" s="259"/>
    </row>
    <row r="2" spans="1:39" s="34" customFormat="1" x14ac:dyDescent="0.25">
      <c r="C2" s="1"/>
      <c r="D2" s="1"/>
      <c r="K2" s="22"/>
      <c r="L2" s="22"/>
      <c r="M2" s="22"/>
      <c r="N2" s="22"/>
      <c r="O2" s="1"/>
      <c r="P2" s="1"/>
      <c r="W2" s="22"/>
      <c r="X2" s="22"/>
      <c r="Y2" s="22"/>
      <c r="Z2" s="22"/>
      <c r="AA2" s="1"/>
      <c r="AB2" s="1"/>
      <c r="AH2" s="259" t="s">
        <v>264</v>
      </c>
      <c r="AI2" s="259"/>
      <c r="AJ2" s="259"/>
      <c r="AK2" s="259"/>
      <c r="AL2" s="259"/>
    </row>
    <row r="3" spans="1:39" s="34" customFormat="1" x14ac:dyDescent="0.25">
      <c r="C3" s="1"/>
      <c r="D3" s="1"/>
      <c r="K3" s="22"/>
      <c r="L3" s="22"/>
      <c r="M3" s="22"/>
      <c r="N3" s="22"/>
      <c r="O3" s="1"/>
      <c r="P3" s="1"/>
      <c r="W3" s="22"/>
      <c r="X3" s="22"/>
      <c r="Y3" s="22"/>
      <c r="Z3" s="22"/>
      <c r="AA3" s="1"/>
      <c r="AB3" s="1"/>
      <c r="AH3" s="259" t="s">
        <v>397</v>
      </c>
      <c r="AI3" s="259"/>
      <c r="AJ3" s="259"/>
      <c r="AK3" s="259"/>
      <c r="AL3" s="259"/>
    </row>
    <row r="4" spans="1:39" s="34" customFormat="1" x14ac:dyDescent="0.25">
      <c r="C4" s="1"/>
      <c r="D4" s="1"/>
      <c r="K4" s="22"/>
      <c r="L4" s="22"/>
      <c r="M4" s="22"/>
      <c r="N4" s="22"/>
      <c r="O4" s="1"/>
      <c r="P4" s="1"/>
      <c r="W4" s="22"/>
      <c r="X4" s="22"/>
      <c r="Y4" s="22"/>
      <c r="Z4" s="22"/>
      <c r="AA4" s="1"/>
      <c r="AB4" s="1"/>
      <c r="AH4" s="259" t="s">
        <v>350</v>
      </c>
      <c r="AI4" s="259"/>
      <c r="AJ4" s="259"/>
      <c r="AK4" s="259"/>
      <c r="AL4" s="259"/>
    </row>
    <row r="5" spans="1:39" s="34" customFormat="1" ht="15" customHeight="1" x14ac:dyDescent="0.25">
      <c r="C5" s="1"/>
      <c r="D5" s="1"/>
      <c r="K5" s="258"/>
      <c r="L5" s="258"/>
      <c r="M5" s="258"/>
      <c r="N5" s="258"/>
      <c r="O5" s="1"/>
      <c r="P5" s="1"/>
      <c r="W5" s="258"/>
      <c r="X5" s="258"/>
      <c r="Y5" s="258"/>
      <c r="Z5" s="258"/>
      <c r="AA5" s="1"/>
      <c r="AB5" s="1"/>
      <c r="AH5" s="258" t="s">
        <v>399</v>
      </c>
      <c r="AI5" s="258"/>
      <c r="AJ5" s="258"/>
      <c r="AK5" s="258"/>
      <c r="AL5" s="258"/>
    </row>
    <row r="6" spans="1:39" s="34" customFormat="1" ht="15" customHeight="1" x14ac:dyDescent="0.25">
      <c r="C6" s="1"/>
      <c r="D6" s="1"/>
      <c r="K6" s="258"/>
      <c r="L6" s="258"/>
      <c r="M6" s="258"/>
      <c r="N6" s="258"/>
      <c r="O6" s="1"/>
      <c r="P6" s="1"/>
      <c r="W6" s="258"/>
      <c r="X6" s="258"/>
      <c r="Y6" s="258"/>
      <c r="Z6" s="258"/>
      <c r="AA6" s="1"/>
      <c r="AB6" s="1"/>
      <c r="AH6" s="258" t="s">
        <v>419</v>
      </c>
      <c r="AI6" s="258"/>
      <c r="AJ6" s="258"/>
      <c r="AK6" s="258"/>
      <c r="AL6" s="258"/>
    </row>
    <row r="7" spans="1:39" s="34" customFormat="1" ht="15" customHeight="1" x14ac:dyDescent="0.25">
      <c r="C7" s="1"/>
      <c r="D7" s="1"/>
      <c r="K7" s="258"/>
      <c r="L7" s="258"/>
      <c r="M7" s="258"/>
      <c r="N7" s="258"/>
      <c r="O7" s="1"/>
      <c r="P7" s="1"/>
      <c r="W7" s="258"/>
      <c r="X7" s="258"/>
      <c r="Y7" s="258"/>
      <c r="Z7" s="258"/>
      <c r="AA7" s="1"/>
      <c r="AB7" s="1"/>
      <c r="AH7" s="258" t="s">
        <v>444</v>
      </c>
      <c r="AI7" s="258"/>
      <c r="AJ7" s="258"/>
      <c r="AK7" s="258"/>
      <c r="AL7" s="258"/>
    </row>
    <row r="8" spans="1:39" s="34" customFormat="1" ht="15" customHeight="1" x14ac:dyDescent="0.25">
      <c r="C8" s="1"/>
      <c r="D8" s="1"/>
      <c r="K8" s="258"/>
      <c r="L8" s="258"/>
      <c r="M8" s="258"/>
      <c r="N8" s="258"/>
      <c r="O8" s="1"/>
      <c r="P8" s="1"/>
      <c r="W8" s="258"/>
      <c r="X8" s="258"/>
      <c r="Y8" s="258"/>
      <c r="Z8" s="258"/>
      <c r="AA8" s="1"/>
      <c r="AB8" s="1"/>
      <c r="AH8" s="258" t="s">
        <v>449</v>
      </c>
      <c r="AI8" s="258"/>
      <c r="AJ8" s="258"/>
      <c r="AK8" s="258"/>
      <c r="AL8" s="258"/>
    </row>
    <row r="9" spans="1:39" s="34" customFormat="1" ht="15" customHeight="1" x14ac:dyDescent="0.25">
      <c r="C9" s="1"/>
      <c r="D9" s="1"/>
      <c r="K9" s="222"/>
      <c r="L9" s="222"/>
      <c r="M9" s="222"/>
      <c r="N9" s="222"/>
      <c r="O9" s="1"/>
      <c r="P9" s="1"/>
      <c r="W9" s="222"/>
      <c r="X9" s="222"/>
      <c r="Y9" s="222"/>
      <c r="Z9" s="222"/>
      <c r="AA9" s="1"/>
      <c r="AB9" s="1"/>
      <c r="AH9" s="258" t="s">
        <v>454</v>
      </c>
      <c r="AI9" s="258"/>
      <c r="AJ9" s="258"/>
      <c r="AK9" s="258"/>
      <c r="AL9" s="258"/>
    </row>
    <row r="10" spans="1:39" s="34" customFormat="1" ht="15" customHeight="1" x14ac:dyDescent="0.25">
      <c r="C10" s="1"/>
      <c r="D10" s="1"/>
      <c r="K10" s="222"/>
      <c r="L10" s="222"/>
      <c r="M10" s="222"/>
      <c r="N10" s="222"/>
      <c r="O10" s="1"/>
      <c r="P10" s="1"/>
      <c r="W10" s="222"/>
      <c r="X10" s="222"/>
      <c r="Y10" s="222"/>
      <c r="Z10" s="222"/>
      <c r="AA10" s="1"/>
      <c r="AB10" s="1"/>
      <c r="AH10" s="258" t="s">
        <v>465</v>
      </c>
      <c r="AI10" s="258"/>
      <c r="AJ10" s="258"/>
      <c r="AK10" s="258"/>
      <c r="AL10" s="258"/>
    </row>
    <row r="11" spans="1:39" s="34" customFormat="1" ht="15" customHeight="1" x14ac:dyDescent="0.25">
      <c r="C11" s="1"/>
      <c r="D11" s="1"/>
      <c r="K11" s="222"/>
      <c r="L11" s="222"/>
      <c r="M11" s="222"/>
      <c r="N11" s="222"/>
      <c r="O11" s="1"/>
      <c r="P11" s="1"/>
      <c r="W11" s="222"/>
      <c r="X11" s="222"/>
      <c r="Y11" s="222"/>
      <c r="Z11" s="222"/>
      <c r="AA11" s="1"/>
      <c r="AB11" s="1"/>
      <c r="AH11" s="258" t="s">
        <v>470</v>
      </c>
      <c r="AI11" s="258"/>
      <c r="AJ11" s="258"/>
      <c r="AK11" s="258"/>
      <c r="AL11" s="258"/>
    </row>
    <row r="12" spans="1:39" s="34" customFormat="1" ht="15" customHeight="1" x14ac:dyDescent="0.25">
      <c r="C12" s="1"/>
      <c r="D12" s="1"/>
      <c r="K12" s="222"/>
      <c r="L12" s="222"/>
      <c r="M12" s="222"/>
      <c r="N12" s="222"/>
      <c r="O12" s="1"/>
      <c r="P12" s="1"/>
      <c r="W12" s="222"/>
      <c r="X12" s="222"/>
      <c r="Y12" s="222"/>
      <c r="Z12" s="222"/>
      <c r="AA12" s="1"/>
      <c r="AB12" s="1"/>
      <c r="AH12" s="258" t="s">
        <v>467</v>
      </c>
      <c r="AI12" s="258"/>
      <c r="AJ12" s="258"/>
      <c r="AK12" s="258"/>
      <c r="AL12" s="258"/>
    </row>
    <row r="13" spans="1:39" s="34" customFormat="1" ht="12" customHeight="1" x14ac:dyDescent="0.25">
      <c r="B13" s="35"/>
      <c r="C13" s="116"/>
      <c r="D13" s="116"/>
      <c r="E13" s="35"/>
      <c r="O13" s="116"/>
      <c r="P13" s="116"/>
      <c r="Q13" s="35"/>
      <c r="AA13" s="116"/>
      <c r="AB13" s="116"/>
      <c r="AC13" s="35"/>
    </row>
    <row r="14" spans="1:39" ht="15" customHeight="1" x14ac:dyDescent="0.25">
      <c r="A14" s="240" t="s">
        <v>382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103"/>
    </row>
    <row r="15" spans="1:39" x14ac:dyDescent="0.25">
      <c r="D15" s="93"/>
      <c r="F15" s="2"/>
      <c r="H15" s="2"/>
      <c r="I15" s="2"/>
      <c r="J15" s="2"/>
      <c r="K15" s="2"/>
      <c r="L15" s="2"/>
      <c r="N15" s="2"/>
      <c r="P15" s="93"/>
      <c r="R15" s="2"/>
      <c r="T15" s="2"/>
      <c r="U15" s="2"/>
      <c r="V15" s="2"/>
      <c r="W15" s="2"/>
      <c r="X15" s="2"/>
      <c r="Z15" s="2"/>
      <c r="AB15" s="93"/>
      <c r="AD15" s="2"/>
      <c r="AF15" s="2"/>
      <c r="AG15" s="2"/>
      <c r="AH15" s="2"/>
      <c r="AI15" s="2"/>
      <c r="AJ15" s="2"/>
      <c r="AL15" s="2" t="s">
        <v>159</v>
      </c>
    </row>
    <row r="16" spans="1:39" x14ac:dyDescent="0.25">
      <c r="A16" s="241" t="s">
        <v>3</v>
      </c>
      <c r="B16" s="232" t="s">
        <v>357</v>
      </c>
      <c r="C16" s="264" t="s">
        <v>354</v>
      </c>
      <c r="D16" s="264"/>
      <c r="E16" s="265" t="s">
        <v>277</v>
      </c>
      <c r="F16" s="265"/>
      <c r="G16" s="265"/>
      <c r="H16" s="265"/>
      <c r="I16" s="265"/>
      <c r="J16" s="265"/>
      <c r="K16" s="265"/>
      <c r="L16" s="265"/>
      <c r="M16" s="265"/>
      <c r="N16" s="265"/>
      <c r="O16" s="268" t="s">
        <v>361</v>
      </c>
      <c r="P16" s="268"/>
      <c r="Q16" s="269" t="s">
        <v>277</v>
      </c>
      <c r="R16" s="269"/>
      <c r="S16" s="269"/>
      <c r="T16" s="269"/>
      <c r="U16" s="269"/>
      <c r="V16" s="269"/>
      <c r="W16" s="269"/>
      <c r="X16" s="269"/>
      <c r="Y16" s="269"/>
      <c r="Z16" s="269"/>
      <c r="AA16" s="263" t="s">
        <v>354</v>
      </c>
      <c r="AB16" s="263"/>
      <c r="AC16" s="260" t="s">
        <v>277</v>
      </c>
      <c r="AD16" s="260"/>
      <c r="AE16" s="260"/>
      <c r="AF16" s="260"/>
      <c r="AG16" s="260"/>
      <c r="AH16" s="260"/>
      <c r="AI16" s="260"/>
      <c r="AJ16" s="260"/>
      <c r="AK16" s="260"/>
      <c r="AL16" s="260"/>
    </row>
    <row r="17" spans="1:40" ht="52.5" customHeight="1" x14ac:dyDescent="0.25">
      <c r="A17" s="241"/>
      <c r="B17" s="232"/>
      <c r="C17" s="264"/>
      <c r="D17" s="264"/>
      <c r="E17" s="248" t="s">
        <v>226</v>
      </c>
      <c r="F17" s="248"/>
      <c r="G17" s="248" t="s">
        <v>351</v>
      </c>
      <c r="H17" s="248"/>
      <c r="I17" s="248" t="s">
        <v>352</v>
      </c>
      <c r="J17" s="248"/>
      <c r="K17" s="266" t="s">
        <v>287</v>
      </c>
      <c r="L17" s="266"/>
      <c r="M17" s="248" t="s">
        <v>162</v>
      </c>
      <c r="N17" s="248"/>
      <c r="O17" s="268"/>
      <c r="P17" s="268"/>
      <c r="Q17" s="270" t="s">
        <v>226</v>
      </c>
      <c r="R17" s="270"/>
      <c r="S17" s="270" t="s">
        <v>351</v>
      </c>
      <c r="T17" s="270"/>
      <c r="U17" s="270" t="s">
        <v>352</v>
      </c>
      <c r="V17" s="270"/>
      <c r="W17" s="271" t="s">
        <v>287</v>
      </c>
      <c r="X17" s="271"/>
      <c r="Y17" s="270" t="s">
        <v>162</v>
      </c>
      <c r="Z17" s="270"/>
      <c r="AA17" s="263"/>
      <c r="AB17" s="263"/>
      <c r="AC17" s="232" t="s">
        <v>226</v>
      </c>
      <c r="AD17" s="232"/>
      <c r="AE17" s="232" t="s">
        <v>351</v>
      </c>
      <c r="AF17" s="232"/>
      <c r="AG17" s="232" t="s">
        <v>352</v>
      </c>
      <c r="AH17" s="232"/>
      <c r="AI17" s="254" t="s">
        <v>287</v>
      </c>
      <c r="AJ17" s="254"/>
      <c r="AK17" s="232" t="s">
        <v>162</v>
      </c>
      <c r="AL17" s="232"/>
    </row>
    <row r="18" spans="1:40" ht="23.25" customHeight="1" x14ac:dyDescent="0.25">
      <c r="A18" s="241"/>
      <c r="B18" s="232"/>
      <c r="C18" s="135" t="s">
        <v>1</v>
      </c>
      <c r="D18" s="223" t="s">
        <v>2</v>
      </c>
      <c r="E18" s="227" t="s">
        <v>1</v>
      </c>
      <c r="F18" s="220" t="s">
        <v>2</v>
      </c>
      <c r="G18" s="227" t="s">
        <v>1</v>
      </c>
      <c r="H18" s="220" t="s">
        <v>2</v>
      </c>
      <c r="I18" s="227" t="s">
        <v>1</v>
      </c>
      <c r="J18" s="220" t="s">
        <v>2</v>
      </c>
      <c r="K18" s="227" t="s">
        <v>1</v>
      </c>
      <c r="L18" s="220" t="s">
        <v>2</v>
      </c>
      <c r="M18" s="227" t="s">
        <v>1</v>
      </c>
      <c r="N18" s="220" t="s">
        <v>2</v>
      </c>
      <c r="O18" s="135" t="s">
        <v>1</v>
      </c>
      <c r="P18" s="223" t="s">
        <v>2</v>
      </c>
      <c r="Q18" s="225" t="s">
        <v>1</v>
      </c>
      <c r="R18" s="224" t="s">
        <v>2</v>
      </c>
      <c r="S18" s="225" t="s">
        <v>1</v>
      </c>
      <c r="T18" s="224" t="s">
        <v>2</v>
      </c>
      <c r="U18" s="225" t="s">
        <v>1</v>
      </c>
      <c r="V18" s="224" t="s">
        <v>2</v>
      </c>
      <c r="W18" s="225" t="s">
        <v>1</v>
      </c>
      <c r="X18" s="224" t="s">
        <v>2</v>
      </c>
      <c r="Y18" s="225" t="s">
        <v>1</v>
      </c>
      <c r="Z18" s="224" t="s">
        <v>2</v>
      </c>
      <c r="AA18" s="98" t="s">
        <v>1</v>
      </c>
      <c r="AB18" s="99" t="s">
        <v>2</v>
      </c>
      <c r="AC18" s="221" t="s">
        <v>1</v>
      </c>
      <c r="AD18" s="219" t="s">
        <v>2</v>
      </c>
      <c r="AE18" s="221" t="s">
        <v>1</v>
      </c>
      <c r="AF18" s="219" t="s">
        <v>2</v>
      </c>
      <c r="AG18" s="221" t="s">
        <v>1</v>
      </c>
      <c r="AH18" s="219" t="s">
        <v>2</v>
      </c>
      <c r="AI18" s="221" t="s">
        <v>1</v>
      </c>
      <c r="AJ18" s="219" t="s">
        <v>2</v>
      </c>
      <c r="AK18" s="221" t="s">
        <v>1</v>
      </c>
      <c r="AL18" s="219" t="s">
        <v>2</v>
      </c>
      <c r="AN18" s="146" t="s">
        <v>377</v>
      </c>
    </row>
    <row r="19" spans="1:40" ht="15" customHeight="1" x14ac:dyDescent="0.25">
      <c r="A19" s="27" t="s">
        <v>9</v>
      </c>
      <c r="B19" s="113" t="s">
        <v>275</v>
      </c>
      <c r="C19" s="168">
        <f>E19+G19+I19+K19+M19</f>
        <v>4001</v>
      </c>
      <c r="D19" s="168">
        <f>F19+H19+J19+L19+N19</f>
        <v>0.7</v>
      </c>
      <c r="E19" s="169">
        <f>E20+E21+E22+E23+E24+E25</f>
        <v>3964.2</v>
      </c>
      <c r="F19" s="169">
        <f t="shared" ref="F19:N19" si="0">F20+F21+F22+F23+F24+F25</f>
        <v>0</v>
      </c>
      <c r="G19" s="169">
        <f t="shared" si="0"/>
        <v>18.3</v>
      </c>
      <c r="H19" s="169">
        <f t="shared" si="0"/>
        <v>0.6</v>
      </c>
      <c r="I19" s="169">
        <f t="shared" si="0"/>
        <v>18</v>
      </c>
      <c r="J19" s="169">
        <f t="shared" si="0"/>
        <v>0</v>
      </c>
      <c r="K19" s="169">
        <f t="shared" si="0"/>
        <v>0.3</v>
      </c>
      <c r="L19" s="169">
        <f t="shared" si="0"/>
        <v>0</v>
      </c>
      <c r="M19" s="169">
        <f t="shared" si="0"/>
        <v>0.2</v>
      </c>
      <c r="N19" s="169">
        <f t="shared" si="0"/>
        <v>0.1</v>
      </c>
      <c r="O19" s="168">
        <f>Q19+S19+U19+W19+Y19</f>
        <v>-95.1</v>
      </c>
      <c r="P19" s="168">
        <f>R19+T19+V19+X19+Z19</f>
        <v>0</v>
      </c>
      <c r="Q19" s="170">
        <f>Q20+Q21+Q22+Q23+Q24+Q25</f>
        <v>-95.1</v>
      </c>
      <c r="R19" s="170">
        <f t="shared" ref="R19:Z19" si="1">R20+R21+R22+R23+R24+R25</f>
        <v>0</v>
      </c>
      <c r="S19" s="170">
        <f t="shared" si="1"/>
        <v>0</v>
      </c>
      <c r="T19" s="170">
        <f t="shared" si="1"/>
        <v>0</v>
      </c>
      <c r="U19" s="170">
        <f t="shared" si="1"/>
        <v>0</v>
      </c>
      <c r="V19" s="170">
        <f t="shared" si="1"/>
        <v>0</v>
      </c>
      <c r="W19" s="170">
        <f t="shared" si="1"/>
        <v>0</v>
      </c>
      <c r="X19" s="170">
        <f t="shared" si="1"/>
        <v>0</v>
      </c>
      <c r="Y19" s="170">
        <f t="shared" si="1"/>
        <v>0</v>
      </c>
      <c r="Z19" s="170">
        <f t="shared" si="1"/>
        <v>0</v>
      </c>
      <c r="AA19" s="171">
        <f>AC19+AE19+AG19+AI19+AK19</f>
        <v>3905.9</v>
      </c>
      <c r="AB19" s="171">
        <f>AD19+AF19+AH19+AJ19+AL19</f>
        <v>0.7</v>
      </c>
      <c r="AC19" s="172">
        <f>AC20+AC21+AC22+AC23+AC24+AC25</f>
        <v>3869.1</v>
      </c>
      <c r="AD19" s="172">
        <f t="shared" ref="AD19:AL19" si="2">AD20+AD21+AD22+AD23+AD24+AD25</f>
        <v>0</v>
      </c>
      <c r="AE19" s="172">
        <f t="shared" si="2"/>
        <v>18.3</v>
      </c>
      <c r="AF19" s="172">
        <f t="shared" si="2"/>
        <v>0.6</v>
      </c>
      <c r="AG19" s="172">
        <f t="shared" si="2"/>
        <v>18</v>
      </c>
      <c r="AH19" s="172">
        <f t="shared" si="2"/>
        <v>0</v>
      </c>
      <c r="AI19" s="172">
        <f t="shared" si="2"/>
        <v>0.3</v>
      </c>
      <c r="AJ19" s="172">
        <f t="shared" si="2"/>
        <v>0</v>
      </c>
      <c r="AK19" s="172">
        <f t="shared" si="2"/>
        <v>0.2</v>
      </c>
      <c r="AL19" s="172">
        <f t="shared" si="2"/>
        <v>0.1</v>
      </c>
      <c r="AN19" s="146">
        <f>AA19-'[1]3 priedas_asignavimai'!AW21</f>
        <v>0</v>
      </c>
    </row>
    <row r="20" spans="1:40" ht="15" customHeight="1" x14ac:dyDescent="0.25">
      <c r="A20" s="27"/>
      <c r="B20" s="12" t="s">
        <v>4</v>
      </c>
      <c r="C20" s="137">
        <f t="shared" ref="C20:D86" si="3">E20+G20+I20+K20+M20</f>
        <v>1296.5</v>
      </c>
      <c r="D20" s="137">
        <f t="shared" si="3"/>
        <v>0.6</v>
      </c>
      <c r="E20" s="6">
        <v>1295.0999999999999</v>
      </c>
      <c r="F20" s="6"/>
      <c r="G20" s="6">
        <v>1.4</v>
      </c>
      <c r="H20" s="6">
        <v>0.6</v>
      </c>
      <c r="I20" s="6"/>
      <c r="J20" s="6"/>
      <c r="K20" s="6"/>
      <c r="L20" s="6"/>
      <c r="M20" s="6"/>
      <c r="N20" s="6"/>
      <c r="O20" s="137">
        <f t="shared" ref="O20:P86" si="4">Q20+S20+U20+W20+Y20</f>
        <v>-95.1</v>
      </c>
      <c r="P20" s="137">
        <f t="shared" si="4"/>
        <v>0</v>
      </c>
      <c r="Q20" s="120">
        <v>-95.1</v>
      </c>
      <c r="R20" s="120"/>
      <c r="S20" s="120"/>
      <c r="T20" s="120"/>
      <c r="U20" s="120"/>
      <c r="V20" s="120"/>
      <c r="W20" s="120"/>
      <c r="X20" s="120"/>
      <c r="Y20" s="120"/>
      <c r="Z20" s="120"/>
      <c r="AA20" s="11">
        <f>AC20+AE20+AG20+AI20+AK20</f>
        <v>1201.4000000000001</v>
      </c>
      <c r="AB20" s="11">
        <f t="shared" ref="AB20:AB86" si="5">AD20+AF20+AH20+AJ20+AL20</f>
        <v>0.6</v>
      </c>
      <c r="AC20" s="5">
        <f>E20+Q20</f>
        <v>1200</v>
      </c>
      <c r="AD20" s="5">
        <f t="shared" ref="AD20:AL25" si="6">F20+R20</f>
        <v>0</v>
      </c>
      <c r="AE20" s="5">
        <f t="shared" si="6"/>
        <v>1.4</v>
      </c>
      <c r="AF20" s="5">
        <f t="shared" si="6"/>
        <v>0.6</v>
      </c>
      <c r="AG20" s="5">
        <f t="shared" si="6"/>
        <v>0</v>
      </c>
      <c r="AH20" s="5">
        <f t="shared" si="6"/>
        <v>0</v>
      </c>
      <c r="AI20" s="5">
        <f t="shared" si="6"/>
        <v>0</v>
      </c>
      <c r="AJ20" s="5">
        <f t="shared" si="6"/>
        <v>0</v>
      </c>
      <c r="AK20" s="5">
        <f t="shared" si="6"/>
        <v>0</v>
      </c>
      <c r="AL20" s="5">
        <f t="shared" si="6"/>
        <v>0</v>
      </c>
      <c r="AN20" s="146">
        <f>AA20-'[1]3 priedas_asignavimai'!AW22</f>
        <v>0</v>
      </c>
    </row>
    <row r="21" spans="1:40" ht="15" customHeight="1" x14ac:dyDescent="0.25">
      <c r="A21" s="27"/>
      <c r="B21" s="12" t="s">
        <v>5</v>
      </c>
      <c r="C21" s="137">
        <f t="shared" si="3"/>
        <v>1645</v>
      </c>
      <c r="D21" s="137">
        <f t="shared" si="3"/>
        <v>0.1</v>
      </c>
      <c r="E21" s="6">
        <v>1621.5</v>
      </c>
      <c r="F21" s="6"/>
      <c r="G21" s="6">
        <v>12.1</v>
      </c>
      <c r="H21" s="6"/>
      <c r="I21" s="6">
        <v>10.9</v>
      </c>
      <c r="J21" s="6"/>
      <c r="K21" s="6">
        <v>0.3</v>
      </c>
      <c r="L21" s="6"/>
      <c r="M21" s="6">
        <v>0.2</v>
      </c>
      <c r="N21" s="6">
        <v>0.1</v>
      </c>
      <c r="O21" s="137">
        <f t="shared" si="4"/>
        <v>0</v>
      </c>
      <c r="P21" s="137">
        <f t="shared" si="4"/>
        <v>0</v>
      </c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1">
        <f t="shared" ref="AA21:AA86" si="7">AC21+AE21+AG21+AI21+AK21</f>
        <v>1645</v>
      </c>
      <c r="AB21" s="11">
        <f t="shared" si="5"/>
        <v>0.1</v>
      </c>
      <c r="AC21" s="5">
        <f t="shared" ref="AC21:AC25" si="8">E21+Q21</f>
        <v>1621.5</v>
      </c>
      <c r="AD21" s="5">
        <f t="shared" si="6"/>
        <v>0</v>
      </c>
      <c r="AE21" s="5">
        <f t="shared" si="6"/>
        <v>12.1</v>
      </c>
      <c r="AF21" s="5">
        <f t="shared" si="6"/>
        <v>0</v>
      </c>
      <c r="AG21" s="5">
        <f t="shared" si="6"/>
        <v>10.9</v>
      </c>
      <c r="AH21" s="5">
        <f t="shared" si="6"/>
        <v>0</v>
      </c>
      <c r="AI21" s="5">
        <f t="shared" si="6"/>
        <v>0.3</v>
      </c>
      <c r="AJ21" s="5">
        <f t="shared" si="6"/>
        <v>0</v>
      </c>
      <c r="AK21" s="5">
        <f t="shared" si="6"/>
        <v>0.2</v>
      </c>
      <c r="AL21" s="5">
        <f t="shared" si="6"/>
        <v>0.1</v>
      </c>
      <c r="AN21" s="146">
        <f>AA21-'[1]3 priedas_asignavimai'!AW44</f>
        <v>0</v>
      </c>
    </row>
    <row r="22" spans="1:40" ht="15" customHeight="1" x14ac:dyDescent="0.25">
      <c r="A22" s="27"/>
      <c r="B22" s="12" t="s">
        <v>6</v>
      </c>
      <c r="C22" s="137">
        <f t="shared" si="3"/>
        <v>217.6</v>
      </c>
      <c r="D22" s="137">
        <f t="shared" si="3"/>
        <v>0</v>
      </c>
      <c r="E22" s="6">
        <v>205.7</v>
      </c>
      <c r="F22" s="6"/>
      <c r="G22" s="6">
        <v>4.8</v>
      </c>
      <c r="H22" s="6"/>
      <c r="I22" s="6">
        <v>7.1</v>
      </c>
      <c r="J22" s="6"/>
      <c r="K22" s="6"/>
      <c r="L22" s="6"/>
      <c r="M22" s="6"/>
      <c r="N22" s="6"/>
      <c r="O22" s="137">
        <f t="shared" si="4"/>
        <v>0</v>
      </c>
      <c r="P22" s="137">
        <f t="shared" si="4"/>
        <v>0</v>
      </c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1">
        <f t="shared" si="7"/>
        <v>217.6</v>
      </c>
      <c r="AB22" s="11">
        <f t="shared" si="5"/>
        <v>0</v>
      </c>
      <c r="AC22" s="5">
        <f t="shared" si="8"/>
        <v>205.7</v>
      </c>
      <c r="AD22" s="5">
        <f t="shared" si="6"/>
        <v>0</v>
      </c>
      <c r="AE22" s="5">
        <f t="shared" si="6"/>
        <v>4.8</v>
      </c>
      <c r="AF22" s="5">
        <f t="shared" si="6"/>
        <v>0</v>
      </c>
      <c r="AG22" s="5">
        <f t="shared" si="6"/>
        <v>7.1</v>
      </c>
      <c r="AH22" s="5">
        <f t="shared" si="6"/>
        <v>0</v>
      </c>
      <c r="AI22" s="5">
        <f t="shared" si="6"/>
        <v>0</v>
      </c>
      <c r="AJ22" s="5">
        <f t="shared" si="6"/>
        <v>0</v>
      </c>
      <c r="AK22" s="5">
        <f t="shared" si="6"/>
        <v>0</v>
      </c>
      <c r="AL22" s="5">
        <f t="shared" si="6"/>
        <v>0</v>
      </c>
      <c r="AN22" s="146">
        <f>AA22-'[1]3 priedas_asignavimai'!AW49</f>
        <v>0</v>
      </c>
    </row>
    <row r="23" spans="1:40" x14ac:dyDescent="0.25">
      <c r="A23" s="27"/>
      <c r="B23" s="111" t="s">
        <v>59</v>
      </c>
      <c r="C23" s="137">
        <f t="shared" si="3"/>
        <v>318</v>
      </c>
      <c r="D23" s="137">
        <f t="shared" si="3"/>
        <v>0</v>
      </c>
      <c r="E23" s="6">
        <v>318</v>
      </c>
      <c r="F23" s="6"/>
      <c r="G23" s="6"/>
      <c r="H23" s="6"/>
      <c r="I23" s="6"/>
      <c r="J23" s="6"/>
      <c r="K23" s="6"/>
      <c r="L23" s="6"/>
      <c r="M23" s="6"/>
      <c r="N23" s="6"/>
      <c r="O23" s="137">
        <f t="shared" si="4"/>
        <v>0</v>
      </c>
      <c r="P23" s="137">
        <f t="shared" si="4"/>
        <v>0</v>
      </c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1">
        <f t="shared" si="7"/>
        <v>318</v>
      </c>
      <c r="AB23" s="11">
        <f t="shared" si="5"/>
        <v>0</v>
      </c>
      <c r="AC23" s="5">
        <f t="shared" si="8"/>
        <v>318</v>
      </c>
      <c r="AD23" s="5">
        <f t="shared" si="6"/>
        <v>0</v>
      </c>
      <c r="AE23" s="5">
        <f t="shared" si="6"/>
        <v>0</v>
      </c>
      <c r="AF23" s="5">
        <f t="shared" si="6"/>
        <v>0</v>
      </c>
      <c r="AG23" s="5">
        <f t="shared" si="6"/>
        <v>0</v>
      </c>
      <c r="AH23" s="5">
        <f t="shared" si="6"/>
        <v>0</v>
      </c>
      <c r="AI23" s="5">
        <f t="shared" si="6"/>
        <v>0</v>
      </c>
      <c r="AJ23" s="5">
        <f t="shared" si="6"/>
        <v>0</v>
      </c>
      <c r="AK23" s="5">
        <f t="shared" si="6"/>
        <v>0</v>
      </c>
      <c r="AL23" s="5">
        <f t="shared" si="6"/>
        <v>0</v>
      </c>
      <c r="AN23" s="146">
        <f>AA23-'[1]3 priedas_asignavimai'!AW50</f>
        <v>0</v>
      </c>
    </row>
    <row r="24" spans="1:40" ht="15" customHeight="1" x14ac:dyDescent="0.25">
      <c r="A24" s="27"/>
      <c r="B24" s="12" t="s">
        <v>7</v>
      </c>
      <c r="C24" s="137">
        <f t="shared" si="3"/>
        <v>33.5</v>
      </c>
      <c r="D24" s="137">
        <f t="shared" si="3"/>
        <v>0</v>
      </c>
      <c r="E24" s="6">
        <v>33.5</v>
      </c>
      <c r="F24" s="6"/>
      <c r="G24" s="6"/>
      <c r="H24" s="6"/>
      <c r="I24" s="6"/>
      <c r="J24" s="6"/>
      <c r="K24" s="6"/>
      <c r="L24" s="6"/>
      <c r="M24" s="6"/>
      <c r="N24" s="6"/>
      <c r="O24" s="137">
        <f t="shared" si="4"/>
        <v>0</v>
      </c>
      <c r="P24" s="137">
        <f t="shared" si="4"/>
        <v>0</v>
      </c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1">
        <f t="shared" si="7"/>
        <v>33.5</v>
      </c>
      <c r="AB24" s="11">
        <f t="shared" si="5"/>
        <v>0</v>
      </c>
      <c r="AC24" s="5">
        <f t="shared" si="8"/>
        <v>33.5</v>
      </c>
      <c r="AD24" s="5">
        <f t="shared" si="6"/>
        <v>0</v>
      </c>
      <c r="AE24" s="5">
        <f t="shared" si="6"/>
        <v>0</v>
      </c>
      <c r="AF24" s="5">
        <f t="shared" si="6"/>
        <v>0</v>
      </c>
      <c r="AG24" s="5">
        <f t="shared" si="6"/>
        <v>0</v>
      </c>
      <c r="AH24" s="5">
        <f t="shared" si="6"/>
        <v>0</v>
      </c>
      <c r="AI24" s="5">
        <f t="shared" si="6"/>
        <v>0</v>
      </c>
      <c r="AJ24" s="5">
        <f t="shared" si="6"/>
        <v>0</v>
      </c>
      <c r="AK24" s="5">
        <f t="shared" si="6"/>
        <v>0</v>
      </c>
      <c r="AL24" s="5">
        <f t="shared" si="6"/>
        <v>0</v>
      </c>
      <c r="AN24" s="146">
        <f>AA24-'[1]3 priedas_asignavimai'!AW60</f>
        <v>0</v>
      </c>
    </row>
    <row r="25" spans="1:40" ht="15" customHeight="1" x14ac:dyDescent="0.25">
      <c r="A25" s="27"/>
      <c r="B25" s="112" t="s">
        <v>8</v>
      </c>
      <c r="C25" s="137">
        <f t="shared" si="3"/>
        <v>490.4</v>
      </c>
      <c r="D25" s="137">
        <f t="shared" si="3"/>
        <v>0</v>
      </c>
      <c r="E25" s="6">
        <v>490.4</v>
      </c>
      <c r="F25" s="6"/>
      <c r="G25" s="6"/>
      <c r="H25" s="6"/>
      <c r="I25" s="6"/>
      <c r="J25" s="6"/>
      <c r="K25" s="6"/>
      <c r="L25" s="6"/>
      <c r="M25" s="6"/>
      <c r="N25" s="6"/>
      <c r="O25" s="137">
        <f t="shared" si="4"/>
        <v>0</v>
      </c>
      <c r="P25" s="137">
        <f t="shared" si="4"/>
        <v>0</v>
      </c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1">
        <f t="shared" si="7"/>
        <v>490.4</v>
      </c>
      <c r="AB25" s="11">
        <f t="shared" si="5"/>
        <v>0</v>
      </c>
      <c r="AC25" s="5">
        <f t="shared" si="8"/>
        <v>490.4</v>
      </c>
      <c r="AD25" s="5">
        <f t="shared" si="6"/>
        <v>0</v>
      </c>
      <c r="AE25" s="5">
        <f t="shared" si="6"/>
        <v>0</v>
      </c>
      <c r="AF25" s="5">
        <f t="shared" si="6"/>
        <v>0</v>
      </c>
      <c r="AG25" s="5">
        <f t="shared" si="6"/>
        <v>0</v>
      </c>
      <c r="AH25" s="5">
        <f t="shared" si="6"/>
        <v>0</v>
      </c>
      <c r="AI25" s="5">
        <f t="shared" si="6"/>
        <v>0</v>
      </c>
      <c r="AJ25" s="5">
        <f t="shared" si="6"/>
        <v>0</v>
      </c>
      <c r="AK25" s="5">
        <f t="shared" si="6"/>
        <v>0</v>
      </c>
      <c r="AL25" s="5">
        <f t="shared" si="6"/>
        <v>0</v>
      </c>
      <c r="AN25" s="146">
        <f>AA25-'[1]3 priedas_asignavimai'!AW63</f>
        <v>0</v>
      </c>
    </row>
    <row r="26" spans="1:40" ht="15" customHeight="1" x14ac:dyDescent="0.25">
      <c r="A26" s="26" t="s">
        <v>62</v>
      </c>
      <c r="B26" s="113" t="s">
        <v>292</v>
      </c>
      <c r="C26" s="137">
        <f t="shared" si="3"/>
        <v>9.1</v>
      </c>
      <c r="D26" s="137">
        <f t="shared" si="3"/>
        <v>0</v>
      </c>
      <c r="E26" s="117">
        <f>E27+E28</f>
        <v>7.1999999999999993</v>
      </c>
      <c r="F26" s="117">
        <f t="shared" ref="F26:N26" si="9">F27+F28</f>
        <v>0</v>
      </c>
      <c r="G26" s="117">
        <f t="shared" si="9"/>
        <v>1.9</v>
      </c>
      <c r="H26" s="117">
        <f t="shared" si="9"/>
        <v>0</v>
      </c>
      <c r="I26" s="117">
        <f t="shared" si="9"/>
        <v>0</v>
      </c>
      <c r="J26" s="117">
        <f t="shared" si="9"/>
        <v>0</v>
      </c>
      <c r="K26" s="117">
        <f t="shared" si="9"/>
        <v>0</v>
      </c>
      <c r="L26" s="117">
        <f t="shared" si="9"/>
        <v>0</v>
      </c>
      <c r="M26" s="117">
        <f t="shared" si="9"/>
        <v>0</v>
      </c>
      <c r="N26" s="117">
        <f t="shared" si="9"/>
        <v>0</v>
      </c>
      <c r="O26" s="137">
        <f t="shared" si="4"/>
        <v>0</v>
      </c>
      <c r="P26" s="137">
        <f t="shared" si="4"/>
        <v>0</v>
      </c>
      <c r="Q26" s="119">
        <f>Q27+Q28</f>
        <v>0</v>
      </c>
      <c r="R26" s="119">
        <f t="shared" ref="R26:Z26" si="10">R27+R28</f>
        <v>0</v>
      </c>
      <c r="S26" s="119">
        <f t="shared" si="10"/>
        <v>0</v>
      </c>
      <c r="T26" s="119">
        <f t="shared" si="10"/>
        <v>0</v>
      </c>
      <c r="U26" s="119">
        <f t="shared" si="10"/>
        <v>0</v>
      </c>
      <c r="V26" s="119">
        <f t="shared" si="10"/>
        <v>0</v>
      </c>
      <c r="W26" s="119">
        <f t="shared" si="10"/>
        <v>0</v>
      </c>
      <c r="X26" s="119">
        <f t="shared" si="10"/>
        <v>0</v>
      </c>
      <c r="Y26" s="119">
        <f t="shared" si="10"/>
        <v>0</v>
      </c>
      <c r="Z26" s="119">
        <f t="shared" si="10"/>
        <v>0</v>
      </c>
      <c r="AA26" s="11">
        <f t="shared" si="7"/>
        <v>9.1</v>
      </c>
      <c r="AB26" s="11">
        <f t="shared" si="5"/>
        <v>0</v>
      </c>
      <c r="AC26" s="94">
        <f>AC27+AC28</f>
        <v>7.1999999999999993</v>
      </c>
      <c r="AD26" s="94">
        <f t="shared" ref="AD26:AL26" si="11">AD27+AD28</f>
        <v>0</v>
      </c>
      <c r="AE26" s="94">
        <f t="shared" si="11"/>
        <v>1.9</v>
      </c>
      <c r="AF26" s="94">
        <f t="shared" si="11"/>
        <v>0</v>
      </c>
      <c r="AG26" s="94">
        <f t="shared" si="11"/>
        <v>0</v>
      </c>
      <c r="AH26" s="94">
        <f t="shared" si="11"/>
        <v>0</v>
      </c>
      <c r="AI26" s="94">
        <f t="shared" si="11"/>
        <v>0</v>
      </c>
      <c r="AJ26" s="94">
        <f t="shared" si="11"/>
        <v>0</v>
      </c>
      <c r="AK26" s="94">
        <f t="shared" si="11"/>
        <v>0</v>
      </c>
      <c r="AL26" s="94">
        <f t="shared" si="11"/>
        <v>0</v>
      </c>
      <c r="AN26" s="146">
        <f>AA26-'[1]3 priedas_asignavimai'!AW80</f>
        <v>0</v>
      </c>
    </row>
    <row r="27" spans="1:40" ht="15" customHeight="1" x14ac:dyDescent="0.25">
      <c r="A27" s="27"/>
      <c r="B27" s="12" t="s">
        <v>4</v>
      </c>
      <c r="C27" s="137">
        <f t="shared" si="3"/>
        <v>7.1</v>
      </c>
      <c r="D27" s="137">
        <f t="shared" si="3"/>
        <v>0</v>
      </c>
      <c r="E27" s="6">
        <v>7.1</v>
      </c>
      <c r="F27" s="6"/>
      <c r="G27" s="6"/>
      <c r="H27" s="6"/>
      <c r="I27" s="6"/>
      <c r="J27" s="6"/>
      <c r="K27" s="6"/>
      <c r="L27" s="6"/>
      <c r="M27" s="6"/>
      <c r="N27" s="6"/>
      <c r="O27" s="137">
        <f t="shared" si="4"/>
        <v>0</v>
      </c>
      <c r="P27" s="137">
        <f t="shared" si="4"/>
        <v>0</v>
      </c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1">
        <f t="shared" si="7"/>
        <v>7.1</v>
      </c>
      <c r="AB27" s="11">
        <f t="shared" si="5"/>
        <v>0</v>
      </c>
      <c r="AC27" s="5">
        <f t="shared" ref="AC27:AL28" si="12">E27+Q27</f>
        <v>7.1</v>
      </c>
      <c r="AD27" s="5">
        <f t="shared" si="12"/>
        <v>0</v>
      </c>
      <c r="AE27" s="5">
        <f t="shared" si="12"/>
        <v>0</v>
      </c>
      <c r="AF27" s="5">
        <f t="shared" si="12"/>
        <v>0</v>
      </c>
      <c r="AG27" s="5">
        <f t="shared" si="12"/>
        <v>0</v>
      </c>
      <c r="AH27" s="5">
        <f t="shared" si="12"/>
        <v>0</v>
      </c>
      <c r="AI27" s="5">
        <f t="shared" si="12"/>
        <v>0</v>
      </c>
      <c r="AJ27" s="5">
        <f t="shared" si="12"/>
        <v>0</v>
      </c>
      <c r="AK27" s="5">
        <f t="shared" si="12"/>
        <v>0</v>
      </c>
      <c r="AL27" s="5">
        <f t="shared" si="12"/>
        <v>0</v>
      </c>
      <c r="AN27" s="146">
        <f>AA27-'[1]3 priedas_asignavimai'!AW81</f>
        <v>0</v>
      </c>
    </row>
    <row r="28" spans="1:40" ht="15" customHeight="1" x14ac:dyDescent="0.25">
      <c r="A28" s="27"/>
      <c r="B28" s="1" t="s">
        <v>5</v>
      </c>
      <c r="C28" s="137">
        <f t="shared" si="3"/>
        <v>2</v>
      </c>
      <c r="D28" s="137">
        <f t="shared" si="3"/>
        <v>0</v>
      </c>
      <c r="E28" s="6">
        <v>0.1</v>
      </c>
      <c r="F28" s="6"/>
      <c r="G28" s="6">
        <v>1.9</v>
      </c>
      <c r="H28" s="6"/>
      <c r="I28" s="6"/>
      <c r="J28" s="6"/>
      <c r="K28" s="6"/>
      <c r="L28" s="6"/>
      <c r="M28" s="6"/>
      <c r="N28" s="6"/>
      <c r="O28" s="137">
        <f t="shared" si="4"/>
        <v>0</v>
      </c>
      <c r="P28" s="137">
        <f t="shared" si="4"/>
        <v>0</v>
      </c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1">
        <f t="shared" si="7"/>
        <v>2</v>
      </c>
      <c r="AB28" s="11">
        <f t="shared" si="5"/>
        <v>0</v>
      </c>
      <c r="AC28" s="5">
        <f t="shared" si="12"/>
        <v>0.1</v>
      </c>
      <c r="AD28" s="5">
        <f t="shared" si="12"/>
        <v>0</v>
      </c>
      <c r="AE28" s="5">
        <f t="shared" si="12"/>
        <v>1.9</v>
      </c>
      <c r="AF28" s="5">
        <f t="shared" si="12"/>
        <v>0</v>
      </c>
      <c r="AG28" s="5">
        <f t="shared" si="12"/>
        <v>0</v>
      </c>
      <c r="AH28" s="5">
        <f t="shared" si="12"/>
        <v>0</v>
      </c>
      <c r="AI28" s="5">
        <f t="shared" si="12"/>
        <v>0</v>
      </c>
      <c r="AJ28" s="5">
        <f t="shared" si="12"/>
        <v>0</v>
      </c>
      <c r="AK28" s="5">
        <f t="shared" si="12"/>
        <v>0</v>
      </c>
      <c r="AL28" s="5">
        <f t="shared" si="12"/>
        <v>0</v>
      </c>
      <c r="AN28" s="146">
        <f>AA28-'[1]3 priedas_asignavimai'!AW84</f>
        <v>0</v>
      </c>
    </row>
    <row r="29" spans="1:40" ht="15" customHeight="1" x14ac:dyDescent="0.25">
      <c r="A29" s="3" t="s">
        <v>10</v>
      </c>
      <c r="B29" s="110" t="s">
        <v>295</v>
      </c>
      <c r="C29" s="137">
        <f t="shared" si="3"/>
        <v>0.3</v>
      </c>
      <c r="D29" s="137">
        <f t="shared" si="3"/>
        <v>0</v>
      </c>
      <c r="E29" s="117">
        <f>E30</f>
        <v>0.3</v>
      </c>
      <c r="F29" s="117">
        <f t="shared" ref="F29:N29" si="13">F30</f>
        <v>0</v>
      </c>
      <c r="G29" s="117">
        <f t="shared" si="13"/>
        <v>0</v>
      </c>
      <c r="H29" s="117">
        <f t="shared" si="13"/>
        <v>0</v>
      </c>
      <c r="I29" s="117">
        <f t="shared" si="13"/>
        <v>0</v>
      </c>
      <c r="J29" s="117">
        <f t="shared" si="13"/>
        <v>0</v>
      </c>
      <c r="K29" s="117">
        <f t="shared" si="13"/>
        <v>0</v>
      </c>
      <c r="L29" s="117">
        <f t="shared" si="13"/>
        <v>0</v>
      </c>
      <c r="M29" s="117">
        <f t="shared" si="13"/>
        <v>0</v>
      </c>
      <c r="N29" s="117">
        <f t="shared" si="13"/>
        <v>0</v>
      </c>
      <c r="O29" s="137">
        <f t="shared" si="4"/>
        <v>0</v>
      </c>
      <c r="P29" s="137">
        <f t="shared" si="4"/>
        <v>0</v>
      </c>
      <c r="Q29" s="119">
        <f>Q30</f>
        <v>0</v>
      </c>
      <c r="R29" s="119">
        <f t="shared" ref="R29:Z29" si="14">R30</f>
        <v>0</v>
      </c>
      <c r="S29" s="119">
        <f t="shared" si="14"/>
        <v>0</v>
      </c>
      <c r="T29" s="119">
        <f t="shared" si="14"/>
        <v>0</v>
      </c>
      <c r="U29" s="119">
        <f t="shared" si="14"/>
        <v>0</v>
      </c>
      <c r="V29" s="119">
        <f t="shared" si="14"/>
        <v>0</v>
      </c>
      <c r="W29" s="119">
        <f t="shared" si="14"/>
        <v>0</v>
      </c>
      <c r="X29" s="119">
        <f t="shared" si="14"/>
        <v>0</v>
      </c>
      <c r="Y29" s="119">
        <f t="shared" si="14"/>
        <v>0</v>
      </c>
      <c r="Z29" s="119">
        <f t="shared" si="14"/>
        <v>0</v>
      </c>
      <c r="AA29" s="11">
        <f t="shared" si="7"/>
        <v>0.3</v>
      </c>
      <c r="AB29" s="11">
        <f t="shared" si="5"/>
        <v>0</v>
      </c>
      <c r="AC29" s="94">
        <f>AC30</f>
        <v>0.3</v>
      </c>
      <c r="AD29" s="94">
        <f t="shared" ref="AD29:AL29" si="15">AD30</f>
        <v>0</v>
      </c>
      <c r="AE29" s="94">
        <f t="shared" si="15"/>
        <v>0</v>
      </c>
      <c r="AF29" s="94">
        <f t="shared" si="15"/>
        <v>0</v>
      </c>
      <c r="AG29" s="94">
        <f t="shared" si="15"/>
        <v>0</v>
      </c>
      <c r="AH29" s="94">
        <f t="shared" si="15"/>
        <v>0</v>
      </c>
      <c r="AI29" s="94">
        <f t="shared" si="15"/>
        <v>0</v>
      </c>
      <c r="AJ29" s="94">
        <f t="shared" si="15"/>
        <v>0</v>
      </c>
      <c r="AK29" s="94">
        <f t="shared" si="15"/>
        <v>0</v>
      </c>
      <c r="AL29" s="94">
        <f t="shared" si="15"/>
        <v>0</v>
      </c>
      <c r="AN29" s="146">
        <f>AA29-'[1]3 priedas_asignavimai'!AW87</f>
        <v>0</v>
      </c>
    </row>
    <row r="30" spans="1:40" ht="15" customHeight="1" x14ac:dyDescent="0.25">
      <c r="A30" s="9"/>
      <c r="B30" s="1" t="s">
        <v>5</v>
      </c>
      <c r="C30" s="137">
        <f t="shared" si="3"/>
        <v>0.3</v>
      </c>
      <c r="D30" s="137">
        <f t="shared" si="3"/>
        <v>0</v>
      </c>
      <c r="E30" s="6">
        <v>0.3</v>
      </c>
      <c r="F30" s="6"/>
      <c r="G30" s="6"/>
      <c r="H30" s="6"/>
      <c r="I30" s="6"/>
      <c r="J30" s="6"/>
      <c r="K30" s="6"/>
      <c r="L30" s="6"/>
      <c r="M30" s="6"/>
      <c r="N30" s="6"/>
      <c r="O30" s="137">
        <f t="shared" si="4"/>
        <v>0</v>
      </c>
      <c r="P30" s="137">
        <f t="shared" si="4"/>
        <v>0</v>
      </c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1">
        <f t="shared" si="7"/>
        <v>0.3</v>
      </c>
      <c r="AB30" s="11">
        <f t="shared" si="5"/>
        <v>0</v>
      </c>
      <c r="AC30" s="5">
        <f t="shared" ref="AC30:AL30" si="16">E30+Q30</f>
        <v>0.3</v>
      </c>
      <c r="AD30" s="5">
        <f t="shared" si="16"/>
        <v>0</v>
      </c>
      <c r="AE30" s="5">
        <f t="shared" si="16"/>
        <v>0</v>
      </c>
      <c r="AF30" s="5">
        <f t="shared" si="16"/>
        <v>0</v>
      </c>
      <c r="AG30" s="5">
        <f t="shared" si="16"/>
        <v>0</v>
      </c>
      <c r="AH30" s="5">
        <f t="shared" si="16"/>
        <v>0</v>
      </c>
      <c r="AI30" s="5">
        <f t="shared" si="16"/>
        <v>0</v>
      </c>
      <c r="AJ30" s="5">
        <f t="shared" si="16"/>
        <v>0</v>
      </c>
      <c r="AK30" s="5">
        <f t="shared" si="16"/>
        <v>0</v>
      </c>
      <c r="AL30" s="5">
        <f t="shared" si="16"/>
        <v>0</v>
      </c>
      <c r="AN30" s="146">
        <f>AA30-'[1]3 priedas_asignavimai'!AW91</f>
        <v>0</v>
      </c>
    </row>
    <row r="31" spans="1:40" ht="15" customHeight="1" x14ac:dyDescent="0.25">
      <c r="A31" s="3" t="s">
        <v>11</v>
      </c>
      <c r="B31" s="110" t="s">
        <v>296</v>
      </c>
      <c r="C31" s="137">
        <f t="shared" si="3"/>
        <v>9.1999999999999993</v>
      </c>
      <c r="D31" s="137">
        <f t="shared" si="3"/>
        <v>0</v>
      </c>
      <c r="E31" s="117">
        <f>E32+E33</f>
        <v>2.6</v>
      </c>
      <c r="F31" s="117">
        <f t="shared" ref="F31:N31" si="17">F32+F33</f>
        <v>0</v>
      </c>
      <c r="G31" s="117">
        <f t="shared" si="17"/>
        <v>6.6</v>
      </c>
      <c r="H31" s="117">
        <f t="shared" si="17"/>
        <v>0</v>
      </c>
      <c r="I31" s="117">
        <f t="shared" si="17"/>
        <v>0</v>
      </c>
      <c r="J31" s="117">
        <f t="shared" si="17"/>
        <v>0</v>
      </c>
      <c r="K31" s="117">
        <f t="shared" si="17"/>
        <v>0</v>
      </c>
      <c r="L31" s="117">
        <f t="shared" si="17"/>
        <v>0</v>
      </c>
      <c r="M31" s="117">
        <f t="shared" si="17"/>
        <v>0</v>
      </c>
      <c r="N31" s="117">
        <f t="shared" si="17"/>
        <v>0</v>
      </c>
      <c r="O31" s="137">
        <f t="shared" si="4"/>
        <v>0</v>
      </c>
      <c r="P31" s="137">
        <f t="shared" si="4"/>
        <v>0</v>
      </c>
      <c r="Q31" s="119">
        <f>Q32+Q33</f>
        <v>0</v>
      </c>
      <c r="R31" s="119">
        <f t="shared" ref="R31:Z31" si="18">R32+R33</f>
        <v>0</v>
      </c>
      <c r="S31" s="119">
        <f t="shared" si="18"/>
        <v>0</v>
      </c>
      <c r="T31" s="119">
        <f t="shared" si="18"/>
        <v>0</v>
      </c>
      <c r="U31" s="119">
        <f t="shared" si="18"/>
        <v>0</v>
      </c>
      <c r="V31" s="119">
        <f t="shared" si="18"/>
        <v>0</v>
      </c>
      <c r="W31" s="119">
        <f t="shared" si="18"/>
        <v>0</v>
      </c>
      <c r="X31" s="119">
        <f t="shared" si="18"/>
        <v>0</v>
      </c>
      <c r="Y31" s="119">
        <f t="shared" si="18"/>
        <v>0</v>
      </c>
      <c r="Z31" s="119">
        <f t="shared" si="18"/>
        <v>0</v>
      </c>
      <c r="AA31" s="11">
        <f t="shared" si="7"/>
        <v>9.1999999999999993</v>
      </c>
      <c r="AB31" s="11">
        <f t="shared" si="5"/>
        <v>0</v>
      </c>
      <c r="AC31" s="94">
        <f>AC32+AC33</f>
        <v>2.6</v>
      </c>
      <c r="AD31" s="94">
        <f t="shared" ref="AD31:AL31" si="19">AD32+AD33</f>
        <v>0</v>
      </c>
      <c r="AE31" s="94">
        <f t="shared" si="19"/>
        <v>6.6</v>
      </c>
      <c r="AF31" s="94">
        <f t="shared" si="19"/>
        <v>0</v>
      </c>
      <c r="AG31" s="94">
        <f t="shared" si="19"/>
        <v>0</v>
      </c>
      <c r="AH31" s="94">
        <f t="shared" si="19"/>
        <v>0</v>
      </c>
      <c r="AI31" s="94">
        <f t="shared" si="19"/>
        <v>0</v>
      </c>
      <c r="AJ31" s="94">
        <f t="shared" si="19"/>
        <v>0</v>
      </c>
      <c r="AK31" s="94">
        <f t="shared" si="19"/>
        <v>0</v>
      </c>
      <c r="AL31" s="94">
        <f t="shared" si="19"/>
        <v>0</v>
      </c>
      <c r="AN31" s="146">
        <f>AA31-'[1]3 priedas_asignavimai'!AW94</f>
        <v>0</v>
      </c>
    </row>
    <row r="32" spans="1:40" ht="15" customHeight="1" x14ac:dyDescent="0.25">
      <c r="A32" s="9"/>
      <c r="B32" s="12" t="s">
        <v>4</v>
      </c>
      <c r="C32" s="137">
        <f t="shared" si="3"/>
        <v>4.8</v>
      </c>
      <c r="D32" s="137">
        <f t="shared" si="3"/>
        <v>0</v>
      </c>
      <c r="E32" s="6">
        <v>1.8</v>
      </c>
      <c r="F32" s="6"/>
      <c r="G32" s="6">
        <v>3</v>
      </c>
      <c r="H32" s="6"/>
      <c r="I32" s="6"/>
      <c r="J32" s="6"/>
      <c r="K32" s="6"/>
      <c r="L32" s="6"/>
      <c r="M32" s="6"/>
      <c r="N32" s="6"/>
      <c r="O32" s="137">
        <f t="shared" si="4"/>
        <v>0</v>
      </c>
      <c r="P32" s="137">
        <f t="shared" si="4"/>
        <v>0</v>
      </c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1">
        <f t="shared" si="7"/>
        <v>4.8</v>
      </c>
      <c r="AB32" s="11">
        <f t="shared" si="5"/>
        <v>0</v>
      </c>
      <c r="AC32" s="5">
        <f t="shared" ref="AC32:AL33" si="20">E32+Q32</f>
        <v>1.8</v>
      </c>
      <c r="AD32" s="5">
        <f t="shared" si="20"/>
        <v>0</v>
      </c>
      <c r="AE32" s="5">
        <f t="shared" si="20"/>
        <v>3</v>
      </c>
      <c r="AF32" s="5">
        <f t="shared" si="20"/>
        <v>0</v>
      </c>
      <c r="AG32" s="5">
        <f t="shared" si="20"/>
        <v>0</v>
      </c>
      <c r="AH32" s="5">
        <f t="shared" si="20"/>
        <v>0</v>
      </c>
      <c r="AI32" s="5">
        <f t="shared" si="20"/>
        <v>0</v>
      </c>
      <c r="AJ32" s="5">
        <f t="shared" si="20"/>
        <v>0</v>
      </c>
      <c r="AK32" s="5">
        <f t="shared" si="20"/>
        <v>0</v>
      </c>
      <c r="AL32" s="5">
        <f t="shared" si="20"/>
        <v>0</v>
      </c>
      <c r="AN32" s="146">
        <f>AA32-'[1]3 priedas_asignavimai'!AW95</f>
        <v>0</v>
      </c>
    </row>
    <row r="33" spans="1:40" ht="15" customHeight="1" x14ac:dyDescent="0.25">
      <c r="A33" s="9"/>
      <c r="B33" s="1" t="s">
        <v>5</v>
      </c>
      <c r="C33" s="137">
        <f t="shared" si="3"/>
        <v>4.4000000000000004</v>
      </c>
      <c r="D33" s="137">
        <f t="shared" si="3"/>
        <v>0</v>
      </c>
      <c r="E33" s="6">
        <v>0.8</v>
      </c>
      <c r="F33" s="6"/>
      <c r="G33" s="6">
        <v>3.6</v>
      </c>
      <c r="H33" s="6"/>
      <c r="I33" s="6"/>
      <c r="J33" s="6"/>
      <c r="K33" s="6"/>
      <c r="L33" s="6"/>
      <c r="M33" s="6"/>
      <c r="N33" s="6"/>
      <c r="O33" s="137">
        <f t="shared" si="4"/>
        <v>0</v>
      </c>
      <c r="P33" s="137">
        <f t="shared" si="4"/>
        <v>0</v>
      </c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1">
        <f t="shared" si="7"/>
        <v>4.4000000000000004</v>
      </c>
      <c r="AB33" s="11">
        <f t="shared" si="5"/>
        <v>0</v>
      </c>
      <c r="AC33" s="5">
        <f t="shared" si="20"/>
        <v>0.8</v>
      </c>
      <c r="AD33" s="5">
        <f t="shared" si="20"/>
        <v>0</v>
      </c>
      <c r="AE33" s="5">
        <f t="shared" si="20"/>
        <v>3.6</v>
      </c>
      <c r="AF33" s="5">
        <f t="shared" si="20"/>
        <v>0</v>
      </c>
      <c r="AG33" s="5">
        <f t="shared" si="20"/>
        <v>0</v>
      </c>
      <c r="AH33" s="5">
        <f t="shared" si="20"/>
        <v>0</v>
      </c>
      <c r="AI33" s="5">
        <f t="shared" si="20"/>
        <v>0</v>
      </c>
      <c r="AJ33" s="5">
        <f t="shared" si="20"/>
        <v>0</v>
      </c>
      <c r="AK33" s="5">
        <f t="shared" si="20"/>
        <v>0</v>
      </c>
      <c r="AL33" s="5">
        <f t="shared" si="20"/>
        <v>0</v>
      </c>
      <c r="AN33" s="146">
        <f>AA33-'[1]3 priedas_asignavimai'!AW98</f>
        <v>0</v>
      </c>
    </row>
    <row r="34" spans="1:40" ht="15" customHeight="1" x14ac:dyDescent="0.25">
      <c r="A34" s="3" t="s">
        <v>353</v>
      </c>
      <c r="B34" s="110" t="s">
        <v>297</v>
      </c>
      <c r="C34" s="137">
        <f t="shared" si="3"/>
        <v>0.4</v>
      </c>
      <c r="D34" s="137">
        <f t="shared" si="3"/>
        <v>0</v>
      </c>
      <c r="E34" s="117">
        <f>E35+E36</f>
        <v>0.4</v>
      </c>
      <c r="F34" s="117">
        <f t="shared" ref="F34:N34" si="21">F35+F36</f>
        <v>0</v>
      </c>
      <c r="G34" s="117">
        <f t="shared" si="21"/>
        <v>0</v>
      </c>
      <c r="H34" s="117">
        <f t="shared" si="21"/>
        <v>0</v>
      </c>
      <c r="I34" s="117">
        <f t="shared" si="21"/>
        <v>0</v>
      </c>
      <c r="J34" s="117">
        <f t="shared" si="21"/>
        <v>0</v>
      </c>
      <c r="K34" s="117">
        <f t="shared" si="21"/>
        <v>0</v>
      </c>
      <c r="L34" s="117">
        <f t="shared" si="21"/>
        <v>0</v>
      </c>
      <c r="M34" s="117">
        <f t="shared" si="21"/>
        <v>0</v>
      </c>
      <c r="N34" s="117">
        <f t="shared" si="21"/>
        <v>0</v>
      </c>
      <c r="O34" s="137">
        <f t="shared" si="4"/>
        <v>0</v>
      </c>
      <c r="P34" s="137">
        <f t="shared" si="4"/>
        <v>0</v>
      </c>
      <c r="Q34" s="119">
        <f>Q35+Q36</f>
        <v>0</v>
      </c>
      <c r="R34" s="119">
        <f t="shared" ref="R34:Z34" si="22">R35+R36</f>
        <v>0</v>
      </c>
      <c r="S34" s="119">
        <f t="shared" si="22"/>
        <v>0</v>
      </c>
      <c r="T34" s="119">
        <f t="shared" si="22"/>
        <v>0</v>
      </c>
      <c r="U34" s="119">
        <f t="shared" si="22"/>
        <v>0</v>
      </c>
      <c r="V34" s="119">
        <f t="shared" si="22"/>
        <v>0</v>
      </c>
      <c r="W34" s="119">
        <f t="shared" si="22"/>
        <v>0</v>
      </c>
      <c r="X34" s="119">
        <f t="shared" si="22"/>
        <v>0</v>
      </c>
      <c r="Y34" s="119">
        <f t="shared" si="22"/>
        <v>0</v>
      </c>
      <c r="Z34" s="119">
        <f t="shared" si="22"/>
        <v>0</v>
      </c>
      <c r="AA34" s="11">
        <f t="shared" si="7"/>
        <v>0.4</v>
      </c>
      <c r="AB34" s="11">
        <f t="shared" si="5"/>
        <v>0</v>
      </c>
      <c r="AC34" s="94">
        <f>AC35+AC36</f>
        <v>0.4</v>
      </c>
      <c r="AD34" s="94">
        <f t="shared" ref="AD34:AL34" si="23">AD35+AD36</f>
        <v>0</v>
      </c>
      <c r="AE34" s="94">
        <f t="shared" si="23"/>
        <v>0</v>
      </c>
      <c r="AF34" s="94">
        <f t="shared" si="23"/>
        <v>0</v>
      </c>
      <c r="AG34" s="94">
        <f t="shared" si="23"/>
        <v>0</v>
      </c>
      <c r="AH34" s="94">
        <f t="shared" si="23"/>
        <v>0</v>
      </c>
      <c r="AI34" s="94">
        <f t="shared" si="23"/>
        <v>0</v>
      </c>
      <c r="AJ34" s="94">
        <f t="shared" si="23"/>
        <v>0</v>
      </c>
      <c r="AK34" s="94">
        <f t="shared" si="23"/>
        <v>0</v>
      </c>
      <c r="AL34" s="94">
        <f t="shared" si="23"/>
        <v>0</v>
      </c>
      <c r="AN34" s="146">
        <f>AA34-'[1]3 priedas_asignavimai'!AW101</f>
        <v>0</v>
      </c>
    </row>
    <row r="35" spans="1:40" ht="15" customHeight="1" x14ac:dyDescent="0.25">
      <c r="A35" s="9"/>
      <c r="B35" s="12" t="s">
        <v>4</v>
      </c>
      <c r="C35" s="137">
        <f t="shared" si="3"/>
        <v>0.2</v>
      </c>
      <c r="D35" s="137">
        <f t="shared" si="3"/>
        <v>0</v>
      </c>
      <c r="E35" s="6">
        <v>0.2</v>
      </c>
      <c r="F35" s="6"/>
      <c r="G35" s="6"/>
      <c r="H35" s="6"/>
      <c r="I35" s="6"/>
      <c r="J35" s="6"/>
      <c r="K35" s="6"/>
      <c r="L35" s="6"/>
      <c r="M35" s="6"/>
      <c r="N35" s="6"/>
      <c r="O35" s="137">
        <f t="shared" si="4"/>
        <v>0</v>
      </c>
      <c r="P35" s="137">
        <f t="shared" si="4"/>
        <v>0</v>
      </c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1">
        <f t="shared" si="7"/>
        <v>0.2</v>
      </c>
      <c r="AB35" s="11">
        <f t="shared" si="5"/>
        <v>0</v>
      </c>
      <c r="AC35" s="5">
        <f t="shared" ref="AC35:AL36" si="24">E35+Q35</f>
        <v>0.2</v>
      </c>
      <c r="AD35" s="5">
        <f t="shared" si="24"/>
        <v>0</v>
      </c>
      <c r="AE35" s="5">
        <f t="shared" si="24"/>
        <v>0</v>
      </c>
      <c r="AF35" s="5">
        <f t="shared" si="24"/>
        <v>0</v>
      </c>
      <c r="AG35" s="5">
        <f t="shared" si="24"/>
        <v>0</v>
      </c>
      <c r="AH35" s="5">
        <f t="shared" si="24"/>
        <v>0</v>
      </c>
      <c r="AI35" s="5">
        <f t="shared" si="24"/>
        <v>0</v>
      </c>
      <c r="AJ35" s="5">
        <f t="shared" si="24"/>
        <v>0</v>
      </c>
      <c r="AK35" s="5">
        <f t="shared" si="24"/>
        <v>0</v>
      </c>
      <c r="AL35" s="5">
        <f t="shared" si="24"/>
        <v>0</v>
      </c>
      <c r="AN35" s="146">
        <f>AA35-'[1]3 priedas_asignavimai'!AW102</f>
        <v>0</v>
      </c>
    </row>
    <row r="36" spans="1:40" ht="15" customHeight="1" x14ac:dyDescent="0.25">
      <c r="A36" s="9"/>
      <c r="B36" s="1" t="s">
        <v>5</v>
      </c>
      <c r="C36" s="137">
        <f t="shared" si="3"/>
        <v>0.2</v>
      </c>
      <c r="D36" s="137">
        <f t="shared" si="3"/>
        <v>0</v>
      </c>
      <c r="E36" s="6">
        <v>0.2</v>
      </c>
      <c r="F36" s="6"/>
      <c r="G36" s="6"/>
      <c r="H36" s="6"/>
      <c r="I36" s="6"/>
      <c r="J36" s="6"/>
      <c r="K36" s="6"/>
      <c r="L36" s="6"/>
      <c r="M36" s="6"/>
      <c r="N36" s="6"/>
      <c r="O36" s="137">
        <f t="shared" si="4"/>
        <v>0</v>
      </c>
      <c r="P36" s="137">
        <f t="shared" si="4"/>
        <v>0</v>
      </c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1">
        <f t="shared" si="7"/>
        <v>0.2</v>
      </c>
      <c r="AB36" s="11">
        <f t="shared" si="5"/>
        <v>0</v>
      </c>
      <c r="AC36" s="5">
        <f t="shared" si="24"/>
        <v>0.2</v>
      </c>
      <c r="AD36" s="5">
        <f t="shared" si="24"/>
        <v>0</v>
      </c>
      <c r="AE36" s="5">
        <f t="shared" si="24"/>
        <v>0</v>
      </c>
      <c r="AF36" s="5">
        <f t="shared" si="24"/>
        <v>0</v>
      </c>
      <c r="AG36" s="5">
        <f t="shared" si="24"/>
        <v>0</v>
      </c>
      <c r="AH36" s="5">
        <f t="shared" si="24"/>
        <v>0</v>
      </c>
      <c r="AI36" s="5">
        <f t="shared" si="24"/>
        <v>0</v>
      </c>
      <c r="AJ36" s="5">
        <f t="shared" si="24"/>
        <v>0</v>
      </c>
      <c r="AK36" s="5">
        <f t="shared" si="24"/>
        <v>0</v>
      </c>
      <c r="AL36" s="5">
        <f t="shared" si="24"/>
        <v>0</v>
      </c>
      <c r="AN36" s="146">
        <f>AA36-'[1]3 priedas_asignavimai'!AW105</f>
        <v>0</v>
      </c>
    </row>
    <row r="37" spans="1:40" ht="15" customHeight="1" x14ac:dyDescent="0.25">
      <c r="A37" s="3" t="s">
        <v>13</v>
      </c>
      <c r="B37" s="110" t="s">
        <v>298</v>
      </c>
      <c r="C37" s="137">
        <f t="shared" si="3"/>
        <v>0.7</v>
      </c>
      <c r="D37" s="137">
        <f t="shared" si="3"/>
        <v>0</v>
      </c>
      <c r="E37" s="117">
        <f>E38+E39</f>
        <v>0.1</v>
      </c>
      <c r="F37" s="117">
        <f t="shared" ref="F37:N37" si="25">F38+F39</f>
        <v>0</v>
      </c>
      <c r="G37" s="117">
        <f t="shared" si="25"/>
        <v>0.6</v>
      </c>
      <c r="H37" s="117">
        <f t="shared" si="25"/>
        <v>0</v>
      </c>
      <c r="I37" s="117">
        <f t="shared" si="25"/>
        <v>0</v>
      </c>
      <c r="J37" s="117">
        <f t="shared" si="25"/>
        <v>0</v>
      </c>
      <c r="K37" s="117">
        <f t="shared" si="25"/>
        <v>0</v>
      </c>
      <c r="L37" s="117">
        <f t="shared" si="25"/>
        <v>0</v>
      </c>
      <c r="M37" s="117">
        <f t="shared" si="25"/>
        <v>0</v>
      </c>
      <c r="N37" s="117">
        <f t="shared" si="25"/>
        <v>0</v>
      </c>
      <c r="O37" s="137">
        <f t="shared" si="4"/>
        <v>0</v>
      </c>
      <c r="P37" s="137">
        <f t="shared" si="4"/>
        <v>0</v>
      </c>
      <c r="Q37" s="119">
        <f>Q38+Q39</f>
        <v>0</v>
      </c>
      <c r="R37" s="119">
        <f t="shared" ref="R37:Z37" si="26">R38+R39</f>
        <v>0</v>
      </c>
      <c r="S37" s="119">
        <f t="shared" si="26"/>
        <v>0</v>
      </c>
      <c r="T37" s="119">
        <f t="shared" si="26"/>
        <v>0</v>
      </c>
      <c r="U37" s="119">
        <f t="shared" si="26"/>
        <v>0</v>
      </c>
      <c r="V37" s="119">
        <f t="shared" si="26"/>
        <v>0</v>
      </c>
      <c r="W37" s="119">
        <f t="shared" si="26"/>
        <v>0</v>
      </c>
      <c r="X37" s="119">
        <f t="shared" si="26"/>
        <v>0</v>
      </c>
      <c r="Y37" s="119">
        <f t="shared" si="26"/>
        <v>0</v>
      </c>
      <c r="Z37" s="119">
        <f t="shared" si="26"/>
        <v>0</v>
      </c>
      <c r="AA37" s="11">
        <f t="shared" si="7"/>
        <v>0.7</v>
      </c>
      <c r="AB37" s="11">
        <f t="shared" si="5"/>
        <v>0</v>
      </c>
      <c r="AC37" s="94">
        <f>AC38+AC39</f>
        <v>0.1</v>
      </c>
      <c r="AD37" s="94">
        <f t="shared" ref="AD37:AL37" si="27">AD38+AD39</f>
        <v>0</v>
      </c>
      <c r="AE37" s="94">
        <f t="shared" si="27"/>
        <v>0.6</v>
      </c>
      <c r="AF37" s="94">
        <f t="shared" si="27"/>
        <v>0</v>
      </c>
      <c r="AG37" s="94">
        <f t="shared" si="27"/>
        <v>0</v>
      </c>
      <c r="AH37" s="94">
        <f t="shared" si="27"/>
        <v>0</v>
      </c>
      <c r="AI37" s="94">
        <f t="shared" si="27"/>
        <v>0</v>
      </c>
      <c r="AJ37" s="94">
        <f t="shared" si="27"/>
        <v>0</v>
      </c>
      <c r="AK37" s="94">
        <f t="shared" si="27"/>
        <v>0</v>
      </c>
      <c r="AL37" s="94">
        <f t="shared" si="27"/>
        <v>0</v>
      </c>
      <c r="AN37" s="146">
        <f>AA37-'[1]3 priedas_asignavimai'!AW108</f>
        <v>0</v>
      </c>
    </row>
    <row r="38" spans="1:40" ht="15" customHeight="1" x14ac:dyDescent="0.25">
      <c r="A38" s="9"/>
      <c r="B38" s="12" t="s">
        <v>4</v>
      </c>
      <c r="C38" s="137">
        <f t="shared" si="3"/>
        <v>0.6</v>
      </c>
      <c r="D38" s="137">
        <f t="shared" si="3"/>
        <v>0</v>
      </c>
      <c r="E38" s="6"/>
      <c r="F38" s="6"/>
      <c r="G38" s="6">
        <v>0.6</v>
      </c>
      <c r="H38" s="6"/>
      <c r="I38" s="6"/>
      <c r="J38" s="6"/>
      <c r="K38" s="6"/>
      <c r="L38" s="6"/>
      <c r="M38" s="6"/>
      <c r="N38" s="6"/>
      <c r="O38" s="137">
        <f t="shared" si="4"/>
        <v>0</v>
      </c>
      <c r="P38" s="137">
        <f t="shared" si="4"/>
        <v>0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1">
        <f t="shared" si="7"/>
        <v>0.6</v>
      </c>
      <c r="AB38" s="11">
        <f t="shared" si="5"/>
        <v>0</v>
      </c>
      <c r="AC38" s="5">
        <f t="shared" ref="AC38:AL39" si="28">E38+Q38</f>
        <v>0</v>
      </c>
      <c r="AD38" s="5">
        <f t="shared" si="28"/>
        <v>0</v>
      </c>
      <c r="AE38" s="5">
        <f t="shared" si="28"/>
        <v>0.6</v>
      </c>
      <c r="AF38" s="5">
        <f t="shared" si="28"/>
        <v>0</v>
      </c>
      <c r="AG38" s="5">
        <f t="shared" si="28"/>
        <v>0</v>
      </c>
      <c r="AH38" s="5">
        <f t="shared" si="28"/>
        <v>0</v>
      </c>
      <c r="AI38" s="5">
        <f t="shared" si="28"/>
        <v>0</v>
      </c>
      <c r="AJ38" s="5">
        <f t="shared" si="28"/>
        <v>0</v>
      </c>
      <c r="AK38" s="5">
        <f t="shared" si="28"/>
        <v>0</v>
      </c>
      <c r="AL38" s="5">
        <f t="shared" si="28"/>
        <v>0</v>
      </c>
      <c r="AN38" s="146">
        <f>AA38-'[1]3 priedas_asignavimai'!AW109</f>
        <v>0</v>
      </c>
    </row>
    <row r="39" spans="1:40" ht="15" customHeight="1" x14ac:dyDescent="0.25">
      <c r="A39" s="9"/>
      <c r="B39" s="1" t="s">
        <v>5</v>
      </c>
      <c r="C39" s="137">
        <f t="shared" si="3"/>
        <v>0.1</v>
      </c>
      <c r="D39" s="137">
        <f t="shared" si="3"/>
        <v>0</v>
      </c>
      <c r="E39" s="6">
        <v>0.1</v>
      </c>
      <c r="F39" s="6"/>
      <c r="G39" s="6"/>
      <c r="H39" s="6"/>
      <c r="I39" s="6"/>
      <c r="J39" s="6"/>
      <c r="K39" s="6"/>
      <c r="L39" s="6"/>
      <c r="M39" s="6"/>
      <c r="N39" s="6"/>
      <c r="O39" s="137">
        <f t="shared" si="4"/>
        <v>0</v>
      </c>
      <c r="P39" s="137">
        <f t="shared" si="4"/>
        <v>0</v>
      </c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1">
        <f t="shared" si="7"/>
        <v>0.1</v>
      </c>
      <c r="AB39" s="11">
        <f t="shared" si="5"/>
        <v>0</v>
      </c>
      <c r="AC39" s="5">
        <f t="shared" si="28"/>
        <v>0.1</v>
      </c>
      <c r="AD39" s="5">
        <f t="shared" si="28"/>
        <v>0</v>
      </c>
      <c r="AE39" s="5">
        <f t="shared" si="28"/>
        <v>0</v>
      </c>
      <c r="AF39" s="5">
        <f t="shared" si="28"/>
        <v>0</v>
      </c>
      <c r="AG39" s="5">
        <f t="shared" si="28"/>
        <v>0</v>
      </c>
      <c r="AH39" s="5">
        <f t="shared" si="28"/>
        <v>0</v>
      </c>
      <c r="AI39" s="5">
        <f t="shared" si="28"/>
        <v>0</v>
      </c>
      <c r="AJ39" s="5">
        <f t="shared" si="28"/>
        <v>0</v>
      </c>
      <c r="AK39" s="5">
        <f t="shared" si="28"/>
        <v>0</v>
      </c>
      <c r="AL39" s="5">
        <f t="shared" si="28"/>
        <v>0</v>
      </c>
      <c r="AN39" s="146">
        <f>AA39-'[1]3 priedas_asignavimai'!AW112</f>
        <v>0</v>
      </c>
    </row>
    <row r="40" spans="1:40" ht="15" customHeight="1" x14ac:dyDescent="0.25">
      <c r="A40" s="3" t="s">
        <v>14</v>
      </c>
      <c r="B40" s="110" t="s">
        <v>299</v>
      </c>
      <c r="C40" s="137">
        <f t="shared" si="3"/>
        <v>7.3</v>
      </c>
      <c r="D40" s="137">
        <f t="shared" si="3"/>
        <v>0</v>
      </c>
      <c r="E40" s="117">
        <f>E41</f>
        <v>0.8</v>
      </c>
      <c r="F40" s="117">
        <f t="shared" ref="F40:N40" si="29">F41</f>
        <v>0</v>
      </c>
      <c r="G40" s="117">
        <f t="shared" si="29"/>
        <v>6.5</v>
      </c>
      <c r="H40" s="117">
        <f t="shared" si="29"/>
        <v>0</v>
      </c>
      <c r="I40" s="117">
        <f t="shared" si="29"/>
        <v>0</v>
      </c>
      <c r="J40" s="117">
        <f t="shared" si="29"/>
        <v>0</v>
      </c>
      <c r="K40" s="117">
        <f t="shared" si="29"/>
        <v>0</v>
      </c>
      <c r="L40" s="117">
        <f t="shared" si="29"/>
        <v>0</v>
      </c>
      <c r="M40" s="117">
        <f t="shared" si="29"/>
        <v>0</v>
      </c>
      <c r="N40" s="117">
        <f t="shared" si="29"/>
        <v>0</v>
      </c>
      <c r="O40" s="137">
        <f t="shared" si="4"/>
        <v>0</v>
      </c>
      <c r="P40" s="137">
        <f t="shared" si="4"/>
        <v>0</v>
      </c>
      <c r="Q40" s="119">
        <f>Q41</f>
        <v>0</v>
      </c>
      <c r="R40" s="119">
        <f t="shared" ref="R40:Z40" si="30">R41</f>
        <v>0</v>
      </c>
      <c r="S40" s="119">
        <f t="shared" si="30"/>
        <v>0</v>
      </c>
      <c r="T40" s="119">
        <f t="shared" si="30"/>
        <v>0</v>
      </c>
      <c r="U40" s="119">
        <f t="shared" si="30"/>
        <v>0</v>
      </c>
      <c r="V40" s="119">
        <f t="shared" si="30"/>
        <v>0</v>
      </c>
      <c r="W40" s="119">
        <f t="shared" si="30"/>
        <v>0</v>
      </c>
      <c r="X40" s="119">
        <f t="shared" si="30"/>
        <v>0</v>
      </c>
      <c r="Y40" s="119">
        <f t="shared" si="30"/>
        <v>0</v>
      </c>
      <c r="Z40" s="119">
        <f t="shared" si="30"/>
        <v>0</v>
      </c>
      <c r="AA40" s="11">
        <f t="shared" si="7"/>
        <v>7.3</v>
      </c>
      <c r="AB40" s="11">
        <f t="shared" si="5"/>
        <v>0</v>
      </c>
      <c r="AC40" s="94">
        <f>AC41</f>
        <v>0.8</v>
      </c>
      <c r="AD40" s="94">
        <f t="shared" ref="AD40:AL40" si="31">AD41</f>
        <v>0</v>
      </c>
      <c r="AE40" s="94">
        <f t="shared" si="31"/>
        <v>6.5</v>
      </c>
      <c r="AF40" s="94">
        <f t="shared" si="31"/>
        <v>0</v>
      </c>
      <c r="AG40" s="94">
        <f t="shared" si="31"/>
        <v>0</v>
      </c>
      <c r="AH40" s="94">
        <f t="shared" si="31"/>
        <v>0</v>
      </c>
      <c r="AI40" s="94">
        <f t="shared" si="31"/>
        <v>0</v>
      </c>
      <c r="AJ40" s="94">
        <f t="shared" si="31"/>
        <v>0</v>
      </c>
      <c r="AK40" s="94">
        <f t="shared" si="31"/>
        <v>0</v>
      </c>
      <c r="AL40" s="94">
        <f t="shared" si="31"/>
        <v>0</v>
      </c>
      <c r="AN40" s="146">
        <f>AA40-'[1]3 priedas_asignavimai'!AW115</f>
        <v>0</v>
      </c>
    </row>
    <row r="41" spans="1:40" ht="15" customHeight="1" x14ac:dyDescent="0.25">
      <c r="A41" s="9"/>
      <c r="B41" s="1" t="s">
        <v>5</v>
      </c>
      <c r="C41" s="137">
        <f t="shared" si="3"/>
        <v>7.3</v>
      </c>
      <c r="D41" s="137">
        <f t="shared" si="3"/>
        <v>0</v>
      </c>
      <c r="E41" s="6">
        <v>0.8</v>
      </c>
      <c r="F41" s="6"/>
      <c r="G41" s="6">
        <v>6.5</v>
      </c>
      <c r="H41" s="6"/>
      <c r="I41" s="6"/>
      <c r="J41" s="6"/>
      <c r="K41" s="6"/>
      <c r="L41" s="6"/>
      <c r="M41" s="6"/>
      <c r="N41" s="6"/>
      <c r="O41" s="137">
        <f t="shared" si="4"/>
        <v>0</v>
      </c>
      <c r="P41" s="137">
        <f t="shared" si="4"/>
        <v>0</v>
      </c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1">
        <f t="shared" si="7"/>
        <v>7.3</v>
      </c>
      <c r="AB41" s="11">
        <f t="shared" si="5"/>
        <v>0</v>
      </c>
      <c r="AC41" s="5">
        <f t="shared" ref="AC41:AL41" si="32">E41+Q41</f>
        <v>0.8</v>
      </c>
      <c r="AD41" s="5">
        <f t="shared" si="32"/>
        <v>0</v>
      </c>
      <c r="AE41" s="5">
        <f t="shared" si="32"/>
        <v>6.5</v>
      </c>
      <c r="AF41" s="5">
        <f t="shared" si="32"/>
        <v>0</v>
      </c>
      <c r="AG41" s="5">
        <f t="shared" si="32"/>
        <v>0</v>
      </c>
      <c r="AH41" s="5">
        <f t="shared" si="32"/>
        <v>0</v>
      </c>
      <c r="AI41" s="5">
        <f t="shared" si="32"/>
        <v>0</v>
      </c>
      <c r="AJ41" s="5">
        <f t="shared" si="32"/>
        <v>0</v>
      </c>
      <c r="AK41" s="5">
        <f t="shared" si="32"/>
        <v>0</v>
      </c>
      <c r="AL41" s="5">
        <f t="shared" si="32"/>
        <v>0</v>
      </c>
      <c r="AN41" s="146">
        <f>AA41-'[1]3 priedas_asignavimai'!AW119</f>
        <v>0</v>
      </c>
    </row>
    <row r="42" spans="1:40" ht="15" customHeight="1" x14ac:dyDescent="0.25">
      <c r="A42" s="3" t="s">
        <v>15</v>
      </c>
      <c r="B42" s="110" t="s">
        <v>300</v>
      </c>
      <c r="C42" s="137">
        <f t="shared" si="3"/>
        <v>2</v>
      </c>
      <c r="D42" s="137">
        <f t="shared" si="3"/>
        <v>0</v>
      </c>
      <c r="E42" s="117">
        <f>E43+E44</f>
        <v>0.3</v>
      </c>
      <c r="F42" s="117">
        <f t="shared" ref="F42:N42" si="33">F43+F44</f>
        <v>0</v>
      </c>
      <c r="G42" s="117">
        <f t="shared" si="33"/>
        <v>1.7</v>
      </c>
      <c r="H42" s="117">
        <f t="shared" si="33"/>
        <v>0</v>
      </c>
      <c r="I42" s="117">
        <f t="shared" si="33"/>
        <v>0</v>
      </c>
      <c r="J42" s="117">
        <f t="shared" si="33"/>
        <v>0</v>
      </c>
      <c r="K42" s="117">
        <f t="shared" si="33"/>
        <v>0</v>
      </c>
      <c r="L42" s="117">
        <f t="shared" si="33"/>
        <v>0</v>
      </c>
      <c r="M42" s="117">
        <f t="shared" si="33"/>
        <v>0</v>
      </c>
      <c r="N42" s="117">
        <f t="shared" si="33"/>
        <v>0</v>
      </c>
      <c r="O42" s="137">
        <f t="shared" si="4"/>
        <v>4.9000000000000004</v>
      </c>
      <c r="P42" s="137">
        <f t="shared" si="4"/>
        <v>0</v>
      </c>
      <c r="Q42" s="119">
        <f>Q43+Q44</f>
        <v>4.9000000000000004</v>
      </c>
      <c r="R42" s="119">
        <f t="shared" ref="R42:Z42" si="34">R44</f>
        <v>0</v>
      </c>
      <c r="S42" s="119">
        <f t="shared" si="34"/>
        <v>0</v>
      </c>
      <c r="T42" s="119">
        <f t="shared" si="34"/>
        <v>0</v>
      </c>
      <c r="U42" s="119">
        <f t="shared" si="34"/>
        <v>0</v>
      </c>
      <c r="V42" s="119">
        <f t="shared" si="34"/>
        <v>0</v>
      </c>
      <c r="W42" s="119">
        <f t="shared" si="34"/>
        <v>0</v>
      </c>
      <c r="X42" s="119">
        <f t="shared" si="34"/>
        <v>0</v>
      </c>
      <c r="Y42" s="119">
        <f t="shared" si="34"/>
        <v>0</v>
      </c>
      <c r="Z42" s="119">
        <f t="shared" si="34"/>
        <v>0</v>
      </c>
      <c r="AA42" s="11">
        <f t="shared" si="7"/>
        <v>6.9</v>
      </c>
      <c r="AB42" s="11">
        <f t="shared" si="5"/>
        <v>0</v>
      </c>
      <c r="AC42" s="94">
        <f>AC43+AC44</f>
        <v>5.2</v>
      </c>
      <c r="AD42" s="94">
        <f t="shared" ref="AD42:AL42" si="35">AD43+AD44</f>
        <v>0</v>
      </c>
      <c r="AE42" s="94">
        <f t="shared" si="35"/>
        <v>1.7</v>
      </c>
      <c r="AF42" s="94">
        <f t="shared" si="35"/>
        <v>0</v>
      </c>
      <c r="AG42" s="94">
        <f t="shared" si="35"/>
        <v>0</v>
      </c>
      <c r="AH42" s="94">
        <f t="shared" si="35"/>
        <v>0</v>
      </c>
      <c r="AI42" s="94">
        <f t="shared" si="35"/>
        <v>0</v>
      </c>
      <c r="AJ42" s="94">
        <f t="shared" si="35"/>
        <v>0</v>
      </c>
      <c r="AK42" s="94">
        <f t="shared" si="35"/>
        <v>0</v>
      </c>
      <c r="AL42" s="94">
        <f t="shared" si="35"/>
        <v>0</v>
      </c>
      <c r="AN42" s="146">
        <f>AA42-'[1]3 priedas_asignavimai'!AW122</f>
        <v>0</v>
      </c>
    </row>
    <row r="43" spans="1:40" ht="15" customHeight="1" x14ac:dyDescent="0.25">
      <c r="A43" s="9"/>
      <c r="B43" s="12" t="s">
        <v>4</v>
      </c>
      <c r="C43" s="137">
        <f t="shared" si="3"/>
        <v>0</v>
      </c>
      <c r="D43" s="137">
        <f t="shared" si="3"/>
        <v>0</v>
      </c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37">
        <f t="shared" si="4"/>
        <v>4.9000000000000004</v>
      </c>
      <c r="P43" s="137">
        <f t="shared" si="4"/>
        <v>0</v>
      </c>
      <c r="Q43" s="119">
        <v>4.9000000000000004</v>
      </c>
      <c r="R43" s="119"/>
      <c r="S43" s="119"/>
      <c r="T43" s="119"/>
      <c r="U43" s="119"/>
      <c r="V43" s="119"/>
      <c r="W43" s="119"/>
      <c r="X43" s="119"/>
      <c r="Y43" s="119"/>
      <c r="Z43" s="119"/>
      <c r="AA43" s="11">
        <f t="shared" si="7"/>
        <v>4.9000000000000004</v>
      </c>
      <c r="AB43" s="11">
        <f t="shared" si="5"/>
        <v>0</v>
      </c>
      <c r="AC43" s="5">
        <f t="shared" ref="AC43:AL44" si="36">E43+Q43</f>
        <v>4.9000000000000004</v>
      </c>
      <c r="AD43" s="5">
        <f t="shared" si="36"/>
        <v>0</v>
      </c>
      <c r="AE43" s="5">
        <f t="shared" si="36"/>
        <v>0</v>
      </c>
      <c r="AF43" s="5">
        <f t="shared" si="36"/>
        <v>0</v>
      </c>
      <c r="AG43" s="5">
        <f t="shared" si="36"/>
        <v>0</v>
      </c>
      <c r="AH43" s="5">
        <f t="shared" si="36"/>
        <v>0</v>
      </c>
      <c r="AI43" s="5">
        <f t="shared" si="36"/>
        <v>0</v>
      </c>
      <c r="AJ43" s="5">
        <f t="shared" si="36"/>
        <v>0</v>
      </c>
      <c r="AK43" s="5">
        <f t="shared" si="36"/>
        <v>0</v>
      </c>
      <c r="AL43" s="5">
        <f t="shared" si="36"/>
        <v>0</v>
      </c>
      <c r="AN43" s="146"/>
    </row>
    <row r="44" spans="1:40" ht="15" customHeight="1" x14ac:dyDescent="0.25">
      <c r="A44" s="9"/>
      <c r="B44" s="1" t="s">
        <v>5</v>
      </c>
      <c r="C44" s="137">
        <f t="shared" si="3"/>
        <v>2</v>
      </c>
      <c r="D44" s="137">
        <f t="shared" si="3"/>
        <v>0</v>
      </c>
      <c r="E44" s="6">
        <v>0.3</v>
      </c>
      <c r="F44" s="6"/>
      <c r="G44" s="6">
        <v>1.7</v>
      </c>
      <c r="H44" s="6"/>
      <c r="I44" s="6"/>
      <c r="J44" s="6"/>
      <c r="K44" s="6"/>
      <c r="L44" s="6"/>
      <c r="M44" s="6"/>
      <c r="N44" s="6"/>
      <c r="O44" s="137">
        <f t="shared" si="4"/>
        <v>0</v>
      </c>
      <c r="P44" s="137">
        <f t="shared" si="4"/>
        <v>0</v>
      </c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1">
        <f t="shared" si="7"/>
        <v>2</v>
      </c>
      <c r="AB44" s="11">
        <f t="shared" si="5"/>
        <v>0</v>
      </c>
      <c r="AC44" s="5">
        <f t="shared" si="36"/>
        <v>0.3</v>
      </c>
      <c r="AD44" s="5">
        <f t="shared" si="36"/>
        <v>0</v>
      </c>
      <c r="AE44" s="5">
        <f t="shared" si="36"/>
        <v>1.7</v>
      </c>
      <c r="AF44" s="5">
        <f t="shared" si="36"/>
        <v>0</v>
      </c>
      <c r="AG44" s="5">
        <f t="shared" si="36"/>
        <v>0</v>
      </c>
      <c r="AH44" s="5">
        <f t="shared" si="36"/>
        <v>0</v>
      </c>
      <c r="AI44" s="5">
        <f t="shared" si="36"/>
        <v>0</v>
      </c>
      <c r="AJ44" s="5">
        <f t="shared" si="36"/>
        <v>0</v>
      </c>
      <c r="AK44" s="5">
        <f t="shared" si="36"/>
        <v>0</v>
      </c>
      <c r="AL44" s="5">
        <f t="shared" si="36"/>
        <v>0</v>
      </c>
      <c r="AN44" s="146">
        <f>AA44-'[1]3 priedas_asignavimai'!AW126</f>
        <v>0</v>
      </c>
    </row>
    <row r="45" spans="1:40" ht="15" customHeight="1" x14ac:dyDescent="0.25">
      <c r="A45" s="3" t="s">
        <v>16</v>
      </c>
      <c r="B45" s="110" t="s">
        <v>301</v>
      </c>
      <c r="C45" s="137">
        <f t="shared" si="3"/>
        <v>8.1</v>
      </c>
      <c r="D45" s="137">
        <f t="shared" si="3"/>
        <v>0</v>
      </c>
      <c r="E45" s="117">
        <f t="shared" ref="E45:N45" si="37">E46</f>
        <v>3.4</v>
      </c>
      <c r="F45" s="117">
        <f t="shared" si="37"/>
        <v>0</v>
      </c>
      <c r="G45" s="117">
        <f t="shared" si="37"/>
        <v>4.7</v>
      </c>
      <c r="H45" s="117">
        <f t="shared" si="37"/>
        <v>0</v>
      </c>
      <c r="I45" s="117">
        <f t="shared" si="37"/>
        <v>0</v>
      </c>
      <c r="J45" s="117">
        <f t="shared" si="37"/>
        <v>0</v>
      </c>
      <c r="K45" s="117">
        <f t="shared" si="37"/>
        <v>0</v>
      </c>
      <c r="L45" s="117">
        <f t="shared" si="37"/>
        <v>0</v>
      </c>
      <c r="M45" s="117">
        <f t="shared" si="37"/>
        <v>0</v>
      </c>
      <c r="N45" s="117">
        <f t="shared" si="37"/>
        <v>0</v>
      </c>
      <c r="O45" s="137">
        <f t="shared" si="4"/>
        <v>0</v>
      </c>
      <c r="P45" s="137">
        <f t="shared" si="4"/>
        <v>0</v>
      </c>
      <c r="Q45" s="119">
        <f t="shared" ref="Q45:Z45" si="38">Q46</f>
        <v>0</v>
      </c>
      <c r="R45" s="119">
        <f t="shared" si="38"/>
        <v>0</v>
      </c>
      <c r="S45" s="119">
        <f t="shared" si="38"/>
        <v>0</v>
      </c>
      <c r="T45" s="119">
        <f t="shared" si="38"/>
        <v>0</v>
      </c>
      <c r="U45" s="119">
        <f t="shared" si="38"/>
        <v>0</v>
      </c>
      <c r="V45" s="119">
        <f t="shared" si="38"/>
        <v>0</v>
      </c>
      <c r="W45" s="119">
        <f t="shared" si="38"/>
        <v>0</v>
      </c>
      <c r="X45" s="119">
        <f t="shared" si="38"/>
        <v>0</v>
      </c>
      <c r="Y45" s="119">
        <f t="shared" si="38"/>
        <v>0</v>
      </c>
      <c r="Z45" s="119">
        <f t="shared" si="38"/>
        <v>0</v>
      </c>
      <c r="AA45" s="11">
        <f t="shared" si="7"/>
        <v>8.1</v>
      </c>
      <c r="AB45" s="11">
        <f t="shared" si="5"/>
        <v>0</v>
      </c>
      <c r="AC45" s="94">
        <f t="shared" ref="AC45:AL45" si="39">AC46</f>
        <v>3.4</v>
      </c>
      <c r="AD45" s="94">
        <f t="shared" si="39"/>
        <v>0</v>
      </c>
      <c r="AE45" s="94">
        <f t="shared" si="39"/>
        <v>4.7</v>
      </c>
      <c r="AF45" s="94">
        <f t="shared" si="39"/>
        <v>0</v>
      </c>
      <c r="AG45" s="94">
        <f t="shared" si="39"/>
        <v>0</v>
      </c>
      <c r="AH45" s="94">
        <f t="shared" si="39"/>
        <v>0</v>
      </c>
      <c r="AI45" s="94">
        <f t="shared" si="39"/>
        <v>0</v>
      </c>
      <c r="AJ45" s="94">
        <f t="shared" si="39"/>
        <v>0</v>
      </c>
      <c r="AK45" s="94">
        <f t="shared" si="39"/>
        <v>0</v>
      </c>
      <c r="AL45" s="94">
        <f t="shared" si="39"/>
        <v>0</v>
      </c>
      <c r="AN45" s="146">
        <f>AA45-'[1]3 priedas_asignavimai'!AW129</f>
        <v>0</v>
      </c>
    </row>
    <row r="46" spans="1:40" ht="15" customHeight="1" x14ac:dyDescent="0.25">
      <c r="A46" s="9"/>
      <c r="B46" s="1" t="s">
        <v>5</v>
      </c>
      <c r="C46" s="137">
        <f t="shared" si="3"/>
        <v>8.1</v>
      </c>
      <c r="D46" s="137">
        <f t="shared" si="3"/>
        <v>0</v>
      </c>
      <c r="E46" s="6">
        <v>3.4</v>
      </c>
      <c r="F46" s="6"/>
      <c r="G46" s="6">
        <v>4.7</v>
      </c>
      <c r="H46" s="6"/>
      <c r="I46" s="6"/>
      <c r="J46" s="6"/>
      <c r="K46" s="6"/>
      <c r="L46" s="6"/>
      <c r="M46" s="6"/>
      <c r="N46" s="6"/>
      <c r="O46" s="137">
        <f t="shared" si="4"/>
        <v>0</v>
      </c>
      <c r="P46" s="137">
        <f t="shared" si="4"/>
        <v>0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1">
        <f t="shared" si="7"/>
        <v>8.1</v>
      </c>
      <c r="AB46" s="11">
        <f t="shared" si="5"/>
        <v>0</v>
      </c>
      <c r="AC46" s="5">
        <f t="shared" ref="AC46:AL46" si="40">E46+Q46</f>
        <v>3.4</v>
      </c>
      <c r="AD46" s="5">
        <f t="shared" si="40"/>
        <v>0</v>
      </c>
      <c r="AE46" s="5">
        <f t="shared" si="40"/>
        <v>4.7</v>
      </c>
      <c r="AF46" s="5">
        <f t="shared" si="40"/>
        <v>0</v>
      </c>
      <c r="AG46" s="5">
        <f t="shared" si="40"/>
        <v>0</v>
      </c>
      <c r="AH46" s="5">
        <f t="shared" si="40"/>
        <v>0</v>
      </c>
      <c r="AI46" s="5">
        <f t="shared" si="40"/>
        <v>0</v>
      </c>
      <c r="AJ46" s="5">
        <f t="shared" si="40"/>
        <v>0</v>
      </c>
      <c r="AK46" s="5">
        <f t="shared" si="40"/>
        <v>0</v>
      </c>
      <c r="AL46" s="5">
        <f t="shared" si="40"/>
        <v>0</v>
      </c>
      <c r="AN46" s="146">
        <f>AA46-'[1]3 priedas_asignavimai'!AW133</f>
        <v>0</v>
      </c>
    </row>
    <row r="47" spans="1:40" ht="15" hidden="1" customHeight="1" x14ac:dyDescent="0.25">
      <c r="A47" s="3" t="s">
        <v>17</v>
      </c>
      <c r="B47" s="110" t="s">
        <v>302</v>
      </c>
      <c r="C47" s="137">
        <f t="shared" si="3"/>
        <v>0</v>
      </c>
      <c r="D47" s="137">
        <f t="shared" si="3"/>
        <v>0</v>
      </c>
      <c r="E47" s="117">
        <f t="shared" ref="E47:N47" si="41">E48</f>
        <v>0</v>
      </c>
      <c r="F47" s="117">
        <f t="shared" si="41"/>
        <v>0</v>
      </c>
      <c r="G47" s="117">
        <f t="shared" si="41"/>
        <v>0</v>
      </c>
      <c r="H47" s="117">
        <f t="shared" si="41"/>
        <v>0</v>
      </c>
      <c r="I47" s="117">
        <f t="shared" si="41"/>
        <v>0</v>
      </c>
      <c r="J47" s="117">
        <f t="shared" si="41"/>
        <v>0</v>
      </c>
      <c r="K47" s="117">
        <f t="shared" si="41"/>
        <v>0</v>
      </c>
      <c r="L47" s="117">
        <f t="shared" si="41"/>
        <v>0</v>
      </c>
      <c r="M47" s="117">
        <f t="shared" si="41"/>
        <v>0</v>
      </c>
      <c r="N47" s="117">
        <f t="shared" si="41"/>
        <v>0</v>
      </c>
      <c r="O47" s="137">
        <f t="shared" si="4"/>
        <v>0</v>
      </c>
      <c r="P47" s="137">
        <f t="shared" si="4"/>
        <v>0</v>
      </c>
      <c r="Q47" s="119">
        <f t="shared" ref="Q47:Z47" si="42">Q48</f>
        <v>0</v>
      </c>
      <c r="R47" s="119">
        <f t="shared" si="42"/>
        <v>0</v>
      </c>
      <c r="S47" s="119">
        <f t="shared" si="42"/>
        <v>0</v>
      </c>
      <c r="T47" s="119">
        <f t="shared" si="42"/>
        <v>0</v>
      </c>
      <c r="U47" s="119">
        <f t="shared" si="42"/>
        <v>0</v>
      </c>
      <c r="V47" s="119">
        <f t="shared" si="42"/>
        <v>0</v>
      </c>
      <c r="W47" s="119">
        <f t="shared" si="42"/>
        <v>0</v>
      </c>
      <c r="X47" s="119">
        <f t="shared" si="42"/>
        <v>0</v>
      </c>
      <c r="Y47" s="119">
        <f t="shared" si="42"/>
        <v>0</v>
      </c>
      <c r="Z47" s="119">
        <f t="shared" si="42"/>
        <v>0</v>
      </c>
      <c r="AA47" s="11">
        <f t="shared" si="7"/>
        <v>0</v>
      </c>
      <c r="AB47" s="11">
        <f t="shared" si="5"/>
        <v>0</v>
      </c>
      <c r="AC47" s="94">
        <f t="shared" ref="AC47:AL47" si="43">AC48</f>
        <v>0</v>
      </c>
      <c r="AD47" s="94">
        <f t="shared" si="43"/>
        <v>0</v>
      </c>
      <c r="AE47" s="94">
        <f t="shared" si="43"/>
        <v>0</v>
      </c>
      <c r="AF47" s="94">
        <f t="shared" si="43"/>
        <v>0</v>
      </c>
      <c r="AG47" s="94">
        <f t="shared" si="43"/>
        <v>0</v>
      </c>
      <c r="AH47" s="94">
        <f t="shared" si="43"/>
        <v>0</v>
      </c>
      <c r="AI47" s="94">
        <f t="shared" si="43"/>
        <v>0</v>
      </c>
      <c r="AJ47" s="94">
        <f t="shared" si="43"/>
        <v>0</v>
      </c>
      <c r="AK47" s="94">
        <f t="shared" si="43"/>
        <v>0</v>
      </c>
      <c r="AL47" s="94">
        <f t="shared" si="43"/>
        <v>0</v>
      </c>
      <c r="AN47" s="146"/>
    </row>
    <row r="48" spans="1:40" ht="15" hidden="1" customHeight="1" x14ac:dyDescent="0.25">
      <c r="A48" s="9"/>
      <c r="B48" s="1" t="s">
        <v>5</v>
      </c>
      <c r="C48" s="137">
        <f t="shared" si="3"/>
        <v>0</v>
      </c>
      <c r="D48" s="137">
        <f t="shared" si="3"/>
        <v>0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137">
        <f t="shared" si="4"/>
        <v>0</v>
      </c>
      <c r="P48" s="137">
        <f t="shared" si="4"/>
        <v>0</v>
      </c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1">
        <f t="shared" si="7"/>
        <v>0</v>
      </c>
      <c r="AB48" s="11">
        <f t="shared" si="5"/>
        <v>0</v>
      </c>
      <c r="AC48" s="5">
        <f t="shared" ref="AC48:AL48" si="44">E48+Q48</f>
        <v>0</v>
      </c>
      <c r="AD48" s="5">
        <f t="shared" si="44"/>
        <v>0</v>
      </c>
      <c r="AE48" s="5">
        <f t="shared" si="44"/>
        <v>0</v>
      </c>
      <c r="AF48" s="5">
        <f t="shared" si="44"/>
        <v>0</v>
      </c>
      <c r="AG48" s="5">
        <f t="shared" si="44"/>
        <v>0</v>
      </c>
      <c r="AH48" s="5">
        <f t="shared" si="44"/>
        <v>0</v>
      </c>
      <c r="AI48" s="5">
        <f t="shared" si="44"/>
        <v>0</v>
      </c>
      <c r="AJ48" s="5">
        <f t="shared" si="44"/>
        <v>0</v>
      </c>
      <c r="AK48" s="5">
        <f t="shared" si="44"/>
        <v>0</v>
      </c>
      <c r="AL48" s="5">
        <f t="shared" si="44"/>
        <v>0</v>
      </c>
      <c r="AN48" s="146"/>
    </row>
    <row r="49" spans="1:40" ht="15" customHeight="1" x14ac:dyDescent="0.25">
      <c r="A49" s="3" t="s">
        <v>17</v>
      </c>
      <c r="B49" s="110" t="s">
        <v>303</v>
      </c>
      <c r="C49" s="137">
        <f t="shared" si="3"/>
        <v>1.5</v>
      </c>
      <c r="D49" s="137">
        <f t="shared" si="3"/>
        <v>0</v>
      </c>
      <c r="E49" s="117">
        <f t="shared" ref="E49:N49" si="45">E50</f>
        <v>0.3</v>
      </c>
      <c r="F49" s="117">
        <f t="shared" si="45"/>
        <v>0</v>
      </c>
      <c r="G49" s="117">
        <f t="shared" si="45"/>
        <v>1.2</v>
      </c>
      <c r="H49" s="117">
        <f t="shared" si="45"/>
        <v>0</v>
      </c>
      <c r="I49" s="117">
        <f t="shared" si="45"/>
        <v>0</v>
      </c>
      <c r="J49" s="117">
        <f t="shared" si="45"/>
        <v>0</v>
      </c>
      <c r="K49" s="117">
        <f t="shared" si="45"/>
        <v>0</v>
      </c>
      <c r="L49" s="117">
        <f t="shared" si="45"/>
        <v>0</v>
      </c>
      <c r="M49" s="117">
        <f t="shared" si="45"/>
        <v>0</v>
      </c>
      <c r="N49" s="117">
        <f t="shared" si="45"/>
        <v>0</v>
      </c>
      <c r="O49" s="137">
        <f t="shared" si="4"/>
        <v>0</v>
      </c>
      <c r="P49" s="137">
        <f t="shared" si="4"/>
        <v>0</v>
      </c>
      <c r="Q49" s="119">
        <f t="shared" ref="Q49:Z49" si="46">Q50</f>
        <v>0</v>
      </c>
      <c r="R49" s="119">
        <f t="shared" si="46"/>
        <v>0</v>
      </c>
      <c r="S49" s="119">
        <f t="shared" si="46"/>
        <v>0</v>
      </c>
      <c r="T49" s="119">
        <f t="shared" si="46"/>
        <v>0</v>
      </c>
      <c r="U49" s="119">
        <f t="shared" si="46"/>
        <v>0</v>
      </c>
      <c r="V49" s="119">
        <f t="shared" si="46"/>
        <v>0</v>
      </c>
      <c r="W49" s="119">
        <f t="shared" si="46"/>
        <v>0</v>
      </c>
      <c r="X49" s="119">
        <f t="shared" si="46"/>
        <v>0</v>
      </c>
      <c r="Y49" s="119">
        <f t="shared" si="46"/>
        <v>0</v>
      </c>
      <c r="Z49" s="119">
        <f t="shared" si="46"/>
        <v>0</v>
      </c>
      <c r="AA49" s="11">
        <f t="shared" si="7"/>
        <v>1.5</v>
      </c>
      <c r="AB49" s="11">
        <f t="shared" si="5"/>
        <v>0</v>
      </c>
      <c r="AC49" s="94">
        <f t="shared" ref="AC49:AL49" si="47">AC50</f>
        <v>0.3</v>
      </c>
      <c r="AD49" s="94">
        <f t="shared" si="47"/>
        <v>0</v>
      </c>
      <c r="AE49" s="94">
        <f t="shared" si="47"/>
        <v>1.2</v>
      </c>
      <c r="AF49" s="94">
        <f t="shared" si="47"/>
        <v>0</v>
      </c>
      <c r="AG49" s="94">
        <f t="shared" si="47"/>
        <v>0</v>
      </c>
      <c r="AH49" s="94">
        <f t="shared" si="47"/>
        <v>0</v>
      </c>
      <c r="AI49" s="94">
        <f t="shared" si="47"/>
        <v>0</v>
      </c>
      <c r="AJ49" s="94">
        <f t="shared" si="47"/>
        <v>0</v>
      </c>
      <c r="AK49" s="94">
        <f t="shared" si="47"/>
        <v>0</v>
      </c>
      <c r="AL49" s="94">
        <f t="shared" si="47"/>
        <v>0</v>
      </c>
      <c r="AN49" s="146">
        <f>AA49-'[1]3 priedas_asignavimai'!AW143</f>
        <v>0</v>
      </c>
    </row>
    <row r="50" spans="1:40" ht="15" customHeight="1" x14ac:dyDescent="0.25">
      <c r="A50" s="9"/>
      <c r="B50" s="1" t="s">
        <v>5</v>
      </c>
      <c r="C50" s="137">
        <f t="shared" si="3"/>
        <v>1.5</v>
      </c>
      <c r="D50" s="137">
        <f t="shared" si="3"/>
        <v>0</v>
      </c>
      <c r="E50" s="6">
        <v>0.3</v>
      </c>
      <c r="F50" s="6"/>
      <c r="G50" s="6">
        <v>1.2</v>
      </c>
      <c r="H50" s="6"/>
      <c r="I50" s="6"/>
      <c r="J50" s="6"/>
      <c r="K50" s="6"/>
      <c r="L50" s="6"/>
      <c r="M50" s="6"/>
      <c r="N50" s="6"/>
      <c r="O50" s="137">
        <f t="shared" si="4"/>
        <v>0</v>
      </c>
      <c r="P50" s="137">
        <f t="shared" si="4"/>
        <v>0</v>
      </c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1">
        <f t="shared" si="7"/>
        <v>1.5</v>
      </c>
      <c r="AB50" s="11">
        <f t="shared" si="5"/>
        <v>0</v>
      </c>
      <c r="AC50" s="5">
        <f t="shared" ref="AC50:AL50" si="48">E50+Q50</f>
        <v>0.3</v>
      </c>
      <c r="AD50" s="5">
        <f t="shared" si="48"/>
        <v>0</v>
      </c>
      <c r="AE50" s="5">
        <f t="shared" si="48"/>
        <v>1.2</v>
      </c>
      <c r="AF50" s="5">
        <f t="shared" si="48"/>
        <v>0</v>
      </c>
      <c r="AG50" s="5">
        <f t="shared" si="48"/>
        <v>0</v>
      </c>
      <c r="AH50" s="5">
        <f t="shared" si="48"/>
        <v>0</v>
      </c>
      <c r="AI50" s="5">
        <f t="shared" si="48"/>
        <v>0</v>
      </c>
      <c r="AJ50" s="5">
        <f t="shared" si="48"/>
        <v>0</v>
      </c>
      <c r="AK50" s="5">
        <f t="shared" si="48"/>
        <v>0</v>
      </c>
      <c r="AL50" s="5">
        <f t="shared" si="48"/>
        <v>0</v>
      </c>
      <c r="AN50" s="146">
        <f>AA50-'[1]3 priedas_asignavimai'!AW147</f>
        <v>0</v>
      </c>
    </row>
    <row r="51" spans="1:40" ht="15" customHeight="1" x14ac:dyDescent="0.25">
      <c r="A51" s="3" t="s">
        <v>18</v>
      </c>
      <c r="B51" s="110" t="s">
        <v>304</v>
      </c>
      <c r="C51" s="137">
        <f t="shared" si="3"/>
        <v>10.6</v>
      </c>
      <c r="D51" s="137">
        <f t="shared" si="3"/>
        <v>0</v>
      </c>
      <c r="E51" s="117">
        <f t="shared" ref="E51:N53" si="49">E52</f>
        <v>10.6</v>
      </c>
      <c r="F51" s="117">
        <f t="shared" si="49"/>
        <v>0</v>
      </c>
      <c r="G51" s="117">
        <f t="shared" si="49"/>
        <v>0</v>
      </c>
      <c r="H51" s="117">
        <f t="shared" si="49"/>
        <v>0</v>
      </c>
      <c r="I51" s="117">
        <f t="shared" si="49"/>
        <v>0</v>
      </c>
      <c r="J51" s="117">
        <f t="shared" si="49"/>
        <v>0</v>
      </c>
      <c r="K51" s="117">
        <f t="shared" si="49"/>
        <v>0</v>
      </c>
      <c r="L51" s="117">
        <f t="shared" si="49"/>
        <v>0</v>
      </c>
      <c r="M51" s="117">
        <f t="shared" si="49"/>
        <v>0</v>
      </c>
      <c r="N51" s="117">
        <f t="shared" si="49"/>
        <v>0</v>
      </c>
      <c r="O51" s="137">
        <f t="shared" si="4"/>
        <v>0</v>
      </c>
      <c r="P51" s="137">
        <f t="shared" si="4"/>
        <v>0</v>
      </c>
      <c r="Q51" s="119">
        <f t="shared" ref="Q51:Z53" si="50">Q52</f>
        <v>0</v>
      </c>
      <c r="R51" s="119">
        <f t="shared" si="50"/>
        <v>0</v>
      </c>
      <c r="S51" s="119">
        <f t="shared" si="50"/>
        <v>0</v>
      </c>
      <c r="T51" s="119">
        <f t="shared" si="50"/>
        <v>0</v>
      </c>
      <c r="U51" s="119">
        <f t="shared" si="50"/>
        <v>0</v>
      </c>
      <c r="V51" s="119">
        <f t="shared" si="50"/>
        <v>0</v>
      </c>
      <c r="W51" s="119">
        <f t="shared" si="50"/>
        <v>0</v>
      </c>
      <c r="X51" s="119">
        <f t="shared" si="50"/>
        <v>0</v>
      </c>
      <c r="Y51" s="119">
        <f t="shared" si="50"/>
        <v>0</v>
      </c>
      <c r="Z51" s="119">
        <f t="shared" si="50"/>
        <v>0</v>
      </c>
      <c r="AA51" s="11">
        <f t="shared" si="7"/>
        <v>10.6</v>
      </c>
      <c r="AB51" s="11">
        <f t="shared" si="5"/>
        <v>0</v>
      </c>
      <c r="AC51" s="94">
        <f t="shared" ref="AC51:AL53" si="51">AC52</f>
        <v>10.6</v>
      </c>
      <c r="AD51" s="94">
        <f t="shared" si="51"/>
        <v>0</v>
      </c>
      <c r="AE51" s="94">
        <f t="shared" si="51"/>
        <v>0</v>
      </c>
      <c r="AF51" s="94">
        <f t="shared" si="51"/>
        <v>0</v>
      </c>
      <c r="AG51" s="94">
        <f t="shared" si="51"/>
        <v>0</v>
      </c>
      <c r="AH51" s="94">
        <f t="shared" si="51"/>
        <v>0</v>
      </c>
      <c r="AI51" s="94">
        <f t="shared" si="51"/>
        <v>0</v>
      </c>
      <c r="AJ51" s="94">
        <f t="shared" si="51"/>
        <v>0</v>
      </c>
      <c r="AK51" s="94">
        <f t="shared" si="51"/>
        <v>0</v>
      </c>
      <c r="AL51" s="94">
        <f t="shared" si="51"/>
        <v>0</v>
      </c>
      <c r="AN51" s="146">
        <f>AA51-'[1]3 priedas_asignavimai'!AW150</f>
        <v>0</v>
      </c>
    </row>
    <row r="52" spans="1:40" ht="15" customHeight="1" x14ac:dyDescent="0.25">
      <c r="A52" s="24"/>
      <c r="B52" s="1" t="s">
        <v>5</v>
      </c>
      <c r="C52" s="137">
        <f t="shared" si="3"/>
        <v>10.6</v>
      </c>
      <c r="D52" s="137">
        <f t="shared" si="3"/>
        <v>0</v>
      </c>
      <c r="E52" s="6">
        <v>10.6</v>
      </c>
      <c r="F52" s="6"/>
      <c r="G52" s="6"/>
      <c r="H52" s="6"/>
      <c r="I52" s="6"/>
      <c r="J52" s="6"/>
      <c r="K52" s="6"/>
      <c r="L52" s="6"/>
      <c r="M52" s="6"/>
      <c r="N52" s="6"/>
      <c r="O52" s="137">
        <f t="shared" si="4"/>
        <v>0</v>
      </c>
      <c r="P52" s="137">
        <f t="shared" si="4"/>
        <v>0</v>
      </c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1">
        <f t="shared" si="7"/>
        <v>10.6</v>
      </c>
      <c r="AB52" s="11">
        <f t="shared" si="5"/>
        <v>0</v>
      </c>
      <c r="AC52" s="5">
        <f t="shared" ref="AC52:AL52" si="52">E52+Q52</f>
        <v>10.6</v>
      </c>
      <c r="AD52" s="5">
        <f t="shared" si="52"/>
        <v>0</v>
      </c>
      <c r="AE52" s="5">
        <f t="shared" si="52"/>
        <v>0</v>
      </c>
      <c r="AF52" s="5">
        <f t="shared" si="52"/>
        <v>0</v>
      </c>
      <c r="AG52" s="5">
        <f t="shared" si="52"/>
        <v>0</v>
      </c>
      <c r="AH52" s="5">
        <f t="shared" si="52"/>
        <v>0</v>
      </c>
      <c r="AI52" s="5">
        <f t="shared" si="52"/>
        <v>0</v>
      </c>
      <c r="AJ52" s="5">
        <f t="shared" si="52"/>
        <v>0</v>
      </c>
      <c r="AK52" s="5">
        <f t="shared" si="52"/>
        <v>0</v>
      </c>
      <c r="AL52" s="5">
        <f t="shared" si="52"/>
        <v>0</v>
      </c>
      <c r="AN52" s="146">
        <f>AA52-'[1]3 priedas_asignavimai'!AW154</f>
        <v>0</v>
      </c>
    </row>
    <row r="53" spans="1:40" ht="15" customHeight="1" x14ac:dyDescent="0.25">
      <c r="A53" s="3" t="s">
        <v>19</v>
      </c>
      <c r="B53" s="108" t="s">
        <v>306</v>
      </c>
      <c r="C53" s="137">
        <f t="shared" si="3"/>
        <v>3.7</v>
      </c>
      <c r="D53" s="137">
        <f t="shared" si="3"/>
        <v>0</v>
      </c>
      <c r="E53" s="117">
        <f t="shared" si="49"/>
        <v>3.7</v>
      </c>
      <c r="F53" s="117">
        <f t="shared" si="49"/>
        <v>0</v>
      </c>
      <c r="G53" s="117">
        <f t="shared" si="49"/>
        <v>0</v>
      </c>
      <c r="H53" s="117">
        <f t="shared" si="49"/>
        <v>0</v>
      </c>
      <c r="I53" s="117">
        <f t="shared" si="49"/>
        <v>0</v>
      </c>
      <c r="J53" s="117">
        <f t="shared" si="49"/>
        <v>0</v>
      </c>
      <c r="K53" s="117">
        <f t="shared" si="49"/>
        <v>0</v>
      </c>
      <c r="L53" s="117">
        <f t="shared" si="49"/>
        <v>0</v>
      </c>
      <c r="M53" s="117">
        <f t="shared" si="49"/>
        <v>0</v>
      </c>
      <c r="N53" s="117">
        <f t="shared" si="49"/>
        <v>0</v>
      </c>
      <c r="O53" s="137">
        <f t="shared" si="4"/>
        <v>0</v>
      </c>
      <c r="P53" s="137">
        <f t="shared" si="4"/>
        <v>0</v>
      </c>
      <c r="Q53" s="119">
        <f t="shared" si="50"/>
        <v>0</v>
      </c>
      <c r="R53" s="119">
        <f t="shared" si="50"/>
        <v>0</v>
      </c>
      <c r="S53" s="119">
        <f t="shared" si="50"/>
        <v>0</v>
      </c>
      <c r="T53" s="119">
        <f t="shared" si="50"/>
        <v>0</v>
      </c>
      <c r="U53" s="119">
        <f t="shared" si="50"/>
        <v>0</v>
      </c>
      <c r="V53" s="119">
        <f t="shared" si="50"/>
        <v>0</v>
      </c>
      <c r="W53" s="119">
        <f t="shared" si="50"/>
        <v>0</v>
      </c>
      <c r="X53" s="119">
        <f t="shared" si="50"/>
        <v>0</v>
      </c>
      <c r="Y53" s="119">
        <f t="shared" si="50"/>
        <v>0</v>
      </c>
      <c r="Z53" s="119">
        <f t="shared" si="50"/>
        <v>0</v>
      </c>
      <c r="AA53" s="11">
        <f t="shared" si="7"/>
        <v>3.7</v>
      </c>
      <c r="AB53" s="11">
        <f t="shared" si="5"/>
        <v>0</v>
      </c>
      <c r="AC53" s="94">
        <f t="shared" si="51"/>
        <v>3.7</v>
      </c>
      <c r="AD53" s="94">
        <f t="shared" si="51"/>
        <v>0</v>
      </c>
      <c r="AE53" s="94">
        <f t="shared" si="51"/>
        <v>0</v>
      </c>
      <c r="AF53" s="94">
        <f t="shared" si="51"/>
        <v>0</v>
      </c>
      <c r="AG53" s="94">
        <f t="shared" si="51"/>
        <v>0</v>
      </c>
      <c r="AH53" s="94">
        <f t="shared" si="51"/>
        <v>0</v>
      </c>
      <c r="AI53" s="94">
        <f t="shared" si="51"/>
        <v>0</v>
      </c>
      <c r="AJ53" s="94">
        <f t="shared" si="51"/>
        <v>0</v>
      </c>
      <c r="AK53" s="94">
        <f t="shared" si="51"/>
        <v>0</v>
      </c>
      <c r="AL53" s="94">
        <f t="shared" si="51"/>
        <v>0</v>
      </c>
      <c r="AN53" s="146">
        <f>AA53-'[1]3 priedas_asignavimai'!AW152</f>
        <v>3.7</v>
      </c>
    </row>
    <row r="54" spans="1:40" ht="15" customHeight="1" x14ac:dyDescent="0.25">
      <c r="A54" s="24"/>
      <c r="B54" s="109" t="s">
        <v>4</v>
      </c>
      <c r="C54" s="137">
        <f t="shared" si="3"/>
        <v>3.7</v>
      </c>
      <c r="D54" s="137">
        <f t="shared" si="3"/>
        <v>0</v>
      </c>
      <c r="E54" s="6">
        <v>3.7</v>
      </c>
      <c r="F54" s="6"/>
      <c r="G54" s="6"/>
      <c r="H54" s="6"/>
      <c r="I54" s="6"/>
      <c r="J54" s="6"/>
      <c r="K54" s="6"/>
      <c r="L54" s="6"/>
      <c r="M54" s="6"/>
      <c r="N54" s="6"/>
      <c r="O54" s="137">
        <f t="shared" si="4"/>
        <v>0</v>
      </c>
      <c r="P54" s="137">
        <f t="shared" si="4"/>
        <v>0</v>
      </c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1">
        <f t="shared" si="7"/>
        <v>3.7</v>
      </c>
      <c r="AB54" s="11">
        <f t="shared" si="5"/>
        <v>0</v>
      </c>
      <c r="AC54" s="5">
        <f t="shared" ref="AC54:AL54" si="53">E54+Q54</f>
        <v>3.7</v>
      </c>
      <c r="AD54" s="5">
        <f t="shared" si="53"/>
        <v>0</v>
      </c>
      <c r="AE54" s="5">
        <f t="shared" si="53"/>
        <v>0</v>
      </c>
      <c r="AF54" s="5">
        <f t="shared" si="53"/>
        <v>0</v>
      </c>
      <c r="AG54" s="5">
        <f t="shared" si="53"/>
        <v>0</v>
      </c>
      <c r="AH54" s="5">
        <f t="shared" si="53"/>
        <v>0</v>
      </c>
      <c r="AI54" s="5">
        <f t="shared" si="53"/>
        <v>0</v>
      </c>
      <c r="AJ54" s="5">
        <f t="shared" si="53"/>
        <v>0</v>
      </c>
      <c r="AK54" s="5">
        <f t="shared" si="53"/>
        <v>0</v>
      </c>
      <c r="AL54" s="5">
        <f t="shared" si="53"/>
        <v>0</v>
      </c>
      <c r="AN54" s="146">
        <f>AA54-'[1]3 priedas_asignavimai'!AW156</f>
        <v>3.7</v>
      </c>
    </row>
    <row r="55" spans="1:40" s="23" customFormat="1" ht="15" customHeight="1" x14ac:dyDescent="0.25">
      <c r="A55" s="26" t="s">
        <v>20</v>
      </c>
      <c r="B55" s="104" t="s">
        <v>307</v>
      </c>
      <c r="C55" s="137">
        <f t="shared" si="3"/>
        <v>0.1</v>
      </c>
      <c r="D55" s="137">
        <f t="shared" si="3"/>
        <v>0</v>
      </c>
      <c r="E55" s="117">
        <f t="shared" ref="E55:N55" si="54">E56</f>
        <v>0</v>
      </c>
      <c r="F55" s="117">
        <f t="shared" si="54"/>
        <v>0</v>
      </c>
      <c r="G55" s="117">
        <f t="shared" si="54"/>
        <v>0.1</v>
      </c>
      <c r="H55" s="117">
        <f t="shared" si="54"/>
        <v>0</v>
      </c>
      <c r="I55" s="117">
        <f t="shared" si="54"/>
        <v>0</v>
      </c>
      <c r="J55" s="117">
        <f t="shared" si="54"/>
        <v>0</v>
      </c>
      <c r="K55" s="117">
        <f t="shared" si="54"/>
        <v>0</v>
      </c>
      <c r="L55" s="117">
        <f t="shared" si="54"/>
        <v>0</v>
      </c>
      <c r="M55" s="117">
        <f t="shared" si="54"/>
        <v>0</v>
      </c>
      <c r="N55" s="117">
        <f t="shared" si="54"/>
        <v>0</v>
      </c>
      <c r="O55" s="137">
        <f t="shared" si="4"/>
        <v>0</v>
      </c>
      <c r="P55" s="137">
        <f t="shared" si="4"/>
        <v>0</v>
      </c>
      <c r="Q55" s="119">
        <f t="shared" ref="Q55:Z55" si="55">Q56</f>
        <v>0</v>
      </c>
      <c r="R55" s="119">
        <f t="shared" si="55"/>
        <v>0</v>
      </c>
      <c r="S55" s="119">
        <f t="shared" si="55"/>
        <v>0</v>
      </c>
      <c r="T55" s="119">
        <f t="shared" si="55"/>
        <v>0</v>
      </c>
      <c r="U55" s="119">
        <f t="shared" si="55"/>
        <v>0</v>
      </c>
      <c r="V55" s="119">
        <f t="shared" si="55"/>
        <v>0</v>
      </c>
      <c r="W55" s="119">
        <f t="shared" si="55"/>
        <v>0</v>
      </c>
      <c r="X55" s="119">
        <f t="shared" si="55"/>
        <v>0</v>
      </c>
      <c r="Y55" s="119">
        <f t="shared" si="55"/>
        <v>0</v>
      </c>
      <c r="Z55" s="119">
        <f t="shared" si="55"/>
        <v>0</v>
      </c>
      <c r="AA55" s="11">
        <f t="shared" si="7"/>
        <v>0.1</v>
      </c>
      <c r="AB55" s="11">
        <f t="shared" si="5"/>
        <v>0</v>
      </c>
      <c r="AC55" s="94">
        <f t="shared" ref="AC55:AL55" si="56">AC56</f>
        <v>0</v>
      </c>
      <c r="AD55" s="94">
        <f t="shared" si="56"/>
        <v>0</v>
      </c>
      <c r="AE55" s="94">
        <f t="shared" si="56"/>
        <v>0.1</v>
      </c>
      <c r="AF55" s="94">
        <f t="shared" si="56"/>
        <v>0</v>
      </c>
      <c r="AG55" s="94">
        <f t="shared" si="56"/>
        <v>0</v>
      </c>
      <c r="AH55" s="94">
        <f t="shared" si="56"/>
        <v>0</v>
      </c>
      <c r="AI55" s="94">
        <f t="shared" si="56"/>
        <v>0</v>
      </c>
      <c r="AJ55" s="94">
        <f t="shared" si="56"/>
        <v>0</v>
      </c>
      <c r="AK55" s="94">
        <f t="shared" si="56"/>
        <v>0</v>
      </c>
      <c r="AL55" s="94">
        <f t="shared" si="56"/>
        <v>0</v>
      </c>
      <c r="AN55" s="147">
        <f>AA55-'[1]3 priedas_asignavimai'!AW162</f>
        <v>0</v>
      </c>
    </row>
    <row r="56" spans="1:40" s="23" customFormat="1" ht="15" customHeight="1" x14ac:dyDescent="0.25">
      <c r="A56" s="27"/>
      <c r="B56" s="4" t="s">
        <v>6</v>
      </c>
      <c r="C56" s="137">
        <f t="shared" si="3"/>
        <v>0.1</v>
      </c>
      <c r="D56" s="137">
        <f t="shared" si="3"/>
        <v>0</v>
      </c>
      <c r="E56" s="6"/>
      <c r="F56" s="6"/>
      <c r="G56" s="6">
        <v>0.1</v>
      </c>
      <c r="H56" s="6"/>
      <c r="I56" s="6"/>
      <c r="J56" s="6"/>
      <c r="K56" s="6"/>
      <c r="L56" s="6"/>
      <c r="M56" s="6"/>
      <c r="N56" s="6"/>
      <c r="O56" s="137">
        <f t="shared" si="4"/>
        <v>0</v>
      </c>
      <c r="P56" s="137">
        <f t="shared" si="4"/>
        <v>0</v>
      </c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1">
        <f t="shared" si="7"/>
        <v>0.1</v>
      </c>
      <c r="AB56" s="11">
        <f t="shared" si="5"/>
        <v>0</v>
      </c>
      <c r="AC56" s="5">
        <f t="shared" ref="AC56:AL56" si="57">E56+Q56</f>
        <v>0</v>
      </c>
      <c r="AD56" s="5">
        <f t="shared" si="57"/>
        <v>0</v>
      </c>
      <c r="AE56" s="5">
        <f t="shared" si="57"/>
        <v>0.1</v>
      </c>
      <c r="AF56" s="5">
        <f t="shared" si="57"/>
        <v>0</v>
      </c>
      <c r="AG56" s="5">
        <f t="shared" si="57"/>
        <v>0</v>
      </c>
      <c r="AH56" s="5">
        <f t="shared" si="57"/>
        <v>0</v>
      </c>
      <c r="AI56" s="5">
        <f t="shared" si="57"/>
        <v>0</v>
      </c>
      <c r="AJ56" s="5">
        <f t="shared" si="57"/>
        <v>0</v>
      </c>
      <c r="AK56" s="5">
        <f t="shared" si="57"/>
        <v>0</v>
      </c>
      <c r="AL56" s="5">
        <f t="shared" si="57"/>
        <v>0</v>
      </c>
      <c r="AN56" s="147">
        <f>AA56-'[1]3 priedas_asignavimai'!AW163</f>
        <v>0</v>
      </c>
    </row>
    <row r="57" spans="1:40" ht="15" customHeight="1" x14ac:dyDescent="0.25">
      <c r="A57" s="3" t="s">
        <v>21</v>
      </c>
      <c r="B57" s="105" t="s">
        <v>311</v>
      </c>
      <c r="C57" s="137">
        <f t="shared" si="3"/>
        <v>56.7</v>
      </c>
      <c r="D57" s="137">
        <f t="shared" si="3"/>
        <v>0</v>
      </c>
      <c r="E57" s="117">
        <f t="shared" ref="E57:N57" si="58">E58</f>
        <v>56.7</v>
      </c>
      <c r="F57" s="117">
        <f t="shared" si="58"/>
        <v>0</v>
      </c>
      <c r="G57" s="117">
        <f t="shared" si="58"/>
        <v>0</v>
      </c>
      <c r="H57" s="117">
        <f t="shared" si="58"/>
        <v>0</v>
      </c>
      <c r="I57" s="117">
        <f t="shared" si="58"/>
        <v>0</v>
      </c>
      <c r="J57" s="117">
        <f t="shared" si="58"/>
        <v>0</v>
      </c>
      <c r="K57" s="117">
        <f t="shared" si="58"/>
        <v>0</v>
      </c>
      <c r="L57" s="117">
        <f t="shared" si="58"/>
        <v>0</v>
      </c>
      <c r="M57" s="117">
        <f t="shared" si="58"/>
        <v>0</v>
      </c>
      <c r="N57" s="117">
        <f t="shared" si="58"/>
        <v>0</v>
      </c>
      <c r="O57" s="137">
        <f t="shared" si="4"/>
        <v>0</v>
      </c>
      <c r="P57" s="137">
        <f t="shared" si="4"/>
        <v>0</v>
      </c>
      <c r="Q57" s="119">
        <f t="shared" ref="Q57:Z57" si="59">Q58</f>
        <v>0</v>
      </c>
      <c r="R57" s="119">
        <f t="shared" si="59"/>
        <v>0</v>
      </c>
      <c r="S57" s="119">
        <f t="shared" si="59"/>
        <v>0</v>
      </c>
      <c r="T57" s="119">
        <f t="shared" si="59"/>
        <v>0</v>
      </c>
      <c r="U57" s="119">
        <f t="shared" si="59"/>
        <v>0</v>
      </c>
      <c r="V57" s="119">
        <f t="shared" si="59"/>
        <v>0</v>
      </c>
      <c r="W57" s="119">
        <f t="shared" si="59"/>
        <v>0</v>
      </c>
      <c r="X57" s="119">
        <f t="shared" si="59"/>
        <v>0</v>
      </c>
      <c r="Y57" s="119">
        <f t="shared" si="59"/>
        <v>0</v>
      </c>
      <c r="Z57" s="119">
        <f t="shared" si="59"/>
        <v>0</v>
      </c>
      <c r="AA57" s="11">
        <f t="shared" si="7"/>
        <v>56.7</v>
      </c>
      <c r="AB57" s="11">
        <f t="shared" si="5"/>
        <v>0</v>
      </c>
      <c r="AC57" s="94">
        <f t="shared" ref="AC57:AL57" si="60">AC58</f>
        <v>56.7</v>
      </c>
      <c r="AD57" s="94">
        <f t="shared" si="60"/>
        <v>0</v>
      </c>
      <c r="AE57" s="94">
        <f t="shared" si="60"/>
        <v>0</v>
      </c>
      <c r="AF57" s="94">
        <f t="shared" si="60"/>
        <v>0</v>
      </c>
      <c r="AG57" s="94">
        <f t="shared" si="60"/>
        <v>0</v>
      </c>
      <c r="AH57" s="94">
        <f t="shared" si="60"/>
        <v>0</v>
      </c>
      <c r="AI57" s="94">
        <f t="shared" si="60"/>
        <v>0</v>
      </c>
      <c r="AJ57" s="94">
        <f t="shared" si="60"/>
        <v>0</v>
      </c>
      <c r="AK57" s="94">
        <f t="shared" si="60"/>
        <v>0</v>
      </c>
      <c r="AL57" s="94">
        <f t="shared" si="60"/>
        <v>0</v>
      </c>
      <c r="AN57" s="146">
        <f>AA57-'[1]3 priedas_asignavimai'!AW167</f>
        <v>0</v>
      </c>
    </row>
    <row r="58" spans="1:40" x14ac:dyDescent="0.25">
      <c r="A58" s="24"/>
      <c r="B58" s="4" t="s">
        <v>59</v>
      </c>
      <c r="C58" s="137">
        <f t="shared" si="3"/>
        <v>56.7</v>
      </c>
      <c r="D58" s="137">
        <f t="shared" si="3"/>
        <v>0</v>
      </c>
      <c r="E58" s="6">
        <v>56.7</v>
      </c>
      <c r="F58" s="6"/>
      <c r="G58" s="6"/>
      <c r="H58" s="6"/>
      <c r="I58" s="6"/>
      <c r="J58" s="6"/>
      <c r="K58" s="6"/>
      <c r="L58" s="6"/>
      <c r="M58" s="6"/>
      <c r="N58" s="6"/>
      <c r="O58" s="137">
        <f t="shared" si="4"/>
        <v>0</v>
      </c>
      <c r="P58" s="137">
        <f t="shared" si="4"/>
        <v>0</v>
      </c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1">
        <f t="shared" si="7"/>
        <v>56.7</v>
      </c>
      <c r="AB58" s="11">
        <f t="shared" si="5"/>
        <v>0</v>
      </c>
      <c r="AC58" s="5">
        <f t="shared" ref="AC58:AL58" si="61">E58+Q58</f>
        <v>56.7</v>
      </c>
      <c r="AD58" s="5">
        <f t="shared" si="61"/>
        <v>0</v>
      </c>
      <c r="AE58" s="5">
        <f t="shared" si="61"/>
        <v>0</v>
      </c>
      <c r="AF58" s="5">
        <f t="shared" si="61"/>
        <v>0</v>
      </c>
      <c r="AG58" s="5">
        <f t="shared" si="61"/>
        <v>0</v>
      </c>
      <c r="AH58" s="5">
        <f t="shared" si="61"/>
        <v>0</v>
      </c>
      <c r="AI58" s="5">
        <f t="shared" si="61"/>
        <v>0</v>
      </c>
      <c r="AJ58" s="5">
        <f t="shared" si="61"/>
        <v>0</v>
      </c>
      <c r="AK58" s="5">
        <f t="shared" si="61"/>
        <v>0</v>
      </c>
      <c r="AL58" s="5">
        <f t="shared" si="61"/>
        <v>0</v>
      </c>
      <c r="AN58" s="146">
        <f>AA58-'[1]3 priedas_asignavimai'!AW168</f>
        <v>0</v>
      </c>
    </row>
    <row r="59" spans="1:40" ht="15" customHeight="1" x14ac:dyDescent="0.25">
      <c r="A59" s="27" t="s">
        <v>22</v>
      </c>
      <c r="B59" s="105" t="s">
        <v>312</v>
      </c>
      <c r="C59" s="137">
        <f t="shared" si="3"/>
        <v>12.200000000000001</v>
      </c>
      <c r="D59" s="137">
        <f t="shared" si="3"/>
        <v>0</v>
      </c>
      <c r="E59" s="117">
        <f t="shared" ref="E59:N59" si="62">E60</f>
        <v>10.9</v>
      </c>
      <c r="F59" s="117">
        <f t="shared" si="62"/>
        <v>0</v>
      </c>
      <c r="G59" s="117">
        <f t="shared" si="62"/>
        <v>1.3</v>
      </c>
      <c r="H59" s="117">
        <f t="shared" si="62"/>
        <v>0</v>
      </c>
      <c r="I59" s="117">
        <f t="shared" si="62"/>
        <v>0</v>
      </c>
      <c r="J59" s="117">
        <f t="shared" si="62"/>
        <v>0</v>
      </c>
      <c r="K59" s="117">
        <f t="shared" si="62"/>
        <v>0</v>
      </c>
      <c r="L59" s="117">
        <f t="shared" si="62"/>
        <v>0</v>
      </c>
      <c r="M59" s="117">
        <f t="shared" si="62"/>
        <v>0</v>
      </c>
      <c r="N59" s="117">
        <f t="shared" si="62"/>
        <v>0</v>
      </c>
      <c r="O59" s="137">
        <f t="shared" si="4"/>
        <v>0</v>
      </c>
      <c r="P59" s="137">
        <f t="shared" si="4"/>
        <v>0</v>
      </c>
      <c r="Q59" s="119">
        <f t="shared" ref="Q59:Z59" si="63">Q60</f>
        <v>0</v>
      </c>
      <c r="R59" s="119">
        <f t="shared" si="63"/>
        <v>0</v>
      </c>
      <c r="S59" s="119">
        <f t="shared" si="63"/>
        <v>0</v>
      </c>
      <c r="T59" s="119">
        <f t="shared" si="63"/>
        <v>0</v>
      </c>
      <c r="U59" s="119">
        <f t="shared" si="63"/>
        <v>0</v>
      </c>
      <c r="V59" s="119">
        <f t="shared" si="63"/>
        <v>0</v>
      </c>
      <c r="W59" s="119">
        <f t="shared" si="63"/>
        <v>0</v>
      </c>
      <c r="X59" s="119">
        <f t="shared" si="63"/>
        <v>0</v>
      </c>
      <c r="Y59" s="119">
        <f t="shared" si="63"/>
        <v>0</v>
      </c>
      <c r="Z59" s="119">
        <f t="shared" si="63"/>
        <v>0</v>
      </c>
      <c r="AA59" s="11">
        <f t="shared" si="7"/>
        <v>12.200000000000001</v>
      </c>
      <c r="AB59" s="11">
        <f t="shared" si="5"/>
        <v>0</v>
      </c>
      <c r="AC59" s="94">
        <f t="shared" ref="AC59:AL59" si="64">AC60</f>
        <v>10.9</v>
      </c>
      <c r="AD59" s="94">
        <f t="shared" si="64"/>
        <v>0</v>
      </c>
      <c r="AE59" s="94">
        <f t="shared" si="64"/>
        <v>1.3</v>
      </c>
      <c r="AF59" s="94">
        <f t="shared" si="64"/>
        <v>0</v>
      </c>
      <c r="AG59" s="94">
        <f t="shared" si="64"/>
        <v>0</v>
      </c>
      <c r="AH59" s="94">
        <f t="shared" si="64"/>
        <v>0</v>
      </c>
      <c r="AI59" s="94">
        <f t="shared" si="64"/>
        <v>0</v>
      </c>
      <c r="AJ59" s="94">
        <f t="shared" si="64"/>
        <v>0</v>
      </c>
      <c r="AK59" s="94">
        <f t="shared" si="64"/>
        <v>0</v>
      </c>
      <c r="AL59" s="94">
        <f t="shared" si="64"/>
        <v>0</v>
      </c>
      <c r="AN59" s="146">
        <f>AA59-'[1]3 priedas_asignavimai'!AW171</f>
        <v>0</v>
      </c>
    </row>
    <row r="60" spans="1:40" x14ac:dyDescent="0.25">
      <c r="A60" s="27"/>
      <c r="B60" s="19" t="s">
        <v>59</v>
      </c>
      <c r="C60" s="137">
        <f t="shared" si="3"/>
        <v>12.200000000000001</v>
      </c>
      <c r="D60" s="137">
        <f t="shared" si="3"/>
        <v>0</v>
      </c>
      <c r="E60" s="6">
        <v>10.9</v>
      </c>
      <c r="F60" s="6"/>
      <c r="G60" s="6">
        <v>1.3</v>
      </c>
      <c r="H60" s="6"/>
      <c r="I60" s="6"/>
      <c r="J60" s="6"/>
      <c r="K60" s="6"/>
      <c r="L60" s="6"/>
      <c r="M60" s="6"/>
      <c r="N60" s="6"/>
      <c r="O60" s="137">
        <f t="shared" si="4"/>
        <v>0</v>
      </c>
      <c r="P60" s="137">
        <f t="shared" si="4"/>
        <v>0</v>
      </c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1">
        <f t="shared" si="7"/>
        <v>12.200000000000001</v>
      </c>
      <c r="AB60" s="11">
        <f t="shared" si="5"/>
        <v>0</v>
      </c>
      <c r="AC60" s="5">
        <f t="shared" ref="AC60:AL60" si="65">E60+Q60</f>
        <v>10.9</v>
      </c>
      <c r="AD60" s="5">
        <f t="shared" si="65"/>
        <v>0</v>
      </c>
      <c r="AE60" s="5">
        <f t="shared" si="65"/>
        <v>1.3</v>
      </c>
      <c r="AF60" s="5">
        <f t="shared" si="65"/>
        <v>0</v>
      </c>
      <c r="AG60" s="5">
        <f t="shared" si="65"/>
        <v>0</v>
      </c>
      <c r="AH60" s="5">
        <f t="shared" si="65"/>
        <v>0</v>
      </c>
      <c r="AI60" s="5">
        <f t="shared" si="65"/>
        <v>0</v>
      </c>
      <c r="AJ60" s="5">
        <f t="shared" si="65"/>
        <v>0</v>
      </c>
      <c r="AK60" s="5">
        <f t="shared" si="65"/>
        <v>0</v>
      </c>
      <c r="AL60" s="5">
        <f t="shared" si="65"/>
        <v>0</v>
      </c>
      <c r="AN60" s="146">
        <f>AA60-'[1]3 priedas_asignavimai'!AW172</f>
        <v>0</v>
      </c>
    </row>
    <row r="61" spans="1:40" ht="15" customHeight="1" x14ac:dyDescent="0.25">
      <c r="A61" s="26" t="s">
        <v>23</v>
      </c>
      <c r="B61" s="105" t="s">
        <v>313</v>
      </c>
      <c r="C61" s="137">
        <f t="shared" si="3"/>
        <v>13.7</v>
      </c>
      <c r="D61" s="137">
        <f t="shared" si="3"/>
        <v>0</v>
      </c>
      <c r="E61" s="117">
        <f t="shared" ref="E61:N61" si="66">E62</f>
        <v>13.7</v>
      </c>
      <c r="F61" s="117">
        <f t="shared" si="66"/>
        <v>0</v>
      </c>
      <c r="G61" s="117">
        <f t="shared" si="66"/>
        <v>0</v>
      </c>
      <c r="H61" s="117">
        <f t="shared" si="66"/>
        <v>0</v>
      </c>
      <c r="I61" s="117">
        <f t="shared" si="66"/>
        <v>0</v>
      </c>
      <c r="J61" s="117">
        <f t="shared" si="66"/>
        <v>0</v>
      </c>
      <c r="K61" s="117">
        <f t="shared" si="66"/>
        <v>0</v>
      </c>
      <c r="L61" s="117">
        <f t="shared" si="66"/>
        <v>0</v>
      </c>
      <c r="M61" s="117">
        <f t="shared" si="66"/>
        <v>0</v>
      </c>
      <c r="N61" s="117">
        <f t="shared" si="66"/>
        <v>0</v>
      </c>
      <c r="O61" s="137">
        <f t="shared" si="4"/>
        <v>0</v>
      </c>
      <c r="P61" s="137">
        <f t="shared" si="4"/>
        <v>0</v>
      </c>
      <c r="Q61" s="119">
        <f t="shared" ref="Q61:Z61" si="67">Q62</f>
        <v>0</v>
      </c>
      <c r="R61" s="119">
        <f t="shared" si="67"/>
        <v>0</v>
      </c>
      <c r="S61" s="119">
        <f t="shared" si="67"/>
        <v>0</v>
      </c>
      <c r="T61" s="119">
        <f t="shared" si="67"/>
        <v>0</v>
      </c>
      <c r="U61" s="119">
        <f t="shared" si="67"/>
        <v>0</v>
      </c>
      <c r="V61" s="119">
        <f t="shared" si="67"/>
        <v>0</v>
      </c>
      <c r="W61" s="119">
        <f t="shared" si="67"/>
        <v>0</v>
      </c>
      <c r="X61" s="119">
        <f t="shared" si="67"/>
        <v>0</v>
      </c>
      <c r="Y61" s="119">
        <f t="shared" si="67"/>
        <v>0</v>
      </c>
      <c r="Z61" s="119">
        <f t="shared" si="67"/>
        <v>0</v>
      </c>
      <c r="AA61" s="11">
        <f t="shared" si="7"/>
        <v>13.7</v>
      </c>
      <c r="AB61" s="11">
        <f t="shared" si="5"/>
        <v>0</v>
      </c>
      <c r="AC61" s="94">
        <f t="shared" ref="AC61:AL61" si="68">AC62</f>
        <v>13.7</v>
      </c>
      <c r="AD61" s="94">
        <f t="shared" si="68"/>
        <v>0</v>
      </c>
      <c r="AE61" s="94">
        <f t="shared" si="68"/>
        <v>0</v>
      </c>
      <c r="AF61" s="94">
        <f t="shared" si="68"/>
        <v>0</v>
      </c>
      <c r="AG61" s="94">
        <f t="shared" si="68"/>
        <v>0</v>
      </c>
      <c r="AH61" s="94">
        <f t="shared" si="68"/>
        <v>0</v>
      </c>
      <c r="AI61" s="94">
        <f t="shared" si="68"/>
        <v>0</v>
      </c>
      <c r="AJ61" s="94">
        <f t="shared" si="68"/>
        <v>0</v>
      </c>
      <c r="AK61" s="94">
        <f t="shared" si="68"/>
        <v>0</v>
      </c>
      <c r="AL61" s="94">
        <f t="shared" si="68"/>
        <v>0</v>
      </c>
      <c r="AN61" s="146">
        <f>AA61-'[1]3 priedas_asignavimai'!AW177</f>
        <v>0</v>
      </c>
    </row>
    <row r="62" spans="1:40" x14ac:dyDescent="0.25">
      <c r="A62" s="27"/>
      <c r="B62" s="19" t="s">
        <v>59</v>
      </c>
      <c r="C62" s="137">
        <f t="shared" si="3"/>
        <v>13.7</v>
      </c>
      <c r="D62" s="137">
        <f t="shared" si="3"/>
        <v>0</v>
      </c>
      <c r="E62" s="6">
        <v>13.7</v>
      </c>
      <c r="F62" s="6"/>
      <c r="G62" s="6"/>
      <c r="H62" s="6"/>
      <c r="I62" s="6"/>
      <c r="J62" s="6"/>
      <c r="K62" s="6"/>
      <c r="L62" s="6"/>
      <c r="M62" s="6"/>
      <c r="N62" s="6"/>
      <c r="O62" s="137">
        <f t="shared" si="4"/>
        <v>0</v>
      </c>
      <c r="P62" s="137">
        <f t="shared" si="4"/>
        <v>0</v>
      </c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1">
        <f t="shared" si="7"/>
        <v>13.7</v>
      </c>
      <c r="AB62" s="11">
        <f t="shared" si="5"/>
        <v>0</v>
      </c>
      <c r="AC62" s="5">
        <f t="shared" ref="AC62:AL62" si="69">E62+Q62</f>
        <v>13.7</v>
      </c>
      <c r="AD62" s="5">
        <f t="shared" si="69"/>
        <v>0</v>
      </c>
      <c r="AE62" s="5">
        <f t="shared" si="69"/>
        <v>0</v>
      </c>
      <c r="AF62" s="5">
        <f t="shared" si="69"/>
        <v>0</v>
      </c>
      <c r="AG62" s="5">
        <f t="shared" si="69"/>
        <v>0</v>
      </c>
      <c r="AH62" s="5">
        <f t="shared" si="69"/>
        <v>0</v>
      </c>
      <c r="AI62" s="5">
        <f t="shared" si="69"/>
        <v>0</v>
      </c>
      <c r="AJ62" s="5">
        <f t="shared" si="69"/>
        <v>0</v>
      </c>
      <c r="AK62" s="5">
        <f t="shared" si="69"/>
        <v>0</v>
      </c>
      <c r="AL62" s="5">
        <f t="shared" si="69"/>
        <v>0</v>
      </c>
      <c r="AN62" s="146">
        <f>AA62-'[1]3 priedas_asignavimai'!AW178</f>
        <v>0</v>
      </c>
    </row>
    <row r="63" spans="1:40" ht="15" customHeight="1" x14ac:dyDescent="0.25">
      <c r="A63" s="26" t="s">
        <v>24</v>
      </c>
      <c r="B63" s="105" t="s">
        <v>314</v>
      </c>
      <c r="C63" s="137">
        <f t="shared" si="3"/>
        <v>28.5</v>
      </c>
      <c r="D63" s="137">
        <f t="shared" si="3"/>
        <v>0</v>
      </c>
      <c r="E63" s="117">
        <f t="shared" ref="E63:N63" si="70">E64</f>
        <v>27.6</v>
      </c>
      <c r="F63" s="117">
        <f t="shared" si="70"/>
        <v>0</v>
      </c>
      <c r="G63" s="117">
        <f t="shared" si="70"/>
        <v>0.9</v>
      </c>
      <c r="H63" s="117">
        <f t="shared" si="70"/>
        <v>0</v>
      </c>
      <c r="I63" s="117">
        <f t="shared" si="70"/>
        <v>0</v>
      </c>
      <c r="J63" s="117">
        <f t="shared" si="70"/>
        <v>0</v>
      </c>
      <c r="K63" s="117">
        <f t="shared" si="70"/>
        <v>0</v>
      </c>
      <c r="L63" s="117">
        <f t="shared" si="70"/>
        <v>0</v>
      </c>
      <c r="M63" s="117">
        <f t="shared" si="70"/>
        <v>0</v>
      </c>
      <c r="N63" s="117">
        <f t="shared" si="70"/>
        <v>0</v>
      </c>
      <c r="O63" s="137">
        <f t="shared" si="4"/>
        <v>0</v>
      </c>
      <c r="P63" s="137">
        <f t="shared" si="4"/>
        <v>0</v>
      </c>
      <c r="Q63" s="119">
        <f t="shared" ref="Q63:Z63" si="71">Q64</f>
        <v>0</v>
      </c>
      <c r="R63" s="119">
        <f t="shared" si="71"/>
        <v>0</v>
      </c>
      <c r="S63" s="119">
        <f t="shared" si="71"/>
        <v>0</v>
      </c>
      <c r="T63" s="119">
        <f t="shared" si="71"/>
        <v>0</v>
      </c>
      <c r="U63" s="119">
        <f t="shared" si="71"/>
        <v>0</v>
      </c>
      <c r="V63" s="119">
        <f t="shared" si="71"/>
        <v>0</v>
      </c>
      <c r="W63" s="119">
        <f t="shared" si="71"/>
        <v>0</v>
      </c>
      <c r="X63" s="119">
        <f t="shared" si="71"/>
        <v>0</v>
      </c>
      <c r="Y63" s="119">
        <f t="shared" si="71"/>
        <v>0</v>
      </c>
      <c r="Z63" s="119">
        <f t="shared" si="71"/>
        <v>0</v>
      </c>
      <c r="AA63" s="11">
        <f t="shared" si="7"/>
        <v>28.5</v>
      </c>
      <c r="AB63" s="11">
        <f t="shared" si="5"/>
        <v>0</v>
      </c>
      <c r="AC63" s="94">
        <f t="shared" ref="AC63:AL63" si="72">AC64</f>
        <v>27.6</v>
      </c>
      <c r="AD63" s="94">
        <f t="shared" si="72"/>
        <v>0</v>
      </c>
      <c r="AE63" s="94">
        <f t="shared" si="72"/>
        <v>0.9</v>
      </c>
      <c r="AF63" s="94">
        <f t="shared" si="72"/>
        <v>0</v>
      </c>
      <c r="AG63" s="94">
        <f t="shared" si="72"/>
        <v>0</v>
      </c>
      <c r="AH63" s="94">
        <f t="shared" si="72"/>
        <v>0</v>
      </c>
      <c r="AI63" s="94">
        <f t="shared" si="72"/>
        <v>0</v>
      </c>
      <c r="AJ63" s="94">
        <f t="shared" si="72"/>
        <v>0</v>
      </c>
      <c r="AK63" s="94">
        <f t="shared" si="72"/>
        <v>0</v>
      </c>
      <c r="AL63" s="94">
        <f t="shared" si="72"/>
        <v>0</v>
      </c>
      <c r="AN63" s="146">
        <f>AA63-'[1]3 priedas_asignavimai'!AW181</f>
        <v>0</v>
      </c>
    </row>
    <row r="64" spans="1:40" x14ac:dyDescent="0.25">
      <c r="A64" s="27"/>
      <c r="B64" s="19" t="s">
        <v>59</v>
      </c>
      <c r="C64" s="137">
        <f t="shared" si="3"/>
        <v>28.5</v>
      </c>
      <c r="D64" s="137">
        <f t="shared" si="3"/>
        <v>0</v>
      </c>
      <c r="E64" s="6">
        <v>27.6</v>
      </c>
      <c r="F64" s="6"/>
      <c r="G64" s="6">
        <v>0.9</v>
      </c>
      <c r="H64" s="6"/>
      <c r="I64" s="6"/>
      <c r="J64" s="6"/>
      <c r="K64" s="6"/>
      <c r="L64" s="6"/>
      <c r="M64" s="6"/>
      <c r="N64" s="6"/>
      <c r="O64" s="137">
        <f t="shared" si="4"/>
        <v>0</v>
      </c>
      <c r="P64" s="137">
        <f t="shared" si="4"/>
        <v>0</v>
      </c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1">
        <f t="shared" si="7"/>
        <v>28.5</v>
      </c>
      <c r="AB64" s="11">
        <f t="shared" si="5"/>
        <v>0</v>
      </c>
      <c r="AC64" s="5">
        <f t="shared" ref="AC64:AL64" si="73">E64+Q64</f>
        <v>27.6</v>
      </c>
      <c r="AD64" s="5">
        <f t="shared" si="73"/>
        <v>0</v>
      </c>
      <c r="AE64" s="5">
        <f t="shared" si="73"/>
        <v>0.9</v>
      </c>
      <c r="AF64" s="5">
        <f t="shared" si="73"/>
        <v>0</v>
      </c>
      <c r="AG64" s="5">
        <f t="shared" si="73"/>
        <v>0</v>
      </c>
      <c r="AH64" s="5">
        <f t="shared" si="73"/>
        <v>0</v>
      </c>
      <c r="AI64" s="5">
        <f t="shared" si="73"/>
        <v>0</v>
      </c>
      <c r="AJ64" s="5">
        <f t="shared" si="73"/>
        <v>0</v>
      </c>
      <c r="AK64" s="5">
        <f t="shared" si="73"/>
        <v>0</v>
      </c>
      <c r="AL64" s="5">
        <f t="shared" si="73"/>
        <v>0</v>
      </c>
      <c r="AN64" s="146">
        <f>AA64-'[1]3 priedas_asignavimai'!AW182</f>
        <v>0</v>
      </c>
    </row>
    <row r="65" spans="1:40" ht="15" customHeight="1" x14ac:dyDescent="0.25">
      <c r="A65" s="3" t="s">
        <v>25</v>
      </c>
      <c r="B65" s="105" t="s">
        <v>315</v>
      </c>
      <c r="C65" s="137">
        <f t="shared" si="3"/>
        <v>15.9</v>
      </c>
      <c r="D65" s="137">
        <f t="shared" si="3"/>
        <v>0</v>
      </c>
      <c r="E65" s="117">
        <f t="shared" ref="E65:N65" si="74">E66</f>
        <v>15.9</v>
      </c>
      <c r="F65" s="117">
        <f t="shared" si="74"/>
        <v>0</v>
      </c>
      <c r="G65" s="117">
        <f t="shared" si="74"/>
        <v>0</v>
      </c>
      <c r="H65" s="117">
        <f t="shared" si="74"/>
        <v>0</v>
      </c>
      <c r="I65" s="117">
        <f t="shared" si="74"/>
        <v>0</v>
      </c>
      <c r="J65" s="117">
        <f t="shared" si="74"/>
        <v>0</v>
      </c>
      <c r="K65" s="117">
        <f t="shared" si="74"/>
        <v>0</v>
      </c>
      <c r="L65" s="117">
        <f t="shared" si="74"/>
        <v>0</v>
      </c>
      <c r="M65" s="117">
        <f t="shared" si="74"/>
        <v>0</v>
      </c>
      <c r="N65" s="117">
        <f t="shared" si="74"/>
        <v>0</v>
      </c>
      <c r="O65" s="137">
        <f t="shared" si="4"/>
        <v>0</v>
      </c>
      <c r="P65" s="137">
        <f t="shared" si="4"/>
        <v>0</v>
      </c>
      <c r="Q65" s="119">
        <f t="shared" ref="Q65:Z65" si="75">Q66</f>
        <v>0</v>
      </c>
      <c r="R65" s="119">
        <f t="shared" si="75"/>
        <v>0</v>
      </c>
      <c r="S65" s="119">
        <f t="shared" si="75"/>
        <v>0</v>
      </c>
      <c r="T65" s="119">
        <f t="shared" si="75"/>
        <v>0</v>
      </c>
      <c r="U65" s="119">
        <f t="shared" si="75"/>
        <v>0</v>
      </c>
      <c r="V65" s="119">
        <f t="shared" si="75"/>
        <v>0</v>
      </c>
      <c r="W65" s="119">
        <f t="shared" si="75"/>
        <v>0</v>
      </c>
      <c r="X65" s="119">
        <f t="shared" si="75"/>
        <v>0</v>
      </c>
      <c r="Y65" s="119">
        <f t="shared" si="75"/>
        <v>0</v>
      </c>
      <c r="Z65" s="119">
        <f t="shared" si="75"/>
        <v>0</v>
      </c>
      <c r="AA65" s="11">
        <f t="shared" si="7"/>
        <v>15.9</v>
      </c>
      <c r="AB65" s="11">
        <f t="shared" si="5"/>
        <v>0</v>
      </c>
      <c r="AC65" s="94">
        <f t="shared" ref="AC65:AL65" si="76">AC66</f>
        <v>15.9</v>
      </c>
      <c r="AD65" s="94">
        <f t="shared" si="76"/>
        <v>0</v>
      </c>
      <c r="AE65" s="94">
        <f t="shared" si="76"/>
        <v>0</v>
      </c>
      <c r="AF65" s="94">
        <f t="shared" si="76"/>
        <v>0</v>
      </c>
      <c r="AG65" s="94">
        <f t="shared" si="76"/>
        <v>0</v>
      </c>
      <c r="AH65" s="94">
        <f t="shared" si="76"/>
        <v>0</v>
      </c>
      <c r="AI65" s="94">
        <f t="shared" si="76"/>
        <v>0</v>
      </c>
      <c r="AJ65" s="94">
        <f t="shared" si="76"/>
        <v>0</v>
      </c>
      <c r="AK65" s="94">
        <f t="shared" si="76"/>
        <v>0</v>
      </c>
      <c r="AL65" s="94">
        <f t="shared" si="76"/>
        <v>0</v>
      </c>
      <c r="AN65" s="146">
        <f>AC65-'[1]3 priedas_asignavimai'!AW189</f>
        <v>0</v>
      </c>
    </row>
    <row r="66" spans="1:40" x14ac:dyDescent="0.25">
      <c r="A66" s="27"/>
      <c r="B66" s="19" t="s">
        <v>59</v>
      </c>
      <c r="C66" s="137">
        <f t="shared" si="3"/>
        <v>15.9</v>
      </c>
      <c r="D66" s="137">
        <f t="shared" si="3"/>
        <v>0</v>
      </c>
      <c r="E66" s="6">
        <v>15.9</v>
      </c>
      <c r="F66" s="6"/>
      <c r="G66" s="6"/>
      <c r="H66" s="6"/>
      <c r="I66" s="6"/>
      <c r="J66" s="6"/>
      <c r="K66" s="6"/>
      <c r="L66" s="6"/>
      <c r="M66" s="6"/>
      <c r="N66" s="6"/>
      <c r="O66" s="137">
        <f t="shared" si="4"/>
        <v>0</v>
      </c>
      <c r="P66" s="137">
        <f t="shared" si="4"/>
        <v>0</v>
      </c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1">
        <f t="shared" si="7"/>
        <v>15.9</v>
      </c>
      <c r="AB66" s="11">
        <f t="shared" si="5"/>
        <v>0</v>
      </c>
      <c r="AC66" s="5">
        <f t="shared" ref="AC66:AL66" si="77">E66+Q66</f>
        <v>15.9</v>
      </c>
      <c r="AD66" s="5">
        <f t="shared" si="77"/>
        <v>0</v>
      </c>
      <c r="AE66" s="5">
        <f t="shared" si="77"/>
        <v>0</v>
      </c>
      <c r="AF66" s="5">
        <f t="shared" si="77"/>
        <v>0</v>
      </c>
      <c r="AG66" s="5">
        <f t="shared" si="77"/>
        <v>0</v>
      </c>
      <c r="AH66" s="5">
        <f t="shared" si="77"/>
        <v>0</v>
      </c>
      <c r="AI66" s="5">
        <f t="shared" si="77"/>
        <v>0</v>
      </c>
      <c r="AJ66" s="5">
        <f t="shared" si="77"/>
        <v>0</v>
      </c>
      <c r="AK66" s="5">
        <f t="shared" si="77"/>
        <v>0</v>
      </c>
      <c r="AL66" s="5">
        <f t="shared" si="77"/>
        <v>0</v>
      </c>
      <c r="AN66" s="146">
        <f>AC66-'[1]3 priedas_asignavimai'!AW190</f>
        <v>0</v>
      </c>
    </row>
    <row r="67" spans="1:40" ht="15" customHeight="1" x14ac:dyDescent="0.25">
      <c r="A67" s="26" t="s">
        <v>26</v>
      </c>
      <c r="B67" s="105" t="s">
        <v>151</v>
      </c>
      <c r="C67" s="137">
        <f t="shared" si="3"/>
        <v>26.7</v>
      </c>
      <c r="D67" s="137">
        <f t="shared" si="3"/>
        <v>0</v>
      </c>
      <c r="E67" s="117">
        <f t="shared" ref="E67:N67" si="78">E68</f>
        <v>26.7</v>
      </c>
      <c r="F67" s="117">
        <f t="shared" si="78"/>
        <v>0</v>
      </c>
      <c r="G67" s="117">
        <f t="shared" si="78"/>
        <v>0</v>
      </c>
      <c r="H67" s="117">
        <f t="shared" si="78"/>
        <v>0</v>
      </c>
      <c r="I67" s="117">
        <f t="shared" si="78"/>
        <v>0</v>
      </c>
      <c r="J67" s="117">
        <f t="shared" si="78"/>
        <v>0</v>
      </c>
      <c r="K67" s="117">
        <f t="shared" si="78"/>
        <v>0</v>
      </c>
      <c r="L67" s="117">
        <f t="shared" si="78"/>
        <v>0</v>
      </c>
      <c r="M67" s="117">
        <f t="shared" si="78"/>
        <v>0</v>
      </c>
      <c r="N67" s="117">
        <f t="shared" si="78"/>
        <v>0</v>
      </c>
      <c r="O67" s="137">
        <f t="shared" si="4"/>
        <v>0</v>
      </c>
      <c r="P67" s="137">
        <f t="shared" si="4"/>
        <v>0</v>
      </c>
      <c r="Q67" s="119">
        <f t="shared" ref="Q67:Z67" si="79">Q68</f>
        <v>0</v>
      </c>
      <c r="R67" s="119">
        <f t="shared" si="79"/>
        <v>0</v>
      </c>
      <c r="S67" s="119">
        <f t="shared" si="79"/>
        <v>0</v>
      </c>
      <c r="T67" s="119">
        <f t="shared" si="79"/>
        <v>0</v>
      </c>
      <c r="U67" s="119">
        <f t="shared" si="79"/>
        <v>0</v>
      </c>
      <c r="V67" s="119">
        <f t="shared" si="79"/>
        <v>0</v>
      </c>
      <c r="W67" s="119">
        <f t="shared" si="79"/>
        <v>0</v>
      </c>
      <c r="X67" s="119">
        <f t="shared" si="79"/>
        <v>0</v>
      </c>
      <c r="Y67" s="119">
        <f t="shared" si="79"/>
        <v>0</v>
      </c>
      <c r="Z67" s="119">
        <f t="shared" si="79"/>
        <v>0</v>
      </c>
      <c r="AA67" s="11">
        <f t="shared" si="7"/>
        <v>26.7</v>
      </c>
      <c r="AB67" s="11">
        <f t="shared" si="5"/>
        <v>0</v>
      </c>
      <c r="AC67" s="94">
        <f t="shared" ref="AC67:AL67" si="80">AC68</f>
        <v>26.7</v>
      </c>
      <c r="AD67" s="94">
        <f t="shared" si="80"/>
        <v>0</v>
      </c>
      <c r="AE67" s="94">
        <f t="shared" si="80"/>
        <v>0</v>
      </c>
      <c r="AF67" s="94">
        <f t="shared" si="80"/>
        <v>0</v>
      </c>
      <c r="AG67" s="94">
        <f t="shared" si="80"/>
        <v>0</v>
      </c>
      <c r="AH67" s="94">
        <f t="shared" si="80"/>
        <v>0</v>
      </c>
      <c r="AI67" s="94">
        <f t="shared" si="80"/>
        <v>0</v>
      </c>
      <c r="AJ67" s="94">
        <f t="shared" si="80"/>
        <v>0</v>
      </c>
      <c r="AK67" s="94">
        <f t="shared" si="80"/>
        <v>0</v>
      </c>
      <c r="AL67" s="94">
        <f t="shared" si="80"/>
        <v>0</v>
      </c>
      <c r="AN67" s="146">
        <f>AA67-'[1]3 priedas_asignavimai'!AW192</f>
        <v>0</v>
      </c>
    </row>
    <row r="68" spans="1:40" x14ac:dyDescent="0.25">
      <c r="A68" s="27"/>
      <c r="B68" s="19" t="s">
        <v>59</v>
      </c>
      <c r="C68" s="137">
        <f t="shared" si="3"/>
        <v>26.7</v>
      </c>
      <c r="D68" s="137">
        <f t="shared" si="3"/>
        <v>0</v>
      </c>
      <c r="E68" s="6">
        <v>26.7</v>
      </c>
      <c r="F68" s="6"/>
      <c r="G68" s="6"/>
      <c r="H68" s="6"/>
      <c r="I68" s="6"/>
      <c r="J68" s="6"/>
      <c r="K68" s="6"/>
      <c r="L68" s="6"/>
      <c r="M68" s="6"/>
      <c r="N68" s="6"/>
      <c r="O68" s="137">
        <f t="shared" si="4"/>
        <v>0</v>
      </c>
      <c r="P68" s="137">
        <f t="shared" si="4"/>
        <v>0</v>
      </c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1">
        <f t="shared" si="7"/>
        <v>26.7</v>
      </c>
      <c r="AB68" s="11">
        <f t="shared" si="5"/>
        <v>0</v>
      </c>
      <c r="AC68" s="5">
        <f t="shared" ref="AC68:AL68" si="81">E68+Q68</f>
        <v>26.7</v>
      </c>
      <c r="AD68" s="5">
        <f t="shared" si="81"/>
        <v>0</v>
      </c>
      <c r="AE68" s="5">
        <f t="shared" si="81"/>
        <v>0</v>
      </c>
      <c r="AF68" s="5">
        <f t="shared" si="81"/>
        <v>0</v>
      </c>
      <c r="AG68" s="5">
        <f t="shared" si="81"/>
        <v>0</v>
      </c>
      <c r="AH68" s="5">
        <f t="shared" si="81"/>
        <v>0</v>
      </c>
      <c r="AI68" s="5">
        <f t="shared" si="81"/>
        <v>0</v>
      </c>
      <c r="AJ68" s="5">
        <f t="shared" si="81"/>
        <v>0</v>
      </c>
      <c r="AK68" s="5">
        <f t="shared" si="81"/>
        <v>0</v>
      </c>
      <c r="AL68" s="5">
        <f t="shared" si="81"/>
        <v>0</v>
      </c>
      <c r="AN68" s="146">
        <f>AA68-'[1]3 priedas_asignavimai'!AW193</f>
        <v>0</v>
      </c>
    </row>
    <row r="69" spans="1:40" ht="15" customHeight="1" x14ac:dyDescent="0.25">
      <c r="A69" s="26" t="s">
        <v>27</v>
      </c>
      <c r="B69" s="105" t="s">
        <v>317</v>
      </c>
      <c r="C69" s="137">
        <f t="shared" si="3"/>
        <v>16.599999999999998</v>
      </c>
      <c r="D69" s="137">
        <f t="shared" si="3"/>
        <v>0</v>
      </c>
      <c r="E69" s="117">
        <f t="shared" ref="E69:N69" si="82">E70</f>
        <v>16.2</v>
      </c>
      <c r="F69" s="117">
        <f t="shared" si="82"/>
        <v>0</v>
      </c>
      <c r="G69" s="117">
        <f t="shared" si="82"/>
        <v>0.4</v>
      </c>
      <c r="H69" s="117">
        <f t="shared" si="82"/>
        <v>0</v>
      </c>
      <c r="I69" s="117">
        <f t="shared" si="82"/>
        <v>0</v>
      </c>
      <c r="J69" s="117">
        <f t="shared" si="82"/>
        <v>0</v>
      </c>
      <c r="K69" s="117">
        <f t="shared" si="82"/>
        <v>0</v>
      </c>
      <c r="L69" s="117">
        <f t="shared" si="82"/>
        <v>0</v>
      </c>
      <c r="M69" s="117">
        <f t="shared" si="82"/>
        <v>0</v>
      </c>
      <c r="N69" s="117">
        <f t="shared" si="82"/>
        <v>0</v>
      </c>
      <c r="O69" s="137">
        <f t="shared" si="4"/>
        <v>0</v>
      </c>
      <c r="P69" s="137">
        <f t="shared" si="4"/>
        <v>0</v>
      </c>
      <c r="Q69" s="119">
        <f t="shared" ref="Q69:Z69" si="83">Q70</f>
        <v>0</v>
      </c>
      <c r="R69" s="119">
        <f t="shared" si="83"/>
        <v>0</v>
      </c>
      <c r="S69" s="119">
        <f t="shared" si="83"/>
        <v>0</v>
      </c>
      <c r="T69" s="119">
        <f t="shared" si="83"/>
        <v>0</v>
      </c>
      <c r="U69" s="119">
        <f t="shared" si="83"/>
        <v>0</v>
      </c>
      <c r="V69" s="119">
        <f t="shared" si="83"/>
        <v>0</v>
      </c>
      <c r="W69" s="119">
        <f t="shared" si="83"/>
        <v>0</v>
      </c>
      <c r="X69" s="119">
        <f t="shared" si="83"/>
        <v>0</v>
      </c>
      <c r="Y69" s="119">
        <f t="shared" si="83"/>
        <v>0</v>
      </c>
      <c r="Z69" s="119">
        <f t="shared" si="83"/>
        <v>0</v>
      </c>
      <c r="AA69" s="11">
        <f t="shared" si="7"/>
        <v>16.599999999999998</v>
      </c>
      <c r="AB69" s="11">
        <f t="shared" si="5"/>
        <v>0</v>
      </c>
      <c r="AC69" s="94">
        <f t="shared" ref="AC69:AL69" si="84">AC70</f>
        <v>16.2</v>
      </c>
      <c r="AD69" s="94">
        <f t="shared" si="84"/>
        <v>0</v>
      </c>
      <c r="AE69" s="94">
        <f t="shared" si="84"/>
        <v>0.4</v>
      </c>
      <c r="AF69" s="94">
        <f t="shared" si="84"/>
        <v>0</v>
      </c>
      <c r="AG69" s="94">
        <f t="shared" si="84"/>
        <v>0</v>
      </c>
      <c r="AH69" s="94">
        <f t="shared" si="84"/>
        <v>0</v>
      </c>
      <c r="AI69" s="94">
        <f t="shared" si="84"/>
        <v>0</v>
      </c>
      <c r="AJ69" s="94">
        <f t="shared" si="84"/>
        <v>0</v>
      </c>
      <c r="AK69" s="94">
        <f t="shared" si="84"/>
        <v>0</v>
      </c>
      <c r="AL69" s="94">
        <f t="shared" si="84"/>
        <v>0</v>
      </c>
      <c r="AN69" s="146">
        <f>AA69-'[1]3 priedas_asignavimai'!AW197</f>
        <v>0</v>
      </c>
    </row>
    <row r="70" spans="1:40" x14ac:dyDescent="0.25">
      <c r="A70" s="27"/>
      <c r="B70" s="19" t="s">
        <v>59</v>
      </c>
      <c r="C70" s="137">
        <f t="shared" si="3"/>
        <v>16.599999999999998</v>
      </c>
      <c r="D70" s="137">
        <f t="shared" si="3"/>
        <v>0</v>
      </c>
      <c r="E70" s="6">
        <v>16.2</v>
      </c>
      <c r="F70" s="6"/>
      <c r="G70" s="6">
        <v>0.4</v>
      </c>
      <c r="H70" s="6"/>
      <c r="I70" s="6"/>
      <c r="J70" s="6"/>
      <c r="K70" s="6"/>
      <c r="L70" s="6"/>
      <c r="M70" s="6"/>
      <c r="N70" s="6"/>
      <c r="O70" s="137">
        <f t="shared" si="4"/>
        <v>0</v>
      </c>
      <c r="P70" s="137">
        <f t="shared" si="4"/>
        <v>0</v>
      </c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1">
        <f t="shared" si="7"/>
        <v>16.599999999999998</v>
      </c>
      <c r="AB70" s="11">
        <f t="shared" si="5"/>
        <v>0</v>
      </c>
      <c r="AC70" s="5">
        <f t="shared" ref="AC70:AL70" si="85">E70+Q70</f>
        <v>16.2</v>
      </c>
      <c r="AD70" s="5">
        <f t="shared" si="85"/>
        <v>0</v>
      </c>
      <c r="AE70" s="5">
        <f t="shared" si="85"/>
        <v>0.4</v>
      </c>
      <c r="AF70" s="5">
        <f t="shared" si="85"/>
        <v>0</v>
      </c>
      <c r="AG70" s="5">
        <f t="shared" si="85"/>
        <v>0</v>
      </c>
      <c r="AH70" s="5">
        <f t="shared" si="85"/>
        <v>0</v>
      </c>
      <c r="AI70" s="5">
        <f t="shared" si="85"/>
        <v>0</v>
      </c>
      <c r="AJ70" s="5">
        <f t="shared" si="85"/>
        <v>0</v>
      </c>
      <c r="AK70" s="5">
        <f t="shared" si="85"/>
        <v>0</v>
      </c>
      <c r="AL70" s="5">
        <f t="shared" si="85"/>
        <v>0</v>
      </c>
      <c r="AN70" s="146">
        <f>AA70-'[1]3 priedas_asignavimai'!AW198</f>
        <v>0</v>
      </c>
    </row>
    <row r="71" spans="1:40" ht="15" customHeight="1" x14ac:dyDescent="0.25">
      <c r="A71" s="26" t="s">
        <v>28</v>
      </c>
      <c r="B71" s="105" t="s">
        <v>319</v>
      </c>
      <c r="C71" s="137">
        <f t="shared" si="3"/>
        <v>9.4</v>
      </c>
      <c r="D71" s="137">
        <f t="shared" si="3"/>
        <v>0</v>
      </c>
      <c r="E71" s="117">
        <f t="shared" ref="E71:N71" si="86">E72</f>
        <v>8.3000000000000007</v>
      </c>
      <c r="F71" s="117">
        <f t="shared" si="86"/>
        <v>0</v>
      </c>
      <c r="G71" s="117">
        <f t="shared" si="86"/>
        <v>1.1000000000000001</v>
      </c>
      <c r="H71" s="117">
        <f t="shared" si="86"/>
        <v>0</v>
      </c>
      <c r="I71" s="117">
        <f t="shared" si="86"/>
        <v>0</v>
      </c>
      <c r="J71" s="117">
        <f t="shared" si="86"/>
        <v>0</v>
      </c>
      <c r="K71" s="117">
        <f t="shared" si="86"/>
        <v>0</v>
      </c>
      <c r="L71" s="117">
        <f t="shared" si="86"/>
        <v>0</v>
      </c>
      <c r="M71" s="117">
        <f t="shared" si="86"/>
        <v>0</v>
      </c>
      <c r="N71" s="117">
        <f t="shared" si="86"/>
        <v>0</v>
      </c>
      <c r="O71" s="137">
        <f t="shared" si="4"/>
        <v>28.2</v>
      </c>
      <c r="P71" s="137">
        <f t="shared" si="4"/>
        <v>0</v>
      </c>
      <c r="Q71" s="119">
        <f t="shared" ref="Q71:Z71" si="87">Q72</f>
        <v>28.2</v>
      </c>
      <c r="R71" s="119">
        <f t="shared" si="87"/>
        <v>0</v>
      </c>
      <c r="S71" s="119">
        <f t="shared" si="87"/>
        <v>0</v>
      </c>
      <c r="T71" s="119">
        <f t="shared" si="87"/>
        <v>0</v>
      </c>
      <c r="U71" s="119">
        <f t="shared" si="87"/>
        <v>0</v>
      </c>
      <c r="V71" s="119">
        <f t="shared" si="87"/>
        <v>0</v>
      </c>
      <c r="W71" s="119">
        <f t="shared" si="87"/>
        <v>0</v>
      </c>
      <c r="X71" s="119">
        <f t="shared" si="87"/>
        <v>0</v>
      </c>
      <c r="Y71" s="119">
        <f t="shared" si="87"/>
        <v>0</v>
      </c>
      <c r="Z71" s="119">
        <f t="shared" si="87"/>
        <v>0</v>
      </c>
      <c r="AA71" s="11">
        <f t="shared" si="7"/>
        <v>37.6</v>
      </c>
      <c r="AB71" s="11">
        <f t="shared" si="5"/>
        <v>0</v>
      </c>
      <c r="AC71" s="94">
        <f t="shared" ref="AC71:AL71" si="88">AC72</f>
        <v>36.5</v>
      </c>
      <c r="AD71" s="94">
        <f t="shared" si="88"/>
        <v>0</v>
      </c>
      <c r="AE71" s="94">
        <f t="shared" si="88"/>
        <v>1.1000000000000001</v>
      </c>
      <c r="AF71" s="94">
        <f t="shared" si="88"/>
        <v>0</v>
      </c>
      <c r="AG71" s="94">
        <f t="shared" si="88"/>
        <v>0</v>
      </c>
      <c r="AH71" s="94">
        <f t="shared" si="88"/>
        <v>0</v>
      </c>
      <c r="AI71" s="94">
        <f t="shared" si="88"/>
        <v>0</v>
      </c>
      <c r="AJ71" s="94">
        <f t="shared" si="88"/>
        <v>0</v>
      </c>
      <c r="AK71" s="94">
        <f t="shared" si="88"/>
        <v>0</v>
      </c>
      <c r="AL71" s="94">
        <f t="shared" si="88"/>
        <v>0</v>
      </c>
      <c r="AN71" s="146">
        <f>AA71-'[1]3 priedas_asignavimai'!AW203</f>
        <v>0</v>
      </c>
    </row>
    <row r="72" spans="1:40" x14ac:dyDescent="0.25">
      <c r="A72" s="27"/>
      <c r="B72" s="19" t="s">
        <v>59</v>
      </c>
      <c r="C72" s="137">
        <f t="shared" si="3"/>
        <v>9.4</v>
      </c>
      <c r="D72" s="137">
        <f t="shared" si="3"/>
        <v>0</v>
      </c>
      <c r="E72" s="6">
        <v>8.3000000000000007</v>
      </c>
      <c r="F72" s="6"/>
      <c r="G72" s="6">
        <v>1.1000000000000001</v>
      </c>
      <c r="H72" s="6"/>
      <c r="I72" s="6"/>
      <c r="J72" s="6"/>
      <c r="K72" s="6"/>
      <c r="L72" s="6"/>
      <c r="M72" s="6"/>
      <c r="N72" s="6"/>
      <c r="O72" s="137">
        <f t="shared" si="4"/>
        <v>28.2</v>
      </c>
      <c r="P72" s="137">
        <f t="shared" si="4"/>
        <v>0</v>
      </c>
      <c r="Q72" s="120">
        <v>28.2</v>
      </c>
      <c r="R72" s="120"/>
      <c r="S72" s="120"/>
      <c r="T72" s="120"/>
      <c r="U72" s="120"/>
      <c r="V72" s="120"/>
      <c r="W72" s="120"/>
      <c r="X72" s="120"/>
      <c r="Y72" s="120"/>
      <c r="Z72" s="120"/>
      <c r="AA72" s="11">
        <f t="shared" si="7"/>
        <v>37.6</v>
      </c>
      <c r="AB72" s="11">
        <f t="shared" si="5"/>
        <v>0</v>
      </c>
      <c r="AC72" s="5">
        <f t="shared" ref="AC72:AL72" si="89">E72+Q72</f>
        <v>36.5</v>
      </c>
      <c r="AD72" s="5">
        <f t="shared" si="89"/>
        <v>0</v>
      </c>
      <c r="AE72" s="5">
        <f t="shared" si="89"/>
        <v>1.1000000000000001</v>
      </c>
      <c r="AF72" s="5">
        <f t="shared" si="89"/>
        <v>0</v>
      </c>
      <c r="AG72" s="5">
        <f t="shared" si="89"/>
        <v>0</v>
      </c>
      <c r="AH72" s="5">
        <f t="shared" si="89"/>
        <v>0</v>
      </c>
      <c r="AI72" s="5">
        <f t="shared" si="89"/>
        <v>0</v>
      </c>
      <c r="AJ72" s="5">
        <f t="shared" si="89"/>
        <v>0</v>
      </c>
      <c r="AK72" s="5">
        <f t="shared" si="89"/>
        <v>0</v>
      </c>
      <c r="AL72" s="5">
        <f t="shared" si="89"/>
        <v>0</v>
      </c>
      <c r="AN72" s="146">
        <f>AA72-'[1]3 priedas_asignavimai'!AW204</f>
        <v>0</v>
      </c>
    </row>
    <row r="73" spans="1:40" ht="15" customHeight="1" x14ac:dyDescent="0.25">
      <c r="A73" s="26" t="s">
        <v>29</v>
      </c>
      <c r="B73" s="105" t="s">
        <v>320</v>
      </c>
      <c r="C73" s="137">
        <f t="shared" si="3"/>
        <v>6.3999999999999995</v>
      </c>
      <c r="D73" s="137">
        <f t="shared" si="3"/>
        <v>0</v>
      </c>
      <c r="E73" s="117">
        <f t="shared" ref="E73:N73" si="90">E74</f>
        <v>6.3</v>
      </c>
      <c r="F73" s="117">
        <f t="shared" si="90"/>
        <v>0</v>
      </c>
      <c r="G73" s="117">
        <f t="shared" si="90"/>
        <v>0.1</v>
      </c>
      <c r="H73" s="117">
        <f t="shared" si="90"/>
        <v>0</v>
      </c>
      <c r="I73" s="117">
        <f t="shared" si="90"/>
        <v>0</v>
      </c>
      <c r="J73" s="117">
        <f t="shared" si="90"/>
        <v>0</v>
      </c>
      <c r="K73" s="117">
        <f t="shared" si="90"/>
        <v>0</v>
      </c>
      <c r="L73" s="117">
        <f t="shared" si="90"/>
        <v>0</v>
      </c>
      <c r="M73" s="117">
        <f t="shared" si="90"/>
        <v>0</v>
      </c>
      <c r="N73" s="117">
        <f t="shared" si="90"/>
        <v>0</v>
      </c>
      <c r="O73" s="137">
        <f t="shared" si="4"/>
        <v>11.1</v>
      </c>
      <c r="P73" s="137">
        <f t="shared" si="4"/>
        <v>0</v>
      </c>
      <c r="Q73" s="119">
        <f t="shared" ref="Q73:Z73" si="91">Q74</f>
        <v>11.1</v>
      </c>
      <c r="R73" s="119">
        <f t="shared" si="91"/>
        <v>0</v>
      </c>
      <c r="S73" s="119">
        <f t="shared" si="91"/>
        <v>0</v>
      </c>
      <c r="T73" s="119">
        <f t="shared" si="91"/>
        <v>0</v>
      </c>
      <c r="U73" s="119">
        <f t="shared" si="91"/>
        <v>0</v>
      </c>
      <c r="V73" s="119">
        <f t="shared" si="91"/>
        <v>0</v>
      </c>
      <c r="W73" s="119">
        <f t="shared" si="91"/>
        <v>0</v>
      </c>
      <c r="X73" s="119">
        <f t="shared" si="91"/>
        <v>0</v>
      </c>
      <c r="Y73" s="119">
        <f t="shared" si="91"/>
        <v>0</v>
      </c>
      <c r="Z73" s="119">
        <f t="shared" si="91"/>
        <v>0</v>
      </c>
      <c r="AA73" s="11">
        <f t="shared" si="7"/>
        <v>17.5</v>
      </c>
      <c r="AB73" s="11">
        <f t="shared" si="5"/>
        <v>0</v>
      </c>
      <c r="AC73" s="94">
        <f t="shared" ref="AC73:AL73" si="92">AC74</f>
        <v>17.399999999999999</v>
      </c>
      <c r="AD73" s="94">
        <f t="shared" si="92"/>
        <v>0</v>
      </c>
      <c r="AE73" s="94">
        <f t="shared" si="92"/>
        <v>0.1</v>
      </c>
      <c r="AF73" s="94">
        <f t="shared" si="92"/>
        <v>0</v>
      </c>
      <c r="AG73" s="94">
        <f t="shared" si="92"/>
        <v>0</v>
      </c>
      <c r="AH73" s="94">
        <f t="shared" si="92"/>
        <v>0</v>
      </c>
      <c r="AI73" s="94">
        <f t="shared" si="92"/>
        <v>0</v>
      </c>
      <c r="AJ73" s="94">
        <f t="shared" si="92"/>
        <v>0</v>
      </c>
      <c r="AK73" s="94">
        <f t="shared" si="92"/>
        <v>0</v>
      </c>
      <c r="AL73" s="94">
        <f t="shared" si="92"/>
        <v>0</v>
      </c>
      <c r="AN73" s="146">
        <f>AA73-'[1]3 priedas_asignavimai'!AW208</f>
        <v>0</v>
      </c>
    </row>
    <row r="74" spans="1:40" x14ac:dyDescent="0.25">
      <c r="A74" s="27"/>
      <c r="B74" s="19" t="s">
        <v>59</v>
      </c>
      <c r="C74" s="137">
        <f t="shared" si="3"/>
        <v>6.3999999999999995</v>
      </c>
      <c r="D74" s="137">
        <f t="shared" si="3"/>
        <v>0</v>
      </c>
      <c r="E74" s="6">
        <v>6.3</v>
      </c>
      <c r="F74" s="6"/>
      <c r="G74" s="6">
        <v>0.1</v>
      </c>
      <c r="H74" s="6"/>
      <c r="I74" s="6"/>
      <c r="J74" s="6"/>
      <c r="K74" s="6"/>
      <c r="L74" s="6"/>
      <c r="M74" s="6"/>
      <c r="N74" s="6"/>
      <c r="O74" s="137">
        <f t="shared" si="4"/>
        <v>11.1</v>
      </c>
      <c r="P74" s="137">
        <f t="shared" si="4"/>
        <v>0</v>
      </c>
      <c r="Q74" s="120">
        <v>11.1</v>
      </c>
      <c r="R74" s="120"/>
      <c r="S74" s="120"/>
      <c r="T74" s="120"/>
      <c r="U74" s="120"/>
      <c r="V74" s="120"/>
      <c r="W74" s="120"/>
      <c r="X74" s="120"/>
      <c r="Y74" s="120"/>
      <c r="Z74" s="120"/>
      <c r="AA74" s="11">
        <f t="shared" si="7"/>
        <v>17.5</v>
      </c>
      <c r="AB74" s="11">
        <f t="shared" si="5"/>
        <v>0</v>
      </c>
      <c r="AC74" s="5">
        <f t="shared" ref="AC74:AL74" si="93">E74+Q74</f>
        <v>17.399999999999999</v>
      </c>
      <c r="AD74" s="5">
        <f t="shared" si="93"/>
        <v>0</v>
      </c>
      <c r="AE74" s="5">
        <f t="shared" si="93"/>
        <v>0.1</v>
      </c>
      <c r="AF74" s="5">
        <f t="shared" si="93"/>
        <v>0</v>
      </c>
      <c r="AG74" s="5">
        <f t="shared" si="93"/>
        <v>0</v>
      </c>
      <c r="AH74" s="5">
        <f t="shared" si="93"/>
        <v>0</v>
      </c>
      <c r="AI74" s="5">
        <f t="shared" si="93"/>
        <v>0</v>
      </c>
      <c r="AJ74" s="5">
        <f t="shared" si="93"/>
        <v>0</v>
      </c>
      <c r="AK74" s="5">
        <f t="shared" si="93"/>
        <v>0</v>
      </c>
      <c r="AL74" s="5">
        <f t="shared" si="93"/>
        <v>0</v>
      </c>
      <c r="AN74" s="146">
        <f>AA74-'[1]3 priedas_asignavimai'!AW209</f>
        <v>0</v>
      </c>
    </row>
    <row r="75" spans="1:40" ht="15" customHeight="1" x14ac:dyDescent="0.25">
      <c r="A75" s="26" t="s">
        <v>376</v>
      </c>
      <c r="B75" s="105" t="s">
        <v>322</v>
      </c>
      <c r="C75" s="137">
        <f t="shared" si="3"/>
        <v>12.299999999999999</v>
      </c>
      <c r="D75" s="137">
        <f t="shared" si="3"/>
        <v>0</v>
      </c>
      <c r="E75" s="117">
        <f t="shared" ref="E75:N75" si="94">E76</f>
        <v>11.6</v>
      </c>
      <c r="F75" s="117">
        <f t="shared" si="94"/>
        <v>0</v>
      </c>
      <c r="G75" s="117">
        <f t="shared" si="94"/>
        <v>0.7</v>
      </c>
      <c r="H75" s="117">
        <f t="shared" si="94"/>
        <v>0</v>
      </c>
      <c r="I75" s="117">
        <f t="shared" si="94"/>
        <v>0</v>
      </c>
      <c r="J75" s="117">
        <f t="shared" si="94"/>
        <v>0</v>
      </c>
      <c r="K75" s="117">
        <f t="shared" si="94"/>
        <v>0</v>
      </c>
      <c r="L75" s="117">
        <f t="shared" si="94"/>
        <v>0</v>
      </c>
      <c r="M75" s="117">
        <f t="shared" si="94"/>
        <v>0</v>
      </c>
      <c r="N75" s="117">
        <f t="shared" si="94"/>
        <v>0</v>
      </c>
      <c r="O75" s="137">
        <f t="shared" si="4"/>
        <v>0</v>
      </c>
      <c r="P75" s="137">
        <f t="shared" si="4"/>
        <v>0</v>
      </c>
      <c r="Q75" s="119">
        <f t="shared" ref="Q75:Z75" si="95">Q76</f>
        <v>0</v>
      </c>
      <c r="R75" s="119">
        <f t="shared" si="95"/>
        <v>0</v>
      </c>
      <c r="S75" s="119">
        <f t="shared" si="95"/>
        <v>0</v>
      </c>
      <c r="T75" s="119">
        <f t="shared" si="95"/>
        <v>0</v>
      </c>
      <c r="U75" s="119">
        <f t="shared" si="95"/>
        <v>0</v>
      </c>
      <c r="V75" s="119">
        <f t="shared" si="95"/>
        <v>0</v>
      </c>
      <c r="W75" s="119">
        <f t="shared" si="95"/>
        <v>0</v>
      </c>
      <c r="X75" s="119">
        <f t="shared" si="95"/>
        <v>0</v>
      </c>
      <c r="Y75" s="119">
        <f t="shared" si="95"/>
        <v>0</v>
      </c>
      <c r="Z75" s="119">
        <f t="shared" si="95"/>
        <v>0</v>
      </c>
      <c r="AA75" s="11">
        <f t="shared" si="7"/>
        <v>12.299999999999999</v>
      </c>
      <c r="AB75" s="11">
        <f t="shared" si="5"/>
        <v>0</v>
      </c>
      <c r="AC75" s="94">
        <f t="shared" ref="AC75:AL75" si="96">AC76</f>
        <v>11.6</v>
      </c>
      <c r="AD75" s="94">
        <f t="shared" si="96"/>
        <v>0</v>
      </c>
      <c r="AE75" s="94">
        <f t="shared" si="96"/>
        <v>0.7</v>
      </c>
      <c r="AF75" s="94">
        <f t="shared" si="96"/>
        <v>0</v>
      </c>
      <c r="AG75" s="94">
        <f t="shared" si="96"/>
        <v>0</v>
      </c>
      <c r="AH75" s="94">
        <f t="shared" si="96"/>
        <v>0</v>
      </c>
      <c r="AI75" s="94">
        <f t="shared" si="96"/>
        <v>0</v>
      </c>
      <c r="AJ75" s="94">
        <f t="shared" si="96"/>
        <v>0</v>
      </c>
      <c r="AK75" s="94">
        <f t="shared" si="96"/>
        <v>0</v>
      </c>
      <c r="AL75" s="94">
        <f t="shared" si="96"/>
        <v>0</v>
      </c>
      <c r="AN75" s="146">
        <f>AA75-'[1]3 priedas_asignavimai'!AW213</f>
        <v>0</v>
      </c>
    </row>
    <row r="76" spans="1:40" x14ac:dyDescent="0.25">
      <c r="A76" s="27"/>
      <c r="B76" s="19" t="s">
        <v>59</v>
      </c>
      <c r="C76" s="137">
        <f t="shared" si="3"/>
        <v>12.299999999999999</v>
      </c>
      <c r="D76" s="137">
        <f t="shared" si="3"/>
        <v>0</v>
      </c>
      <c r="E76" s="6">
        <v>11.6</v>
      </c>
      <c r="F76" s="6"/>
      <c r="G76" s="6">
        <v>0.7</v>
      </c>
      <c r="H76" s="6"/>
      <c r="I76" s="6"/>
      <c r="J76" s="6"/>
      <c r="K76" s="6"/>
      <c r="L76" s="6"/>
      <c r="M76" s="6"/>
      <c r="N76" s="6"/>
      <c r="O76" s="137">
        <f t="shared" si="4"/>
        <v>0</v>
      </c>
      <c r="P76" s="137">
        <f t="shared" si="4"/>
        <v>0</v>
      </c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1">
        <f t="shared" si="7"/>
        <v>12.299999999999999</v>
      </c>
      <c r="AB76" s="11">
        <f t="shared" si="5"/>
        <v>0</v>
      </c>
      <c r="AC76" s="5">
        <f t="shared" ref="AC76:AL76" si="97">E76+Q76</f>
        <v>11.6</v>
      </c>
      <c r="AD76" s="5">
        <f t="shared" si="97"/>
        <v>0</v>
      </c>
      <c r="AE76" s="5">
        <f t="shared" si="97"/>
        <v>0.7</v>
      </c>
      <c r="AF76" s="5">
        <f t="shared" si="97"/>
        <v>0</v>
      </c>
      <c r="AG76" s="5">
        <f t="shared" si="97"/>
        <v>0</v>
      </c>
      <c r="AH76" s="5">
        <f t="shared" si="97"/>
        <v>0</v>
      </c>
      <c r="AI76" s="5">
        <f t="shared" si="97"/>
        <v>0</v>
      </c>
      <c r="AJ76" s="5">
        <f t="shared" si="97"/>
        <v>0</v>
      </c>
      <c r="AK76" s="5">
        <f t="shared" si="97"/>
        <v>0</v>
      </c>
      <c r="AL76" s="5">
        <f t="shared" si="97"/>
        <v>0</v>
      </c>
      <c r="AN76" s="146">
        <f>AA76-'[1]3 priedas_asignavimai'!AW214</f>
        <v>0</v>
      </c>
    </row>
    <row r="77" spans="1:40" ht="15" customHeight="1" x14ac:dyDescent="0.25">
      <c r="A77" s="26" t="s">
        <v>30</v>
      </c>
      <c r="B77" s="105" t="s">
        <v>323</v>
      </c>
      <c r="C77" s="137">
        <f t="shared" si="3"/>
        <v>5.5</v>
      </c>
      <c r="D77" s="137">
        <f t="shared" si="3"/>
        <v>0</v>
      </c>
      <c r="E77" s="117">
        <f t="shared" ref="E77:N77" si="98">E78</f>
        <v>5</v>
      </c>
      <c r="F77" s="117">
        <f t="shared" si="98"/>
        <v>0</v>
      </c>
      <c r="G77" s="117">
        <f t="shared" si="98"/>
        <v>0.5</v>
      </c>
      <c r="H77" s="117">
        <f t="shared" si="98"/>
        <v>0</v>
      </c>
      <c r="I77" s="117">
        <f t="shared" si="98"/>
        <v>0</v>
      </c>
      <c r="J77" s="117">
        <f t="shared" si="98"/>
        <v>0</v>
      </c>
      <c r="K77" s="117">
        <f t="shared" si="98"/>
        <v>0</v>
      </c>
      <c r="L77" s="117">
        <f t="shared" si="98"/>
        <v>0</v>
      </c>
      <c r="M77" s="117">
        <f t="shared" si="98"/>
        <v>0</v>
      </c>
      <c r="N77" s="117">
        <f t="shared" si="98"/>
        <v>0</v>
      </c>
      <c r="O77" s="137">
        <f t="shared" si="4"/>
        <v>20.9</v>
      </c>
      <c r="P77" s="137">
        <f t="shared" si="4"/>
        <v>0</v>
      </c>
      <c r="Q77" s="119">
        <f t="shared" ref="Q77:Z77" si="99">Q78</f>
        <v>20.9</v>
      </c>
      <c r="R77" s="119">
        <f t="shared" si="99"/>
        <v>0</v>
      </c>
      <c r="S77" s="119">
        <f t="shared" si="99"/>
        <v>0</v>
      </c>
      <c r="T77" s="119">
        <f t="shared" si="99"/>
        <v>0</v>
      </c>
      <c r="U77" s="119">
        <f t="shared" si="99"/>
        <v>0</v>
      </c>
      <c r="V77" s="119">
        <f t="shared" si="99"/>
        <v>0</v>
      </c>
      <c r="W77" s="119">
        <f t="shared" si="99"/>
        <v>0</v>
      </c>
      <c r="X77" s="119">
        <f t="shared" si="99"/>
        <v>0</v>
      </c>
      <c r="Y77" s="119">
        <f t="shared" si="99"/>
        <v>0</v>
      </c>
      <c r="Z77" s="119">
        <f t="shared" si="99"/>
        <v>0</v>
      </c>
      <c r="AA77" s="11">
        <f t="shared" si="7"/>
        <v>26.4</v>
      </c>
      <c r="AB77" s="11">
        <f t="shared" si="5"/>
        <v>0</v>
      </c>
      <c r="AC77" s="94">
        <f t="shared" ref="AC77:AL77" si="100">AC78</f>
        <v>25.9</v>
      </c>
      <c r="AD77" s="94">
        <f t="shared" si="100"/>
        <v>0</v>
      </c>
      <c r="AE77" s="94">
        <f t="shared" si="100"/>
        <v>0.5</v>
      </c>
      <c r="AF77" s="94">
        <f t="shared" si="100"/>
        <v>0</v>
      </c>
      <c r="AG77" s="94">
        <f t="shared" si="100"/>
        <v>0</v>
      </c>
      <c r="AH77" s="94">
        <f t="shared" si="100"/>
        <v>0</v>
      </c>
      <c r="AI77" s="94">
        <f t="shared" si="100"/>
        <v>0</v>
      </c>
      <c r="AJ77" s="94">
        <f t="shared" si="100"/>
        <v>0</v>
      </c>
      <c r="AK77" s="94">
        <f t="shared" si="100"/>
        <v>0</v>
      </c>
      <c r="AL77" s="94">
        <f t="shared" si="100"/>
        <v>0</v>
      </c>
      <c r="AN77" s="146">
        <f>AA77-'[1]3 priedas_asignavimai'!AW219</f>
        <v>0</v>
      </c>
    </row>
    <row r="78" spans="1:40" x14ac:dyDescent="0.25">
      <c r="A78" s="27"/>
      <c r="B78" s="19" t="s">
        <v>59</v>
      </c>
      <c r="C78" s="137">
        <f t="shared" si="3"/>
        <v>5.5</v>
      </c>
      <c r="D78" s="137">
        <f t="shared" si="3"/>
        <v>0</v>
      </c>
      <c r="E78" s="6">
        <v>5</v>
      </c>
      <c r="F78" s="6"/>
      <c r="G78" s="6">
        <v>0.5</v>
      </c>
      <c r="H78" s="6"/>
      <c r="I78" s="6"/>
      <c r="J78" s="6"/>
      <c r="K78" s="6"/>
      <c r="L78" s="6"/>
      <c r="M78" s="6"/>
      <c r="N78" s="6"/>
      <c r="O78" s="137">
        <f t="shared" si="4"/>
        <v>20.9</v>
      </c>
      <c r="P78" s="137">
        <f t="shared" si="4"/>
        <v>0</v>
      </c>
      <c r="Q78" s="120">
        <v>20.9</v>
      </c>
      <c r="R78" s="120"/>
      <c r="S78" s="120"/>
      <c r="T78" s="120"/>
      <c r="U78" s="120"/>
      <c r="V78" s="120"/>
      <c r="W78" s="120"/>
      <c r="X78" s="120"/>
      <c r="Y78" s="120"/>
      <c r="Z78" s="120"/>
      <c r="AA78" s="11">
        <f t="shared" si="7"/>
        <v>26.4</v>
      </c>
      <c r="AB78" s="11">
        <f t="shared" si="5"/>
        <v>0</v>
      </c>
      <c r="AC78" s="5">
        <f t="shared" ref="AC78:AL78" si="101">E78+Q78</f>
        <v>25.9</v>
      </c>
      <c r="AD78" s="5">
        <f t="shared" si="101"/>
        <v>0</v>
      </c>
      <c r="AE78" s="5">
        <f t="shared" si="101"/>
        <v>0.5</v>
      </c>
      <c r="AF78" s="5">
        <f t="shared" si="101"/>
        <v>0</v>
      </c>
      <c r="AG78" s="5">
        <f t="shared" si="101"/>
        <v>0</v>
      </c>
      <c r="AH78" s="5">
        <f t="shared" si="101"/>
        <v>0</v>
      </c>
      <c r="AI78" s="5">
        <f t="shared" si="101"/>
        <v>0</v>
      </c>
      <c r="AJ78" s="5">
        <f t="shared" si="101"/>
        <v>0</v>
      </c>
      <c r="AK78" s="5">
        <f t="shared" si="101"/>
        <v>0</v>
      </c>
      <c r="AL78" s="5">
        <f t="shared" si="101"/>
        <v>0</v>
      </c>
      <c r="AN78" s="146">
        <f>AA78-'[1]3 priedas_asignavimai'!AW220</f>
        <v>0</v>
      </c>
    </row>
    <row r="79" spans="1:40" ht="15" customHeight="1" x14ac:dyDescent="0.25">
      <c r="A79" s="26" t="s">
        <v>31</v>
      </c>
      <c r="B79" s="105" t="s">
        <v>326</v>
      </c>
      <c r="C79" s="137">
        <f t="shared" si="3"/>
        <v>11.799999999999999</v>
      </c>
      <c r="D79" s="137">
        <f t="shared" si="3"/>
        <v>0</v>
      </c>
      <c r="E79" s="117">
        <f t="shared" ref="E79:N79" si="102">E80</f>
        <v>11.6</v>
      </c>
      <c r="F79" s="117">
        <f t="shared" si="102"/>
        <v>0</v>
      </c>
      <c r="G79" s="117">
        <f t="shared" si="102"/>
        <v>0.2</v>
      </c>
      <c r="H79" s="117">
        <f t="shared" si="102"/>
        <v>0</v>
      </c>
      <c r="I79" s="117">
        <f t="shared" si="102"/>
        <v>0</v>
      </c>
      <c r="J79" s="117">
        <f t="shared" si="102"/>
        <v>0</v>
      </c>
      <c r="K79" s="117">
        <f t="shared" si="102"/>
        <v>0</v>
      </c>
      <c r="L79" s="117">
        <f t="shared" si="102"/>
        <v>0</v>
      </c>
      <c r="M79" s="117">
        <f t="shared" si="102"/>
        <v>0</v>
      </c>
      <c r="N79" s="117">
        <f t="shared" si="102"/>
        <v>0</v>
      </c>
      <c r="O79" s="137">
        <f t="shared" si="4"/>
        <v>0</v>
      </c>
      <c r="P79" s="137">
        <f t="shared" si="4"/>
        <v>0</v>
      </c>
      <c r="Q79" s="119">
        <f t="shared" ref="Q79:Z79" si="103">Q80</f>
        <v>0</v>
      </c>
      <c r="R79" s="119">
        <f t="shared" si="103"/>
        <v>0</v>
      </c>
      <c r="S79" s="119">
        <f t="shared" si="103"/>
        <v>0</v>
      </c>
      <c r="T79" s="119">
        <f t="shared" si="103"/>
        <v>0</v>
      </c>
      <c r="U79" s="119">
        <f t="shared" si="103"/>
        <v>0</v>
      </c>
      <c r="V79" s="119">
        <f t="shared" si="103"/>
        <v>0</v>
      </c>
      <c r="W79" s="119">
        <f t="shared" si="103"/>
        <v>0</v>
      </c>
      <c r="X79" s="119">
        <f t="shared" si="103"/>
        <v>0</v>
      </c>
      <c r="Y79" s="119">
        <f t="shared" si="103"/>
        <v>0</v>
      </c>
      <c r="Z79" s="119">
        <f t="shared" si="103"/>
        <v>0</v>
      </c>
      <c r="AA79" s="11">
        <f t="shared" si="7"/>
        <v>11.799999999999999</v>
      </c>
      <c r="AB79" s="11">
        <f t="shared" si="5"/>
        <v>0</v>
      </c>
      <c r="AC79" s="94">
        <f t="shared" ref="AC79:AL79" si="104">AC80</f>
        <v>11.6</v>
      </c>
      <c r="AD79" s="94">
        <f t="shared" si="104"/>
        <v>0</v>
      </c>
      <c r="AE79" s="94">
        <f t="shared" si="104"/>
        <v>0.2</v>
      </c>
      <c r="AF79" s="94">
        <f t="shared" si="104"/>
        <v>0</v>
      </c>
      <c r="AG79" s="94">
        <f t="shared" si="104"/>
        <v>0</v>
      </c>
      <c r="AH79" s="94">
        <f t="shared" si="104"/>
        <v>0</v>
      </c>
      <c r="AI79" s="94">
        <f t="shared" si="104"/>
        <v>0</v>
      </c>
      <c r="AJ79" s="94">
        <f t="shared" si="104"/>
        <v>0</v>
      </c>
      <c r="AK79" s="94">
        <f t="shared" si="104"/>
        <v>0</v>
      </c>
      <c r="AL79" s="94">
        <f t="shared" si="104"/>
        <v>0</v>
      </c>
      <c r="AN79" s="146">
        <f>AA79-'[1]3 priedas_asignavimai'!AW223</f>
        <v>0</v>
      </c>
    </row>
    <row r="80" spans="1:40" x14ac:dyDescent="0.25">
      <c r="A80" s="27"/>
      <c r="B80" s="19" t="s">
        <v>59</v>
      </c>
      <c r="C80" s="137">
        <f t="shared" si="3"/>
        <v>11.799999999999999</v>
      </c>
      <c r="D80" s="137">
        <f t="shared" si="3"/>
        <v>0</v>
      </c>
      <c r="E80" s="6">
        <v>11.6</v>
      </c>
      <c r="F80" s="6"/>
      <c r="G80" s="6">
        <v>0.2</v>
      </c>
      <c r="H80" s="6"/>
      <c r="I80" s="6"/>
      <c r="J80" s="6"/>
      <c r="K80" s="6"/>
      <c r="L80" s="6"/>
      <c r="M80" s="6"/>
      <c r="N80" s="6"/>
      <c r="O80" s="137">
        <f t="shared" si="4"/>
        <v>0</v>
      </c>
      <c r="P80" s="137">
        <f t="shared" si="4"/>
        <v>0</v>
      </c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1">
        <f t="shared" si="7"/>
        <v>11.799999999999999</v>
      </c>
      <c r="AB80" s="11">
        <f t="shared" si="5"/>
        <v>0</v>
      </c>
      <c r="AC80" s="5">
        <f t="shared" ref="AC80:AL80" si="105">E80+Q80</f>
        <v>11.6</v>
      </c>
      <c r="AD80" s="5">
        <f t="shared" si="105"/>
        <v>0</v>
      </c>
      <c r="AE80" s="5">
        <f t="shared" si="105"/>
        <v>0.2</v>
      </c>
      <c r="AF80" s="5">
        <f t="shared" si="105"/>
        <v>0</v>
      </c>
      <c r="AG80" s="5">
        <f t="shared" si="105"/>
        <v>0</v>
      </c>
      <c r="AH80" s="5">
        <f t="shared" si="105"/>
        <v>0</v>
      </c>
      <c r="AI80" s="5">
        <f t="shared" si="105"/>
        <v>0</v>
      </c>
      <c r="AJ80" s="5">
        <f t="shared" si="105"/>
        <v>0</v>
      </c>
      <c r="AK80" s="5">
        <f t="shared" si="105"/>
        <v>0</v>
      </c>
      <c r="AL80" s="5">
        <f t="shared" si="105"/>
        <v>0</v>
      </c>
      <c r="AN80" s="146">
        <f>AA80-'[1]3 priedas_asignavimai'!AW224</f>
        <v>0</v>
      </c>
    </row>
    <row r="81" spans="1:40" ht="15" customHeight="1" x14ac:dyDescent="0.25">
      <c r="A81" s="26" t="s">
        <v>32</v>
      </c>
      <c r="B81" s="105" t="s">
        <v>325</v>
      </c>
      <c r="C81" s="137">
        <f t="shared" si="3"/>
        <v>1</v>
      </c>
      <c r="D81" s="137">
        <f t="shared" si="3"/>
        <v>0</v>
      </c>
      <c r="E81" s="117">
        <f t="shared" ref="E81:N81" si="106">E82</f>
        <v>1</v>
      </c>
      <c r="F81" s="117">
        <f t="shared" si="106"/>
        <v>0</v>
      </c>
      <c r="G81" s="117">
        <f t="shared" si="106"/>
        <v>0</v>
      </c>
      <c r="H81" s="117">
        <f t="shared" si="106"/>
        <v>0</v>
      </c>
      <c r="I81" s="117">
        <f t="shared" si="106"/>
        <v>0</v>
      </c>
      <c r="J81" s="117">
        <f t="shared" si="106"/>
        <v>0</v>
      </c>
      <c r="K81" s="117">
        <f t="shared" si="106"/>
        <v>0</v>
      </c>
      <c r="L81" s="117">
        <f t="shared" si="106"/>
        <v>0</v>
      </c>
      <c r="M81" s="117">
        <f t="shared" si="106"/>
        <v>0</v>
      </c>
      <c r="N81" s="117">
        <f t="shared" si="106"/>
        <v>0</v>
      </c>
      <c r="O81" s="137">
        <f t="shared" si="4"/>
        <v>0</v>
      </c>
      <c r="P81" s="137">
        <f t="shared" si="4"/>
        <v>0</v>
      </c>
      <c r="Q81" s="119">
        <f t="shared" ref="Q81:Z81" si="107">Q82</f>
        <v>0</v>
      </c>
      <c r="R81" s="119">
        <f t="shared" si="107"/>
        <v>0</v>
      </c>
      <c r="S81" s="119">
        <f t="shared" si="107"/>
        <v>0</v>
      </c>
      <c r="T81" s="119">
        <f t="shared" si="107"/>
        <v>0</v>
      </c>
      <c r="U81" s="119">
        <f t="shared" si="107"/>
        <v>0</v>
      </c>
      <c r="V81" s="119">
        <f t="shared" si="107"/>
        <v>0</v>
      </c>
      <c r="W81" s="119">
        <f t="shared" si="107"/>
        <v>0</v>
      </c>
      <c r="X81" s="119">
        <f t="shared" si="107"/>
        <v>0</v>
      </c>
      <c r="Y81" s="119">
        <f t="shared" si="107"/>
        <v>0</v>
      </c>
      <c r="Z81" s="119">
        <f t="shared" si="107"/>
        <v>0</v>
      </c>
      <c r="AA81" s="11">
        <f t="shared" si="7"/>
        <v>1</v>
      </c>
      <c r="AB81" s="11">
        <f t="shared" si="5"/>
        <v>0</v>
      </c>
      <c r="AC81" s="94">
        <f t="shared" ref="AC81:AL81" si="108">AC82</f>
        <v>1</v>
      </c>
      <c r="AD81" s="94">
        <f t="shared" si="108"/>
        <v>0</v>
      </c>
      <c r="AE81" s="94">
        <f t="shared" si="108"/>
        <v>0</v>
      </c>
      <c r="AF81" s="94">
        <f t="shared" si="108"/>
        <v>0</v>
      </c>
      <c r="AG81" s="94">
        <f t="shared" si="108"/>
        <v>0</v>
      </c>
      <c r="AH81" s="94">
        <f t="shared" si="108"/>
        <v>0</v>
      </c>
      <c r="AI81" s="94">
        <f t="shared" si="108"/>
        <v>0</v>
      </c>
      <c r="AJ81" s="94">
        <f t="shared" si="108"/>
        <v>0</v>
      </c>
      <c r="AK81" s="94">
        <f t="shared" si="108"/>
        <v>0</v>
      </c>
      <c r="AL81" s="94">
        <f t="shared" si="108"/>
        <v>0</v>
      </c>
      <c r="AN81" s="146">
        <f>AA81-'[1]3 priedas_asignavimai'!AW228</f>
        <v>0</v>
      </c>
    </row>
    <row r="82" spans="1:40" x14ac:dyDescent="0.25">
      <c r="A82" s="27"/>
      <c r="B82" s="19" t="s">
        <v>59</v>
      </c>
      <c r="C82" s="137">
        <f t="shared" si="3"/>
        <v>1</v>
      </c>
      <c r="D82" s="137">
        <f t="shared" si="3"/>
        <v>0</v>
      </c>
      <c r="E82" s="6">
        <v>1</v>
      </c>
      <c r="F82" s="6"/>
      <c r="G82" s="6"/>
      <c r="H82" s="6"/>
      <c r="I82" s="6"/>
      <c r="J82" s="6"/>
      <c r="K82" s="6"/>
      <c r="L82" s="6"/>
      <c r="M82" s="6"/>
      <c r="N82" s="6"/>
      <c r="O82" s="137">
        <f t="shared" si="4"/>
        <v>0</v>
      </c>
      <c r="P82" s="137">
        <f t="shared" si="4"/>
        <v>0</v>
      </c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1">
        <f t="shared" si="7"/>
        <v>1</v>
      </c>
      <c r="AB82" s="11">
        <f t="shared" si="5"/>
        <v>0</v>
      </c>
      <c r="AC82" s="5">
        <f t="shared" ref="AC82:AL82" si="109">E82+Q82</f>
        <v>1</v>
      </c>
      <c r="AD82" s="5">
        <f t="shared" si="109"/>
        <v>0</v>
      </c>
      <c r="AE82" s="5">
        <f t="shared" si="109"/>
        <v>0</v>
      </c>
      <c r="AF82" s="5">
        <f t="shared" si="109"/>
        <v>0</v>
      </c>
      <c r="AG82" s="5">
        <f t="shared" si="109"/>
        <v>0</v>
      </c>
      <c r="AH82" s="5">
        <f t="shared" si="109"/>
        <v>0</v>
      </c>
      <c r="AI82" s="5">
        <f t="shared" si="109"/>
        <v>0</v>
      </c>
      <c r="AJ82" s="5">
        <f t="shared" si="109"/>
        <v>0</v>
      </c>
      <c r="AK82" s="5">
        <f t="shared" si="109"/>
        <v>0</v>
      </c>
      <c r="AL82" s="5">
        <f t="shared" si="109"/>
        <v>0</v>
      </c>
      <c r="AN82" s="146">
        <f>AA82-'[1]3 priedas_asignavimai'!AW229</f>
        <v>0</v>
      </c>
    </row>
    <row r="83" spans="1:40" ht="15" customHeight="1" x14ac:dyDescent="0.25">
      <c r="A83" s="26" t="s">
        <v>33</v>
      </c>
      <c r="B83" s="105" t="s">
        <v>324</v>
      </c>
      <c r="C83" s="137">
        <f t="shared" si="3"/>
        <v>7.6000000000000005</v>
      </c>
      <c r="D83" s="137">
        <f t="shared" si="3"/>
        <v>0</v>
      </c>
      <c r="E83" s="117">
        <f t="shared" ref="E83:N83" si="110">E84</f>
        <v>7.2</v>
      </c>
      <c r="F83" s="117">
        <f t="shared" si="110"/>
        <v>0</v>
      </c>
      <c r="G83" s="117">
        <f t="shared" si="110"/>
        <v>0.4</v>
      </c>
      <c r="H83" s="117">
        <f t="shared" si="110"/>
        <v>0</v>
      </c>
      <c r="I83" s="117">
        <f t="shared" si="110"/>
        <v>0</v>
      </c>
      <c r="J83" s="117">
        <f t="shared" si="110"/>
        <v>0</v>
      </c>
      <c r="K83" s="117">
        <f t="shared" si="110"/>
        <v>0</v>
      </c>
      <c r="L83" s="117">
        <f t="shared" si="110"/>
        <v>0</v>
      </c>
      <c r="M83" s="117">
        <f t="shared" si="110"/>
        <v>0</v>
      </c>
      <c r="N83" s="117">
        <f t="shared" si="110"/>
        <v>0</v>
      </c>
      <c r="O83" s="137">
        <f t="shared" si="4"/>
        <v>0</v>
      </c>
      <c r="P83" s="137">
        <f t="shared" si="4"/>
        <v>0</v>
      </c>
      <c r="Q83" s="119">
        <f t="shared" ref="Q83:Z83" si="111">Q84</f>
        <v>0</v>
      </c>
      <c r="R83" s="119">
        <f t="shared" si="111"/>
        <v>0</v>
      </c>
      <c r="S83" s="119">
        <f t="shared" si="111"/>
        <v>0</v>
      </c>
      <c r="T83" s="119">
        <f t="shared" si="111"/>
        <v>0</v>
      </c>
      <c r="U83" s="119">
        <f t="shared" si="111"/>
        <v>0</v>
      </c>
      <c r="V83" s="119">
        <f t="shared" si="111"/>
        <v>0</v>
      </c>
      <c r="W83" s="119">
        <f t="shared" si="111"/>
        <v>0</v>
      </c>
      <c r="X83" s="119">
        <f t="shared" si="111"/>
        <v>0</v>
      </c>
      <c r="Y83" s="119">
        <f t="shared" si="111"/>
        <v>0</v>
      </c>
      <c r="Z83" s="119">
        <f t="shared" si="111"/>
        <v>0</v>
      </c>
      <c r="AA83" s="11">
        <f t="shared" si="7"/>
        <v>7.6000000000000005</v>
      </c>
      <c r="AB83" s="11">
        <f t="shared" si="5"/>
        <v>0</v>
      </c>
      <c r="AC83" s="94">
        <f t="shared" ref="AC83:AL83" si="112">AC84</f>
        <v>7.2</v>
      </c>
      <c r="AD83" s="94">
        <f t="shared" si="112"/>
        <v>0</v>
      </c>
      <c r="AE83" s="94">
        <f t="shared" si="112"/>
        <v>0.4</v>
      </c>
      <c r="AF83" s="94">
        <f t="shared" si="112"/>
        <v>0</v>
      </c>
      <c r="AG83" s="94">
        <f t="shared" si="112"/>
        <v>0</v>
      </c>
      <c r="AH83" s="94">
        <f t="shared" si="112"/>
        <v>0</v>
      </c>
      <c r="AI83" s="94">
        <f t="shared" si="112"/>
        <v>0</v>
      </c>
      <c r="AJ83" s="94">
        <f t="shared" si="112"/>
        <v>0</v>
      </c>
      <c r="AK83" s="94">
        <f t="shared" si="112"/>
        <v>0</v>
      </c>
      <c r="AL83" s="94">
        <f t="shared" si="112"/>
        <v>0</v>
      </c>
      <c r="AN83" s="146">
        <f>AA83-'[1]3 priedas_asignavimai'!AW233</f>
        <v>0</v>
      </c>
    </row>
    <row r="84" spans="1:40" x14ac:dyDescent="0.25">
      <c r="A84" s="27"/>
      <c r="B84" s="19" t="s">
        <v>59</v>
      </c>
      <c r="C84" s="137">
        <f t="shared" si="3"/>
        <v>7.6000000000000005</v>
      </c>
      <c r="D84" s="137">
        <f t="shared" si="3"/>
        <v>0</v>
      </c>
      <c r="E84" s="6">
        <v>7.2</v>
      </c>
      <c r="F84" s="6"/>
      <c r="G84" s="6">
        <v>0.4</v>
      </c>
      <c r="H84" s="6"/>
      <c r="I84" s="6"/>
      <c r="J84" s="6"/>
      <c r="K84" s="6"/>
      <c r="L84" s="6"/>
      <c r="M84" s="6"/>
      <c r="N84" s="6"/>
      <c r="O84" s="137">
        <f t="shared" si="4"/>
        <v>0</v>
      </c>
      <c r="P84" s="137">
        <f t="shared" si="4"/>
        <v>0</v>
      </c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1">
        <f t="shared" si="7"/>
        <v>7.6000000000000005</v>
      </c>
      <c r="AB84" s="11">
        <f t="shared" si="5"/>
        <v>0</v>
      </c>
      <c r="AC84" s="5">
        <f t="shared" ref="AC84:AL84" si="113">E84+Q84</f>
        <v>7.2</v>
      </c>
      <c r="AD84" s="5">
        <f t="shared" si="113"/>
        <v>0</v>
      </c>
      <c r="AE84" s="5">
        <f t="shared" si="113"/>
        <v>0.4</v>
      </c>
      <c r="AF84" s="5">
        <f t="shared" si="113"/>
        <v>0</v>
      </c>
      <c r="AG84" s="5">
        <f t="shared" si="113"/>
        <v>0</v>
      </c>
      <c r="AH84" s="5">
        <f t="shared" si="113"/>
        <v>0</v>
      </c>
      <c r="AI84" s="5">
        <f t="shared" si="113"/>
        <v>0</v>
      </c>
      <c r="AJ84" s="5">
        <f t="shared" si="113"/>
        <v>0</v>
      </c>
      <c r="AK84" s="5">
        <f t="shared" si="113"/>
        <v>0</v>
      </c>
      <c r="AL84" s="5">
        <f t="shared" si="113"/>
        <v>0</v>
      </c>
      <c r="AN84" s="146">
        <f>AA84-'[1]3 priedas_asignavimai'!AW234</f>
        <v>0</v>
      </c>
    </row>
    <row r="85" spans="1:40" ht="15" customHeight="1" x14ac:dyDescent="0.25">
      <c r="A85" s="26" t="s">
        <v>34</v>
      </c>
      <c r="B85" s="105" t="s">
        <v>327</v>
      </c>
      <c r="C85" s="137">
        <f t="shared" si="3"/>
        <v>2.5</v>
      </c>
      <c r="D85" s="137">
        <f t="shared" si="3"/>
        <v>0</v>
      </c>
      <c r="E85" s="117">
        <f t="shared" ref="E85:N85" si="114">E86</f>
        <v>1.6</v>
      </c>
      <c r="F85" s="117">
        <f t="shared" si="114"/>
        <v>0</v>
      </c>
      <c r="G85" s="117">
        <f t="shared" si="114"/>
        <v>0.9</v>
      </c>
      <c r="H85" s="117">
        <f t="shared" si="114"/>
        <v>0</v>
      </c>
      <c r="I85" s="117">
        <f t="shared" si="114"/>
        <v>0</v>
      </c>
      <c r="J85" s="117">
        <f t="shared" si="114"/>
        <v>0</v>
      </c>
      <c r="K85" s="117">
        <f t="shared" si="114"/>
        <v>0</v>
      </c>
      <c r="L85" s="117">
        <f t="shared" si="114"/>
        <v>0</v>
      </c>
      <c r="M85" s="117">
        <f t="shared" si="114"/>
        <v>0</v>
      </c>
      <c r="N85" s="117">
        <f t="shared" si="114"/>
        <v>0</v>
      </c>
      <c r="O85" s="137">
        <f t="shared" si="4"/>
        <v>0</v>
      </c>
      <c r="P85" s="137">
        <f t="shared" si="4"/>
        <v>0</v>
      </c>
      <c r="Q85" s="119">
        <f t="shared" ref="Q85:Z85" si="115">Q86</f>
        <v>0</v>
      </c>
      <c r="R85" s="119">
        <f t="shared" si="115"/>
        <v>0</v>
      </c>
      <c r="S85" s="119">
        <f t="shared" si="115"/>
        <v>0</v>
      </c>
      <c r="T85" s="119">
        <f t="shared" si="115"/>
        <v>0</v>
      </c>
      <c r="U85" s="119">
        <f t="shared" si="115"/>
        <v>0</v>
      </c>
      <c r="V85" s="119">
        <f t="shared" si="115"/>
        <v>0</v>
      </c>
      <c r="W85" s="119">
        <f t="shared" si="115"/>
        <v>0</v>
      </c>
      <c r="X85" s="119">
        <f t="shared" si="115"/>
        <v>0</v>
      </c>
      <c r="Y85" s="119">
        <f t="shared" si="115"/>
        <v>0</v>
      </c>
      <c r="Z85" s="119">
        <f t="shared" si="115"/>
        <v>0</v>
      </c>
      <c r="AA85" s="11">
        <f t="shared" si="7"/>
        <v>2.5</v>
      </c>
      <c r="AB85" s="11">
        <f t="shared" si="5"/>
        <v>0</v>
      </c>
      <c r="AC85" s="94">
        <f t="shared" ref="AC85:AL85" si="116">AC86</f>
        <v>1.6</v>
      </c>
      <c r="AD85" s="94">
        <f t="shared" si="116"/>
        <v>0</v>
      </c>
      <c r="AE85" s="94">
        <f t="shared" si="116"/>
        <v>0.9</v>
      </c>
      <c r="AF85" s="94">
        <f t="shared" si="116"/>
        <v>0</v>
      </c>
      <c r="AG85" s="94">
        <f t="shared" si="116"/>
        <v>0</v>
      </c>
      <c r="AH85" s="94">
        <f t="shared" si="116"/>
        <v>0</v>
      </c>
      <c r="AI85" s="94">
        <f t="shared" si="116"/>
        <v>0</v>
      </c>
      <c r="AJ85" s="94">
        <f t="shared" si="116"/>
        <v>0</v>
      </c>
      <c r="AK85" s="94">
        <f t="shared" si="116"/>
        <v>0</v>
      </c>
      <c r="AL85" s="94">
        <f t="shared" si="116"/>
        <v>0</v>
      </c>
      <c r="AN85" s="146">
        <f>AA85-'[1]3 priedas_asignavimai'!AW238</f>
        <v>0</v>
      </c>
    </row>
    <row r="86" spans="1:40" x14ac:dyDescent="0.25">
      <c r="A86" s="27"/>
      <c r="B86" s="19" t="s">
        <v>59</v>
      </c>
      <c r="C86" s="137">
        <f t="shared" si="3"/>
        <v>2.5</v>
      </c>
      <c r="D86" s="137">
        <f t="shared" si="3"/>
        <v>0</v>
      </c>
      <c r="E86" s="6">
        <v>1.6</v>
      </c>
      <c r="F86" s="6"/>
      <c r="G86" s="6">
        <v>0.9</v>
      </c>
      <c r="H86" s="6"/>
      <c r="I86" s="6"/>
      <c r="J86" s="6"/>
      <c r="K86" s="6"/>
      <c r="L86" s="6"/>
      <c r="M86" s="6"/>
      <c r="N86" s="6"/>
      <c r="O86" s="137">
        <f t="shared" si="4"/>
        <v>0</v>
      </c>
      <c r="P86" s="137">
        <f t="shared" si="4"/>
        <v>0</v>
      </c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1">
        <f t="shared" si="7"/>
        <v>2.5</v>
      </c>
      <c r="AB86" s="11">
        <f t="shared" si="5"/>
        <v>0</v>
      </c>
      <c r="AC86" s="5">
        <f t="shared" ref="AC86:AL86" si="117">E86+Q86</f>
        <v>1.6</v>
      </c>
      <c r="AD86" s="5">
        <f t="shared" si="117"/>
        <v>0</v>
      </c>
      <c r="AE86" s="5">
        <f t="shared" si="117"/>
        <v>0.9</v>
      </c>
      <c r="AF86" s="5">
        <f t="shared" si="117"/>
        <v>0</v>
      </c>
      <c r="AG86" s="5">
        <f t="shared" si="117"/>
        <v>0</v>
      </c>
      <c r="AH86" s="5">
        <f t="shared" si="117"/>
        <v>0</v>
      </c>
      <c r="AI86" s="5">
        <f t="shared" si="117"/>
        <v>0</v>
      </c>
      <c r="AJ86" s="5">
        <f t="shared" si="117"/>
        <v>0</v>
      </c>
      <c r="AK86" s="5">
        <f t="shared" si="117"/>
        <v>0</v>
      </c>
      <c r="AL86" s="5">
        <f t="shared" si="117"/>
        <v>0</v>
      </c>
      <c r="AN86" s="146">
        <f>AA86-'[1]3 priedas_asignavimai'!AW239</f>
        <v>0</v>
      </c>
    </row>
    <row r="87" spans="1:40" ht="15" customHeight="1" x14ac:dyDescent="0.25">
      <c r="A87" s="26" t="s">
        <v>35</v>
      </c>
      <c r="B87" s="105" t="s">
        <v>328</v>
      </c>
      <c r="C87" s="137">
        <f t="shared" ref="C87:D121" si="118">E87+G87+I87+K87+M87</f>
        <v>14.2</v>
      </c>
      <c r="D87" s="137">
        <f t="shared" si="118"/>
        <v>0</v>
      </c>
      <c r="E87" s="117">
        <f t="shared" ref="E87:N87" si="119">E88</f>
        <v>13.1</v>
      </c>
      <c r="F87" s="117">
        <f t="shared" si="119"/>
        <v>0</v>
      </c>
      <c r="G87" s="117">
        <f t="shared" si="119"/>
        <v>1.1000000000000001</v>
      </c>
      <c r="H87" s="117">
        <f t="shared" si="119"/>
        <v>0</v>
      </c>
      <c r="I87" s="117">
        <f t="shared" si="119"/>
        <v>0</v>
      </c>
      <c r="J87" s="117">
        <f t="shared" si="119"/>
        <v>0</v>
      </c>
      <c r="K87" s="117">
        <f t="shared" si="119"/>
        <v>0</v>
      </c>
      <c r="L87" s="117">
        <f t="shared" si="119"/>
        <v>0</v>
      </c>
      <c r="M87" s="117">
        <f t="shared" si="119"/>
        <v>0</v>
      </c>
      <c r="N87" s="117">
        <f t="shared" si="119"/>
        <v>0</v>
      </c>
      <c r="O87" s="137">
        <f t="shared" ref="O87:P121" si="120">Q87+S87+U87+W87+Y87</f>
        <v>0</v>
      </c>
      <c r="P87" s="137">
        <f t="shared" si="120"/>
        <v>0</v>
      </c>
      <c r="Q87" s="119">
        <f t="shared" ref="Q87:Z87" si="121">Q88</f>
        <v>0</v>
      </c>
      <c r="R87" s="119">
        <f t="shared" si="121"/>
        <v>0</v>
      </c>
      <c r="S87" s="119">
        <f t="shared" si="121"/>
        <v>0</v>
      </c>
      <c r="T87" s="119">
        <f t="shared" si="121"/>
        <v>0</v>
      </c>
      <c r="U87" s="119">
        <f t="shared" si="121"/>
        <v>0</v>
      </c>
      <c r="V87" s="119">
        <f t="shared" si="121"/>
        <v>0</v>
      </c>
      <c r="W87" s="119">
        <f t="shared" si="121"/>
        <v>0</v>
      </c>
      <c r="X87" s="119">
        <f t="shared" si="121"/>
        <v>0</v>
      </c>
      <c r="Y87" s="119">
        <f t="shared" si="121"/>
        <v>0</v>
      </c>
      <c r="Z87" s="119">
        <f t="shared" si="121"/>
        <v>0</v>
      </c>
      <c r="AA87" s="11">
        <f t="shared" ref="AA87:AB121" si="122">AC87+AE87+AG87+AI87+AK87</f>
        <v>14.2</v>
      </c>
      <c r="AB87" s="11">
        <f t="shared" si="122"/>
        <v>0</v>
      </c>
      <c r="AC87" s="94">
        <f t="shared" ref="AC87:AL87" si="123">AC88</f>
        <v>13.1</v>
      </c>
      <c r="AD87" s="94">
        <f t="shared" si="123"/>
        <v>0</v>
      </c>
      <c r="AE87" s="94">
        <f t="shared" si="123"/>
        <v>1.1000000000000001</v>
      </c>
      <c r="AF87" s="94">
        <f t="shared" si="123"/>
        <v>0</v>
      </c>
      <c r="AG87" s="94">
        <f t="shared" si="123"/>
        <v>0</v>
      </c>
      <c r="AH87" s="94">
        <f t="shared" si="123"/>
        <v>0</v>
      </c>
      <c r="AI87" s="94">
        <f t="shared" si="123"/>
        <v>0</v>
      </c>
      <c r="AJ87" s="94">
        <f t="shared" si="123"/>
        <v>0</v>
      </c>
      <c r="AK87" s="94">
        <f t="shared" si="123"/>
        <v>0</v>
      </c>
      <c r="AL87" s="94">
        <f t="shared" si="123"/>
        <v>0</v>
      </c>
      <c r="AN87" s="146">
        <f>AA87-'[1]3 priedas_asignavimai'!AW242</f>
        <v>0</v>
      </c>
    </row>
    <row r="88" spans="1:40" x14ac:dyDescent="0.25">
      <c r="A88" s="27"/>
      <c r="B88" s="19" t="s">
        <v>59</v>
      </c>
      <c r="C88" s="137">
        <f t="shared" si="118"/>
        <v>14.2</v>
      </c>
      <c r="D88" s="137">
        <f t="shared" si="118"/>
        <v>0</v>
      </c>
      <c r="E88" s="6">
        <v>13.1</v>
      </c>
      <c r="F88" s="6"/>
      <c r="G88" s="6">
        <v>1.1000000000000001</v>
      </c>
      <c r="H88" s="6"/>
      <c r="I88" s="6"/>
      <c r="J88" s="6"/>
      <c r="K88" s="6"/>
      <c r="L88" s="6"/>
      <c r="M88" s="6"/>
      <c r="N88" s="6"/>
      <c r="O88" s="137">
        <f t="shared" si="120"/>
        <v>0</v>
      </c>
      <c r="P88" s="137">
        <f t="shared" si="120"/>
        <v>0</v>
      </c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1">
        <f t="shared" si="122"/>
        <v>14.2</v>
      </c>
      <c r="AB88" s="11">
        <f t="shared" si="122"/>
        <v>0</v>
      </c>
      <c r="AC88" s="5">
        <f t="shared" ref="AC88:AL88" si="124">E88+Q88</f>
        <v>13.1</v>
      </c>
      <c r="AD88" s="5">
        <f t="shared" si="124"/>
        <v>0</v>
      </c>
      <c r="AE88" s="5">
        <f t="shared" si="124"/>
        <v>1.1000000000000001</v>
      </c>
      <c r="AF88" s="5">
        <f t="shared" si="124"/>
        <v>0</v>
      </c>
      <c r="AG88" s="5">
        <f t="shared" si="124"/>
        <v>0</v>
      </c>
      <c r="AH88" s="5">
        <f t="shared" si="124"/>
        <v>0</v>
      </c>
      <c r="AI88" s="5">
        <f t="shared" si="124"/>
        <v>0</v>
      </c>
      <c r="AJ88" s="5">
        <f t="shared" si="124"/>
        <v>0</v>
      </c>
      <c r="AK88" s="5">
        <f t="shared" si="124"/>
        <v>0</v>
      </c>
      <c r="AL88" s="5">
        <f t="shared" si="124"/>
        <v>0</v>
      </c>
      <c r="AN88" s="146">
        <f>AA88-'[1]3 priedas_asignavimai'!AW243</f>
        <v>0</v>
      </c>
    </row>
    <row r="89" spans="1:40" ht="15" customHeight="1" x14ac:dyDescent="0.25">
      <c r="A89" s="26" t="s">
        <v>36</v>
      </c>
      <c r="B89" s="105" t="s">
        <v>329</v>
      </c>
      <c r="C89" s="137">
        <f t="shared" si="118"/>
        <v>8</v>
      </c>
      <c r="D89" s="137">
        <f t="shared" si="118"/>
        <v>0</v>
      </c>
      <c r="E89" s="117">
        <f t="shared" ref="E89:N89" si="125">E90</f>
        <v>7.5</v>
      </c>
      <c r="F89" s="117">
        <f t="shared" si="125"/>
        <v>0</v>
      </c>
      <c r="G89" s="117">
        <f t="shared" si="125"/>
        <v>0.5</v>
      </c>
      <c r="H89" s="117">
        <f t="shared" si="125"/>
        <v>0</v>
      </c>
      <c r="I89" s="117">
        <f t="shared" si="125"/>
        <v>0</v>
      </c>
      <c r="J89" s="117">
        <f t="shared" si="125"/>
        <v>0</v>
      </c>
      <c r="K89" s="117">
        <f t="shared" si="125"/>
        <v>0</v>
      </c>
      <c r="L89" s="117">
        <f t="shared" si="125"/>
        <v>0</v>
      </c>
      <c r="M89" s="117">
        <f t="shared" si="125"/>
        <v>0</v>
      </c>
      <c r="N89" s="117">
        <f t="shared" si="125"/>
        <v>0</v>
      </c>
      <c r="O89" s="137">
        <f t="shared" si="120"/>
        <v>0</v>
      </c>
      <c r="P89" s="137">
        <f t="shared" si="120"/>
        <v>0</v>
      </c>
      <c r="Q89" s="119">
        <f t="shared" ref="Q89:Z89" si="126">Q90</f>
        <v>0</v>
      </c>
      <c r="R89" s="119">
        <f t="shared" si="126"/>
        <v>0</v>
      </c>
      <c r="S89" s="119">
        <f t="shared" si="126"/>
        <v>0</v>
      </c>
      <c r="T89" s="119">
        <f t="shared" si="126"/>
        <v>0</v>
      </c>
      <c r="U89" s="119">
        <f t="shared" si="126"/>
        <v>0</v>
      </c>
      <c r="V89" s="119">
        <f t="shared" si="126"/>
        <v>0</v>
      </c>
      <c r="W89" s="119">
        <f t="shared" si="126"/>
        <v>0</v>
      </c>
      <c r="X89" s="119">
        <f t="shared" si="126"/>
        <v>0</v>
      </c>
      <c r="Y89" s="119">
        <f t="shared" si="126"/>
        <v>0</v>
      </c>
      <c r="Z89" s="119">
        <f t="shared" si="126"/>
        <v>0</v>
      </c>
      <c r="AA89" s="11">
        <f t="shared" si="122"/>
        <v>8</v>
      </c>
      <c r="AB89" s="11">
        <f t="shared" si="122"/>
        <v>0</v>
      </c>
      <c r="AC89" s="94">
        <f t="shared" ref="AC89:AL89" si="127">AC90</f>
        <v>7.5</v>
      </c>
      <c r="AD89" s="94">
        <f t="shared" si="127"/>
        <v>0</v>
      </c>
      <c r="AE89" s="94">
        <f t="shared" si="127"/>
        <v>0.5</v>
      </c>
      <c r="AF89" s="94">
        <f t="shared" si="127"/>
        <v>0</v>
      </c>
      <c r="AG89" s="94">
        <f t="shared" si="127"/>
        <v>0</v>
      </c>
      <c r="AH89" s="94">
        <f t="shared" si="127"/>
        <v>0</v>
      </c>
      <c r="AI89" s="94">
        <f t="shared" si="127"/>
        <v>0</v>
      </c>
      <c r="AJ89" s="94">
        <f t="shared" si="127"/>
        <v>0</v>
      </c>
      <c r="AK89" s="94">
        <f t="shared" si="127"/>
        <v>0</v>
      </c>
      <c r="AL89" s="94">
        <f t="shared" si="127"/>
        <v>0</v>
      </c>
      <c r="AN89" s="146">
        <f>AA89-'[1]3 priedas_asignavimai'!AW247</f>
        <v>0</v>
      </c>
    </row>
    <row r="90" spans="1:40" x14ac:dyDescent="0.25">
      <c r="A90" s="27"/>
      <c r="B90" s="19" t="s">
        <v>59</v>
      </c>
      <c r="C90" s="137">
        <f t="shared" si="118"/>
        <v>8</v>
      </c>
      <c r="D90" s="137">
        <f t="shared" si="118"/>
        <v>0</v>
      </c>
      <c r="E90" s="6">
        <v>7.5</v>
      </c>
      <c r="F90" s="6"/>
      <c r="G90" s="6">
        <v>0.5</v>
      </c>
      <c r="H90" s="6"/>
      <c r="I90" s="6"/>
      <c r="J90" s="6"/>
      <c r="K90" s="6"/>
      <c r="L90" s="6"/>
      <c r="M90" s="6"/>
      <c r="N90" s="6"/>
      <c r="O90" s="137">
        <f t="shared" si="120"/>
        <v>0</v>
      </c>
      <c r="P90" s="137">
        <f t="shared" si="120"/>
        <v>0</v>
      </c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1">
        <f t="shared" si="122"/>
        <v>8</v>
      </c>
      <c r="AB90" s="11">
        <f t="shared" si="122"/>
        <v>0</v>
      </c>
      <c r="AC90" s="5">
        <f t="shared" ref="AC90:AL90" si="128">E90+Q90</f>
        <v>7.5</v>
      </c>
      <c r="AD90" s="5">
        <f t="shared" si="128"/>
        <v>0</v>
      </c>
      <c r="AE90" s="5">
        <f t="shared" si="128"/>
        <v>0.5</v>
      </c>
      <c r="AF90" s="5">
        <f t="shared" si="128"/>
        <v>0</v>
      </c>
      <c r="AG90" s="5">
        <f t="shared" si="128"/>
        <v>0</v>
      </c>
      <c r="AH90" s="5">
        <f t="shared" si="128"/>
        <v>0</v>
      </c>
      <c r="AI90" s="5">
        <f t="shared" si="128"/>
        <v>0</v>
      </c>
      <c r="AJ90" s="5">
        <f t="shared" si="128"/>
        <v>0</v>
      </c>
      <c r="AK90" s="5">
        <f t="shared" si="128"/>
        <v>0</v>
      </c>
      <c r="AL90" s="5">
        <f t="shared" si="128"/>
        <v>0</v>
      </c>
      <c r="AN90" s="146">
        <f>AA90-'[1]3 priedas_asignavimai'!AW248</f>
        <v>0</v>
      </c>
    </row>
    <row r="91" spans="1:40" ht="15" customHeight="1" x14ac:dyDescent="0.25">
      <c r="A91" s="26" t="s">
        <v>37</v>
      </c>
      <c r="B91" s="105" t="s">
        <v>330</v>
      </c>
      <c r="C91" s="137">
        <f t="shared" si="118"/>
        <v>19.600000000000001</v>
      </c>
      <c r="D91" s="137">
        <f t="shared" si="118"/>
        <v>0</v>
      </c>
      <c r="E91" s="117">
        <f t="shared" ref="E91:N91" si="129">E92</f>
        <v>19.3</v>
      </c>
      <c r="F91" s="117">
        <f t="shared" si="129"/>
        <v>0</v>
      </c>
      <c r="G91" s="117">
        <f t="shared" si="129"/>
        <v>0.3</v>
      </c>
      <c r="H91" s="117">
        <f t="shared" si="129"/>
        <v>0</v>
      </c>
      <c r="I91" s="117">
        <f t="shared" si="129"/>
        <v>0</v>
      </c>
      <c r="J91" s="117">
        <f t="shared" si="129"/>
        <v>0</v>
      </c>
      <c r="K91" s="117">
        <f t="shared" si="129"/>
        <v>0</v>
      </c>
      <c r="L91" s="117">
        <f t="shared" si="129"/>
        <v>0</v>
      </c>
      <c r="M91" s="117">
        <f t="shared" si="129"/>
        <v>0</v>
      </c>
      <c r="N91" s="117">
        <f t="shared" si="129"/>
        <v>0</v>
      </c>
      <c r="O91" s="137">
        <f t="shared" si="120"/>
        <v>0</v>
      </c>
      <c r="P91" s="137">
        <f t="shared" si="120"/>
        <v>0</v>
      </c>
      <c r="Q91" s="119">
        <f t="shared" ref="Q91:Z91" si="130">Q92</f>
        <v>0</v>
      </c>
      <c r="R91" s="119">
        <f t="shared" si="130"/>
        <v>0</v>
      </c>
      <c r="S91" s="119">
        <f t="shared" si="130"/>
        <v>0</v>
      </c>
      <c r="T91" s="119">
        <f t="shared" si="130"/>
        <v>0</v>
      </c>
      <c r="U91" s="119">
        <f t="shared" si="130"/>
        <v>0</v>
      </c>
      <c r="V91" s="119">
        <f t="shared" si="130"/>
        <v>0</v>
      </c>
      <c r="W91" s="119">
        <f t="shared" si="130"/>
        <v>0</v>
      </c>
      <c r="X91" s="119">
        <f t="shared" si="130"/>
        <v>0</v>
      </c>
      <c r="Y91" s="119">
        <f t="shared" si="130"/>
        <v>0</v>
      </c>
      <c r="Z91" s="119">
        <f t="shared" si="130"/>
        <v>0</v>
      </c>
      <c r="AA91" s="11">
        <f t="shared" si="122"/>
        <v>19.600000000000001</v>
      </c>
      <c r="AB91" s="11">
        <f t="shared" si="122"/>
        <v>0</v>
      </c>
      <c r="AC91" s="94">
        <f t="shared" ref="AC91:AL91" si="131">AC92</f>
        <v>19.3</v>
      </c>
      <c r="AD91" s="94">
        <f t="shared" si="131"/>
        <v>0</v>
      </c>
      <c r="AE91" s="94">
        <f t="shared" si="131"/>
        <v>0.3</v>
      </c>
      <c r="AF91" s="94">
        <f t="shared" si="131"/>
        <v>0</v>
      </c>
      <c r="AG91" s="94">
        <f t="shared" si="131"/>
        <v>0</v>
      </c>
      <c r="AH91" s="94">
        <f t="shared" si="131"/>
        <v>0</v>
      </c>
      <c r="AI91" s="94">
        <f t="shared" si="131"/>
        <v>0</v>
      </c>
      <c r="AJ91" s="94">
        <f t="shared" si="131"/>
        <v>0</v>
      </c>
      <c r="AK91" s="94">
        <f t="shared" si="131"/>
        <v>0</v>
      </c>
      <c r="AL91" s="94">
        <f t="shared" si="131"/>
        <v>0</v>
      </c>
      <c r="AN91" s="146">
        <f>AA91-'[1]3 priedas_asignavimai'!AW253</f>
        <v>0</v>
      </c>
    </row>
    <row r="92" spans="1:40" x14ac:dyDescent="0.25">
      <c r="A92" s="27"/>
      <c r="B92" s="19" t="s">
        <v>59</v>
      </c>
      <c r="C92" s="137">
        <f t="shared" si="118"/>
        <v>19.600000000000001</v>
      </c>
      <c r="D92" s="137">
        <f t="shared" si="118"/>
        <v>0</v>
      </c>
      <c r="E92" s="6">
        <v>19.3</v>
      </c>
      <c r="F92" s="6"/>
      <c r="G92" s="6">
        <v>0.3</v>
      </c>
      <c r="H92" s="6"/>
      <c r="I92" s="6"/>
      <c r="J92" s="6"/>
      <c r="K92" s="6"/>
      <c r="L92" s="6"/>
      <c r="M92" s="6"/>
      <c r="N92" s="6"/>
      <c r="O92" s="137">
        <f t="shared" si="120"/>
        <v>0</v>
      </c>
      <c r="P92" s="137">
        <f t="shared" si="120"/>
        <v>0</v>
      </c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1">
        <f t="shared" si="122"/>
        <v>19.600000000000001</v>
      </c>
      <c r="AB92" s="11">
        <f t="shared" si="122"/>
        <v>0</v>
      </c>
      <c r="AC92" s="5">
        <f t="shared" ref="AC92:AL92" si="132">E92+Q92</f>
        <v>19.3</v>
      </c>
      <c r="AD92" s="5">
        <f t="shared" si="132"/>
        <v>0</v>
      </c>
      <c r="AE92" s="5">
        <f t="shared" si="132"/>
        <v>0.3</v>
      </c>
      <c r="AF92" s="5">
        <f t="shared" si="132"/>
        <v>0</v>
      </c>
      <c r="AG92" s="5">
        <f t="shared" si="132"/>
        <v>0</v>
      </c>
      <c r="AH92" s="5">
        <f t="shared" si="132"/>
        <v>0</v>
      </c>
      <c r="AI92" s="5">
        <f t="shared" si="132"/>
        <v>0</v>
      </c>
      <c r="AJ92" s="5">
        <f t="shared" si="132"/>
        <v>0</v>
      </c>
      <c r="AK92" s="5">
        <f t="shared" si="132"/>
        <v>0</v>
      </c>
      <c r="AL92" s="5">
        <f t="shared" si="132"/>
        <v>0</v>
      </c>
      <c r="AN92" s="146">
        <f>AA92-'[1]3 priedas_asignavimai'!AW254</f>
        <v>0</v>
      </c>
    </row>
    <row r="93" spans="1:40" ht="15" customHeight="1" x14ac:dyDescent="0.25">
      <c r="A93" s="26" t="s">
        <v>38</v>
      </c>
      <c r="B93" s="105" t="s">
        <v>331</v>
      </c>
      <c r="C93" s="137">
        <f t="shared" si="118"/>
        <v>14.1</v>
      </c>
      <c r="D93" s="137">
        <f t="shared" si="118"/>
        <v>0</v>
      </c>
      <c r="E93" s="117">
        <f t="shared" ref="E93:N93" si="133">E94</f>
        <v>13.4</v>
      </c>
      <c r="F93" s="117">
        <f t="shared" si="133"/>
        <v>0</v>
      </c>
      <c r="G93" s="117">
        <f t="shared" si="133"/>
        <v>0.7</v>
      </c>
      <c r="H93" s="117">
        <f t="shared" si="133"/>
        <v>0</v>
      </c>
      <c r="I93" s="117">
        <f t="shared" si="133"/>
        <v>0</v>
      </c>
      <c r="J93" s="117">
        <f t="shared" si="133"/>
        <v>0</v>
      </c>
      <c r="K93" s="117">
        <f t="shared" si="133"/>
        <v>0</v>
      </c>
      <c r="L93" s="117">
        <f t="shared" si="133"/>
        <v>0</v>
      </c>
      <c r="M93" s="117">
        <f t="shared" si="133"/>
        <v>0</v>
      </c>
      <c r="N93" s="117">
        <f t="shared" si="133"/>
        <v>0</v>
      </c>
      <c r="O93" s="137">
        <f t="shared" si="120"/>
        <v>0</v>
      </c>
      <c r="P93" s="137">
        <f t="shared" si="120"/>
        <v>0</v>
      </c>
      <c r="Q93" s="119">
        <f t="shared" ref="Q93:Z93" si="134">Q94</f>
        <v>0</v>
      </c>
      <c r="R93" s="119">
        <f t="shared" si="134"/>
        <v>0</v>
      </c>
      <c r="S93" s="119">
        <f t="shared" si="134"/>
        <v>0</v>
      </c>
      <c r="T93" s="119">
        <f t="shared" si="134"/>
        <v>0</v>
      </c>
      <c r="U93" s="119">
        <f t="shared" si="134"/>
        <v>0</v>
      </c>
      <c r="V93" s="119">
        <f t="shared" si="134"/>
        <v>0</v>
      </c>
      <c r="W93" s="119">
        <f t="shared" si="134"/>
        <v>0</v>
      </c>
      <c r="X93" s="119">
        <f t="shared" si="134"/>
        <v>0</v>
      </c>
      <c r="Y93" s="119">
        <f t="shared" si="134"/>
        <v>0</v>
      </c>
      <c r="Z93" s="119">
        <f t="shared" si="134"/>
        <v>0</v>
      </c>
      <c r="AA93" s="11">
        <f t="shared" si="122"/>
        <v>14.1</v>
      </c>
      <c r="AB93" s="11">
        <f t="shared" si="122"/>
        <v>0</v>
      </c>
      <c r="AC93" s="94">
        <f t="shared" ref="AC93:AL93" si="135">AC94</f>
        <v>13.4</v>
      </c>
      <c r="AD93" s="94">
        <f t="shared" si="135"/>
        <v>0</v>
      </c>
      <c r="AE93" s="94">
        <f t="shared" si="135"/>
        <v>0.7</v>
      </c>
      <c r="AF93" s="94">
        <f t="shared" si="135"/>
        <v>0</v>
      </c>
      <c r="AG93" s="94">
        <f t="shared" si="135"/>
        <v>0</v>
      </c>
      <c r="AH93" s="94">
        <f t="shared" si="135"/>
        <v>0</v>
      </c>
      <c r="AI93" s="94">
        <f t="shared" si="135"/>
        <v>0</v>
      </c>
      <c r="AJ93" s="94">
        <f t="shared" si="135"/>
        <v>0</v>
      </c>
      <c r="AK93" s="94">
        <f t="shared" si="135"/>
        <v>0</v>
      </c>
      <c r="AL93" s="94">
        <f t="shared" si="135"/>
        <v>0</v>
      </c>
      <c r="AN93" s="146">
        <f>AA93-'[1]3 priedas_asignavimai'!AW258</f>
        <v>0</v>
      </c>
    </row>
    <row r="94" spans="1:40" x14ac:dyDescent="0.25">
      <c r="A94" s="27"/>
      <c r="B94" s="19" t="s">
        <v>59</v>
      </c>
      <c r="C94" s="137">
        <f t="shared" si="118"/>
        <v>14.1</v>
      </c>
      <c r="D94" s="137">
        <f t="shared" si="118"/>
        <v>0</v>
      </c>
      <c r="E94" s="6">
        <v>13.4</v>
      </c>
      <c r="F94" s="6"/>
      <c r="G94" s="6">
        <v>0.7</v>
      </c>
      <c r="H94" s="6"/>
      <c r="I94" s="6"/>
      <c r="J94" s="6"/>
      <c r="K94" s="6"/>
      <c r="L94" s="6"/>
      <c r="M94" s="6"/>
      <c r="N94" s="6"/>
      <c r="O94" s="137">
        <f t="shared" si="120"/>
        <v>0</v>
      </c>
      <c r="P94" s="137">
        <f t="shared" si="120"/>
        <v>0</v>
      </c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1">
        <f t="shared" si="122"/>
        <v>14.1</v>
      </c>
      <c r="AB94" s="11">
        <f t="shared" si="122"/>
        <v>0</v>
      </c>
      <c r="AC94" s="5">
        <f t="shared" ref="AC94:AL94" si="136">E94+Q94</f>
        <v>13.4</v>
      </c>
      <c r="AD94" s="5">
        <f t="shared" si="136"/>
        <v>0</v>
      </c>
      <c r="AE94" s="5">
        <f t="shared" si="136"/>
        <v>0.7</v>
      </c>
      <c r="AF94" s="5">
        <f t="shared" si="136"/>
        <v>0</v>
      </c>
      <c r="AG94" s="5">
        <f t="shared" si="136"/>
        <v>0</v>
      </c>
      <c r="AH94" s="5">
        <f t="shared" si="136"/>
        <v>0</v>
      </c>
      <c r="AI94" s="5">
        <f t="shared" si="136"/>
        <v>0</v>
      </c>
      <c r="AJ94" s="5">
        <f t="shared" si="136"/>
        <v>0</v>
      </c>
      <c r="AK94" s="5">
        <f t="shared" si="136"/>
        <v>0</v>
      </c>
      <c r="AL94" s="5">
        <f t="shared" si="136"/>
        <v>0</v>
      </c>
      <c r="AN94" s="146">
        <f>AA94-'[1]3 priedas_asignavimai'!AW259</f>
        <v>0</v>
      </c>
    </row>
    <row r="95" spans="1:40" ht="15" customHeight="1" x14ac:dyDescent="0.25">
      <c r="A95" s="26" t="s">
        <v>39</v>
      </c>
      <c r="B95" s="105" t="s">
        <v>332</v>
      </c>
      <c r="C95" s="137">
        <f t="shared" si="118"/>
        <v>17.899999999999999</v>
      </c>
      <c r="D95" s="137">
        <f t="shared" si="118"/>
        <v>5.8</v>
      </c>
      <c r="E95" s="117">
        <f t="shared" ref="E95:N95" si="137">E96</f>
        <v>11.5</v>
      </c>
      <c r="F95" s="117">
        <f t="shared" si="137"/>
        <v>0</v>
      </c>
      <c r="G95" s="117">
        <f t="shared" si="137"/>
        <v>6.4</v>
      </c>
      <c r="H95" s="117">
        <f t="shared" si="137"/>
        <v>5.8</v>
      </c>
      <c r="I95" s="117">
        <f t="shared" si="137"/>
        <v>0</v>
      </c>
      <c r="J95" s="117">
        <f t="shared" si="137"/>
        <v>0</v>
      </c>
      <c r="K95" s="117">
        <f t="shared" si="137"/>
        <v>0</v>
      </c>
      <c r="L95" s="117">
        <f t="shared" si="137"/>
        <v>0</v>
      </c>
      <c r="M95" s="117">
        <f t="shared" si="137"/>
        <v>0</v>
      </c>
      <c r="N95" s="117">
        <f t="shared" si="137"/>
        <v>0</v>
      </c>
      <c r="O95" s="137">
        <f t="shared" si="120"/>
        <v>0</v>
      </c>
      <c r="P95" s="137">
        <f t="shared" si="120"/>
        <v>0</v>
      </c>
      <c r="Q95" s="119">
        <f>Q96</f>
        <v>0</v>
      </c>
      <c r="R95" s="119">
        <f t="shared" ref="R95:Z95" si="138">R96</f>
        <v>0</v>
      </c>
      <c r="S95" s="119">
        <f t="shared" si="138"/>
        <v>0</v>
      </c>
      <c r="T95" s="119">
        <f t="shared" si="138"/>
        <v>0</v>
      </c>
      <c r="U95" s="119">
        <f t="shared" si="138"/>
        <v>0</v>
      </c>
      <c r="V95" s="119">
        <f t="shared" si="138"/>
        <v>0</v>
      </c>
      <c r="W95" s="119">
        <f t="shared" si="138"/>
        <v>0</v>
      </c>
      <c r="X95" s="119">
        <f t="shared" si="138"/>
        <v>0</v>
      </c>
      <c r="Y95" s="119">
        <f t="shared" si="138"/>
        <v>0</v>
      </c>
      <c r="Z95" s="119">
        <f t="shared" si="138"/>
        <v>0</v>
      </c>
      <c r="AA95" s="11">
        <f t="shared" si="122"/>
        <v>17.899999999999999</v>
      </c>
      <c r="AB95" s="11">
        <f t="shared" si="122"/>
        <v>5.8</v>
      </c>
      <c r="AC95" s="94">
        <f t="shared" ref="AC95:AL95" si="139">AC96</f>
        <v>11.5</v>
      </c>
      <c r="AD95" s="94">
        <f t="shared" si="139"/>
        <v>0</v>
      </c>
      <c r="AE95" s="94">
        <f t="shared" si="139"/>
        <v>6.4</v>
      </c>
      <c r="AF95" s="94">
        <f t="shared" si="139"/>
        <v>5.8</v>
      </c>
      <c r="AG95" s="94">
        <f t="shared" si="139"/>
        <v>0</v>
      </c>
      <c r="AH95" s="94">
        <f t="shared" si="139"/>
        <v>0</v>
      </c>
      <c r="AI95" s="94">
        <f t="shared" si="139"/>
        <v>0</v>
      </c>
      <c r="AJ95" s="94">
        <f t="shared" si="139"/>
        <v>0</v>
      </c>
      <c r="AK95" s="94">
        <f t="shared" si="139"/>
        <v>0</v>
      </c>
      <c r="AL95" s="94">
        <f t="shared" si="139"/>
        <v>0</v>
      </c>
      <c r="AN95" s="146">
        <f>AA95-'[1]3 priedas_asignavimai'!AW264</f>
        <v>0</v>
      </c>
    </row>
    <row r="96" spans="1:40" x14ac:dyDescent="0.25">
      <c r="A96" s="27"/>
      <c r="B96" s="19" t="s">
        <v>59</v>
      </c>
      <c r="C96" s="137">
        <f t="shared" si="118"/>
        <v>17.899999999999999</v>
      </c>
      <c r="D96" s="137">
        <f t="shared" si="118"/>
        <v>5.8</v>
      </c>
      <c r="E96" s="6">
        <v>11.5</v>
      </c>
      <c r="F96" s="6"/>
      <c r="G96" s="6">
        <v>6.4</v>
      </c>
      <c r="H96" s="6">
        <v>5.8</v>
      </c>
      <c r="I96" s="6"/>
      <c r="J96" s="6"/>
      <c r="K96" s="6"/>
      <c r="L96" s="6"/>
      <c r="M96" s="6"/>
      <c r="N96" s="6"/>
      <c r="O96" s="137">
        <f t="shared" si="120"/>
        <v>0</v>
      </c>
      <c r="P96" s="137">
        <f t="shared" si="120"/>
        <v>0</v>
      </c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1">
        <f t="shared" si="122"/>
        <v>17.899999999999999</v>
      </c>
      <c r="AB96" s="11">
        <f t="shared" si="122"/>
        <v>5.8</v>
      </c>
      <c r="AC96" s="5">
        <f t="shared" ref="AC96:AL96" si="140">E96+Q96</f>
        <v>11.5</v>
      </c>
      <c r="AD96" s="5">
        <f t="shared" si="140"/>
        <v>0</v>
      </c>
      <c r="AE96" s="5">
        <f t="shared" si="140"/>
        <v>6.4</v>
      </c>
      <c r="AF96" s="5">
        <f t="shared" si="140"/>
        <v>5.8</v>
      </c>
      <c r="AG96" s="5">
        <f t="shared" si="140"/>
        <v>0</v>
      </c>
      <c r="AH96" s="5">
        <f t="shared" si="140"/>
        <v>0</v>
      </c>
      <c r="AI96" s="5">
        <f t="shared" si="140"/>
        <v>0</v>
      </c>
      <c r="AJ96" s="5">
        <f t="shared" si="140"/>
        <v>0</v>
      </c>
      <c r="AK96" s="5">
        <f t="shared" si="140"/>
        <v>0</v>
      </c>
      <c r="AL96" s="5">
        <f t="shared" si="140"/>
        <v>0</v>
      </c>
      <c r="AN96" s="146">
        <f>AA96-'[1]3 priedas_asignavimai'!AW265</f>
        <v>0</v>
      </c>
    </row>
    <row r="97" spans="1:40" s="15" customFormat="1" ht="15" customHeight="1" x14ac:dyDescent="0.25">
      <c r="A97" s="26" t="s">
        <v>40</v>
      </c>
      <c r="B97" s="105" t="s">
        <v>333</v>
      </c>
      <c r="C97" s="137">
        <f t="shared" si="118"/>
        <v>30.599999999999998</v>
      </c>
      <c r="D97" s="137">
        <f t="shared" si="118"/>
        <v>0</v>
      </c>
      <c r="E97" s="117">
        <f t="shared" ref="E97:N97" si="141">E98</f>
        <v>27.2</v>
      </c>
      <c r="F97" s="117">
        <f t="shared" si="141"/>
        <v>0</v>
      </c>
      <c r="G97" s="117">
        <f t="shared" si="141"/>
        <v>3.4</v>
      </c>
      <c r="H97" s="117">
        <f t="shared" si="141"/>
        <v>0</v>
      </c>
      <c r="I97" s="117">
        <f t="shared" si="141"/>
        <v>0</v>
      </c>
      <c r="J97" s="117">
        <f t="shared" si="141"/>
        <v>0</v>
      </c>
      <c r="K97" s="117">
        <f t="shared" si="141"/>
        <v>0</v>
      </c>
      <c r="L97" s="117">
        <f t="shared" si="141"/>
        <v>0</v>
      </c>
      <c r="M97" s="117">
        <f t="shared" si="141"/>
        <v>0</v>
      </c>
      <c r="N97" s="117">
        <f t="shared" si="141"/>
        <v>0</v>
      </c>
      <c r="O97" s="137">
        <f t="shared" si="120"/>
        <v>0</v>
      </c>
      <c r="P97" s="137">
        <f t="shared" si="120"/>
        <v>0</v>
      </c>
      <c r="Q97" s="119">
        <f t="shared" ref="Q97:Z97" si="142">Q98</f>
        <v>0</v>
      </c>
      <c r="R97" s="119">
        <f t="shared" si="142"/>
        <v>0</v>
      </c>
      <c r="S97" s="119">
        <f t="shared" si="142"/>
        <v>0</v>
      </c>
      <c r="T97" s="119">
        <f t="shared" si="142"/>
        <v>0</v>
      </c>
      <c r="U97" s="119">
        <f t="shared" si="142"/>
        <v>0</v>
      </c>
      <c r="V97" s="119">
        <f t="shared" si="142"/>
        <v>0</v>
      </c>
      <c r="W97" s="119">
        <f t="shared" si="142"/>
        <v>0</v>
      </c>
      <c r="X97" s="119">
        <f t="shared" si="142"/>
        <v>0</v>
      </c>
      <c r="Y97" s="119">
        <f t="shared" si="142"/>
        <v>0</v>
      </c>
      <c r="Z97" s="119">
        <f t="shared" si="142"/>
        <v>0</v>
      </c>
      <c r="AA97" s="11">
        <f t="shared" si="122"/>
        <v>30.599999999999998</v>
      </c>
      <c r="AB97" s="11">
        <f t="shared" si="122"/>
        <v>0</v>
      </c>
      <c r="AC97" s="94">
        <f t="shared" ref="AC97:AL97" si="143">AC98</f>
        <v>27.2</v>
      </c>
      <c r="AD97" s="94">
        <f t="shared" si="143"/>
        <v>0</v>
      </c>
      <c r="AE97" s="94">
        <f t="shared" si="143"/>
        <v>3.4</v>
      </c>
      <c r="AF97" s="94">
        <f t="shared" si="143"/>
        <v>0</v>
      </c>
      <c r="AG97" s="94">
        <f t="shared" si="143"/>
        <v>0</v>
      </c>
      <c r="AH97" s="94">
        <f t="shared" si="143"/>
        <v>0</v>
      </c>
      <c r="AI97" s="94">
        <f t="shared" si="143"/>
        <v>0</v>
      </c>
      <c r="AJ97" s="94">
        <f t="shared" si="143"/>
        <v>0</v>
      </c>
      <c r="AK97" s="94">
        <f t="shared" si="143"/>
        <v>0</v>
      </c>
      <c r="AL97" s="94">
        <f t="shared" si="143"/>
        <v>0</v>
      </c>
      <c r="AN97" s="166">
        <f>AA97-'[1]3 priedas_asignavimai'!AW267</f>
        <v>0</v>
      </c>
    </row>
    <row r="98" spans="1:40" x14ac:dyDescent="0.25">
      <c r="A98" s="27"/>
      <c r="B98" s="19" t="s">
        <v>59</v>
      </c>
      <c r="C98" s="137">
        <f t="shared" si="118"/>
        <v>30.599999999999998</v>
      </c>
      <c r="D98" s="137">
        <f t="shared" si="118"/>
        <v>0</v>
      </c>
      <c r="E98" s="6">
        <v>27.2</v>
      </c>
      <c r="F98" s="6"/>
      <c r="G98" s="6">
        <v>3.4</v>
      </c>
      <c r="H98" s="6"/>
      <c r="I98" s="6"/>
      <c r="J98" s="6"/>
      <c r="K98" s="6"/>
      <c r="L98" s="6"/>
      <c r="M98" s="6"/>
      <c r="N98" s="6"/>
      <c r="O98" s="137">
        <f t="shared" si="120"/>
        <v>0</v>
      </c>
      <c r="P98" s="137">
        <f t="shared" si="120"/>
        <v>0</v>
      </c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1">
        <f t="shared" si="122"/>
        <v>30.599999999999998</v>
      </c>
      <c r="AB98" s="11">
        <f t="shared" si="122"/>
        <v>0</v>
      </c>
      <c r="AC98" s="5">
        <f t="shared" ref="AC98:AL98" si="144">E98+Q98</f>
        <v>27.2</v>
      </c>
      <c r="AD98" s="5">
        <f t="shared" si="144"/>
        <v>0</v>
      </c>
      <c r="AE98" s="5">
        <f t="shared" si="144"/>
        <v>3.4</v>
      </c>
      <c r="AF98" s="5">
        <f t="shared" si="144"/>
        <v>0</v>
      </c>
      <c r="AG98" s="5">
        <f t="shared" si="144"/>
        <v>0</v>
      </c>
      <c r="AH98" s="5">
        <f t="shared" si="144"/>
        <v>0</v>
      </c>
      <c r="AI98" s="5">
        <f t="shared" si="144"/>
        <v>0</v>
      </c>
      <c r="AJ98" s="5">
        <f t="shared" si="144"/>
        <v>0</v>
      </c>
      <c r="AK98" s="5">
        <f t="shared" si="144"/>
        <v>0</v>
      </c>
      <c r="AL98" s="5">
        <f t="shared" si="144"/>
        <v>0</v>
      </c>
      <c r="AN98" s="166">
        <f>AA98-'[1]3 priedas_asignavimai'!AW268</f>
        <v>0</v>
      </c>
    </row>
    <row r="99" spans="1:40" ht="15" customHeight="1" x14ac:dyDescent="0.25">
      <c r="A99" s="26" t="s">
        <v>41</v>
      </c>
      <c r="B99" s="105" t="s">
        <v>334</v>
      </c>
      <c r="C99" s="137">
        <f t="shared" si="118"/>
        <v>14.100000000000001</v>
      </c>
      <c r="D99" s="137">
        <f t="shared" si="118"/>
        <v>0</v>
      </c>
      <c r="E99" s="117">
        <f t="shared" ref="E99:N99" si="145">E100</f>
        <v>7.4</v>
      </c>
      <c r="F99" s="117">
        <f t="shared" si="145"/>
        <v>0</v>
      </c>
      <c r="G99" s="117">
        <f t="shared" si="145"/>
        <v>6.7</v>
      </c>
      <c r="H99" s="117">
        <f t="shared" si="145"/>
        <v>0</v>
      </c>
      <c r="I99" s="117">
        <f t="shared" si="145"/>
        <v>0</v>
      </c>
      <c r="J99" s="117">
        <f t="shared" si="145"/>
        <v>0</v>
      </c>
      <c r="K99" s="117">
        <f t="shared" si="145"/>
        <v>0</v>
      </c>
      <c r="L99" s="117">
        <f t="shared" si="145"/>
        <v>0</v>
      </c>
      <c r="M99" s="117">
        <f t="shared" si="145"/>
        <v>0</v>
      </c>
      <c r="N99" s="117">
        <f t="shared" si="145"/>
        <v>0</v>
      </c>
      <c r="O99" s="137">
        <f t="shared" si="120"/>
        <v>0</v>
      </c>
      <c r="P99" s="137">
        <f t="shared" si="120"/>
        <v>0</v>
      </c>
      <c r="Q99" s="119">
        <f t="shared" ref="Q99:Z99" si="146">Q100</f>
        <v>0</v>
      </c>
      <c r="R99" s="119">
        <f t="shared" si="146"/>
        <v>0</v>
      </c>
      <c r="S99" s="119">
        <f t="shared" si="146"/>
        <v>0</v>
      </c>
      <c r="T99" s="119">
        <f t="shared" si="146"/>
        <v>0</v>
      </c>
      <c r="U99" s="119">
        <f t="shared" si="146"/>
        <v>0</v>
      </c>
      <c r="V99" s="119">
        <f t="shared" si="146"/>
        <v>0</v>
      </c>
      <c r="W99" s="119">
        <f t="shared" si="146"/>
        <v>0</v>
      </c>
      <c r="X99" s="119">
        <f t="shared" si="146"/>
        <v>0</v>
      </c>
      <c r="Y99" s="119">
        <f t="shared" si="146"/>
        <v>0</v>
      </c>
      <c r="Z99" s="119">
        <f t="shared" si="146"/>
        <v>0</v>
      </c>
      <c r="AA99" s="11">
        <f t="shared" si="122"/>
        <v>14.100000000000001</v>
      </c>
      <c r="AB99" s="11">
        <f t="shared" si="122"/>
        <v>0</v>
      </c>
      <c r="AC99" s="94">
        <f t="shared" ref="AC99:AL99" si="147">AC100</f>
        <v>7.4</v>
      </c>
      <c r="AD99" s="94">
        <f t="shared" si="147"/>
        <v>0</v>
      </c>
      <c r="AE99" s="94">
        <f t="shared" si="147"/>
        <v>6.7</v>
      </c>
      <c r="AF99" s="94">
        <f t="shared" si="147"/>
        <v>0</v>
      </c>
      <c r="AG99" s="94">
        <f t="shared" si="147"/>
        <v>0</v>
      </c>
      <c r="AH99" s="94">
        <f t="shared" si="147"/>
        <v>0</v>
      </c>
      <c r="AI99" s="94">
        <f t="shared" si="147"/>
        <v>0</v>
      </c>
      <c r="AJ99" s="94">
        <f t="shared" si="147"/>
        <v>0</v>
      </c>
      <c r="AK99" s="94">
        <f t="shared" si="147"/>
        <v>0</v>
      </c>
      <c r="AL99" s="94">
        <f t="shared" si="147"/>
        <v>0</v>
      </c>
      <c r="AN99" s="146">
        <f>AA99-'[1]3 priedas_asignavimai'!AW269</f>
        <v>0</v>
      </c>
    </row>
    <row r="100" spans="1:40" x14ac:dyDescent="0.25">
      <c r="A100" s="27"/>
      <c r="B100" s="19" t="s">
        <v>59</v>
      </c>
      <c r="C100" s="137">
        <f t="shared" si="118"/>
        <v>14.100000000000001</v>
      </c>
      <c r="D100" s="137">
        <f t="shared" si="118"/>
        <v>0</v>
      </c>
      <c r="E100" s="6">
        <v>7.4</v>
      </c>
      <c r="F100" s="6"/>
      <c r="G100" s="6">
        <v>6.7</v>
      </c>
      <c r="H100" s="6"/>
      <c r="I100" s="6"/>
      <c r="J100" s="6"/>
      <c r="K100" s="6"/>
      <c r="L100" s="6"/>
      <c r="M100" s="6"/>
      <c r="N100" s="6"/>
      <c r="O100" s="137">
        <f t="shared" si="120"/>
        <v>0</v>
      </c>
      <c r="P100" s="137">
        <f t="shared" si="120"/>
        <v>0</v>
      </c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1">
        <f t="shared" si="122"/>
        <v>14.100000000000001</v>
      </c>
      <c r="AB100" s="11">
        <f t="shared" si="122"/>
        <v>0</v>
      </c>
      <c r="AC100" s="5">
        <f t="shared" ref="AC100:AL100" si="148">E100+Q100</f>
        <v>7.4</v>
      </c>
      <c r="AD100" s="5">
        <f t="shared" si="148"/>
        <v>0</v>
      </c>
      <c r="AE100" s="5">
        <f t="shared" si="148"/>
        <v>6.7</v>
      </c>
      <c r="AF100" s="5">
        <f t="shared" si="148"/>
        <v>0</v>
      </c>
      <c r="AG100" s="5">
        <f t="shared" si="148"/>
        <v>0</v>
      </c>
      <c r="AH100" s="5">
        <f t="shared" si="148"/>
        <v>0</v>
      </c>
      <c r="AI100" s="5">
        <f t="shared" si="148"/>
        <v>0</v>
      </c>
      <c r="AJ100" s="5">
        <f t="shared" si="148"/>
        <v>0</v>
      </c>
      <c r="AK100" s="5">
        <f t="shared" si="148"/>
        <v>0</v>
      </c>
      <c r="AL100" s="5">
        <f t="shared" si="148"/>
        <v>0</v>
      </c>
      <c r="AN100" s="146">
        <f>AA100-'[1]3 priedas_asignavimai'!AW270</f>
        <v>0</v>
      </c>
    </row>
    <row r="101" spans="1:40" ht="15.75" customHeight="1" x14ac:dyDescent="0.25">
      <c r="A101" s="26" t="s">
        <v>42</v>
      </c>
      <c r="B101" s="105" t="s">
        <v>335</v>
      </c>
      <c r="C101" s="137">
        <f t="shared" si="118"/>
        <v>11.2</v>
      </c>
      <c r="D101" s="137">
        <f t="shared" si="118"/>
        <v>0</v>
      </c>
      <c r="E101" s="117">
        <f t="shared" ref="E101:N101" si="149">E102</f>
        <v>10.5</v>
      </c>
      <c r="F101" s="117">
        <f t="shared" si="149"/>
        <v>0</v>
      </c>
      <c r="G101" s="117">
        <f t="shared" si="149"/>
        <v>0.7</v>
      </c>
      <c r="H101" s="117">
        <f t="shared" si="149"/>
        <v>0</v>
      </c>
      <c r="I101" s="117">
        <f t="shared" si="149"/>
        <v>0</v>
      </c>
      <c r="J101" s="117">
        <f t="shared" si="149"/>
        <v>0</v>
      </c>
      <c r="K101" s="117">
        <f t="shared" si="149"/>
        <v>0</v>
      </c>
      <c r="L101" s="117">
        <f t="shared" si="149"/>
        <v>0</v>
      </c>
      <c r="M101" s="117">
        <f t="shared" si="149"/>
        <v>0</v>
      </c>
      <c r="N101" s="117">
        <f t="shared" si="149"/>
        <v>0</v>
      </c>
      <c r="O101" s="137">
        <f t="shared" si="120"/>
        <v>16.7</v>
      </c>
      <c r="P101" s="137">
        <f t="shared" si="120"/>
        <v>0</v>
      </c>
      <c r="Q101" s="119">
        <f t="shared" ref="Q101:Z101" si="150">Q102</f>
        <v>16.7</v>
      </c>
      <c r="R101" s="119">
        <f t="shared" si="150"/>
        <v>0</v>
      </c>
      <c r="S101" s="119">
        <f t="shared" si="150"/>
        <v>0</v>
      </c>
      <c r="T101" s="119">
        <f t="shared" si="150"/>
        <v>0</v>
      </c>
      <c r="U101" s="119">
        <f t="shared" si="150"/>
        <v>0</v>
      </c>
      <c r="V101" s="119">
        <f t="shared" si="150"/>
        <v>0</v>
      </c>
      <c r="W101" s="119">
        <f t="shared" si="150"/>
        <v>0</v>
      </c>
      <c r="X101" s="119">
        <f t="shared" si="150"/>
        <v>0</v>
      </c>
      <c r="Y101" s="119">
        <f t="shared" si="150"/>
        <v>0</v>
      </c>
      <c r="Z101" s="119">
        <f t="shared" si="150"/>
        <v>0</v>
      </c>
      <c r="AA101" s="11">
        <f t="shared" si="122"/>
        <v>27.9</v>
      </c>
      <c r="AB101" s="11">
        <f t="shared" si="122"/>
        <v>0</v>
      </c>
      <c r="AC101" s="94">
        <f t="shared" ref="AC101:AL101" si="151">AC102</f>
        <v>27.2</v>
      </c>
      <c r="AD101" s="94">
        <f t="shared" si="151"/>
        <v>0</v>
      </c>
      <c r="AE101" s="94">
        <f t="shared" si="151"/>
        <v>0.7</v>
      </c>
      <c r="AF101" s="94">
        <f t="shared" si="151"/>
        <v>0</v>
      </c>
      <c r="AG101" s="94">
        <f t="shared" si="151"/>
        <v>0</v>
      </c>
      <c r="AH101" s="94">
        <f t="shared" si="151"/>
        <v>0</v>
      </c>
      <c r="AI101" s="94">
        <f t="shared" si="151"/>
        <v>0</v>
      </c>
      <c r="AJ101" s="94">
        <f t="shared" si="151"/>
        <v>0</v>
      </c>
      <c r="AK101" s="94">
        <f t="shared" si="151"/>
        <v>0</v>
      </c>
      <c r="AL101" s="94">
        <f t="shared" si="151"/>
        <v>0</v>
      </c>
      <c r="AN101" s="146">
        <f>AA101-'[1]3 priedas_asignavimai'!AW273</f>
        <v>0</v>
      </c>
    </row>
    <row r="102" spans="1:40" ht="15.75" customHeight="1" x14ac:dyDescent="0.25">
      <c r="A102" s="27"/>
      <c r="B102" s="19" t="s">
        <v>7</v>
      </c>
      <c r="C102" s="137">
        <f t="shared" si="118"/>
        <v>11.2</v>
      </c>
      <c r="D102" s="137">
        <f t="shared" si="118"/>
        <v>0</v>
      </c>
      <c r="E102" s="6">
        <v>10.5</v>
      </c>
      <c r="F102" s="6"/>
      <c r="G102" s="6">
        <v>0.7</v>
      </c>
      <c r="H102" s="6"/>
      <c r="I102" s="6"/>
      <c r="J102" s="6"/>
      <c r="K102" s="6"/>
      <c r="L102" s="6"/>
      <c r="M102" s="6"/>
      <c r="N102" s="6"/>
      <c r="O102" s="137">
        <f t="shared" si="120"/>
        <v>16.7</v>
      </c>
      <c r="P102" s="137">
        <f t="shared" si="120"/>
        <v>0</v>
      </c>
      <c r="Q102" s="120">
        <v>16.7</v>
      </c>
      <c r="R102" s="120"/>
      <c r="S102" s="120"/>
      <c r="T102" s="120"/>
      <c r="U102" s="120"/>
      <c r="V102" s="120"/>
      <c r="W102" s="120"/>
      <c r="X102" s="120"/>
      <c r="Y102" s="120"/>
      <c r="Z102" s="120"/>
      <c r="AA102" s="11">
        <f t="shared" si="122"/>
        <v>27.9</v>
      </c>
      <c r="AB102" s="11">
        <f t="shared" si="122"/>
        <v>0</v>
      </c>
      <c r="AC102" s="5">
        <f t="shared" ref="AC102:AL102" si="152">E102+Q102</f>
        <v>27.2</v>
      </c>
      <c r="AD102" s="5">
        <f t="shared" si="152"/>
        <v>0</v>
      </c>
      <c r="AE102" s="5">
        <f t="shared" si="152"/>
        <v>0.7</v>
      </c>
      <c r="AF102" s="5">
        <f t="shared" si="152"/>
        <v>0</v>
      </c>
      <c r="AG102" s="5">
        <f t="shared" si="152"/>
        <v>0</v>
      </c>
      <c r="AH102" s="5">
        <f t="shared" si="152"/>
        <v>0</v>
      </c>
      <c r="AI102" s="5">
        <f t="shared" si="152"/>
        <v>0</v>
      </c>
      <c r="AJ102" s="5">
        <f t="shared" si="152"/>
        <v>0</v>
      </c>
      <c r="AK102" s="5">
        <f t="shared" si="152"/>
        <v>0</v>
      </c>
      <c r="AL102" s="5">
        <f t="shared" si="152"/>
        <v>0</v>
      </c>
      <c r="AN102" s="146">
        <f>AA102-'[1]3 priedas_asignavimai'!AW274</f>
        <v>0</v>
      </c>
    </row>
    <row r="103" spans="1:40" ht="15.75" customHeight="1" x14ac:dyDescent="0.25">
      <c r="A103" s="26" t="s">
        <v>43</v>
      </c>
      <c r="B103" s="105" t="s">
        <v>337</v>
      </c>
      <c r="C103" s="137">
        <f t="shared" si="118"/>
        <v>2.9</v>
      </c>
      <c r="D103" s="137">
        <f t="shared" si="118"/>
        <v>0</v>
      </c>
      <c r="E103" s="117">
        <f t="shared" ref="E103:N103" si="153">E104</f>
        <v>2.2999999999999998</v>
      </c>
      <c r="F103" s="117">
        <f t="shared" si="153"/>
        <v>0</v>
      </c>
      <c r="G103" s="117">
        <f t="shared" si="153"/>
        <v>0.6</v>
      </c>
      <c r="H103" s="117">
        <f t="shared" si="153"/>
        <v>0</v>
      </c>
      <c r="I103" s="117">
        <f t="shared" si="153"/>
        <v>0</v>
      </c>
      <c r="J103" s="117">
        <f t="shared" si="153"/>
        <v>0</v>
      </c>
      <c r="K103" s="117">
        <f t="shared" si="153"/>
        <v>0</v>
      </c>
      <c r="L103" s="117">
        <f t="shared" si="153"/>
        <v>0</v>
      </c>
      <c r="M103" s="117">
        <f t="shared" si="153"/>
        <v>0</v>
      </c>
      <c r="N103" s="117">
        <f t="shared" si="153"/>
        <v>0</v>
      </c>
      <c r="O103" s="137">
        <f t="shared" si="120"/>
        <v>0</v>
      </c>
      <c r="P103" s="137">
        <f t="shared" si="120"/>
        <v>0</v>
      </c>
      <c r="Q103" s="119">
        <f t="shared" ref="Q103:Z103" si="154">Q104</f>
        <v>0</v>
      </c>
      <c r="R103" s="119">
        <f t="shared" si="154"/>
        <v>0</v>
      </c>
      <c r="S103" s="119">
        <f t="shared" si="154"/>
        <v>0</v>
      </c>
      <c r="T103" s="119">
        <f t="shared" si="154"/>
        <v>0</v>
      </c>
      <c r="U103" s="119">
        <f t="shared" si="154"/>
        <v>0</v>
      </c>
      <c r="V103" s="119">
        <f t="shared" si="154"/>
        <v>0</v>
      </c>
      <c r="W103" s="119">
        <f t="shared" si="154"/>
        <v>0</v>
      </c>
      <c r="X103" s="119">
        <f t="shared" si="154"/>
        <v>0</v>
      </c>
      <c r="Y103" s="119">
        <f t="shared" si="154"/>
        <v>0</v>
      </c>
      <c r="Z103" s="119">
        <f t="shared" si="154"/>
        <v>0</v>
      </c>
      <c r="AA103" s="11">
        <f t="shared" si="122"/>
        <v>2.9</v>
      </c>
      <c r="AB103" s="11">
        <f t="shared" si="122"/>
        <v>0</v>
      </c>
      <c r="AC103" s="94">
        <f t="shared" ref="AC103:AL103" si="155">AC104</f>
        <v>2.2999999999999998</v>
      </c>
      <c r="AD103" s="94">
        <f t="shared" si="155"/>
        <v>0</v>
      </c>
      <c r="AE103" s="94">
        <f t="shared" si="155"/>
        <v>0.6</v>
      </c>
      <c r="AF103" s="94">
        <f t="shared" si="155"/>
        <v>0</v>
      </c>
      <c r="AG103" s="94">
        <f t="shared" si="155"/>
        <v>0</v>
      </c>
      <c r="AH103" s="94">
        <f t="shared" si="155"/>
        <v>0</v>
      </c>
      <c r="AI103" s="94">
        <f t="shared" si="155"/>
        <v>0</v>
      </c>
      <c r="AJ103" s="94">
        <f t="shared" si="155"/>
        <v>0</v>
      </c>
      <c r="AK103" s="94">
        <f t="shared" si="155"/>
        <v>0</v>
      </c>
      <c r="AL103" s="94">
        <f t="shared" si="155"/>
        <v>0</v>
      </c>
      <c r="AN103" s="146">
        <f>AA103-'[1]3 priedas_asignavimai'!AW277</f>
        <v>0</v>
      </c>
    </row>
    <row r="104" spans="1:40" ht="15.75" customHeight="1" x14ac:dyDescent="0.25">
      <c r="A104" s="27"/>
      <c r="B104" s="19" t="s">
        <v>7</v>
      </c>
      <c r="C104" s="137">
        <f t="shared" si="118"/>
        <v>2.9</v>
      </c>
      <c r="D104" s="137">
        <f t="shared" si="118"/>
        <v>0</v>
      </c>
      <c r="E104" s="6">
        <v>2.2999999999999998</v>
      </c>
      <c r="F104" s="6"/>
      <c r="G104" s="6">
        <v>0.6</v>
      </c>
      <c r="H104" s="6"/>
      <c r="I104" s="6"/>
      <c r="J104" s="6"/>
      <c r="K104" s="6"/>
      <c r="L104" s="6"/>
      <c r="M104" s="6"/>
      <c r="N104" s="6"/>
      <c r="O104" s="137">
        <f t="shared" si="120"/>
        <v>0</v>
      </c>
      <c r="P104" s="137">
        <f t="shared" si="120"/>
        <v>0</v>
      </c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1">
        <f t="shared" si="122"/>
        <v>2.9</v>
      </c>
      <c r="AB104" s="11">
        <f t="shared" si="122"/>
        <v>0</v>
      </c>
      <c r="AC104" s="5">
        <f t="shared" ref="AC104:AL104" si="156">E104+Q104</f>
        <v>2.2999999999999998</v>
      </c>
      <c r="AD104" s="5">
        <f t="shared" si="156"/>
        <v>0</v>
      </c>
      <c r="AE104" s="5">
        <f t="shared" si="156"/>
        <v>0.6</v>
      </c>
      <c r="AF104" s="5">
        <f t="shared" si="156"/>
        <v>0</v>
      </c>
      <c r="AG104" s="5">
        <f t="shared" si="156"/>
        <v>0</v>
      </c>
      <c r="AH104" s="5">
        <f t="shared" si="156"/>
        <v>0</v>
      </c>
      <c r="AI104" s="5">
        <f t="shared" si="156"/>
        <v>0</v>
      </c>
      <c r="AJ104" s="5">
        <f t="shared" si="156"/>
        <v>0</v>
      </c>
      <c r="AK104" s="5">
        <f t="shared" si="156"/>
        <v>0</v>
      </c>
      <c r="AL104" s="5">
        <f t="shared" si="156"/>
        <v>0</v>
      </c>
      <c r="AN104" s="146">
        <f>AA104-'[1]3 priedas_asignavimai'!AW278</f>
        <v>0</v>
      </c>
    </row>
    <row r="105" spans="1:40" ht="15.75" customHeight="1" x14ac:dyDescent="0.25">
      <c r="A105" s="26" t="s">
        <v>44</v>
      </c>
      <c r="B105" s="105" t="s">
        <v>338</v>
      </c>
      <c r="C105" s="137">
        <f t="shared" si="118"/>
        <v>9</v>
      </c>
      <c r="D105" s="137">
        <f t="shared" si="118"/>
        <v>0</v>
      </c>
      <c r="E105" s="117">
        <f t="shared" ref="E105:N105" si="157">E106</f>
        <v>9</v>
      </c>
      <c r="F105" s="117">
        <f t="shared" si="157"/>
        <v>0</v>
      </c>
      <c r="G105" s="117">
        <f t="shared" si="157"/>
        <v>0</v>
      </c>
      <c r="H105" s="117">
        <f t="shared" si="157"/>
        <v>0</v>
      </c>
      <c r="I105" s="117">
        <f t="shared" si="157"/>
        <v>0</v>
      </c>
      <c r="J105" s="117">
        <f t="shared" si="157"/>
        <v>0</v>
      </c>
      <c r="K105" s="117">
        <f t="shared" si="157"/>
        <v>0</v>
      </c>
      <c r="L105" s="117">
        <f t="shared" si="157"/>
        <v>0</v>
      </c>
      <c r="M105" s="117">
        <f t="shared" si="157"/>
        <v>0</v>
      </c>
      <c r="N105" s="117">
        <f t="shared" si="157"/>
        <v>0</v>
      </c>
      <c r="O105" s="137">
        <f t="shared" si="120"/>
        <v>4.5999999999999996</v>
      </c>
      <c r="P105" s="137">
        <f t="shared" si="120"/>
        <v>0</v>
      </c>
      <c r="Q105" s="119">
        <f t="shared" ref="Q105:Z105" si="158">Q106</f>
        <v>4.5999999999999996</v>
      </c>
      <c r="R105" s="119">
        <f t="shared" si="158"/>
        <v>0</v>
      </c>
      <c r="S105" s="119">
        <f t="shared" si="158"/>
        <v>0</v>
      </c>
      <c r="T105" s="119">
        <f t="shared" si="158"/>
        <v>0</v>
      </c>
      <c r="U105" s="119">
        <f t="shared" si="158"/>
        <v>0</v>
      </c>
      <c r="V105" s="119">
        <f t="shared" si="158"/>
        <v>0</v>
      </c>
      <c r="W105" s="119">
        <f t="shared" si="158"/>
        <v>0</v>
      </c>
      <c r="X105" s="119">
        <f t="shared" si="158"/>
        <v>0</v>
      </c>
      <c r="Y105" s="119">
        <f t="shared" si="158"/>
        <v>0</v>
      </c>
      <c r="Z105" s="119">
        <f t="shared" si="158"/>
        <v>0</v>
      </c>
      <c r="AA105" s="11">
        <f t="shared" si="122"/>
        <v>13.6</v>
      </c>
      <c r="AB105" s="11">
        <f t="shared" si="122"/>
        <v>0</v>
      </c>
      <c r="AC105" s="94">
        <f t="shared" ref="AC105:AL105" si="159">AC106</f>
        <v>13.6</v>
      </c>
      <c r="AD105" s="94">
        <f t="shared" si="159"/>
        <v>0</v>
      </c>
      <c r="AE105" s="94">
        <f t="shared" si="159"/>
        <v>0</v>
      </c>
      <c r="AF105" s="94">
        <f t="shared" si="159"/>
        <v>0</v>
      </c>
      <c r="AG105" s="94">
        <f t="shared" si="159"/>
        <v>0</v>
      </c>
      <c r="AH105" s="94">
        <f t="shared" si="159"/>
        <v>0</v>
      </c>
      <c r="AI105" s="94">
        <f t="shared" si="159"/>
        <v>0</v>
      </c>
      <c r="AJ105" s="94">
        <f t="shared" si="159"/>
        <v>0</v>
      </c>
      <c r="AK105" s="94">
        <f t="shared" si="159"/>
        <v>0</v>
      </c>
      <c r="AL105" s="94">
        <f t="shared" si="159"/>
        <v>0</v>
      </c>
      <c r="AN105" s="146">
        <f>AA105-'[1]3 priedas_asignavimai'!AW279</f>
        <v>0</v>
      </c>
    </row>
    <row r="106" spans="1:40" ht="15.75" customHeight="1" x14ac:dyDescent="0.25">
      <c r="A106" s="27"/>
      <c r="B106" s="19" t="s">
        <v>7</v>
      </c>
      <c r="C106" s="137">
        <f t="shared" si="118"/>
        <v>9</v>
      </c>
      <c r="D106" s="137">
        <f t="shared" si="118"/>
        <v>0</v>
      </c>
      <c r="E106" s="6">
        <v>9</v>
      </c>
      <c r="F106" s="6"/>
      <c r="G106" s="6"/>
      <c r="H106" s="6"/>
      <c r="I106" s="6"/>
      <c r="J106" s="6"/>
      <c r="K106" s="6"/>
      <c r="L106" s="6"/>
      <c r="M106" s="6"/>
      <c r="N106" s="6"/>
      <c r="O106" s="137">
        <f t="shared" si="120"/>
        <v>4.5999999999999996</v>
      </c>
      <c r="P106" s="137">
        <f t="shared" si="120"/>
        <v>0</v>
      </c>
      <c r="Q106" s="120">
        <v>4.5999999999999996</v>
      </c>
      <c r="R106" s="120"/>
      <c r="S106" s="120"/>
      <c r="T106" s="120"/>
      <c r="U106" s="120"/>
      <c r="V106" s="120"/>
      <c r="W106" s="120"/>
      <c r="X106" s="120"/>
      <c r="Y106" s="120"/>
      <c r="Z106" s="120"/>
      <c r="AA106" s="11">
        <f t="shared" si="122"/>
        <v>13.6</v>
      </c>
      <c r="AB106" s="11">
        <f t="shared" si="122"/>
        <v>0</v>
      </c>
      <c r="AC106" s="5">
        <f t="shared" ref="AC106:AL106" si="160">E106+Q106</f>
        <v>13.6</v>
      </c>
      <c r="AD106" s="5">
        <f t="shared" si="160"/>
        <v>0</v>
      </c>
      <c r="AE106" s="5">
        <f t="shared" si="160"/>
        <v>0</v>
      </c>
      <c r="AF106" s="5">
        <f t="shared" si="160"/>
        <v>0</v>
      </c>
      <c r="AG106" s="5">
        <f t="shared" si="160"/>
        <v>0</v>
      </c>
      <c r="AH106" s="5">
        <f t="shared" si="160"/>
        <v>0</v>
      </c>
      <c r="AI106" s="5">
        <f t="shared" si="160"/>
        <v>0</v>
      </c>
      <c r="AJ106" s="5">
        <f t="shared" si="160"/>
        <v>0</v>
      </c>
      <c r="AK106" s="5">
        <f t="shared" si="160"/>
        <v>0</v>
      </c>
      <c r="AL106" s="5">
        <f t="shared" si="160"/>
        <v>0</v>
      </c>
      <c r="AN106" s="146">
        <f>AA106-'[1]3 priedas_asignavimai'!AW280</f>
        <v>0</v>
      </c>
    </row>
    <row r="107" spans="1:40" ht="15.75" customHeight="1" x14ac:dyDescent="0.25">
      <c r="A107" s="26" t="s">
        <v>45</v>
      </c>
      <c r="B107" s="105" t="s">
        <v>341</v>
      </c>
      <c r="C107" s="137">
        <f t="shared" si="118"/>
        <v>2.6</v>
      </c>
      <c r="D107" s="137">
        <f t="shared" si="118"/>
        <v>0</v>
      </c>
      <c r="E107" s="117">
        <f t="shared" ref="E107:N107" si="161">E108</f>
        <v>2.6</v>
      </c>
      <c r="F107" s="117">
        <f t="shared" si="161"/>
        <v>0</v>
      </c>
      <c r="G107" s="117">
        <f t="shared" si="161"/>
        <v>0</v>
      </c>
      <c r="H107" s="117">
        <f t="shared" si="161"/>
        <v>0</v>
      </c>
      <c r="I107" s="117">
        <f t="shared" si="161"/>
        <v>0</v>
      </c>
      <c r="J107" s="117">
        <f t="shared" si="161"/>
        <v>0</v>
      </c>
      <c r="K107" s="117">
        <f t="shared" si="161"/>
        <v>0</v>
      </c>
      <c r="L107" s="117">
        <f t="shared" si="161"/>
        <v>0</v>
      </c>
      <c r="M107" s="117">
        <f t="shared" si="161"/>
        <v>0</v>
      </c>
      <c r="N107" s="117">
        <f t="shared" si="161"/>
        <v>0</v>
      </c>
      <c r="O107" s="137">
        <f t="shared" si="120"/>
        <v>0</v>
      </c>
      <c r="P107" s="137">
        <f t="shared" si="120"/>
        <v>0</v>
      </c>
      <c r="Q107" s="119">
        <f t="shared" ref="Q107:Z107" si="162">Q108</f>
        <v>0</v>
      </c>
      <c r="R107" s="119">
        <f t="shared" si="162"/>
        <v>0</v>
      </c>
      <c r="S107" s="119">
        <f t="shared" si="162"/>
        <v>0</v>
      </c>
      <c r="T107" s="119">
        <f t="shared" si="162"/>
        <v>0</v>
      </c>
      <c r="U107" s="119">
        <f t="shared" si="162"/>
        <v>0</v>
      </c>
      <c r="V107" s="119">
        <f t="shared" si="162"/>
        <v>0</v>
      </c>
      <c r="W107" s="119">
        <f t="shared" si="162"/>
        <v>0</v>
      </c>
      <c r="X107" s="119">
        <f t="shared" si="162"/>
        <v>0</v>
      </c>
      <c r="Y107" s="119">
        <f t="shared" si="162"/>
        <v>0</v>
      </c>
      <c r="Z107" s="119">
        <f t="shared" si="162"/>
        <v>0</v>
      </c>
      <c r="AA107" s="11">
        <f t="shared" si="122"/>
        <v>2.6</v>
      </c>
      <c r="AB107" s="11">
        <f t="shared" si="122"/>
        <v>0</v>
      </c>
      <c r="AC107" s="94">
        <f t="shared" ref="AC107:AL107" si="163">AC108</f>
        <v>2.6</v>
      </c>
      <c r="AD107" s="94">
        <f t="shared" si="163"/>
        <v>0</v>
      </c>
      <c r="AE107" s="94">
        <f t="shared" si="163"/>
        <v>0</v>
      </c>
      <c r="AF107" s="94">
        <f t="shared" si="163"/>
        <v>0</v>
      </c>
      <c r="AG107" s="94">
        <f t="shared" si="163"/>
        <v>0</v>
      </c>
      <c r="AH107" s="94">
        <f t="shared" si="163"/>
        <v>0</v>
      </c>
      <c r="AI107" s="94">
        <f t="shared" si="163"/>
        <v>0</v>
      </c>
      <c r="AJ107" s="94">
        <f t="shared" si="163"/>
        <v>0</v>
      </c>
      <c r="AK107" s="94">
        <f t="shared" si="163"/>
        <v>0</v>
      </c>
      <c r="AL107" s="94">
        <f t="shared" si="163"/>
        <v>0</v>
      </c>
      <c r="AN107" s="146">
        <f>AA107-'[1]3 priedas_asignavimai'!AW285</f>
        <v>0</v>
      </c>
    </row>
    <row r="108" spans="1:40" ht="15.75" customHeight="1" x14ac:dyDescent="0.25">
      <c r="A108" s="27"/>
      <c r="B108" s="19" t="s">
        <v>7</v>
      </c>
      <c r="C108" s="137">
        <f t="shared" si="118"/>
        <v>2.6</v>
      </c>
      <c r="D108" s="137">
        <f t="shared" si="118"/>
        <v>0</v>
      </c>
      <c r="E108" s="6">
        <v>2.6</v>
      </c>
      <c r="F108" s="6"/>
      <c r="G108" s="6"/>
      <c r="H108" s="6"/>
      <c r="I108" s="6"/>
      <c r="J108" s="6"/>
      <c r="K108" s="6"/>
      <c r="L108" s="6"/>
      <c r="M108" s="6"/>
      <c r="N108" s="6"/>
      <c r="O108" s="137">
        <f t="shared" si="120"/>
        <v>0</v>
      </c>
      <c r="P108" s="137">
        <f t="shared" si="120"/>
        <v>0</v>
      </c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1">
        <f t="shared" si="122"/>
        <v>2.6</v>
      </c>
      <c r="AB108" s="11">
        <f t="shared" si="122"/>
        <v>0</v>
      </c>
      <c r="AC108" s="5">
        <f t="shared" ref="AC108:AL108" si="164">E108+Q108</f>
        <v>2.6</v>
      </c>
      <c r="AD108" s="5">
        <f t="shared" si="164"/>
        <v>0</v>
      </c>
      <c r="AE108" s="5">
        <f t="shared" si="164"/>
        <v>0</v>
      </c>
      <c r="AF108" s="5">
        <f t="shared" si="164"/>
        <v>0</v>
      </c>
      <c r="AG108" s="5">
        <f t="shared" si="164"/>
        <v>0</v>
      </c>
      <c r="AH108" s="5">
        <f t="shared" si="164"/>
        <v>0</v>
      </c>
      <c r="AI108" s="5">
        <f t="shared" si="164"/>
        <v>0</v>
      </c>
      <c r="AJ108" s="5">
        <f t="shared" si="164"/>
        <v>0</v>
      </c>
      <c r="AK108" s="5">
        <f t="shared" si="164"/>
        <v>0</v>
      </c>
      <c r="AL108" s="5">
        <f t="shared" si="164"/>
        <v>0</v>
      </c>
      <c r="AN108" s="146">
        <f>AA108-'[1]3 priedas_asignavimai'!AW286</f>
        <v>0</v>
      </c>
    </row>
    <row r="109" spans="1:40" ht="15.75" customHeight="1" x14ac:dyDescent="0.25">
      <c r="A109" s="26" t="s">
        <v>46</v>
      </c>
      <c r="B109" s="105" t="s">
        <v>343</v>
      </c>
      <c r="C109" s="137">
        <f t="shared" si="118"/>
        <v>14.9</v>
      </c>
      <c r="D109" s="137">
        <f t="shared" si="118"/>
        <v>0</v>
      </c>
      <c r="E109" s="117">
        <f t="shared" ref="E109:N109" si="165">E110</f>
        <v>14.9</v>
      </c>
      <c r="F109" s="117">
        <f t="shared" si="165"/>
        <v>0</v>
      </c>
      <c r="G109" s="117">
        <f t="shared" si="165"/>
        <v>0</v>
      </c>
      <c r="H109" s="117">
        <f t="shared" si="165"/>
        <v>0</v>
      </c>
      <c r="I109" s="117">
        <f t="shared" si="165"/>
        <v>0</v>
      </c>
      <c r="J109" s="117">
        <f t="shared" si="165"/>
        <v>0</v>
      </c>
      <c r="K109" s="117">
        <f t="shared" si="165"/>
        <v>0</v>
      </c>
      <c r="L109" s="117">
        <f t="shared" si="165"/>
        <v>0</v>
      </c>
      <c r="M109" s="117">
        <f t="shared" si="165"/>
        <v>0</v>
      </c>
      <c r="N109" s="117">
        <f t="shared" si="165"/>
        <v>0</v>
      </c>
      <c r="O109" s="137">
        <f t="shared" si="120"/>
        <v>8.6999999999999993</v>
      </c>
      <c r="P109" s="137">
        <f t="shared" si="120"/>
        <v>0</v>
      </c>
      <c r="Q109" s="119">
        <f t="shared" ref="Q109:Z109" si="166">Q110</f>
        <v>8.6999999999999993</v>
      </c>
      <c r="R109" s="119">
        <f t="shared" si="166"/>
        <v>0</v>
      </c>
      <c r="S109" s="119">
        <f t="shared" si="166"/>
        <v>0</v>
      </c>
      <c r="T109" s="119">
        <f t="shared" si="166"/>
        <v>0</v>
      </c>
      <c r="U109" s="119">
        <f t="shared" si="166"/>
        <v>0</v>
      </c>
      <c r="V109" s="119">
        <f t="shared" si="166"/>
        <v>0</v>
      </c>
      <c r="W109" s="119">
        <f t="shared" si="166"/>
        <v>0</v>
      </c>
      <c r="X109" s="119">
        <f t="shared" si="166"/>
        <v>0</v>
      </c>
      <c r="Y109" s="119">
        <f t="shared" si="166"/>
        <v>0</v>
      </c>
      <c r="Z109" s="119">
        <f t="shared" si="166"/>
        <v>0</v>
      </c>
      <c r="AA109" s="11">
        <f t="shared" si="122"/>
        <v>23.6</v>
      </c>
      <c r="AB109" s="11">
        <f t="shared" si="122"/>
        <v>0</v>
      </c>
      <c r="AC109" s="94">
        <f t="shared" ref="AC109:AL109" si="167">AC110</f>
        <v>23.6</v>
      </c>
      <c r="AD109" s="94">
        <f t="shared" si="167"/>
        <v>0</v>
      </c>
      <c r="AE109" s="94">
        <f t="shared" si="167"/>
        <v>0</v>
      </c>
      <c r="AF109" s="94">
        <f t="shared" si="167"/>
        <v>0</v>
      </c>
      <c r="AG109" s="94">
        <f t="shared" si="167"/>
        <v>0</v>
      </c>
      <c r="AH109" s="94">
        <f t="shared" si="167"/>
        <v>0</v>
      </c>
      <c r="AI109" s="94">
        <f t="shared" si="167"/>
        <v>0</v>
      </c>
      <c r="AJ109" s="94">
        <f t="shared" si="167"/>
        <v>0</v>
      </c>
      <c r="AK109" s="94">
        <f t="shared" si="167"/>
        <v>0</v>
      </c>
      <c r="AL109" s="94">
        <f t="shared" si="167"/>
        <v>0</v>
      </c>
      <c r="AN109" s="146">
        <f>AA109-'[1]3 priedas_asignavimai'!AW287</f>
        <v>0</v>
      </c>
    </row>
    <row r="110" spans="1:40" ht="15.75" customHeight="1" x14ac:dyDescent="0.25">
      <c r="A110" s="27"/>
      <c r="B110" s="19" t="s">
        <v>7</v>
      </c>
      <c r="C110" s="137">
        <f t="shared" si="118"/>
        <v>14.9</v>
      </c>
      <c r="D110" s="137">
        <f t="shared" si="118"/>
        <v>0</v>
      </c>
      <c r="E110" s="6">
        <v>14.9</v>
      </c>
      <c r="F110" s="6"/>
      <c r="G110" s="6"/>
      <c r="H110" s="6"/>
      <c r="I110" s="6"/>
      <c r="J110" s="6"/>
      <c r="K110" s="6"/>
      <c r="L110" s="6"/>
      <c r="M110" s="6"/>
      <c r="N110" s="6"/>
      <c r="O110" s="137">
        <f t="shared" si="120"/>
        <v>8.6999999999999993</v>
      </c>
      <c r="P110" s="137">
        <f t="shared" si="120"/>
        <v>0</v>
      </c>
      <c r="Q110" s="120">
        <v>8.6999999999999993</v>
      </c>
      <c r="R110" s="120"/>
      <c r="S110" s="120"/>
      <c r="T110" s="120"/>
      <c r="U110" s="120"/>
      <c r="V110" s="120"/>
      <c r="W110" s="120"/>
      <c r="X110" s="120"/>
      <c r="Y110" s="120"/>
      <c r="Z110" s="120"/>
      <c r="AA110" s="11">
        <f t="shared" si="122"/>
        <v>23.6</v>
      </c>
      <c r="AB110" s="11">
        <f t="shared" si="122"/>
        <v>0</v>
      </c>
      <c r="AC110" s="5">
        <f t="shared" ref="AC110:AD110" si="168">E110+Q110</f>
        <v>23.6</v>
      </c>
      <c r="AD110" s="5">
        <f t="shared" si="168"/>
        <v>0</v>
      </c>
      <c r="AE110" s="5"/>
      <c r="AF110" s="5">
        <f t="shared" ref="AF110:AL110" si="169">H110+T110</f>
        <v>0</v>
      </c>
      <c r="AG110" s="5">
        <f t="shared" si="169"/>
        <v>0</v>
      </c>
      <c r="AH110" s="5">
        <f t="shared" si="169"/>
        <v>0</v>
      </c>
      <c r="AI110" s="5">
        <f t="shared" si="169"/>
        <v>0</v>
      </c>
      <c r="AJ110" s="5">
        <f t="shared" si="169"/>
        <v>0</v>
      </c>
      <c r="AK110" s="5">
        <f t="shared" si="169"/>
        <v>0</v>
      </c>
      <c r="AL110" s="5">
        <f t="shared" si="169"/>
        <v>0</v>
      </c>
      <c r="AN110" s="146">
        <f>AA110-'[1]3 priedas_asignavimai'!AW288</f>
        <v>0</v>
      </c>
    </row>
    <row r="111" spans="1:40" ht="15.75" customHeight="1" x14ac:dyDescent="0.25">
      <c r="A111" s="26" t="s">
        <v>54</v>
      </c>
      <c r="B111" s="105" t="s">
        <v>342</v>
      </c>
      <c r="C111" s="137">
        <f t="shared" si="118"/>
        <v>10.7</v>
      </c>
      <c r="D111" s="137">
        <f t="shared" si="118"/>
        <v>0</v>
      </c>
      <c r="E111" s="117">
        <f t="shared" ref="E111:N111" si="170">E112</f>
        <v>7.1</v>
      </c>
      <c r="F111" s="117">
        <f t="shared" si="170"/>
        <v>0</v>
      </c>
      <c r="G111" s="117">
        <f t="shared" si="170"/>
        <v>3.6</v>
      </c>
      <c r="H111" s="117">
        <f t="shared" si="170"/>
        <v>0</v>
      </c>
      <c r="I111" s="117">
        <f t="shared" si="170"/>
        <v>0</v>
      </c>
      <c r="J111" s="117">
        <f t="shared" si="170"/>
        <v>0</v>
      </c>
      <c r="K111" s="117">
        <f t="shared" si="170"/>
        <v>0</v>
      </c>
      <c r="L111" s="117">
        <f t="shared" si="170"/>
        <v>0</v>
      </c>
      <c r="M111" s="117">
        <f t="shared" si="170"/>
        <v>0</v>
      </c>
      <c r="N111" s="117">
        <f t="shared" si="170"/>
        <v>0</v>
      </c>
      <c r="O111" s="137">
        <f t="shared" si="120"/>
        <v>0</v>
      </c>
      <c r="P111" s="137">
        <f t="shared" si="120"/>
        <v>0</v>
      </c>
      <c r="Q111" s="119">
        <f t="shared" ref="Q111:Z111" si="171">Q112</f>
        <v>0</v>
      </c>
      <c r="R111" s="119">
        <f t="shared" si="171"/>
        <v>0</v>
      </c>
      <c r="S111" s="119">
        <f t="shared" si="171"/>
        <v>0</v>
      </c>
      <c r="T111" s="119">
        <f t="shared" si="171"/>
        <v>0</v>
      </c>
      <c r="U111" s="119">
        <f t="shared" si="171"/>
        <v>0</v>
      </c>
      <c r="V111" s="119">
        <f t="shared" si="171"/>
        <v>0</v>
      </c>
      <c r="W111" s="119">
        <f t="shared" si="171"/>
        <v>0</v>
      </c>
      <c r="X111" s="119">
        <f t="shared" si="171"/>
        <v>0</v>
      </c>
      <c r="Y111" s="119">
        <f t="shared" si="171"/>
        <v>0</v>
      </c>
      <c r="Z111" s="119">
        <f t="shared" si="171"/>
        <v>0</v>
      </c>
      <c r="AA111" s="11">
        <f t="shared" si="122"/>
        <v>10.7</v>
      </c>
      <c r="AB111" s="11">
        <f t="shared" si="122"/>
        <v>0</v>
      </c>
      <c r="AC111" s="94">
        <f t="shared" ref="AC111:AL111" si="172">AC112</f>
        <v>7.1</v>
      </c>
      <c r="AD111" s="94">
        <f t="shared" si="172"/>
        <v>0</v>
      </c>
      <c r="AE111" s="94">
        <f t="shared" si="172"/>
        <v>3.6</v>
      </c>
      <c r="AF111" s="94">
        <f t="shared" si="172"/>
        <v>0</v>
      </c>
      <c r="AG111" s="94">
        <f t="shared" si="172"/>
        <v>0</v>
      </c>
      <c r="AH111" s="94">
        <f t="shared" si="172"/>
        <v>0</v>
      </c>
      <c r="AI111" s="94">
        <f t="shared" si="172"/>
        <v>0</v>
      </c>
      <c r="AJ111" s="94">
        <f t="shared" si="172"/>
        <v>0</v>
      </c>
      <c r="AK111" s="94">
        <f t="shared" si="172"/>
        <v>0</v>
      </c>
      <c r="AL111" s="94">
        <f t="shared" si="172"/>
        <v>0</v>
      </c>
      <c r="AN111" s="146">
        <f>AA111-'[1]3 priedas_asignavimai'!AW290</f>
        <v>0</v>
      </c>
    </row>
    <row r="112" spans="1:40" ht="15.75" customHeight="1" x14ac:dyDescent="0.25">
      <c r="A112" s="27"/>
      <c r="B112" s="19" t="s">
        <v>7</v>
      </c>
      <c r="C112" s="137">
        <f t="shared" si="118"/>
        <v>10.7</v>
      </c>
      <c r="D112" s="137">
        <f t="shared" si="118"/>
        <v>0</v>
      </c>
      <c r="E112" s="6">
        <v>7.1</v>
      </c>
      <c r="F112" s="6"/>
      <c r="G112" s="6">
        <v>3.6</v>
      </c>
      <c r="H112" s="6"/>
      <c r="I112" s="6"/>
      <c r="J112" s="6"/>
      <c r="K112" s="6"/>
      <c r="L112" s="6"/>
      <c r="M112" s="6"/>
      <c r="N112" s="6"/>
      <c r="O112" s="137">
        <f t="shared" si="120"/>
        <v>0</v>
      </c>
      <c r="P112" s="137">
        <f t="shared" si="120"/>
        <v>0</v>
      </c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1">
        <f t="shared" si="122"/>
        <v>10.7</v>
      </c>
      <c r="AB112" s="11">
        <f t="shared" si="122"/>
        <v>0</v>
      </c>
      <c r="AC112" s="5">
        <f t="shared" ref="AC112:AD112" si="173">E112+Q112</f>
        <v>7.1</v>
      </c>
      <c r="AD112" s="5">
        <f t="shared" si="173"/>
        <v>0</v>
      </c>
      <c r="AE112" s="5">
        <v>3.6</v>
      </c>
      <c r="AF112" s="5">
        <f t="shared" ref="AF112:AL112" si="174">H112+T112</f>
        <v>0</v>
      </c>
      <c r="AG112" s="5">
        <f t="shared" si="174"/>
        <v>0</v>
      </c>
      <c r="AH112" s="5">
        <f t="shared" si="174"/>
        <v>0</v>
      </c>
      <c r="AI112" s="5">
        <f t="shared" si="174"/>
        <v>0</v>
      </c>
      <c r="AJ112" s="5">
        <f t="shared" si="174"/>
        <v>0</v>
      </c>
      <c r="AK112" s="5">
        <f t="shared" si="174"/>
        <v>0</v>
      </c>
      <c r="AL112" s="5">
        <f t="shared" si="174"/>
        <v>0</v>
      </c>
      <c r="AN112" s="146">
        <f>AA112-'[1]3 priedas_asignavimai'!AW291</f>
        <v>0</v>
      </c>
    </row>
    <row r="113" spans="1:43" ht="15.75" customHeight="1" x14ac:dyDescent="0.25">
      <c r="A113" s="26" t="s">
        <v>55</v>
      </c>
      <c r="B113" s="105" t="s">
        <v>472</v>
      </c>
      <c r="C113" s="137">
        <f t="shared" si="118"/>
        <v>0.4</v>
      </c>
      <c r="D113" s="137">
        <f t="shared" si="118"/>
        <v>0</v>
      </c>
      <c r="E113" s="117">
        <f t="shared" ref="E113:N113" si="175">E114</f>
        <v>0.4</v>
      </c>
      <c r="F113" s="117">
        <f t="shared" si="175"/>
        <v>0</v>
      </c>
      <c r="G113" s="117">
        <f t="shared" si="175"/>
        <v>0</v>
      </c>
      <c r="H113" s="117">
        <f t="shared" si="175"/>
        <v>0</v>
      </c>
      <c r="I113" s="117">
        <f t="shared" si="175"/>
        <v>0</v>
      </c>
      <c r="J113" s="117">
        <f t="shared" si="175"/>
        <v>0</v>
      </c>
      <c r="K113" s="117">
        <f t="shared" si="175"/>
        <v>0</v>
      </c>
      <c r="L113" s="117">
        <f t="shared" si="175"/>
        <v>0</v>
      </c>
      <c r="M113" s="117">
        <f t="shared" si="175"/>
        <v>0</v>
      </c>
      <c r="N113" s="117">
        <f t="shared" si="175"/>
        <v>0</v>
      </c>
      <c r="O113" s="137">
        <f t="shared" si="120"/>
        <v>0</v>
      </c>
      <c r="P113" s="137">
        <f t="shared" si="120"/>
        <v>0</v>
      </c>
      <c r="Q113" s="119">
        <f t="shared" ref="Q113:Z113" si="176">Q114</f>
        <v>0</v>
      </c>
      <c r="R113" s="119">
        <f t="shared" si="176"/>
        <v>0</v>
      </c>
      <c r="S113" s="119">
        <f t="shared" si="176"/>
        <v>0</v>
      </c>
      <c r="T113" s="119">
        <f t="shared" si="176"/>
        <v>0</v>
      </c>
      <c r="U113" s="119">
        <f t="shared" si="176"/>
        <v>0</v>
      </c>
      <c r="V113" s="119">
        <f t="shared" si="176"/>
        <v>0</v>
      </c>
      <c r="W113" s="119">
        <f t="shared" si="176"/>
        <v>0</v>
      </c>
      <c r="X113" s="119">
        <f t="shared" si="176"/>
        <v>0</v>
      </c>
      <c r="Y113" s="119">
        <f t="shared" si="176"/>
        <v>0</v>
      </c>
      <c r="Z113" s="119">
        <f t="shared" si="176"/>
        <v>0</v>
      </c>
      <c r="AA113" s="11">
        <f t="shared" si="122"/>
        <v>0.4</v>
      </c>
      <c r="AB113" s="11">
        <f t="shared" si="122"/>
        <v>0</v>
      </c>
      <c r="AC113" s="94">
        <f t="shared" ref="AC113:AL113" si="177">AC114</f>
        <v>0.4</v>
      </c>
      <c r="AD113" s="94">
        <f t="shared" si="177"/>
        <v>0</v>
      </c>
      <c r="AE113" s="94">
        <f t="shared" si="177"/>
        <v>0</v>
      </c>
      <c r="AF113" s="94">
        <f t="shared" si="177"/>
        <v>0</v>
      </c>
      <c r="AG113" s="94">
        <f t="shared" si="177"/>
        <v>0</v>
      </c>
      <c r="AH113" s="94">
        <f t="shared" si="177"/>
        <v>0</v>
      </c>
      <c r="AI113" s="94">
        <f t="shared" si="177"/>
        <v>0</v>
      </c>
      <c r="AJ113" s="94">
        <f t="shared" si="177"/>
        <v>0</v>
      </c>
      <c r="AK113" s="94">
        <f t="shared" si="177"/>
        <v>0</v>
      </c>
      <c r="AL113" s="94">
        <f t="shared" si="177"/>
        <v>0</v>
      </c>
      <c r="AN113" s="146">
        <f>AC113-'[1]3 priedas_asignavimai'!AW292</f>
        <v>0</v>
      </c>
    </row>
    <row r="114" spans="1:43" ht="15.75" customHeight="1" x14ac:dyDescent="0.25">
      <c r="A114" s="27"/>
      <c r="B114" s="19" t="s">
        <v>8</v>
      </c>
      <c r="C114" s="137">
        <f t="shared" si="118"/>
        <v>0.4</v>
      </c>
      <c r="D114" s="137">
        <f t="shared" si="118"/>
        <v>0</v>
      </c>
      <c r="E114" s="6">
        <v>0.4</v>
      </c>
      <c r="F114" s="6"/>
      <c r="G114" s="6"/>
      <c r="H114" s="6"/>
      <c r="I114" s="6"/>
      <c r="J114" s="6"/>
      <c r="K114" s="6"/>
      <c r="L114" s="6"/>
      <c r="M114" s="6"/>
      <c r="N114" s="6"/>
      <c r="O114" s="137">
        <f t="shared" si="120"/>
        <v>0</v>
      </c>
      <c r="P114" s="137">
        <f t="shared" si="120"/>
        <v>0</v>
      </c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1">
        <f t="shared" si="122"/>
        <v>0.4</v>
      </c>
      <c r="AB114" s="11">
        <f t="shared" si="122"/>
        <v>0</v>
      </c>
      <c r="AC114" s="5">
        <f t="shared" ref="AC114:AL114" si="178">E114+Q114</f>
        <v>0.4</v>
      </c>
      <c r="AD114" s="5">
        <f t="shared" si="178"/>
        <v>0</v>
      </c>
      <c r="AE114" s="5">
        <f t="shared" si="178"/>
        <v>0</v>
      </c>
      <c r="AF114" s="5">
        <f t="shared" si="178"/>
        <v>0</v>
      </c>
      <c r="AG114" s="5">
        <f t="shared" si="178"/>
        <v>0</v>
      </c>
      <c r="AH114" s="5">
        <f t="shared" si="178"/>
        <v>0</v>
      </c>
      <c r="AI114" s="5">
        <f t="shared" si="178"/>
        <v>0</v>
      </c>
      <c r="AJ114" s="5">
        <f t="shared" si="178"/>
        <v>0</v>
      </c>
      <c r="AK114" s="5">
        <f t="shared" si="178"/>
        <v>0</v>
      </c>
      <c r="AL114" s="5">
        <f t="shared" si="178"/>
        <v>0</v>
      </c>
      <c r="AN114" s="146">
        <f>AC114-'[1]3 priedas_asignavimai'!AW293</f>
        <v>0</v>
      </c>
    </row>
    <row r="115" spans="1:43" ht="15.75" customHeight="1" x14ac:dyDescent="0.25">
      <c r="A115" s="26" t="s">
        <v>47</v>
      </c>
      <c r="B115" s="105" t="s">
        <v>345</v>
      </c>
      <c r="C115" s="137">
        <f t="shared" si="118"/>
        <v>7.8999999999999995</v>
      </c>
      <c r="D115" s="137">
        <f t="shared" si="118"/>
        <v>0</v>
      </c>
      <c r="E115" s="117">
        <f t="shared" ref="E115:N115" si="179">E116</f>
        <v>4.0999999999999996</v>
      </c>
      <c r="F115" s="117">
        <f t="shared" si="179"/>
        <v>0</v>
      </c>
      <c r="G115" s="117">
        <f t="shared" si="179"/>
        <v>3.8</v>
      </c>
      <c r="H115" s="117">
        <f t="shared" si="179"/>
        <v>0</v>
      </c>
      <c r="I115" s="117">
        <f t="shared" si="179"/>
        <v>0</v>
      </c>
      <c r="J115" s="117">
        <f t="shared" si="179"/>
        <v>0</v>
      </c>
      <c r="K115" s="117">
        <f t="shared" si="179"/>
        <v>0</v>
      </c>
      <c r="L115" s="117">
        <f t="shared" si="179"/>
        <v>0</v>
      </c>
      <c r="M115" s="117">
        <f t="shared" si="179"/>
        <v>0</v>
      </c>
      <c r="N115" s="117">
        <f t="shared" si="179"/>
        <v>0</v>
      </c>
      <c r="O115" s="137">
        <f t="shared" si="120"/>
        <v>0</v>
      </c>
      <c r="P115" s="137">
        <f t="shared" si="120"/>
        <v>0</v>
      </c>
      <c r="Q115" s="119">
        <f t="shared" ref="Q115:Z115" si="180">Q116</f>
        <v>0</v>
      </c>
      <c r="R115" s="119">
        <f t="shared" si="180"/>
        <v>0</v>
      </c>
      <c r="S115" s="119">
        <f t="shared" si="180"/>
        <v>0</v>
      </c>
      <c r="T115" s="119">
        <f t="shared" si="180"/>
        <v>0</v>
      </c>
      <c r="U115" s="119">
        <f t="shared" si="180"/>
        <v>0</v>
      </c>
      <c r="V115" s="119">
        <f t="shared" si="180"/>
        <v>0</v>
      </c>
      <c r="W115" s="119">
        <f t="shared" si="180"/>
        <v>0</v>
      </c>
      <c r="X115" s="119">
        <f t="shared" si="180"/>
        <v>0</v>
      </c>
      <c r="Y115" s="119">
        <f t="shared" si="180"/>
        <v>0</v>
      </c>
      <c r="Z115" s="119">
        <f t="shared" si="180"/>
        <v>0</v>
      </c>
      <c r="AA115" s="11">
        <f t="shared" si="122"/>
        <v>7.8999999999999995</v>
      </c>
      <c r="AB115" s="11">
        <f t="shared" si="122"/>
        <v>0</v>
      </c>
      <c r="AC115" s="94">
        <f t="shared" ref="AC115:AL115" si="181">AC116</f>
        <v>4.0999999999999996</v>
      </c>
      <c r="AD115" s="94">
        <f t="shared" si="181"/>
        <v>0</v>
      </c>
      <c r="AE115" s="94">
        <f t="shared" si="181"/>
        <v>3.8</v>
      </c>
      <c r="AF115" s="94">
        <f t="shared" si="181"/>
        <v>0</v>
      </c>
      <c r="AG115" s="94">
        <f t="shared" si="181"/>
        <v>0</v>
      </c>
      <c r="AH115" s="94">
        <f t="shared" si="181"/>
        <v>0</v>
      </c>
      <c r="AI115" s="94">
        <f t="shared" si="181"/>
        <v>0</v>
      </c>
      <c r="AJ115" s="94">
        <f t="shared" si="181"/>
        <v>0</v>
      </c>
      <c r="AK115" s="94">
        <f t="shared" si="181"/>
        <v>0</v>
      </c>
      <c r="AL115" s="94">
        <f t="shared" si="181"/>
        <v>0</v>
      </c>
      <c r="AN115" s="146">
        <f>AA115-'[1]3 priedas_asignavimai'!AW296</f>
        <v>0</v>
      </c>
    </row>
    <row r="116" spans="1:43" ht="15.75" customHeight="1" x14ac:dyDescent="0.25">
      <c r="A116" s="27"/>
      <c r="B116" s="19" t="s">
        <v>8</v>
      </c>
      <c r="C116" s="137">
        <f t="shared" si="118"/>
        <v>7.8999999999999995</v>
      </c>
      <c r="D116" s="137">
        <f t="shared" si="118"/>
        <v>0</v>
      </c>
      <c r="E116" s="6">
        <v>4.0999999999999996</v>
      </c>
      <c r="F116" s="6"/>
      <c r="G116" s="6">
        <v>3.8</v>
      </c>
      <c r="H116" s="6"/>
      <c r="I116" s="6"/>
      <c r="J116" s="6"/>
      <c r="K116" s="6"/>
      <c r="L116" s="6"/>
      <c r="M116" s="6"/>
      <c r="N116" s="6"/>
      <c r="O116" s="137">
        <f t="shared" si="120"/>
        <v>0</v>
      </c>
      <c r="P116" s="137">
        <f t="shared" si="120"/>
        <v>0</v>
      </c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1">
        <f t="shared" si="122"/>
        <v>7.8999999999999995</v>
      </c>
      <c r="AB116" s="11">
        <f t="shared" si="122"/>
        <v>0</v>
      </c>
      <c r="AC116" s="5">
        <f t="shared" ref="AC116:AL116" si="182">E116+Q116</f>
        <v>4.0999999999999996</v>
      </c>
      <c r="AD116" s="5">
        <f t="shared" si="182"/>
        <v>0</v>
      </c>
      <c r="AE116" s="5">
        <f t="shared" si="182"/>
        <v>3.8</v>
      </c>
      <c r="AF116" s="5">
        <f t="shared" si="182"/>
        <v>0</v>
      </c>
      <c r="AG116" s="5">
        <f t="shared" si="182"/>
        <v>0</v>
      </c>
      <c r="AH116" s="5">
        <f t="shared" si="182"/>
        <v>0</v>
      </c>
      <c r="AI116" s="5">
        <f t="shared" si="182"/>
        <v>0</v>
      </c>
      <c r="AJ116" s="5">
        <f t="shared" si="182"/>
        <v>0</v>
      </c>
      <c r="AK116" s="5">
        <f t="shared" si="182"/>
        <v>0</v>
      </c>
      <c r="AL116" s="5">
        <f t="shared" si="182"/>
        <v>0</v>
      </c>
      <c r="AN116" s="146">
        <f>AA116-'[1]3 priedas_asignavimai'!AW297</f>
        <v>0</v>
      </c>
    </row>
    <row r="117" spans="1:43" ht="15.75" customHeight="1" x14ac:dyDescent="0.25">
      <c r="A117" s="26" t="s">
        <v>56</v>
      </c>
      <c r="B117" s="105" t="s">
        <v>347</v>
      </c>
      <c r="C117" s="137">
        <f t="shared" si="118"/>
        <v>20.099999999999998</v>
      </c>
      <c r="D117" s="137">
        <f t="shared" si="118"/>
        <v>0</v>
      </c>
      <c r="E117" s="117">
        <f t="shared" ref="E117:N117" si="183">E118</f>
        <v>19.2</v>
      </c>
      <c r="F117" s="117">
        <f t="shared" si="183"/>
        <v>0</v>
      </c>
      <c r="G117" s="117">
        <f t="shared" si="183"/>
        <v>0.9</v>
      </c>
      <c r="H117" s="117">
        <f t="shared" si="183"/>
        <v>0</v>
      </c>
      <c r="I117" s="117">
        <f t="shared" si="183"/>
        <v>0</v>
      </c>
      <c r="J117" s="117">
        <f t="shared" si="183"/>
        <v>0</v>
      </c>
      <c r="K117" s="117">
        <f t="shared" si="183"/>
        <v>0</v>
      </c>
      <c r="L117" s="117">
        <f t="shared" si="183"/>
        <v>0</v>
      </c>
      <c r="M117" s="117">
        <f t="shared" si="183"/>
        <v>0</v>
      </c>
      <c r="N117" s="117">
        <f t="shared" si="183"/>
        <v>0</v>
      </c>
      <c r="O117" s="137">
        <f t="shared" si="120"/>
        <v>0</v>
      </c>
      <c r="P117" s="137">
        <f t="shared" si="120"/>
        <v>0</v>
      </c>
      <c r="Q117" s="119">
        <f t="shared" ref="Q117:Z117" si="184">Q118</f>
        <v>0</v>
      </c>
      <c r="R117" s="119">
        <f t="shared" si="184"/>
        <v>0</v>
      </c>
      <c r="S117" s="119">
        <f t="shared" si="184"/>
        <v>0</v>
      </c>
      <c r="T117" s="119">
        <f t="shared" si="184"/>
        <v>0</v>
      </c>
      <c r="U117" s="119">
        <f t="shared" si="184"/>
        <v>0</v>
      </c>
      <c r="V117" s="119">
        <f t="shared" si="184"/>
        <v>0</v>
      </c>
      <c r="W117" s="119">
        <f t="shared" si="184"/>
        <v>0</v>
      </c>
      <c r="X117" s="119">
        <f t="shared" si="184"/>
        <v>0</v>
      </c>
      <c r="Y117" s="119">
        <f t="shared" si="184"/>
        <v>0</v>
      </c>
      <c r="Z117" s="119">
        <f t="shared" si="184"/>
        <v>0</v>
      </c>
      <c r="AA117" s="11">
        <f t="shared" si="122"/>
        <v>20.099999999999998</v>
      </c>
      <c r="AB117" s="11">
        <f t="shared" si="122"/>
        <v>0</v>
      </c>
      <c r="AC117" s="94">
        <f t="shared" ref="AC117:AL117" si="185">AC118</f>
        <v>19.2</v>
      </c>
      <c r="AD117" s="94">
        <f t="shared" si="185"/>
        <v>0</v>
      </c>
      <c r="AE117" s="94">
        <f t="shared" si="185"/>
        <v>0.9</v>
      </c>
      <c r="AF117" s="94">
        <f t="shared" si="185"/>
        <v>0</v>
      </c>
      <c r="AG117" s="94">
        <f t="shared" si="185"/>
        <v>0</v>
      </c>
      <c r="AH117" s="94">
        <f t="shared" si="185"/>
        <v>0</v>
      </c>
      <c r="AI117" s="94">
        <f t="shared" si="185"/>
        <v>0</v>
      </c>
      <c r="AJ117" s="94">
        <f t="shared" si="185"/>
        <v>0</v>
      </c>
      <c r="AK117" s="94">
        <f t="shared" si="185"/>
        <v>0</v>
      </c>
      <c r="AL117" s="94">
        <f t="shared" si="185"/>
        <v>0</v>
      </c>
      <c r="AN117" s="146">
        <f>AA117-'[1]3 priedas_asignavimai'!AW299</f>
        <v>0</v>
      </c>
    </row>
    <row r="118" spans="1:43" ht="15.75" customHeight="1" x14ac:dyDescent="0.25">
      <c r="A118" s="27"/>
      <c r="B118" s="19" t="s">
        <v>8</v>
      </c>
      <c r="C118" s="137">
        <f t="shared" si="118"/>
        <v>20.099999999999998</v>
      </c>
      <c r="D118" s="137">
        <f t="shared" si="118"/>
        <v>0</v>
      </c>
      <c r="E118" s="6">
        <v>19.2</v>
      </c>
      <c r="F118" s="6"/>
      <c r="G118" s="6">
        <v>0.9</v>
      </c>
      <c r="H118" s="6"/>
      <c r="I118" s="6"/>
      <c r="J118" s="6"/>
      <c r="K118" s="6"/>
      <c r="L118" s="6"/>
      <c r="M118" s="6"/>
      <c r="N118" s="6"/>
      <c r="O118" s="137">
        <f t="shared" si="120"/>
        <v>0</v>
      </c>
      <c r="P118" s="137">
        <f t="shared" si="120"/>
        <v>0</v>
      </c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1">
        <f t="shared" si="122"/>
        <v>20.099999999999998</v>
      </c>
      <c r="AB118" s="11">
        <f t="shared" si="122"/>
        <v>0</v>
      </c>
      <c r="AC118" s="5">
        <f t="shared" ref="AC118:AL118" si="186">E118+Q118</f>
        <v>19.2</v>
      </c>
      <c r="AD118" s="5">
        <f t="shared" si="186"/>
        <v>0</v>
      </c>
      <c r="AE118" s="5">
        <f t="shared" si="186"/>
        <v>0.9</v>
      </c>
      <c r="AF118" s="5">
        <f t="shared" si="186"/>
        <v>0</v>
      </c>
      <c r="AG118" s="5">
        <f t="shared" si="186"/>
        <v>0</v>
      </c>
      <c r="AH118" s="5">
        <f t="shared" si="186"/>
        <v>0</v>
      </c>
      <c r="AI118" s="5">
        <f t="shared" si="186"/>
        <v>0</v>
      </c>
      <c r="AJ118" s="5">
        <f t="shared" si="186"/>
        <v>0</v>
      </c>
      <c r="AK118" s="5">
        <f t="shared" si="186"/>
        <v>0</v>
      </c>
      <c r="AL118" s="5">
        <f t="shared" si="186"/>
        <v>0</v>
      </c>
      <c r="AN118" s="146">
        <f>AA118-'[1]3 priedas_asignavimai'!AW300</f>
        <v>0</v>
      </c>
    </row>
    <row r="119" spans="1:43" ht="15.75" customHeight="1" x14ac:dyDescent="0.25">
      <c r="A119" s="26" t="s">
        <v>57</v>
      </c>
      <c r="B119" s="105" t="s">
        <v>346</v>
      </c>
      <c r="C119" s="137">
        <f t="shared" si="118"/>
        <v>52.8</v>
      </c>
      <c r="D119" s="137">
        <f t="shared" si="118"/>
        <v>0</v>
      </c>
      <c r="E119" s="117">
        <f t="shared" ref="E119:N119" si="187">E120</f>
        <v>23.8</v>
      </c>
      <c r="F119" s="117">
        <f t="shared" si="187"/>
        <v>0</v>
      </c>
      <c r="G119" s="117">
        <f t="shared" si="187"/>
        <v>29</v>
      </c>
      <c r="H119" s="117">
        <f t="shared" si="187"/>
        <v>0</v>
      </c>
      <c r="I119" s="117">
        <f t="shared" si="187"/>
        <v>0</v>
      </c>
      <c r="J119" s="117">
        <f t="shared" si="187"/>
        <v>0</v>
      </c>
      <c r="K119" s="117">
        <f t="shared" si="187"/>
        <v>0</v>
      </c>
      <c r="L119" s="117">
        <f t="shared" si="187"/>
        <v>0</v>
      </c>
      <c r="M119" s="117">
        <f t="shared" si="187"/>
        <v>0</v>
      </c>
      <c r="N119" s="117">
        <f t="shared" si="187"/>
        <v>0</v>
      </c>
      <c r="O119" s="137">
        <f t="shared" si="120"/>
        <v>0</v>
      </c>
      <c r="P119" s="137">
        <f t="shared" si="120"/>
        <v>0</v>
      </c>
      <c r="Q119" s="119">
        <f t="shared" ref="Q119:Z119" si="188">Q120</f>
        <v>0</v>
      </c>
      <c r="R119" s="119">
        <f t="shared" si="188"/>
        <v>0</v>
      </c>
      <c r="S119" s="119">
        <f t="shared" si="188"/>
        <v>0</v>
      </c>
      <c r="T119" s="119">
        <f t="shared" si="188"/>
        <v>0</v>
      </c>
      <c r="U119" s="119">
        <f t="shared" si="188"/>
        <v>0</v>
      </c>
      <c r="V119" s="119">
        <f t="shared" si="188"/>
        <v>0</v>
      </c>
      <c r="W119" s="119">
        <f t="shared" si="188"/>
        <v>0</v>
      </c>
      <c r="X119" s="119">
        <f t="shared" si="188"/>
        <v>0</v>
      </c>
      <c r="Y119" s="119">
        <f t="shared" si="188"/>
        <v>0</v>
      </c>
      <c r="Z119" s="119">
        <f t="shared" si="188"/>
        <v>0</v>
      </c>
      <c r="AA119" s="11">
        <f t="shared" si="122"/>
        <v>52.8</v>
      </c>
      <c r="AB119" s="11">
        <f t="shared" si="122"/>
        <v>0</v>
      </c>
      <c r="AC119" s="94">
        <f t="shared" ref="AC119:AL119" si="189">AC120</f>
        <v>23.8</v>
      </c>
      <c r="AD119" s="94">
        <f t="shared" si="189"/>
        <v>0</v>
      </c>
      <c r="AE119" s="94">
        <f t="shared" si="189"/>
        <v>29</v>
      </c>
      <c r="AF119" s="94">
        <f t="shared" si="189"/>
        <v>0</v>
      </c>
      <c r="AG119" s="94">
        <f t="shared" si="189"/>
        <v>0</v>
      </c>
      <c r="AH119" s="94">
        <f t="shared" si="189"/>
        <v>0</v>
      </c>
      <c r="AI119" s="94">
        <f t="shared" si="189"/>
        <v>0</v>
      </c>
      <c r="AJ119" s="94">
        <f t="shared" si="189"/>
        <v>0</v>
      </c>
      <c r="AK119" s="94">
        <f t="shared" si="189"/>
        <v>0</v>
      </c>
      <c r="AL119" s="94">
        <f t="shared" si="189"/>
        <v>0</v>
      </c>
      <c r="AN119" s="146">
        <f>AA119-'[1]3 priedas_asignavimai'!AW305</f>
        <v>0</v>
      </c>
    </row>
    <row r="120" spans="1:43" ht="15.75" customHeight="1" x14ac:dyDescent="0.25">
      <c r="A120" s="27"/>
      <c r="B120" s="4" t="s">
        <v>8</v>
      </c>
      <c r="C120" s="137">
        <f t="shared" si="118"/>
        <v>52.8</v>
      </c>
      <c r="D120" s="137">
        <f t="shared" si="118"/>
        <v>0</v>
      </c>
      <c r="E120" s="6">
        <v>23.8</v>
      </c>
      <c r="F120" s="6"/>
      <c r="G120" s="6">
        <v>29</v>
      </c>
      <c r="H120" s="6"/>
      <c r="I120" s="6"/>
      <c r="J120" s="6"/>
      <c r="K120" s="6"/>
      <c r="L120" s="6"/>
      <c r="M120" s="6"/>
      <c r="N120" s="6"/>
      <c r="O120" s="137">
        <f t="shared" si="120"/>
        <v>0</v>
      </c>
      <c r="P120" s="137">
        <f t="shared" si="120"/>
        <v>0</v>
      </c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1">
        <f t="shared" si="122"/>
        <v>52.8</v>
      </c>
      <c r="AB120" s="11">
        <f t="shared" si="122"/>
        <v>0</v>
      </c>
      <c r="AC120" s="5">
        <f t="shared" ref="AC120:AL120" si="190">E120+Q120</f>
        <v>23.8</v>
      </c>
      <c r="AD120" s="5">
        <f t="shared" si="190"/>
        <v>0</v>
      </c>
      <c r="AE120" s="5">
        <f t="shared" si="190"/>
        <v>29</v>
      </c>
      <c r="AF120" s="5">
        <f t="shared" si="190"/>
        <v>0</v>
      </c>
      <c r="AG120" s="5">
        <f t="shared" si="190"/>
        <v>0</v>
      </c>
      <c r="AH120" s="5">
        <f t="shared" si="190"/>
        <v>0</v>
      </c>
      <c r="AI120" s="5">
        <f t="shared" si="190"/>
        <v>0</v>
      </c>
      <c r="AJ120" s="5">
        <f t="shared" si="190"/>
        <v>0</v>
      </c>
      <c r="AK120" s="5">
        <f t="shared" si="190"/>
        <v>0</v>
      </c>
      <c r="AL120" s="5">
        <f t="shared" si="190"/>
        <v>0</v>
      </c>
      <c r="AN120" s="146">
        <f>AA120-'[1]3 priedas_asignavimai'!AW306</f>
        <v>0</v>
      </c>
    </row>
    <row r="121" spans="1:43" s="23" customFormat="1" ht="15.9" customHeight="1" x14ac:dyDescent="0.25">
      <c r="A121" s="165" t="s">
        <v>48</v>
      </c>
      <c r="B121" s="17" t="s">
        <v>60</v>
      </c>
      <c r="C121" s="137">
        <f t="shared" si="118"/>
        <v>4531.8000000000011</v>
      </c>
      <c r="D121" s="137">
        <f t="shared" si="118"/>
        <v>6.4999999999999991</v>
      </c>
      <c r="E121" s="118">
        <f t="shared" ref="E121:N121" si="191">E19+E26+E29+E31+E34+E37+E40+E42+E45+E47+E49+E51+E53+E55+E57+E59+E61+E63+E65+E67+E69+E71+E73+E75+E77+E79+E81+E83+E85+E87+E89+E91+E93+E95+E97+E99+E101+E103+E105+E107+E109+E111+E113+E115+E117+E119</f>
        <v>4407.5000000000009</v>
      </c>
      <c r="F121" s="118">
        <f t="shared" si="191"/>
        <v>0</v>
      </c>
      <c r="G121" s="118">
        <f t="shared" si="191"/>
        <v>105.8</v>
      </c>
      <c r="H121" s="118">
        <f t="shared" si="191"/>
        <v>6.3999999999999995</v>
      </c>
      <c r="I121" s="118">
        <f t="shared" si="191"/>
        <v>18</v>
      </c>
      <c r="J121" s="118">
        <f t="shared" si="191"/>
        <v>0</v>
      </c>
      <c r="K121" s="118">
        <f t="shared" si="191"/>
        <v>0.3</v>
      </c>
      <c r="L121" s="118">
        <f t="shared" si="191"/>
        <v>0</v>
      </c>
      <c r="M121" s="118">
        <f t="shared" si="191"/>
        <v>0.2</v>
      </c>
      <c r="N121" s="118">
        <f t="shared" si="191"/>
        <v>0.1</v>
      </c>
      <c r="O121" s="137">
        <f t="shared" si="120"/>
        <v>1.2434497875801753E-14</v>
      </c>
      <c r="P121" s="137">
        <f t="shared" si="120"/>
        <v>0</v>
      </c>
      <c r="Q121" s="118">
        <f t="shared" ref="Q121:Z121" si="192">Q19+Q26+Q29+Q31+Q34+Q37+Q40+Q42+Q45+Q47+Q49+Q51+Q53+Q55+Q57+Q59+Q61+Q63+Q65+Q67+Q69+Q71+Q73+Q75+Q77+Q79+Q81+Q83+Q85+Q87+Q89+Q91+Q93+Q95+Q97+Q99+Q101+Q103+Q105+Q107+Q109+Q111+Q113+Q115+Q117+Q119</f>
        <v>1.2434497875801753E-14</v>
      </c>
      <c r="R121" s="118">
        <f t="shared" si="192"/>
        <v>0</v>
      </c>
      <c r="S121" s="118">
        <f t="shared" si="192"/>
        <v>0</v>
      </c>
      <c r="T121" s="118">
        <f t="shared" si="192"/>
        <v>0</v>
      </c>
      <c r="U121" s="118">
        <f t="shared" si="192"/>
        <v>0</v>
      </c>
      <c r="V121" s="118">
        <f t="shared" si="192"/>
        <v>0</v>
      </c>
      <c r="W121" s="118">
        <f t="shared" si="192"/>
        <v>0</v>
      </c>
      <c r="X121" s="118">
        <f t="shared" si="192"/>
        <v>0</v>
      </c>
      <c r="Y121" s="118">
        <f t="shared" si="192"/>
        <v>0</v>
      </c>
      <c r="Z121" s="118">
        <f t="shared" si="192"/>
        <v>0</v>
      </c>
      <c r="AA121" s="17">
        <f t="shared" si="122"/>
        <v>4531.8000000000011</v>
      </c>
      <c r="AB121" s="17">
        <f t="shared" si="122"/>
        <v>6.4999999999999991</v>
      </c>
      <c r="AC121" s="17">
        <f t="shared" ref="AC121:AL121" si="193">AC19+AC26+AC29+AC31+AC34+AC37+AC40+AC42+AC45+AC47+AC49+AC51+AC53+AC55+AC57+AC59+AC61+AC63+AC65+AC67+AC69+AC71+AC73+AC75+AC77+AC79+AC81+AC83+AC85+AC87+AC89+AC91+AC93+AC95+AC97+AC99+AC101+AC103+AC105+AC107+AC109+AC111+AC113+AC115+AC117+AC119</f>
        <v>4407.5000000000009</v>
      </c>
      <c r="AD121" s="17">
        <f t="shared" si="193"/>
        <v>0</v>
      </c>
      <c r="AE121" s="17">
        <f t="shared" si="193"/>
        <v>105.8</v>
      </c>
      <c r="AF121" s="17">
        <f t="shared" si="193"/>
        <v>6.3999999999999995</v>
      </c>
      <c r="AG121" s="17">
        <f t="shared" si="193"/>
        <v>18</v>
      </c>
      <c r="AH121" s="17">
        <f t="shared" si="193"/>
        <v>0</v>
      </c>
      <c r="AI121" s="17">
        <f t="shared" si="193"/>
        <v>0.3</v>
      </c>
      <c r="AJ121" s="17">
        <f t="shared" si="193"/>
        <v>0</v>
      </c>
      <c r="AK121" s="17">
        <f t="shared" si="193"/>
        <v>0.2</v>
      </c>
      <c r="AL121" s="17">
        <f t="shared" si="193"/>
        <v>0.1</v>
      </c>
      <c r="AN121" s="147">
        <f>AA121-'[1]3 priedas_asignavimai'!AW308</f>
        <v>0</v>
      </c>
      <c r="AO121" s="147">
        <f>AB121-'[1]3 priedas_asignavimai'!R308</f>
        <v>0</v>
      </c>
    </row>
    <row r="123" spans="1:43" x14ac:dyDescent="0.25">
      <c r="C123" s="23" t="s">
        <v>420</v>
      </c>
      <c r="O123" s="1"/>
      <c r="P123" s="1"/>
    </row>
    <row r="124" spans="1:43" x14ac:dyDescent="0.25">
      <c r="C124" s="23">
        <v>4531.8000000000011</v>
      </c>
      <c r="D124" s="23">
        <v>6.4999999999999991</v>
      </c>
      <c r="E124" s="1">
        <v>4407.5000000000009</v>
      </c>
      <c r="F124" s="1">
        <v>0</v>
      </c>
      <c r="G124" s="1">
        <v>105.8</v>
      </c>
      <c r="H124" s="1">
        <v>6.3999999999999995</v>
      </c>
      <c r="I124" s="1">
        <v>18</v>
      </c>
      <c r="J124" s="1">
        <v>0</v>
      </c>
      <c r="K124" s="1">
        <v>0.3</v>
      </c>
      <c r="L124" s="1">
        <v>0</v>
      </c>
      <c r="M124" s="1">
        <v>0.2</v>
      </c>
      <c r="N124" s="1">
        <v>0.1</v>
      </c>
      <c r="O124" s="1"/>
      <c r="P124" s="1"/>
    </row>
    <row r="125" spans="1:43" x14ac:dyDescent="0.25">
      <c r="O125" s="1"/>
      <c r="P125" s="1"/>
    </row>
    <row r="126" spans="1:43" x14ac:dyDescent="0.25">
      <c r="C126" s="23">
        <f>C121-C124</f>
        <v>0</v>
      </c>
      <c r="D126" s="23">
        <f t="shared" ref="D126:N126" si="194">D121-D124</f>
        <v>0</v>
      </c>
      <c r="E126" s="23">
        <f t="shared" si="194"/>
        <v>0</v>
      </c>
      <c r="F126" s="23">
        <f t="shared" si="194"/>
        <v>0</v>
      </c>
      <c r="G126" s="23">
        <f t="shared" si="194"/>
        <v>0</v>
      </c>
      <c r="H126" s="23">
        <f t="shared" si="194"/>
        <v>0</v>
      </c>
      <c r="I126" s="23">
        <f t="shared" si="194"/>
        <v>0</v>
      </c>
      <c r="J126" s="23">
        <f t="shared" si="194"/>
        <v>0</v>
      </c>
      <c r="K126" s="23">
        <f t="shared" si="194"/>
        <v>0</v>
      </c>
      <c r="L126" s="23">
        <f t="shared" si="194"/>
        <v>0</v>
      </c>
      <c r="M126" s="23">
        <f t="shared" si="194"/>
        <v>0</v>
      </c>
      <c r="N126" s="23">
        <f t="shared" si="194"/>
        <v>0</v>
      </c>
      <c r="Q126" s="23"/>
      <c r="R126" s="23"/>
    </row>
    <row r="127" spans="1:43" s="23" customFormat="1" x14ac:dyDescent="0.25">
      <c r="A127" s="1"/>
      <c r="B127" s="1"/>
      <c r="C127" s="23">
        <f>O121</f>
        <v>1.2434497875801753E-14</v>
      </c>
      <c r="D127" s="23">
        <f t="shared" ref="D127:N127" si="195">P121</f>
        <v>0</v>
      </c>
      <c r="E127" s="23">
        <f t="shared" si="195"/>
        <v>1.2434497875801753E-14</v>
      </c>
      <c r="F127" s="23">
        <f t="shared" si="195"/>
        <v>0</v>
      </c>
      <c r="G127" s="23">
        <f t="shared" si="195"/>
        <v>0</v>
      </c>
      <c r="H127" s="23">
        <f t="shared" si="195"/>
        <v>0</v>
      </c>
      <c r="I127" s="23">
        <f t="shared" si="195"/>
        <v>0</v>
      </c>
      <c r="J127" s="23">
        <f t="shared" si="195"/>
        <v>0</v>
      </c>
      <c r="K127" s="23">
        <f t="shared" si="195"/>
        <v>0</v>
      </c>
      <c r="L127" s="23">
        <f t="shared" si="195"/>
        <v>0</v>
      </c>
      <c r="M127" s="23">
        <f t="shared" si="195"/>
        <v>0</v>
      </c>
      <c r="N127" s="23">
        <f t="shared" si="195"/>
        <v>0</v>
      </c>
      <c r="O127" s="23">
        <f t="shared" ref="O127:R127" si="196">AE122</f>
        <v>0</v>
      </c>
      <c r="P127" s="23">
        <f t="shared" si="196"/>
        <v>0</v>
      </c>
      <c r="Q127" s="23">
        <f t="shared" si="196"/>
        <v>0</v>
      </c>
      <c r="R127" s="23">
        <f t="shared" si="196"/>
        <v>0</v>
      </c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3" customFormat="1" x14ac:dyDescent="0.25">
      <c r="A128" s="1"/>
      <c r="B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3" customFormat="1" x14ac:dyDescent="0.25">
      <c r="A129" s="1"/>
      <c r="B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3" customFormat="1" x14ac:dyDescent="0.25">
      <c r="A130" s="1"/>
      <c r="B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3" customFormat="1" x14ac:dyDescent="0.25">
      <c r="A131" s="1"/>
      <c r="B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3" customFormat="1" x14ac:dyDescent="0.25">
      <c r="A132" s="1"/>
      <c r="B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3" customFormat="1" x14ac:dyDescent="0.25">
      <c r="A133" s="1"/>
      <c r="B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3" customFormat="1" x14ac:dyDescent="0.25">
      <c r="A134" s="1"/>
      <c r="B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3" customFormat="1" x14ac:dyDescent="0.25">
      <c r="A135" s="1"/>
      <c r="B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3" customFormat="1" x14ac:dyDescent="0.25">
      <c r="A136" s="1"/>
      <c r="B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3" customFormat="1" x14ac:dyDescent="0.25">
      <c r="A137" s="1"/>
      <c r="B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3" customFormat="1" x14ac:dyDescent="0.25">
      <c r="A138" s="1"/>
      <c r="B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3" customFormat="1" x14ac:dyDescent="0.25">
      <c r="A139" s="1"/>
      <c r="B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3" customFormat="1" x14ac:dyDescent="0.25">
      <c r="A140" s="1"/>
      <c r="B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3" customFormat="1" x14ac:dyDescent="0.25">
      <c r="A141" s="1"/>
      <c r="B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3" customFormat="1" x14ac:dyDescent="0.25">
      <c r="A142" s="1"/>
      <c r="B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3" customFormat="1" x14ac:dyDescent="0.25">
      <c r="A143" s="1"/>
      <c r="B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3" customFormat="1" x14ac:dyDescent="0.25">
      <c r="A144" s="1"/>
      <c r="B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3" customFormat="1" x14ac:dyDescent="0.25">
      <c r="A145" s="1"/>
      <c r="B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3" customFormat="1" x14ac:dyDescent="0.25">
      <c r="A146" s="1"/>
      <c r="B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3" customFormat="1" x14ac:dyDescent="0.25">
      <c r="A147" s="1"/>
      <c r="B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3" customFormat="1" x14ac:dyDescent="0.25">
      <c r="A148" s="1"/>
      <c r="B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3" customFormat="1" x14ac:dyDescent="0.25">
      <c r="A149" s="1"/>
      <c r="B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3" customFormat="1" x14ac:dyDescent="0.25">
      <c r="A150" s="1"/>
      <c r="B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3" customFormat="1" x14ac:dyDescent="0.25">
      <c r="A151" s="1"/>
      <c r="B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3" customFormat="1" x14ac:dyDescent="0.25">
      <c r="A152" s="1"/>
      <c r="B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3" customFormat="1" x14ac:dyDescent="0.25">
      <c r="A153" s="1"/>
      <c r="B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3" customFormat="1" x14ac:dyDescent="0.25">
      <c r="A154" s="1"/>
      <c r="B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3" customFormat="1" x14ac:dyDescent="0.25">
      <c r="A155" s="1"/>
      <c r="B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3" customFormat="1" x14ac:dyDescent="0.25">
      <c r="A156" s="1"/>
      <c r="B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3" customFormat="1" x14ac:dyDescent="0.25">
      <c r="A157" s="1"/>
      <c r="B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3" customFormat="1" x14ac:dyDescent="0.25">
      <c r="A158" s="1"/>
      <c r="B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3" customFormat="1" x14ac:dyDescent="0.25">
      <c r="A159" s="1"/>
      <c r="B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3" customFormat="1" x14ac:dyDescent="0.25">
      <c r="A160" s="1"/>
      <c r="B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3" customFormat="1" x14ac:dyDescent="0.25">
      <c r="A161" s="1"/>
      <c r="B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3" customFormat="1" x14ac:dyDescent="0.25">
      <c r="A162" s="1"/>
      <c r="B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3" customFormat="1" x14ac:dyDescent="0.25">
      <c r="A163" s="1"/>
      <c r="B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3" customFormat="1" x14ac:dyDescent="0.25">
      <c r="A164" s="1"/>
      <c r="B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3" customFormat="1" x14ac:dyDescent="0.25">
      <c r="A165" s="1"/>
      <c r="B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3" customFormat="1" x14ac:dyDescent="0.25">
      <c r="A166" s="1"/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3" customFormat="1" x14ac:dyDescent="0.25">
      <c r="A167" s="1"/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3" customFormat="1" x14ac:dyDescent="0.25">
      <c r="A168" s="1"/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3" customFormat="1" x14ac:dyDescent="0.25">
      <c r="A169" s="1"/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3" customFormat="1" x14ac:dyDescent="0.25">
      <c r="A170" s="1"/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3" customFormat="1" x14ac:dyDescent="0.25">
      <c r="A171" s="1"/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3" customFormat="1" x14ac:dyDescent="0.25">
      <c r="A172" s="1"/>
      <c r="B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3" customFormat="1" x14ac:dyDescent="0.25">
      <c r="A173" s="1"/>
      <c r="B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3" customFormat="1" x14ac:dyDescent="0.25">
      <c r="A174" s="1"/>
      <c r="B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3" customFormat="1" x14ac:dyDescent="0.25">
      <c r="A175" s="1"/>
      <c r="B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3" customFormat="1" x14ac:dyDescent="0.25">
      <c r="A176" s="1"/>
      <c r="B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3" customFormat="1" x14ac:dyDescent="0.25">
      <c r="A177" s="1"/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3" customFormat="1" x14ac:dyDescent="0.25">
      <c r="A178" s="1"/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3" customFormat="1" x14ac:dyDescent="0.25">
      <c r="A179" s="1"/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3" customFormat="1" x14ac:dyDescent="0.25">
      <c r="A180" s="1"/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3" customFormat="1" x14ac:dyDescent="0.25">
      <c r="A181" s="1"/>
      <c r="B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3" customFormat="1" x14ac:dyDescent="0.25">
      <c r="A182" s="1"/>
      <c r="B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3" customFormat="1" x14ac:dyDescent="0.25">
      <c r="A183" s="1"/>
      <c r="B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3" customFormat="1" x14ac:dyDescent="0.25">
      <c r="A184" s="1"/>
      <c r="B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3" customFormat="1" x14ac:dyDescent="0.25">
      <c r="A185" s="1"/>
      <c r="B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3" customFormat="1" x14ac:dyDescent="0.25">
      <c r="A186" s="1"/>
      <c r="B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3" customFormat="1" x14ac:dyDescent="0.25">
      <c r="A187" s="1"/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3" customFormat="1" x14ac:dyDescent="0.25">
      <c r="A188" s="1"/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3" customFormat="1" x14ac:dyDescent="0.25">
      <c r="A189" s="1"/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3" customFormat="1" x14ac:dyDescent="0.25">
      <c r="A190" s="1"/>
      <c r="B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3" customFormat="1" x14ac:dyDescent="0.25">
      <c r="A191" s="1"/>
      <c r="B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3" customFormat="1" x14ac:dyDescent="0.25">
      <c r="A192" s="1"/>
      <c r="B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3" customFormat="1" x14ac:dyDescent="0.25">
      <c r="A193" s="1"/>
      <c r="B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3" customFormat="1" x14ac:dyDescent="0.25">
      <c r="A194" s="1"/>
      <c r="B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3" customFormat="1" x14ac:dyDescent="0.25">
      <c r="A195" s="1"/>
      <c r="B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3" customFormat="1" x14ac:dyDescent="0.25">
      <c r="A196" s="1"/>
      <c r="B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3" customFormat="1" x14ac:dyDescent="0.25">
      <c r="A197" s="1"/>
      <c r="B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3" customFormat="1" x14ac:dyDescent="0.25">
      <c r="A198" s="1"/>
      <c r="B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3" customFormat="1" x14ac:dyDescent="0.25">
      <c r="A199" s="1"/>
      <c r="B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3" customFormat="1" x14ac:dyDescent="0.25">
      <c r="A200" s="1"/>
      <c r="B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3" customFormat="1" x14ac:dyDescent="0.25">
      <c r="A201" s="1"/>
      <c r="B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3" customFormat="1" x14ac:dyDescent="0.25">
      <c r="A202" s="1"/>
      <c r="B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3" customFormat="1" x14ac:dyDescent="0.25">
      <c r="A203" s="1"/>
      <c r="B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3" customFormat="1" x14ac:dyDescent="0.25">
      <c r="A204" s="1"/>
      <c r="B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3" customFormat="1" x14ac:dyDescent="0.25">
      <c r="A205" s="1"/>
      <c r="B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3" customFormat="1" x14ac:dyDescent="0.25">
      <c r="A206" s="1"/>
      <c r="B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23" customFormat="1" x14ac:dyDescent="0.25">
      <c r="A207" s="1"/>
      <c r="B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23" customFormat="1" x14ac:dyDescent="0.25">
      <c r="A208" s="1"/>
      <c r="B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23" customFormat="1" x14ac:dyDescent="0.25">
      <c r="A209" s="1"/>
      <c r="B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23" customFormat="1" x14ac:dyDescent="0.25">
      <c r="A210" s="1"/>
      <c r="B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23" customFormat="1" x14ac:dyDescent="0.25">
      <c r="A211" s="1"/>
      <c r="B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23" customFormat="1" x14ac:dyDescent="0.25">
      <c r="A212" s="1"/>
      <c r="B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23" customFormat="1" x14ac:dyDescent="0.25">
      <c r="A213" s="1"/>
      <c r="B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</sheetData>
  <mergeCells count="44">
    <mergeCell ref="AC17:AD17"/>
    <mergeCell ref="AE17:AF17"/>
    <mergeCell ref="AG17:AH17"/>
    <mergeCell ref="AI17:AJ17"/>
    <mergeCell ref="AK17:AL17"/>
    <mergeCell ref="Q17:R17"/>
    <mergeCell ref="S17:T17"/>
    <mergeCell ref="U17:V17"/>
    <mergeCell ref="W17:X17"/>
    <mergeCell ref="Y17:Z17"/>
    <mergeCell ref="AH11:AL11"/>
    <mergeCell ref="AH12:AL12"/>
    <mergeCell ref="A14:AL14"/>
    <mergeCell ref="A16:A18"/>
    <mergeCell ref="B16:B18"/>
    <mergeCell ref="C16:D17"/>
    <mergeCell ref="E16:N16"/>
    <mergeCell ref="O16:P17"/>
    <mergeCell ref="Q16:Z16"/>
    <mergeCell ref="AA16:AB17"/>
    <mergeCell ref="AC16:AL16"/>
    <mergeCell ref="E17:F17"/>
    <mergeCell ref="G17:H17"/>
    <mergeCell ref="I17:J17"/>
    <mergeCell ref="K17:L17"/>
    <mergeCell ref="M17:N17"/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  <mergeCell ref="AH9:AL9"/>
    <mergeCell ref="AH10:AL10"/>
    <mergeCell ref="W7:Z7"/>
    <mergeCell ref="AH7:AL7"/>
    <mergeCell ref="W8:Z8"/>
    <mergeCell ref="AH8:AL8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119"/>
  <sheetViews>
    <sheetView showZeros="0" tabSelected="1" zoomScaleNormal="100" workbookViewId="0">
      <pane xSplit="1" ySplit="16" topLeftCell="AT17" activePane="bottomRight" state="frozen"/>
      <selection activeCell="L126" sqref="L126"/>
      <selection pane="topRight" activeCell="L126" sqref="L126"/>
      <selection pane="bottomLeft" activeCell="L126" sqref="L126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3" hidden="1" customWidth="1"/>
    <col min="5" max="18" width="10.109375" style="1" hidden="1" customWidth="1"/>
    <col min="19" max="20" width="10.109375" style="23" hidden="1" customWidth="1"/>
    <col min="21" max="34" width="10.109375" style="1" hidden="1" customWidth="1"/>
    <col min="35" max="36" width="10.109375" style="23" customWidth="1"/>
    <col min="37" max="50" width="10.109375" style="1" customWidth="1"/>
    <col min="51" max="16384" width="9.109375" style="1"/>
  </cols>
  <sheetData>
    <row r="1" spans="1:51" s="34" customFormat="1" x14ac:dyDescent="0.25">
      <c r="O1" s="22"/>
      <c r="P1" s="22"/>
      <c r="Q1" s="22"/>
      <c r="R1" s="22"/>
      <c r="AE1" s="22"/>
      <c r="AF1" s="22"/>
      <c r="AG1" s="22"/>
      <c r="AH1" s="22"/>
      <c r="AT1" s="259" t="s">
        <v>137</v>
      </c>
      <c r="AU1" s="259"/>
      <c r="AV1" s="259"/>
      <c r="AW1" s="259"/>
      <c r="AX1" s="259"/>
    </row>
    <row r="2" spans="1:51" s="34" customFormat="1" x14ac:dyDescent="0.25">
      <c r="O2" s="22"/>
      <c r="P2" s="22"/>
      <c r="Q2" s="22"/>
      <c r="R2" s="22"/>
      <c r="AE2" s="22"/>
      <c r="AF2" s="22"/>
      <c r="AG2" s="22"/>
      <c r="AH2" s="22"/>
      <c r="AT2" s="259" t="s">
        <v>264</v>
      </c>
      <c r="AU2" s="259"/>
      <c r="AV2" s="259"/>
      <c r="AW2" s="259"/>
      <c r="AX2" s="259"/>
    </row>
    <row r="3" spans="1:51" s="34" customFormat="1" x14ac:dyDescent="0.25">
      <c r="O3" s="22"/>
      <c r="P3" s="22"/>
      <c r="Q3" s="22"/>
      <c r="R3" s="22"/>
      <c r="AE3" s="22"/>
      <c r="AF3" s="22"/>
      <c r="AG3" s="22"/>
      <c r="AH3" s="22"/>
      <c r="AT3" s="259" t="s">
        <v>397</v>
      </c>
      <c r="AU3" s="259"/>
      <c r="AV3" s="259"/>
      <c r="AW3" s="259"/>
      <c r="AX3" s="259"/>
    </row>
    <row r="4" spans="1:51" s="34" customFormat="1" x14ac:dyDescent="0.25">
      <c r="O4" s="22"/>
      <c r="P4" s="22"/>
      <c r="Q4" s="22"/>
      <c r="R4" s="22"/>
      <c r="AE4" s="22"/>
      <c r="AF4" s="22"/>
      <c r="AG4" s="22"/>
      <c r="AH4" s="22"/>
      <c r="AT4" s="259" t="s">
        <v>362</v>
      </c>
      <c r="AU4" s="259"/>
      <c r="AV4" s="259"/>
      <c r="AW4" s="259"/>
      <c r="AX4" s="259"/>
    </row>
    <row r="5" spans="1:51" s="34" customFormat="1" ht="15" customHeight="1" x14ac:dyDescent="0.25">
      <c r="O5" s="258"/>
      <c r="P5" s="258"/>
      <c r="Q5" s="258"/>
      <c r="R5" s="258"/>
      <c r="AE5" s="258"/>
      <c r="AF5" s="258"/>
      <c r="AG5" s="258"/>
      <c r="AH5" s="258"/>
      <c r="AT5" s="258" t="s">
        <v>414</v>
      </c>
      <c r="AU5" s="258"/>
      <c r="AV5" s="258"/>
      <c r="AW5" s="258"/>
      <c r="AX5" s="258"/>
    </row>
    <row r="6" spans="1:51" s="34" customFormat="1" ht="15" customHeight="1" x14ac:dyDescent="0.25">
      <c r="O6" s="258"/>
      <c r="P6" s="258"/>
      <c r="Q6" s="258"/>
      <c r="R6" s="258"/>
      <c r="AE6" s="258"/>
      <c r="AF6" s="258"/>
      <c r="AG6" s="258"/>
      <c r="AH6" s="258"/>
      <c r="AT6" s="258" t="s">
        <v>419</v>
      </c>
      <c r="AU6" s="258"/>
      <c r="AV6" s="258"/>
      <c r="AW6" s="258"/>
      <c r="AX6" s="258"/>
    </row>
    <row r="7" spans="1:51" s="34" customFormat="1" ht="15" customHeight="1" x14ac:dyDescent="0.25">
      <c r="O7" s="258"/>
      <c r="P7" s="258"/>
      <c r="Q7" s="258"/>
      <c r="R7" s="258"/>
      <c r="AE7" s="258"/>
      <c r="AF7" s="258"/>
      <c r="AG7" s="258"/>
      <c r="AH7" s="258"/>
      <c r="AT7" s="258" t="s">
        <v>444</v>
      </c>
      <c r="AU7" s="258"/>
      <c r="AV7" s="258"/>
      <c r="AW7" s="258"/>
      <c r="AX7" s="258"/>
    </row>
    <row r="8" spans="1:51" s="34" customFormat="1" ht="15" customHeight="1" x14ac:dyDescent="0.25">
      <c r="O8" s="258"/>
      <c r="P8" s="258"/>
      <c r="Q8" s="258"/>
      <c r="R8" s="258"/>
      <c r="AE8" s="258"/>
      <c r="AF8" s="258"/>
      <c r="AG8" s="258"/>
      <c r="AH8" s="258"/>
      <c r="AT8" s="258" t="s">
        <v>449</v>
      </c>
      <c r="AU8" s="258"/>
      <c r="AV8" s="258"/>
      <c r="AW8" s="258"/>
      <c r="AX8" s="258"/>
    </row>
    <row r="9" spans="1:51" s="34" customFormat="1" ht="15" customHeight="1" x14ac:dyDescent="0.25">
      <c r="O9" s="258"/>
      <c r="P9" s="258"/>
      <c r="Q9" s="258"/>
      <c r="R9" s="258"/>
      <c r="AE9" s="258"/>
      <c r="AF9" s="258"/>
      <c r="AG9" s="258"/>
      <c r="AH9" s="258"/>
      <c r="AT9" s="258" t="s">
        <v>454</v>
      </c>
      <c r="AU9" s="258"/>
      <c r="AV9" s="258"/>
      <c r="AW9" s="258"/>
      <c r="AX9" s="258"/>
    </row>
    <row r="10" spans="1:51" s="34" customFormat="1" ht="15" customHeight="1" x14ac:dyDescent="0.25">
      <c r="O10" s="258"/>
      <c r="P10" s="258"/>
      <c r="Q10" s="258"/>
      <c r="R10" s="258"/>
      <c r="AE10" s="258"/>
      <c r="AF10" s="258"/>
      <c r="AG10" s="258"/>
      <c r="AH10" s="258"/>
      <c r="AT10" s="258" t="s">
        <v>465</v>
      </c>
      <c r="AU10" s="258"/>
      <c r="AV10" s="258"/>
      <c r="AW10" s="258"/>
      <c r="AX10" s="258"/>
    </row>
    <row r="11" spans="1:51" s="34" customFormat="1" ht="15" customHeight="1" x14ac:dyDescent="0.25">
      <c r="O11" s="222"/>
      <c r="P11" s="222"/>
      <c r="Q11" s="222"/>
      <c r="R11" s="222"/>
      <c r="AE11" s="222"/>
      <c r="AF11" s="222"/>
      <c r="AG11" s="222"/>
      <c r="AH11" s="222"/>
      <c r="AT11" s="258" t="s">
        <v>470</v>
      </c>
      <c r="AU11" s="258"/>
      <c r="AV11" s="258"/>
      <c r="AW11" s="258"/>
      <c r="AX11" s="258"/>
    </row>
    <row r="12" spans="1:51" s="34" customFormat="1" ht="15" customHeight="1" x14ac:dyDescent="0.25">
      <c r="O12" s="222"/>
      <c r="P12" s="222"/>
      <c r="Q12" s="222"/>
      <c r="R12" s="222"/>
      <c r="AE12" s="222"/>
      <c r="AF12" s="222"/>
      <c r="AG12" s="222"/>
      <c r="AH12" s="222"/>
      <c r="AT12" s="258" t="s">
        <v>467</v>
      </c>
      <c r="AU12" s="258"/>
      <c r="AV12" s="258"/>
      <c r="AW12" s="258"/>
      <c r="AX12" s="258"/>
    </row>
    <row r="13" spans="1:51" s="34" customFormat="1" ht="12" customHeight="1" x14ac:dyDescent="0.25">
      <c r="B13" s="35"/>
      <c r="C13" s="35"/>
      <c r="D13" s="35"/>
      <c r="E13" s="35"/>
      <c r="S13" s="35"/>
      <c r="T13" s="35"/>
      <c r="U13" s="35"/>
      <c r="AI13" s="35"/>
      <c r="AJ13" s="35"/>
      <c r="AK13" s="35"/>
    </row>
    <row r="14" spans="1:51" ht="15" customHeight="1" x14ac:dyDescent="0.25">
      <c r="A14" s="240" t="s">
        <v>356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  <c r="AS14" s="240"/>
      <c r="AT14" s="240"/>
      <c r="AU14" s="240"/>
      <c r="AV14" s="240"/>
      <c r="AW14" s="240"/>
      <c r="AX14" s="240"/>
      <c r="AY14" s="103"/>
    </row>
    <row r="15" spans="1:51" x14ac:dyDescent="0.25">
      <c r="D15" s="93"/>
      <c r="F15" s="2"/>
      <c r="H15" s="2"/>
      <c r="J15" s="2"/>
      <c r="L15" s="2"/>
      <c r="M15" s="2"/>
      <c r="N15" s="2"/>
      <c r="O15" s="2"/>
      <c r="P15" s="2"/>
      <c r="R15" s="2"/>
      <c r="T15" s="93"/>
      <c r="V15" s="2"/>
      <c r="X15" s="2"/>
      <c r="Z15" s="2"/>
      <c r="AB15" s="2"/>
      <c r="AC15" s="2"/>
      <c r="AD15" s="2"/>
      <c r="AE15" s="2"/>
      <c r="AF15" s="2"/>
      <c r="AH15" s="2"/>
      <c r="AJ15" s="93"/>
      <c r="AL15" s="2"/>
      <c r="AN15" s="2"/>
      <c r="AP15" s="2"/>
      <c r="AR15" s="2"/>
      <c r="AS15" s="2"/>
      <c r="AT15" s="2"/>
      <c r="AU15" s="2"/>
      <c r="AV15" s="2"/>
      <c r="AX15" s="2" t="s">
        <v>159</v>
      </c>
    </row>
    <row r="16" spans="1:51" x14ac:dyDescent="0.25">
      <c r="A16" s="241" t="s">
        <v>3</v>
      </c>
      <c r="B16" s="262" t="s">
        <v>83</v>
      </c>
      <c r="C16" s="264" t="s">
        <v>276</v>
      </c>
      <c r="D16" s="264"/>
      <c r="E16" s="265" t="s">
        <v>277</v>
      </c>
      <c r="F16" s="265"/>
      <c r="G16" s="265"/>
      <c r="H16" s="265"/>
      <c r="I16" s="265"/>
      <c r="J16" s="265"/>
      <c r="K16" s="265"/>
      <c r="L16" s="265"/>
      <c r="M16" s="265"/>
      <c r="N16" s="265"/>
      <c r="O16" s="265"/>
      <c r="P16" s="265"/>
      <c r="Q16" s="265"/>
      <c r="R16" s="265"/>
      <c r="S16" s="264" t="s">
        <v>276</v>
      </c>
      <c r="T16" s="264"/>
      <c r="U16" s="269" t="s">
        <v>277</v>
      </c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69"/>
      <c r="AI16" s="263" t="s">
        <v>276</v>
      </c>
      <c r="AJ16" s="263"/>
      <c r="AK16" s="260" t="s">
        <v>277</v>
      </c>
      <c r="AL16" s="260"/>
      <c r="AM16" s="260"/>
      <c r="AN16" s="260"/>
      <c r="AO16" s="260"/>
      <c r="AP16" s="260"/>
      <c r="AQ16" s="260"/>
      <c r="AR16" s="260"/>
      <c r="AS16" s="260"/>
      <c r="AT16" s="260"/>
      <c r="AU16" s="260"/>
      <c r="AV16" s="260"/>
      <c r="AW16" s="260"/>
      <c r="AX16" s="260"/>
    </row>
    <row r="17" spans="1:53" ht="52.5" customHeight="1" x14ac:dyDescent="0.25">
      <c r="A17" s="241"/>
      <c r="B17" s="273"/>
      <c r="C17" s="264"/>
      <c r="D17" s="264"/>
      <c r="E17" s="248" t="s">
        <v>282</v>
      </c>
      <c r="F17" s="248"/>
      <c r="G17" s="248" t="s">
        <v>284</v>
      </c>
      <c r="H17" s="248"/>
      <c r="I17" s="248" t="s">
        <v>283</v>
      </c>
      <c r="J17" s="248"/>
      <c r="K17" s="248" t="s">
        <v>285</v>
      </c>
      <c r="L17" s="248"/>
      <c r="M17" s="248" t="s">
        <v>381</v>
      </c>
      <c r="N17" s="248"/>
      <c r="O17" s="266" t="s">
        <v>287</v>
      </c>
      <c r="P17" s="266"/>
      <c r="Q17" s="248" t="s">
        <v>288</v>
      </c>
      <c r="R17" s="248"/>
      <c r="S17" s="264"/>
      <c r="T17" s="264"/>
      <c r="U17" s="270" t="s">
        <v>282</v>
      </c>
      <c r="V17" s="270"/>
      <c r="W17" s="270" t="s">
        <v>284</v>
      </c>
      <c r="X17" s="270"/>
      <c r="Y17" s="270" t="s">
        <v>283</v>
      </c>
      <c r="Z17" s="270"/>
      <c r="AA17" s="270" t="s">
        <v>285</v>
      </c>
      <c r="AB17" s="270"/>
      <c r="AC17" s="270" t="s">
        <v>286</v>
      </c>
      <c r="AD17" s="270"/>
      <c r="AE17" s="271" t="s">
        <v>287</v>
      </c>
      <c r="AF17" s="271"/>
      <c r="AG17" s="270" t="s">
        <v>288</v>
      </c>
      <c r="AH17" s="270"/>
      <c r="AI17" s="263"/>
      <c r="AJ17" s="263"/>
      <c r="AK17" s="232" t="s">
        <v>226</v>
      </c>
      <c r="AL17" s="232"/>
      <c r="AM17" s="232" t="s">
        <v>284</v>
      </c>
      <c r="AN17" s="232"/>
      <c r="AO17" s="232" t="s">
        <v>283</v>
      </c>
      <c r="AP17" s="232"/>
      <c r="AQ17" s="232" t="s">
        <v>285</v>
      </c>
      <c r="AR17" s="232"/>
      <c r="AS17" s="232" t="s">
        <v>381</v>
      </c>
      <c r="AT17" s="232"/>
      <c r="AU17" s="254" t="s">
        <v>287</v>
      </c>
      <c r="AV17" s="254"/>
      <c r="AW17" s="232" t="s">
        <v>288</v>
      </c>
      <c r="AX17" s="232"/>
    </row>
    <row r="18" spans="1:53" ht="23.25" customHeight="1" x14ac:dyDescent="0.25">
      <c r="A18" s="261"/>
      <c r="B18" s="274"/>
      <c r="C18" s="135" t="s">
        <v>1</v>
      </c>
      <c r="D18" s="223" t="s">
        <v>2</v>
      </c>
      <c r="E18" s="227" t="s">
        <v>1</v>
      </c>
      <c r="F18" s="220" t="s">
        <v>2</v>
      </c>
      <c r="G18" s="227" t="s">
        <v>1</v>
      </c>
      <c r="H18" s="220" t="s">
        <v>2</v>
      </c>
      <c r="I18" s="227" t="s">
        <v>1</v>
      </c>
      <c r="J18" s="220" t="s">
        <v>2</v>
      </c>
      <c r="K18" s="227" t="s">
        <v>1</v>
      </c>
      <c r="L18" s="220" t="s">
        <v>2</v>
      </c>
      <c r="M18" s="227" t="s">
        <v>1</v>
      </c>
      <c r="N18" s="220" t="s">
        <v>2</v>
      </c>
      <c r="O18" s="227" t="s">
        <v>1</v>
      </c>
      <c r="P18" s="220" t="s">
        <v>2</v>
      </c>
      <c r="Q18" s="227" t="s">
        <v>1</v>
      </c>
      <c r="R18" s="220" t="s">
        <v>2</v>
      </c>
      <c r="S18" s="135" t="s">
        <v>1</v>
      </c>
      <c r="T18" s="223" t="s">
        <v>2</v>
      </c>
      <c r="U18" s="225" t="s">
        <v>1</v>
      </c>
      <c r="V18" s="224" t="s">
        <v>2</v>
      </c>
      <c r="W18" s="225" t="s">
        <v>1</v>
      </c>
      <c r="X18" s="224" t="s">
        <v>2</v>
      </c>
      <c r="Y18" s="225" t="s">
        <v>1</v>
      </c>
      <c r="Z18" s="224" t="s">
        <v>2</v>
      </c>
      <c r="AA18" s="225" t="s">
        <v>1</v>
      </c>
      <c r="AB18" s="224" t="s">
        <v>2</v>
      </c>
      <c r="AC18" s="225" t="s">
        <v>1</v>
      </c>
      <c r="AD18" s="224" t="s">
        <v>2</v>
      </c>
      <c r="AE18" s="225" t="s">
        <v>1</v>
      </c>
      <c r="AF18" s="224" t="s">
        <v>2</v>
      </c>
      <c r="AG18" s="225" t="s">
        <v>1</v>
      </c>
      <c r="AH18" s="224" t="s">
        <v>2</v>
      </c>
      <c r="AI18" s="98" t="s">
        <v>1</v>
      </c>
      <c r="AJ18" s="99" t="s">
        <v>2</v>
      </c>
      <c r="AK18" s="221" t="s">
        <v>1</v>
      </c>
      <c r="AL18" s="219" t="s">
        <v>2</v>
      </c>
      <c r="AM18" s="221" t="s">
        <v>1</v>
      </c>
      <c r="AN18" s="219" t="s">
        <v>2</v>
      </c>
      <c r="AO18" s="221" t="s">
        <v>1</v>
      </c>
      <c r="AP18" s="219" t="s">
        <v>2</v>
      </c>
      <c r="AQ18" s="221" t="s">
        <v>1</v>
      </c>
      <c r="AR18" s="219" t="s">
        <v>2</v>
      </c>
      <c r="AS18" s="221" t="s">
        <v>1</v>
      </c>
      <c r="AT18" s="219" t="s">
        <v>2</v>
      </c>
      <c r="AU18" s="221" t="s">
        <v>1</v>
      </c>
      <c r="AV18" s="219" t="s">
        <v>2</v>
      </c>
      <c r="AW18" s="221" t="s">
        <v>1</v>
      </c>
      <c r="AX18" s="219" t="s">
        <v>2</v>
      </c>
    </row>
    <row r="19" spans="1:53" ht="15" customHeight="1" x14ac:dyDescent="0.25">
      <c r="A19" s="3" t="s">
        <v>9</v>
      </c>
      <c r="B19" s="14" t="s">
        <v>4</v>
      </c>
      <c r="C19" s="142">
        <f>E19+G19+I19+K19+M19+O19+Q19</f>
        <v>10456.300000000001</v>
      </c>
      <c r="D19" s="142">
        <f>F19+H19+J19+L19+N19+P19+R19</f>
        <v>5737.3000000000011</v>
      </c>
      <c r="E19" s="6">
        <f>'[1]3 priedas_asignavimai'!E20+'[1]3 priedas_asignavimai'!E22+'[1]3 priedas_asignavimai'!E81+'[1]3 priedas_asignavimai'!E88+'[1]3 priedas_asignavimai'!E95+'[1]3 priedas_asignavimai'!E102+'[1]3 priedas_asignavimai'!E109+'[1]3 priedas_asignavimai'!E116+'[1]3 priedas_asignavimai'!E123+'[1]3 priedas_asignavimai'!E130+'[1]3 priedas_asignavimai'!E137+'[1]3 priedas_asignavimai'!E144+'[1]3 priedas_asignavimai'!E151+'[1]3 priedas_asignavimai'!E158+'[1]3 priedas_asignavimai'!E160</f>
        <v>7943.1000000000022</v>
      </c>
      <c r="F19" s="6">
        <f>'[1]3 priedas_asignavimai'!F20+'[1]3 priedas_asignavimai'!F22+'[1]3 priedas_asignavimai'!F81+'[1]3 priedas_asignavimai'!F88+'[1]3 priedas_asignavimai'!F95+'[1]3 priedas_asignavimai'!F102+'[1]3 priedas_asignavimai'!F109+'[1]3 priedas_asignavimai'!F116+'[1]3 priedas_asignavimai'!F123+'[1]3 priedas_asignavimai'!F130+'[1]3 priedas_asignavimai'!F137+'[1]3 priedas_asignavimai'!F144+'[1]3 priedas_asignavimai'!F151+'[1]3 priedas_asignavimai'!F158+'[1]3 priedas_asignavimai'!F160</f>
        <v>4690.0000000000009</v>
      </c>
      <c r="G19" s="6">
        <f>'[1]3 priedas_asignavimai'!G20+'[1]3 priedas_asignavimai'!G22+'[1]3 priedas_asignavimai'!G81+'[1]3 priedas_asignavimai'!G88+'[1]3 priedas_asignavimai'!G95+'[1]3 priedas_asignavimai'!G102+'[1]3 priedas_asignavimai'!G109+'[1]3 priedas_asignavimai'!G116+'[1]3 priedas_asignavimai'!G123+'[1]3 priedas_asignavimai'!G130+'[1]3 priedas_asignavimai'!G137+'[1]3 priedas_asignavimai'!G144+'[1]3 priedas_asignavimai'!G151+'[1]3 priedas_asignavimai'!G158+'[1]3 priedas_asignavimai'!G160</f>
        <v>1120.6999999999998</v>
      </c>
      <c r="H19" s="6">
        <f>'[1]3 priedas_asignavimai'!H20+'[1]3 priedas_asignavimai'!H22+'[1]3 priedas_asignavimai'!H81+'[1]3 priedas_asignavimai'!H88+'[1]3 priedas_asignavimai'!H95+'[1]3 priedas_asignavimai'!H102+'[1]3 priedas_asignavimai'!H109+'[1]3 priedas_asignavimai'!H116+'[1]3 priedas_asignavimai'!H123+'[1]3 priedas_asignavimai'!H130+'[1]3 priedas_asignavimai'!H137+'[1]3 priedas_asignavimai'!H144+'[1]3 priedas_asignavimai'!H151+'[1]3 priedas_asignavimai'!H158+'[1]3 priedas_asignavimai'!H160</f>
        <v>1012.5999999999999</v>
      </c>
      <c r="I19" s="6">
        <f>'[1]3 priedas_asignavimai'!I20+'[1]3 priedas_asignavimai'!I22+'[1]3 priedas_asignavimai'!I81+'[1]3 priedas_asignavimai'!I88+'[1]3 priedas_asignavimai'!I95+'[1]3 priedas_asignavimai'!I102+'[1]3 priedas_asignavimai'!I109+'[1]3 priedas_asignavimai'!I116+'[1]3 priedas_asignavimai'!I123+'[1]3 priedas_asignavimai'!I130+'[1]3 priedas_asignavimai'!I137+'[1]3 priedas_asignavimai'!I144+'[1]3 priedas_asignavimai'!I151+'[1]3 priedas_asignavimai'!I158+'[1]3 priedas_asignavimai'!I160</f>
        <v>42.8</v>
      </c>
      <c r="J19" s="6">
        <f>'[1]3 priedas_asignavimai'!J20+'[1]3 priedas_asignavimai'!J22+'[1]3 priedas_asignavimai'!J81+'[1]3 priedas_asignavimai'!J88+'[1]3 priedas_asignavimai'!J95+'[1]3 priedas_asignavimai'!J102+'[1]3 priedas_asignavimai'!J109+'[1]3 priedas_asignavimai'!J116+'[1]3 priedas_asignavimai'!J123+'[1]3 priedas_asignavimai'!J130+'[1]3 priedas_asignavimai'!J137+'[1]3 priedas_asignavimai'!J144+'[1]3 priedas_asignavimai'!J151+'[1]3 priedas_asignavimai'!J158+'[1]3 priedas_asignavimai'!J160</f>
        <v>31.1</v>
      </c>
      <c r="K19" s="6">
        <f>'[1]3 priedas_asignavimai'!K20+'[1]3 priedas_asignavimai'!K22+'[1]3 priedas_asignavimai'!K81+'[1]3 priedas_asignavimai'!K88+'[1]3 priedas_asignavimai'!K95+'[1]3 priedas_asignavimai'!K102+'[1]3 priedas_asignavimai'!K109+'[1]3 priedas_asignavimai'!K116+'[1]3 priedas_asignavimai'!K123+'[1]3 priedas_asignavimai'!K130+'[1]3 priedas_asignavimai'!K137+'[1]3 priedas_asignavimai'!K144+'[1]3 priedas_asignavimai'!K151+'[1]3 priedas_asignavimai'!K158+'[1]3 priedas_asignavimai'!K160</f>
        <v>0</v>
      </c>
      <c r="L19" s="6">
        <f>'[1]3 priedas_asignavimai'!L20+'[1]3 priedas_asignavimai'!L22+'[1]3 priedas_asignavimai'!L81+'[1]3 priedas_asignavimai'!L88+'[1]3 priedas_asignavimai'!L95+'[1]3 priedas_asignavimai'!L102+'[1]3 priedas_asignavimai'!L109+'[1]3 priedas_asignavimai'!L116+'[1]3 priedas_asignavimai'!L123+'[1]3 priedas_asignavimai'!L130+'[1]3 priedas_asignavimai'!L137+'[1]3 priedas_asignavimai'!L144+'[1]3 priedas_asignavimai'!L151+'[1]3 priedas_asignavimai'!L158+'[1]3 priedas_asignavimai'!L160</f>
        <v>0</v>
      </c>
      <c r="M19" s="6">
        <f>'[1]3 priedas_asignavimai'!M20+'[1]3 priedas_asignavimai'!M22+'[1]3 priedas_asignavimai'!M81+'[1]3 priedas_asignavimai'!M88+'[1]3 priedas_asignavimai'!M95+'[1]3 priedas_asignavimai'!M102+'[1]3 priedas_asignavimai'!M109+'[1]3 priedas_asignavimai'!M116+'[1]3 priedas_asignavimai'!M123+'[1]3 priedas_asignavimai'!M130+'[1]3 priedas_asignavimai'!M137+'[1]3 priedas_asignavimai'!M144+'[1]3 priedas_asignavimai'!M151+'[1]3 priedas_asignavimai'!M158+'[1]3 priedas_asignavimai'!M160</f>
        <v>36.800000000000004</v>
      </c>
      <c r="N19" s="6">
        <f>'[1]3 priedas_asignavimai'!N20+'[1]3 priedas_asignavimai'!N22+'[1]3 priedas_asignavimai'!N81+'[1]3 priedas_asignavimai'!N88+'[1]3 priedas_asignavimai'!N95+'[1]3 priedas_asignavimai'!N102+'[1]3 priedas_asignavimai'!N109+'[1]3 priedas_asignavimai'!N116+'[1]3 priedas_asignavimai'!N123+'[1]3 priedas_asignavimai'!N130+'[1]3 priedas_asignavimai'!N137+'[1]3 priedas_asignavimai'!N144+'[1]3 priedas_asignavimai'!N151+'[1]3 priedas_asignavimai'!N158+'[1]3 priedas_asignavimai'!N160</f>
        <v>3</v>
      </c>
      <c r="O19" s="6">
        <f>'[1]3 priedas_asignavimai'!O20+'[1]3 priedas_asignavimai'!O22+'[1]3 priedas_asignavimai'!O81+'[1]3 priedas_asignavimai'!O88+'[1]3 priedas_asignavimai'!O95+'[1]3 priedas_asignavimai'!O102+'[1]3 priedas_asignavimai'!O109+'[1]3 priedas_asignavimai'!O116+'[1]3 priedas_asignavimai'!O123+'[1]3 priedas_asignavimai'!O130+'[1]3 priedas_asignavimai'!O137+'[1]3 priedas_asignavimai'!O144+'[1]3 priedas_asignavimai'!O151+'[1]3 priedas_asignavimai'!O158+'[1]3 priedas_asignavimai'!O160</f>
        <v>0</v>
      </c>
      <c r="P19" s="6">
        <f>'[1]3 priedas_asignavimai'!P20+'[1]3 priedas_asignavimai'!P22+'[1]3 priedas_asignavimai'!P81+'[1]3 priedas_asignavimai'!P88+'[1]3 priedas_asignavimai'!P95+'[1]3 priedas_asignavimai'!P102+'[1]3 priedas_asignavimai'!P109+'[1]3 priedas_asignavimai'!P116+'[1]3 priedas_asignavimai'!P123+'[1]3 priedas_asignavimai'!P130+'[1]3 priedas_asignavimai'!P137+'[1]3 priedas_asignavimai'!P144+'[1]3 priedas_asignavimai'!P151+'[1]3 priedas_asignavimai'!P158+'[1]3 priedas_asignavimai'!P160</f>
        <v>0</v>
      </c>
      <c r="Q19" s="6">
        <f>'[1]3 priedas_asignavimai'!Q20+'[1]3 priedas_asignavimai'!Q22+'[1]3 priedas_asignavimai'!Q81+'[1]3 priedas_asignavimai'!Q88+'[1]3 priedas_asignavimai'!Q95+'[1]3 priedas_asignavimai'!Q102+'[1]3 priedas_asignavimai'!Q109+'[1]3 priedas_asignavimai'!Q116+'[1]3 priedas_asignavimai'!Q123+'[1]3 priedas_asignavimai'!Q130+'[1]3 priedas_asignavimai'!Q137+'[1]3 priedas_asignavimai'!Q144+'[1]3 priedas_asignavimai'!Q151+'[1]3 priedas_asignavimai'!Q158+'[1]3 priedas_asignavimai'!Q160</f>
        <v>1312.8999999999999</v>
      </c>
      <c r="R19" s="6">
        <f>'[1]3 priedas_asignavimai'!R20+'[1]3 priedas_asignavimai'!R22+'[1]3 priedas_asignavimai'!R81+'[1]3 priedas_asignavimai'!R88+'[1]3 priedas_asignavimai'!R95+'[1]3 priedas_asignavimai'!R102+'[1]3 priedas_asignavimai'!R109+'[1]3 priedas_asignavimai'!R116+'[1]3 priedas_asignavimai'!R123+'[1]3 priedas_asignavimai'!R130+'[1]3 priedas_asignavimai'!R137+'[1]3 priedas_asignavimai'!R144+'[1]3 priedas_asignavimai'!R151+'[1]3 priedas_asignavimai'!R158+'[1]3 priedas_asignavimai'!R160</f>
        <v>0.6</v>
      </c>
      <c r="S19" s="142">
        <f>U19+W19+Y19+AA19+AC19+AE19+AG19</f>
        <v>50.500000000000028</v>
      </c>
      <c r="T19" s="142">
        <f>V19+X19+Z19+AB19+AD19+AF19+AH19</f>
        <v>8.8999999999999986</v>
      </c>
      <c r="U19" s="120">
        <f>'[1]3 priedas_asignavimai'!U20+'[1]3 priedas_asignavimai'!U22+'[1]3 priedas_asignavimai'!U81+'[1]3 priedas_asignavimai'!U88+'[1]3 priedas_asignavimai'!U95+'[1]3 priedas_asignavimai'!U102+'[1]3 priedas_asignavimai'!U109+'[1]3 priedas_asignavimai'!U116+'[1]3 priedas_asignavimai'!U123+'[1]3 priedas_asignavimai'!U130+'[1]3 priedas_asignavimai'!U137+'[1]3 priedas_asignavimai'!U144+'[1]3 priedas_asignavimai'!U151+'[1]3 priedas_asignavimai'!U158+'[1]3 priedas_asignavimai'!U160</f>
        <v>129.80000000000001</v>
      </c>
      <c r="V19" s="120">
        <f>'[1]3 priedas_asignavimai'!V20+'[1]3 priedas_asignavimai'!V22+'[1]3 priedas_asignavimai'!V81+'[1]3 priedas_asignavimai'!V88+'[1]3 priedas_asignavimai'!V95+'[1]3 priedas_asignavimai'!V102+'[1]3 priedas_asignavimai'!V109+'[1]3 priedas_asignavimai'!V116+'[1]3 priedas_asignavimai'!V123+'[1]3 priedas_asignavimai'!V130+'[1]3 priedas_asignavimai'!V137+'[1]3 priedas_asignavimai'!V144+'[1]3 priedas_asignavimai'!V151+'[1]3 priedas_asignavimai'!V158+'[1]3 priedas_asignavimai'!V160</f>
        <v>0</v>
      </c>
      <c r="W19" s="120">
        <f>'[1]3 priedas_asignavimai'!W20+'[1]3 priedas_asignavimai'!W22+'[1]3 priedas_asignavimai'!W81+'[1]3 priedas_asignavimai'!W88+'[1]3 priedas_asignavimai'!W95+'[1]3 priedas_asignavimai'!W102+'[1]3 priedas_asignavimai'!W109+'[1]3 priedas_asignavimai'!W116+'[1]3 priedas_asignavimai'!W123+'[1]3 priedas_asignavimai'!W130+'[1]3 priedas_asignavimai'!W137+'[1]3 priedas_asignavimai'!W144+'[1]3 priedas_asignavimai'!W151+'[1]3 priedas_asignavimai'!W158+'[1]3 priedas_asignavimai'!W160</f>
        <v>4.0999999999999996</v>
      </c>
      <c r="X19" s="120">
        <f>'[1]3 priedas_asignavimai'!X20+'[1]3 priedas_asignavimai'!X22+'[1]3 priedas_asignavimai'!X81+'[1]3 priedas_asignavimai'!X88+'[1]3 priedas_asignavimai'!X95+'[1]3 priedas_asignavimai'!X102+'[1]3 priedas_asignavimai'!X109+'[1]3 priedas_asignavimai'!X116+'[1]3 priedas_asignavimai'!X123+'[1]3 priedas_asignavimai'!X130+'[1]3 priedas_asignavimai'!X137+'[1]3 priedas_asignavimai'!X144+'[1]3 priedas_asignavimai'!X151+'[1]3 priedas_asignavimai'!X158+'[1]3 priedas_asignavimai'!X160</f>
        <v>4</v>
      </c>
      <c r="Y19" s="120">
        <f>'[1]3 priedas_asignavimai'!Y20+'[1]3 priedas_asignavimai'!Y22+'[1]3 priedas_asignavimai'!Y81+'[1]3 priedas_asignavimai'!Y88+'[1]3 priedas_asignavimai'!Y95+'[1]3 priedas_asignavimai'!Y102+'[1]3 priedas_asignavimai'!Y109+'[1]3 priedas_asignavimai'!Y116+'[1]3 priedas_asignavimai'!Y123+'[1]3 priedas_asignavimai'!Y130+'[1]3 priedas_asignavimai'!Y137+'[1]3 priedas_asignavimai'!Y144+'[1]3 priedas_asignavimai'!Y151+'[1]3 priedas_asignavimai'!Y158+'[1]3 priedas_asignavimai'!Y160</f>
        <v>4.8999999999999995</v>
      </c>
      <c r="Z19" s="120">
        <f>'[1]3 priedas_asignavimai'!Z20+'[1]3 priedas_asignavimai'!Z22+'[1]3 priedas_asignavimai'!Z81+'[1]3 priedas_asignavimai'!Z88+'[1]3 priedas_asignavimai'!Z95+'[1]3 priedas_asignavimai'!Z102+'[1]3 priedas_asignavimai'!Z109+'[1]3 priedas_asignavimai'!Z116+'[1]3 priedas_asignavimai'!Z123+'[1]3 priedas_asignavimai'!Z130+'[1]3 priedas_asignavimai'!Z137+'[1]3 priedas_asignavimai'!Z144+'[1]3 priedas_asignavimai'!Z151+'[1]3 priedas_asignavimai'!Z158+'[1]3 priedas_asignavimai'!Z160</f>
        <v>4.8999999999999995</v>
      </c>
      <c r="AA19" s="120">
        <f>'[1]3 priedas_asignavimai'!AA20+'[1]3 priedas_asignavimai'!AA22+'[1]3 priedas_asignavimai'!AA81+'[1]3 priedas_asignavimai'!AA88+'[1]3 priedas_asignavimai'!AA95+'[1]3 priedas_asignavimai'!AA102+'[1]3 priedas_asignavimai'!AA109+'[1]3 priedas_asignavimai'!AA116+'[1]3 priedas_asignavimai'!AA123+'[1]3 priedas_asignavimai'!AA130+'[1]3 priedas_asignavimai'!AA137+'[1]3 priedas_asignavimai'!AA144+'[1]3 priedas_asignavimai'!AA151+'[1]3 priedas_asignavimai'!AA158+'[1]3 priedas_asignavimai'!AA160</f>
        <v>0</v>
      </c>
      <c r="AB19" s="120">
        <f>'[1]3 priedas_asignavimai'!AB20+'[1]3 priedas_asignavimai'!AB22+'[1]3 priedas_asignavimai'!AB81+'[1]3 priedas_asignavimai'!AB88+'[1]3 priedas_asignavimai'!AB95+'[1]3 priedas_asignavimai'!AB102+'[1]3 priedas_asignavimai'!AB109+'[1]3 priedas_asignavimai'!AB116+'[1]3 priedas_asignavimai'!AB123+'[1]3 priedas_asignavimai'!AB130+'[1]3 priedas_asignavimai'!AB137+'[1]3 priedas_asignavimai'!AB144+'[1]3 priedas_asignavimai'!AB151+'[1]3 priedas_asignavimai'!AB158+'[1]3 priedas_asignavimai'!AB160</f>
        <v>0</v>
      </c>
      <c r="AC19" s="120">
        <f>'[1]3 priedas_asignavimai'!AC20+'[1]3 priedas_asignavimai'!AC22+'[1]3 priedas_asignavimai'!AC81+'[1]3 priedas_asignavimai'!AC88+'[1]3 priedas_asignavimai'!AC95+'[1]3 priedas_asignavimai'!AC102+'[1]3 priedas_asignavimai'!AC109+'[1]3 priedas_asignavimai'!AC116+'[1]3 priedas_asignavimai'!AC123+'[1]3 priedas_asignavimai'!AC130+'[1]3 priedas_asignavimai'!AC137+'[1]3 priedas_asignavimai'!AC144+'[1]3 priedas_asignavimai'!AC151+'[1]3 priedas_asignavimai'!AC158+'[1]3 priedas_asignavimai'!AC160</f>
        <v>1.9</v>
      </c>
      <c r="AD19" s="120">
        <f>'[1]3 priedas_asignavimai'!AD20+'[1]3 priedas_asignavimai'!AD22+'[1]3 priedas_asignavimai'!AD81+'[1]3 priedas_asignavimai'!AD88+'[1]3 priedas_asignavimai'!AD95+'[1]3 priedas_asignavimai'!AD102+'[1]3 priedas_asignavimai'!AD109+'[1]3 priedas_asignavimai'!AD116+'[1]3 priedas_asignavimai'!AD123+'[1]3 priedas_asignavimai'!AD130+'[1]3 priedas_asignavimai'!AD137+'[1]3 priedas_asignavimai'!AD144+'[1]3 priedas_asignavimai'!AD151+'[1]3 priedas_asignavimai'!AD158+'[1]3 priedas_asignavimai'!AD160</f>
        <v>0</v>
      </c>
      <c r="AE19" s="120">
        <f>'[1]3 priedas_asignavimai'!AE20+'[1]3 priedas_asignavimai'!AE22+'[1]3 priedas_asignavimai'!AE81+'[1]3 priedas_asignavimai'!AE88+'[1]3 priedas_asignavimai'!AE95+'[1]3 priedas_asignavimai'!AE102+'[1]3 priedas_asignavimai'!AE109+'[1]3 priedas_asignavimai'!AE116+'[1]3 priedas_asignavimai'!AE123+'[1]3 priedas_asignavimai'!AE130+'[1]3 priedas_asignavimai'!AE137+'[1]3 priedas_asignavimai'!AE144+'[1]3 priedas_asignavimai'!AE151+'[1]3 priedas_asignavimai'!AE158+'[1]3 priedas_asignavimai'!AE160</f>
        <v>0</v>
      </c>
      <c r="AF19" s="120">
        <f>'[1]3 priedas_asignavimai'!AF20+'[1]3 priedas_asignavimai'!AF22+'[1]3 priedas_asignavimai'!AF81+'[1]3 priedas_asignavimai'!AF88+'[1]3 priedas_asignavimai'!AF95+'[1]3 priedas_asignavimai'!AF102+'[1]3 priedas_asignavimai'!AF109+'[1]3 priedas_asignavimai'!AF116+'[1]3 priedas_asignavimai'!AF123+'[1]3 priedas_asignavimai'!AF130+'[1]3 priedas_asignavimai'!AF137+'[1]3 priedas_asignavimai'!AF144+'[1]3 priedas_asignavimai'!AF151+'[1]3 priedas_asignavimai'!AF158+'[1]3 priedas_asignavimai'!AF160</f>
        <v>0</v>
      </c>
      <c r="AG19" s="120">
        <f>'[1]3 priedas_asignavimai'!AG20+'[1]3 priedas_asignavimai'!AG22+'[1]3 priedas_asignavimai'!AG81+'[1]3 priedas_asignavimai'!AG88+'[1]3 priedas_asignavimai'!AG95+'[1]3 priedas_asignavimai'!AG102+'[1]3 priedas_asignavimai'!AG109+'[1]3 priedas_asignavimai'!AG116+'[1]3 priedas_asignavimai'!AG123+'[1]3 priedas_asignavimai'!AG130+'[1]3 priedas_asignavimai'!AG137+'[1]3 priedas_asignavimai'!AG144+'[1]3 priedas_asignavimai'!AG151+'[1]3 priedas_asignavimai'!AG158+'[1]3 priedas_asignavimai'!AG160</f>
        <v>-90.199999999999989</v>
      </c>
      <c r="AH19" s="120">
        <f>'[1]3 priedas_asignavimai'!AH20+'[1]3 priedas_asignavimai'!AH22+'[1]3 priedas_asignavimai'!AH81+'[1]3 priedas_asignavimai'!AH88+'[1]3 priedas_asignavimai'!AH95+'[1]3 priedas_asignavimai'!AH102+'[1]3 priedas_asignavimai'!AH109+'[1]3 priedas_asignavimai'!AH116+'[1]3 priedas_asignavimai'!AH123+'[1]3 priedas_asignavimai'!AH130+'[1]3 priedas_asignavimai'!AH137+'[1]3 priedas_asignavimai'!AH144+'[1]3 priedas_asignavimai'!AH151+'[1]3 priedas_asignavimai'!AH158+'[1]3 priedas_asignavimai'!AH160</f>
        <v>0</v>
      </c>
      <c r="AI19" s="18">
        <f>AK19+AM19+AO19+AQ19+AS19+AU19+AW19</f>
        <v>10506.800000000003</v>
      </c>
      <c r="AJ19" s="18">
        <f>AL19+AN19+AP19+AR19+AT19+AV19+AX19</f>
        <v>5746.2000000000007</v>
      </c>
      <c r="AK19" s="5">
        <f>E19+U19</f>
        <v>8072.9000000000024</v>
      </c>
      <c r="AL19" s="5">
        <f t="shared" ref="AL19:AX25" si="0">F19+V19</f>
        <v>4690.0000000000009</v>
      </c>
      <c r="AM19" s="5">
        <f t="shared" si="0"/>
        <v>1124.7999999999997</v>
      </c>
      <c r="AN19" s="5">
        <f t="shared" si="0"/>
        <v>1016.5999999999999</v>
      </c>
      <c r="AO19" s="5">
        <f t="shared" si="0"/>
        <v>47.699999999999996</v>
      </c>
      <c r="AP19" s="5">
        <f t="shared" si="0"/>
        <v>36</v>
      </c>
      <c r="AQ19" s="5">
        <f t="shared" si="0"/>
        <v>0</v>
      </c>
      <c r="AR19" s="5">
        <f t="shared" si="0"/>
        <v>0</v>
      </c>
      <c r="AS19" s="5">
        <f t="shared" si="0"/>
        <v>38.700000000000003</v>
      </c>
      <c r="AT19" s="5">
        <f t="shared" si="0"/>
        <v>3</v>
      </c>
      <c r="AU19" s="5">
        <f t="shared" si="0"/>
        <v>0</v>
      </c>
      <c r="AV19" s="5">
        <f t="shared" si="0"/>
        <v>0</v>
      </c>
      <c r="AW19" s="5">
        <f t="shared" si="0"/>
        <v>1222.6999999999998</v>
      </c>
      <c r="AX19" s="5">
        <f t="shared" si="0"/>
        <v>0.6</v>
      </c>
    </row>
    <row r="20" spans="1:53" s="53" customFormat="1" x14ac:dyDescent="0.25">
      <c r="A20" s="3" t="s">
        <v>62</v>
      </c>
      <c r="B20" s="14" t="s">
        <v>5</v>
      </c>
      <c r="C20" s="142">
        <f t="shared" ref="C20:D25" si="1">E20+G20+I20+K20+M20+O20+Q20</f>
        <v>11289.799999999997</v>
      </c>
      <c r="D20" s="142">
        <f t="shared" si="1"/>
        <v>13.200000000000001</v>
      </c>
      <c r="E20" s="6">
        <f>'[1]3 priedas_asignavimai'!E44+'[1]3 priedas_asignavimai'!E84+'[1]3 priedas_asignavimai'!E91+'[1]3 priedas_asignavimai'!E98+'[1]3 priedas_asignavimai'!E105+'[1]3 priedas_asignavimai'!E112+'[1]3 priedas_asignavimai'!E119+'[1]3 priedas_asignavimai'!E126+'[1]3 priedas_asignavimai'!E133+'[1]3 priedas_asignavimai'!E140+'[1]3 priedas_asignavimai'!E147+'[1]3 priedas_asignavimai'!E154</f>
        <v>4050.4999999999991</v>
      </c>
      <c r="F20" s="6">
        <f>'[1]3 priedas_asignavimai'!F44+'[1]3 priedas_asignavimai'!F84+'[1]3 priedas_asignavimai'!F91+'[1]3 priedas_asignavimai'!F98+'[1]3 priedas_asignavimai'!F105+'[1]3 priedas_asignavimai'!F112+'[1]3 priedas_asignavimai'!F119+'[1]3 priedas_asignavimai'!F126+'[1]3 priedas_asignavimai'!F133+'[1]3 priedas_asignavimai'!F140+'[1]3 priedas_asignavimai'!F147+'[1]3 priedas_asignavimai'!F154</f>
        <v>0</v>
      </c>
      <c r="G20" s="6">
        <f>'[1]3 priedas_asignavimai'!G44+'[1]3 priedas_asignavimai'!G84+'[1]3 priedas_asignavimai'!G91+'[1]3 priedas_asignavimai'!G98+'[1]3 priedas_asignavimai'!G105+'[1]3 priedas_asignavimai'!G112+'[1]3 priedas_asignavimai'!G119+'[1]3 priedas_asignavimai'!G126+'[1]3 priedas_asignavimai'!G133+'[1]3 priedas_asignavimai'!G140+'[1]3 priedas_asignavimai'!G147+'[1]3 priedas_asignavimai'!G154</f>
        <v>0</v>
      </c>
      <c r="H20" s="6">
        <f>'[1]3 priedas_asignavimai'!H44+'[1]3 priedas_asignavimai'!H84+'[1]3 priedas_asignavimai'!H91+'[1]3 priedas_asignavimai'!H98+'[1]3 priedas_asignavimai'!H105+'[1]3 priedas_asignavimai'!H112+'[1]3 priedas_asignavimai'!H119+'[1]3 priedas_asignavimai'!H126+'[1]3 priedas_asignavimai'!H133+'[1]3 priedas_asignavimai'!H140+'[1]3 priedas_asignavimai'!H147+'[1]3 priedas_asignavimai'!H154</f>
        <v>0</v>
      </c>
      <c r="I20" s="6">
        <f>'[1]3 priedas_asignavimai'!I44+'[1]3 priedas_asignavimai'!I84+'[1]3 priedas_asignavimai'!I91+'[1]3 priedas_asignavimai'!I98+'[1]3 priedas_asignavimai'!I105+'[1]3 priedas_asignavimai'!I112+'[1]3 priedas_asignavimai'!I119+'[1]3 priedas_asignavimai'!I126+'[1]3 priedas_asignavimai'!I133+'[1]3 priedas_asignavimai'!I140+'[1]3 priedas_asignavimai'!I147+'[1]3 priedas_asignavimai'!I154</f>
        <v>4008.6</v>
      </c>
      <c r="J20" s="6">
        <f>'[1]3 priedas_asignavimai'!J44+'[1]3 priedas_asignavimai'!J84+'[1]3 priedas_asignavimai'!J91+'[1]3 priedas_asignavimai'!J98+'[1]3 priedas_asignavimai'!J105+'[1]3 priedas_asignavimai'!J112+'[1]3 priedas_asignavimai'!J119+'[1]3 priedas_asignavimai'!J126+'[1]3 priedas_asignavimai'!J133+'[1]3 priedas_asignavimai'!J140+'[1]3 priedas_asignavimai'!J147+'[1]3 priedas_asignavimai'!J154</f>
        <v>6.2</v>
      </c>
      <c r="K20" s="6">
        <f>'[1]3 priedas_asignavimai'!K44+'[1]3 priedas_asignavimai'!K84+'[1]3 priedas_asignavimai'!K91+'[1]3 priedas_asignavimai'!K98+'[1]3 priedas_asignavimai'!K105+'[1]3 priedas_asignavimai'!K112+'[1]3 priedas_asignavimai'!K119+'[1]3 priedas_asignavimai'!K126+'[1]3 priedas_asignavimai'!K133+'[1]3 priedas_asignavimai'!K140+'[1]3 priedas_asignavimai'!K147+'[1]3 priedas_asignavimai'!K154</f>
        <v>0</v>
      </c>
      <c r="L20" s="6">
        <f>'[1]3 priedas_asignavimai'!L44+'[1]3 priedas_asignavimai'!L84+'[1]3 priedas_asignavimai'!L91+'[1]3 priedas_asignavimai'!L98+'[1]3 priedas_asignavimai'!L105+'[1]3 priedas_asignavimai'!L112+'[1]3 priedas_asignavimai'!L119+'[1]3 priedas_asignavimai'!L126+'[1]3 priedas_asignavimai'!L133+'[1]3 priedas_asignavimai'!L140+'[1]3 priedas_asignavimai'!L147+'[1]3 priedas_asignavimai'!L154</f>
        <v>0</v>
      </c>
      <c r="M20" s="6">
        <f>'[1]3 priedas_asignavimai'!M44+'[1]3 priedas_asignavimai'!M84+'[1]3 priedas_asignavimai'!M91+'[1]3 priedas_asignavimai'!M98+'[1]3 priedas_asignavimai'!M105+'[1]3 priedas_asignavimai'!M112+'[1]3 priedas_asignavimai'!M119+'[1]3 priedas_asignavimai'!M126+'[1]3 priedas_asignavimai'!M133+'[1]3 priedas_asignavimai'!M140+'[1]3 priedas_asignavimai'!M147+'[1]3 priedas_asignavimai'!M154</f>
        <v>502.39999999999992</v>
      </c>
      <c r="N20" s="6">
        <f>'[1]3 priedas_asignavimai'!N44+'[1]3 priedas_asignavimai'!N84+'[1]3 priedas_asignavimai'!N91+'[1]3 priedas_asignavimai'!N98+'[1]3 priedas_asignavimai'!N105+'[1]3 priedas_asignavimai'!N112+'[1]3 priedas_asignavimai'!N119+'[1]3 priedas_asignavimai'!N126+'[1]3 priedas_asignavimai'!N133+'[1]3 priedas_asignavimai'!N140+'[1]3 priedas_asignavimai'!N147+'[1]3 priedas_asignavimai'!N154</f>
        <v>0</v>
      </c>
      <c r="O20" s="6">
        <f>'[1]3 priedas_asignavimai'!O44+'[1]3 priedas_asignavimai'!O84+'[1]3 priedas_asignavimai'!O91+'[1]3 priedas_asignavimai'!O98+'[1]3 priedas_asignavimai'!O105+'[1]3 priedas_asignavimai'!O112+'[1]3 priedas_asignavimai'!O119+'[1]3 priedas_asignavimai'!O126+'[1]3 priedas_asignavimai'!O133+'[1]3 priedas_asignavimai'!O140+'[1]3 priedas_asignavimai'!O147+'[1]3 priedas_asignavimai'!O154</f>
        <v>1046.8</v>
      </c>
      <c r="P20" s="6">
        <f>'[1]3 priedas_asignavimai'!P44+'[1]3 priedas_asignavimai'!P84+'[1]3 priedas_asignavimai'!P91+'[1]3 priedas_asignavimai'!P98+'[1]3 priedas_asignavimai'!P105+'[1]3 priedas_asignavimai'!P112+'[1]3 priedas_asignavimai'!P119+'[1]3 priedas_asignavimai'!P126+'[1]3 priedas_asignavimai'!P133+'[1]3 priedas_asignavimai'!P140+'[1]3 priedas_asignavimai'!P147+'[1]3 priedas_asignavimai'!P154</f>
        <v>6.9</v>
      </c>
      <c r="Q20" s="6">
        <f>'[1]3 priedas_asignavimai'!Q44+'[1]3 priedas_asignavimai'!Q84+'[1]3 priedas_asignavimai'!Q91+'[1]3 priedas_asignavimai'!Q98+'[1]3 priedas_asignavimai'!Q105+'[1]3 priedas_asignavimai'!Q112+'[1]3 priedas_asignavimai'!Q119+'[1]3 priedas_asignavimai'!Q126+'[1]3 priedas_asignavimai'!Q133+'[1]3 priedas_asignavimai'!Q140+'[1]3 priedas_asignavimai'!Q147+'[1]3 priedas_asignavimai'!Q154</f>
        <v>1681.4999999999998</v>
      </c>
      <c r="R20" s="6">
        <f>'[1]3 priedas_asignavimai'!R44+'[1]3 priedas_asignavimai'!R84+'[1]3 priedas_asignavimai'!R91+'[1]3 priedas_asignavimai'!R98+'[1]3 priedas_asignavimai'!R105+'[1]3 priedas_asignavimai'!R112+'[1]3 priedas_asignavimai'!R119+'[1]3 priedas_asignavimai'!R126+'[1]3 priedas_asignavimai'!R133+'[1]3 priedas_asignavimai'!R140+'[1]3 priedas_asignavimai'!R147+'[1]3 priedas_asignavimai'!R154</f>
        <v>0.1</v>
      </c>
      <c r="S20" s="142">
        <f t="shared" ref="S20:T25" si="2">U20+W20+Y20+AA20+AC20+AE20+AG20</f>
        <v>-176.5</v>
      </c>
      <c r="T20" s="142">
        <f t="shared" si="2"/>
        <v>0</v>
      </c>
      <c r="U20" s="120">
        <f>'[1]3 priedas_asignavimai'!U44+'[1]3 priedas_asignavimai'!U84+'[1]3 priedas_asignavimai'!U91+'[1]3 priedas_asignavimai'!U98+'[1]3 priedas_asignavimai'!U105+'[1]3 priedas_asignavimai'!U112+'[1]3 priedas_asignavimai'!U119+'[1]3 priedas_asignavimai'!U126+'[1]3 priedas_asignavimai'!U133+'[1]3 priedas_asignavimai'!U140+'[1]3 priedas_asignavimai'!U147+'[1]3 priedas_asignavimai'!U154</f>
        <v>-177</v>
      </c>
      <c r="V20" s="120">
        <f>'[1]3 priedas_asignavimai'!V44+'[1]3 priedas_asignavimai'!V84+'[1]3 priedas_asignavimai'!V91+'[1]3 priedas_asignavimai'!V98+'[1]3 priedas_asignavimai'!V105+'[1]3 priedas_asignavimai'!V112+'[1]3 priedas_asignavimai'!V119+'[1]3 priedas_asignavimai'!V126+'[1]3 priedas_asignavimai'!V133+'[1]3 priedas_asignavimai'!V140+'[1]3 priedas_asignavimai'!V147+'[1]3 priedas_asignavimai'!V154</f>
        <v>0</v>
      </c>
      <c r="W20" s="120">
        <f>'[1]3 priedas_asignavimai'!W44+'[1]3 priedas_asignavimai'!W84+'[1]3 priedas_asignavimai'!W91+'[1]3 priedas_asignavimai'!W98+'[1]3 priedas_asignavimai'!W105+'[1]3 priedas_asignavimai'!W112+'[1]3 priedas_asignavimai'!W119+'[1]3 priedas_asignavimai'!W126+'[1]3 priedas_asignavimai'!W133+'[1]3 priedas_asignavimai'!W140+'[1]3 priedas_asignavimai'!W147+'[1]3 priedas_asignavimai'!W154</f>
        <v>0</v>
      </c>
      <c r="X20" s="120">
        <f>'[1]3 priedas_asignavimai'!X44+'[1]3 priedas_asignavimai'!X84+'[1]3 priedas_asignavimai'!X91+'[1]3 priedas_asignavimai'!X98+'[1]3 priedas_asignavimai'!X105+'[1]3 priedas_asignavimai'!X112+'[1]3 priedas_asignavimai'!X119+'[1]3 priedas_asignavimai'!X126+'[1]3 priedas_asignavimai'!X133+'[1]3 priedas_asignavimai'!X140+'[1]3 priedas_asignavimai'!X147+'[1]3 priedas_asignavimai'!X154</f>
        <v>0</v>
      </c>
      <c r="Y20" s="120">
        <f>'[1]3 priedas_asignavimai'!Y44+'[1]3 priedas_asignavimai'!Y84+'[1]3 priedas_asignavimai'!Y91+'[1]3 priedas_asignavimai'!Y98+'[1]3 priedas_asignavimai'!Y105+'[1]3 priedas_asignavimai'!Y112+'[1]3 priedas_asignavimai'!Y119+'[1]3 priedas_asignavimai'!Y126+'[1]3 priedas_asignavimai'!Y133+'[1]3 priedas_asignavimai'!Y140+'[1]3 priedas_asignavimai'!Y147+'[1]3 priedas_asignavimai'!Y154</f>
        <v>0</v>
      </c>
      <c r="Z20" s="120">
        <f>'[1]3 priedas_asignavimai'!Z44+'[1]3 priedas_asignavimai'!Z84+'[1]3 priedas_asignavimai'!Z91+'[1]3 priedas_asignavimai'!Z98+'[1]3 priedas_asignavimai'!Z105+'[1]3 priedas_asignavimai'!Z112+'[1]3 priedas_asignavimai'!Z119+'[1]3 priedas_asignavimai'!Z126+'[1]3 priedas_asignavimai'!Z133+'[1]3 priedas_asignavimai'!Z140+'[1]3 priedas_asignavimai'!Z147+'[1]3 priedas_asignavimai'!Z154</f>
        <v>0</v>
      </c>
      <c r="AA20" s="120">
        <f>'[1]3 priedas_asignavimai'!AA44+'[1]3 priedas_asignavimai'!AA84+'[1]3 priedas_asignavimai'!AA91+'[1]3 priedas_asignavimai'!AA98+'[1]3 priedas_asignavimai'!AA105+'[1]3 priedas_asignavimai'!AA112+'[1]3 priedas_asignavimai'!AA119+'[1]3 priedas_asignavimai'!AA126+'[1]3 priedas_asignavimai'!AA133+'[1]3 priedas_asignavimai'!AA140+'[1]3 priedas_asignavimai'!AA147+'[1]3 priedas_asignavimai'!AA154</f>
        <v>0</v>
      </c>
      <c r="AB20" s="120">
        <f>'[1]3 priedas_asignavimai'!AB44+'[1]3 priedas_asignavimai'!AB84+'[1]3 priedas_asignavimai'!AB91+'[1]3 priedas_asignavimai'!AB98+'[1]3 priedas_asignavimai'!AB105+'[1]3 priedas_asignavimai'!AB112+'[1]3 priedas_asignavimai'!AB119+'[1]3 priedas_asignavimai'!AB126+'[1]3 priedas_asignavimai'!AB133+'[1]3 priedas_asignavimai'!AB140+'[1]3 priedas_asignavimai'!AB147+'[1]3 priedas_asignavimai'!AB154</f>
        <v>0</v>
      </c>
      <c r="AC20" s="120">
        <f>'[1]3 priedas_asignavimai'!AC44+'[1]3 priedas_asignavimai'!AC84+'[1]3 priedas_asignavimai'!AC91+'[1]3 priedas_asignavimai'!AC98+'[1]3 priedas_asignavimai'!AC105+'[1]3 priedas_asignavimai'!AC112+'[1]3 priedas_asignavimai'!AC119+'[1]3 priedas_asignavimai'!AC126+'[1]3 priedas_asignavimai'!AC133+'[1]3 priedas_asignavimai'!AC140+'[1]3 priedas_asignavimai'!AC147+'[1]3 priedas_asignavimai'!AC154</f>
        <v>0.5</v>
      </c>
      <c r="AD20" s="120">
        <f>'[1]3 priedas_asignavimai'!AD44+'[1]3 priedas_asignavimai'!AD84+'[1]3 priedas_asignavimai'!AD91+'[1]3 priedas_asignavimai'!AD98+'[1]3 priedas_asignavimai'!AD105+'[1]3 priedas_asignavimai'!AD112+'[1]3 priedas_asignavimai'!AD119+'[1]3 priedas_asignavimai'!AD126+'[1]3 priedas_asignavimai'!AD133+'[1]3 priedas_asignavimai'!AD140+'[1]3 priedas_asignavimai'!AD147+'[1]3 priedas_asignavimai'!AD154</f>
        <v>0</v>
      </c>
      <c r="AE20" s="120">
        <f>'[1]3 priedas_asignavimai'!AE44+'[1]3 priedas_asignavimai'!AE84+'[1]3 priedas_asignavimai'!AE91+'[1]3 priedas_asignavimai'!AE98+'[1]3 priedas_asignavimai'!AE105+'[1]3 priedas_asignavimai'!AE112+'[1]3 priedas_asignavimai'!AE119+'[1]3 priedas_asignavimai'!AE126+'[1]3 priedas_asignavimai'!AE133+'[1]3 priedas_asignavimai'!AE140+'[1]3 priedas_asignavimai'!AE147+'[1]3 priedas_asignavimai'!AE154</f>
        <v>0</v>
      </c>
      <c r="AF20" s="120">
        <f>'[1]3 priedas_asignavimai'!AF44+'[1]3 priedas_asignavimai'!AF84+'[1]3 priedas_asignavimai'!AF91+'[1]3 priedas_asignavimai'!AF98+'[1]3 priedas_asignavimai'!AF105+'[1]3 priedas_asignavimai'!AF112+'[1]3 priedas_asignavimai'!AF119+'[1]3 priedas_asignavimai'!AF126+'[1]3 priedas_asignavimai'!AF133+'[1]3 priedas_asignavimai'!AF140+'[1]3 priedas_asignavimai'!AF147+'[1]3 priedas_asignavimai'!AF154</f>
        <v>0</v>
      </c>
      <c r="AG20" s="120">
        <f>'[1]3 priedas_asignavimai'!AG44+'[1]3 priedas_asignavimai'!AG84+'[1]3 priedas_asignavimai'!AG91+'[1]3 priedas_asignavimai'!AG98+'[1]3 priedas_asignavimai'!AG105+'[1]3 priedas_asignavimai'!AG112+'[1]3 priedas_asignavimai'!AG119+'[1]3 priedas_asignavimai'!AG126+'[1]3 priedas_asignavimai'!AG133+'[1]3 priedas_asignavimai'!AG140+'[1]3 priedas_asignavimai'!AG147+'[1]3 priedas_asignavimai'!AG154</f>
        <v>0</v>
      </c>
      <c r="AH20" s="120">
        <f>'[1]3 priedas_asignavimai'!AH44+'[1]3 priedas_asignavimai'!AH84+'[1]3 priedas_asignavimai'!AH91+'[1]3 priedas_asignavimai'!AH98+'[1]3 priedas_asignavimai'!AH105+'[1]3 priedas_asignavimai'!AH112+'[1]3 priedas_asignavimai'!AH119+'[1]3 priedas_asignavimai'!AH126+'[1]3 priedas_asignavimai'!AH133+'[1]3 priedas_asignavimai'!AH140+'[1]3 priedas_asignavimai'!AH147+'[1]3 priedas_asignavimai'!AH154</f>
        <v>0</v>
      </c>
      <c r="AI20" s="18">
        <f t="shared" ref="AI20:AJ25" si="3">AK20+AM20+AO20+AQ20+AS20+AU20+AW20</f>
        <v>11113.299999999997</v>
      </c>
      <c r="AJ20" s="18">
        <f t="shared" si="3"/>
        <v>13.200000000000001</v>
      </c>
      <c r="AK20" s="5">
        <f t="shared" ref="AK20:AK25" si="4">E20+U20</f>
        <v>3873.4999999999991</v>
      </c>
      <c r="AL20" s="5">
        <f t="shared" si="0"/>
        <v>0</v>
      </c>
      <c r="AM20" s="5">
        <f t="shared" si="0"/>
        <v>0</v>
      </c>
      <c r="AN20" s="5">
        <f t="shared" si="0"/>
        <v>0</v>
      </c>
      <c r="AO20" s="5">
        <f t="shared" si="0"/>
        <v>4008.6</v>
      </c>
      <c r="AP20" s="5">
        <f t="shared" si="0"/>
        <v>6.2</v>
      </c>
      <c r="AQ20" s="5">
        <f t="shared" si="0"/>
        <v>0</v>
      </c>
      <c r="AR20" s="5">
        <f t="shared" si="0"/>
        <v>0</v>
      </c>
      <c r="AS20" s="5">
        <f t="shared" si="0"/>
        <v>502.89999999999992</v>
      </c>
      <c r="AT20" s="5">
        <f t="shared" si="0"/>
        <v>0</v>
      </c>
      <c r="AU20" s="5">
        <f t="shared" si="0"/>
        <v>1046.8</v>
      </c>
      <c r="AV20" s="5">
        <f t="shared" si="0"/>
        <v>6.9</v>
      </c>
      <c r="AW20" s="5">
        <f t="shared" si="0"/>
        <v>1681.4999999999998</v>
      </c>
      <c r="AX20" s="5">
        <f t="shared" si="0"/>
        <v>0.1</v>
      </c>
      <c r="AZ20" s="1"/>
      <c r="BA20" s="1"/>
    </row>
    <row r="21" spans="1:53" s="53" customFormat="1" ht="15" customHeight="1" x14ac:dyDescent="0.25">
      <c r="A21" s="3" t="s">
        <v>10</v>
      </c>
      <c r="B21" s="14" t="s">
        <v>6</v>
      </c>
      <c r="C21" s="142">
        <f t="shared" si="1"/>
        <v>984.2</v>
      </c>
      <c r="D21" s="142">
        <f t="shared" si="1"/>
        <v>349</v>
      </c>
      <c r="E21" s="6">
        <f>'[1]3 priedas_asignavimai'!E49+'[1]3 priedas_asignavimai'!E163</f>
        <v>189.89999999999998</v>
      </c>
      <c r="F21" s="6">
        <f>'[1]3 priedas_asignavimai'!F49+'[1]3 priedas_asignavimai'!F163</f>
        <v>35.200000000000003</v>
      </c>
      <c r="G21" s="6">
        <f>'[1]3 priedas_asignavimai'!G49+'[1]3 priedas_asignavimai'!G163</f>
        <v>436.6</v>
      </c>
      <c r="H21" s="6">
        <f>'[1]3 priedas_asignavimai'!H49+'[1]3 priedas_asignavimai'!H163</f>
        <v>312.8</v>
      </c>
      <c r="I21" s="6">
        <f>'[1]3 priedas_asignavimai'!I49+'[1]3 priedas_asignavimai'!I163</f>
        <v>9</v>
      </c>
      <c r="J21" s="6">
        <f>'[1]3 priedas_asignavimai'!J49+'[1]3 priedas_asignavimai'!J163</f>
        <v>0</v>
      </c>
      <c r="K21" s="6">
        <f>'[1]3 priedas_asignavimai'!K49+'[1]3 priedas_asignavimai'!K163</f>
        <v>0</v>
      </c>
      <c r="L21" s="6">
        <f>'[1]3 priedas_asignavimai'!L49+'[1]3 priedas_asignavimai'!L163</f>
        <v>0</v>
      </c>
      <c r="M21" s="6">
        <f>'[1]3 priedas_asignavimai'!M49+'[1]3 priedas_asignavimai'!M163</f>
        <v>131</v>
      </c>
      <c r="N21" s="6">
        <f>'[1]3 priedas_asignavimai'!N49+'[1]3 priedas_asignavimai'!N163</f>
        <v>1</v>
      </c>
      <c r="O21" s="6">
        <f>'[1]3 priedas_asignavimai'!O49+'[1]3 priedas_asignavimai'!O163</f>
        <v>0</v>
      </c>
      <c r="P21" s="6">
        <f>'[1]3 priedas_asignavimai'!P49+'[1]3 priedas_asignavimai'!P163</f>
        <v>0</v>
      </c>
      <c r="Q21" s="6">
        <f>'[1]3 priedas_asignavimai'!Q49+'[1]3 priedas_asignavimai'!Q163</f>
        <v>217.7</v>
      </c>
      <c r="R21" s="6">
        <f>'[1]3 priedas_asignavimai'!R49+'[1]3 priedas_asignavimai'!R163</f>
        <v>0</v>
      </c>
      <c r="S21" s="142">
        <f t="shared" si="2"/>
        <v>0</v>
      </c>
      <c r="T21" s="142">
        <f t="shared" si="2"/>
        <v>0</v>
      </c>
      <c r="U21" s="120">
        <f>'[1]3 priedas_asignavimai'!U49+'[1]3 priedas_asignavimai'!U163</f>
        <v>0</v>
      </c>
      <c r="V21" s="120">
        <f>'[1]3 priedas_asignavimai'!V49+'[1]3 priedas_asignavimai'!V163</f>
        <v>0</v>
      </c>
      <c r="W21" s="120">
        <f>'[1]3 priedas_asignavimai'!W49+'[1]3 priedas_asignavimai'!W163</f>
        <v>0</v>
      </c>
      <c r="X21" s="120">
        <f>'[1]3 priedas_asignavimai'!X49+'[1]3 priedas_asignavimai'!X163</f>
        <v>0</v>
      </c>
      <c r="Y21" s="120">
        <f>'[1]3 priedas_asignavimai'!Y49+'[1]3 priedas_asignavimai'!Y163</f>
        <v>0</v>
      </c>
      <c r="Z21" s="120">
        <f>'[1]3 priedas_asignavimai'!Z49+'[1]3 priedas_asignavimai'!Z163</f>
        <v>0</v>
      </c>
      <c r="AA21" s="120">
        <f>'[1]3 priedas_asignavimai'!AA49+'[1]3 priedas_asignavimai'!AA163</f>
        <v>0</v>
      </c>
      <c r="AB21" s="120">
        <f>'[1]3 priedas_asignavimai'!AB49+'[1]3 priedas_asignavimai'!AB163</f>
        <v>0</v>
      </c>
      <c r="AC21" s="120">
        <f>'[1]3 priedas_asignavimai'!AC49+'[1]3 priedas_asignavimai'!AC163</f>
        <v>0</v>
      </c>
      <c r="AD21" s="120">
        <f>'[1]3 priedas_asignavimai'!AD49+'[1]3 priedas_asignavimai'!AD163</f>
        <v>0</v>
      </c>
      <c r="AE21" s="120">
        <f>'[1]3 priedas_asignavimai'!AE49+'[1]3 priedas_asignavimai'!AE163</f>
        <v>0</v>
      </c>
      <c r="AF21" s="120">
        <f>'[1]3 priedas_asignavimai'!AF49+'[1]3 priedas_asignavimai'!AF163</f>
        <v>0</v>
      </c>
      <c r="AG21" s="120">
        <f>'[1]3 priedas_asignavimai'!AG49+'[1]3 priedas_asignavimai'!AG163</f>
        <v>0</v>
      </c>
      <c r="AH21" s="120">
        <f>'[1]3 priedas_asignavimai'!AH49+'[1]3 priedas_asignavimai'!AH163</f>
        <v>0</v>
      </c>
      <c r="AI21" s="18">
        <f t="shared" si="3"/>
        <v>984.2</v>
      </c>
      <c r="AJ21" s="18">
        <f t="shared" si="3"/>
        <v>349</v>
      </c>
      <c r="AK21" s="5">
        <f t="shared" si="4"/>
        <v>189.89999999999998</v>
      </c>
      <c r="AL21" s="5">
        <f t="shared" si="0"/>
        <v>35.200000000000003</v>
      </c>
      <c r="AM21" s="5">
        <f t="shared" si="0"/>
        <v>436.6</v>
      </c>
      <c r="AN21" s="5">
        <f t="shared" si="0"/>
        <v>312.8</v>
      </c>
      <c r="AO21" s="5">
        <f t="shared" si="0"/>
        <v>9</v>
      </c>
      <c r="AP21" s="5">
        <f t="shared" si="0"/>
        <v>0</v>
      </c>
      <c r="AQ21" s="5">
        <f t="shared" si="0"/>
        <v>0</v>
      </c>
      <c r="AR21" s="5">
        <f t="shared" si="0"/>
        <v>0</v>
      </c>
      <c r="AS21" s="5">
        <f t="shared" si="0"/>
        <v>131</v>
      </c>
      <c r="AT21" s="5">
        <f t="shared" si="0"/>
        <v>1</v>
      </c>
      <c r="AU21" s="5">
        <f t="shared" si="0"/>
        <v>0</v>
      </c>
      <c r="AV21" s="5">
        <f t="shared" si="0"/>
        <v>0</v>
      </c>
      <c r="AW21" s="5">
        <f t="shared" si="0"/>
        <v>217.7</v>
      </c>
      <c r="AX21" s="5">
        <f t="shared" si="0"/>
        <v>0</v>
      </c>
      <c r="AZ21" s="1"/>
      <c r="BA21" s="1"/>
    </row>
    <row r="22" spans="1:53" s="53" customFormat="1" ht="15" customHeight="1" x14ac:dyDescent="0.25">
      <c r="A22" s="3" t="s">
        <v>11</v>
      </c>
      <c r="B22" s="14" t="s">
        <v>59</v>
      </c>
      <c r="C22" s="142">
        <f t="shared" si="1"/>
        <v>27773.899999999998</v>
      </c>
      <c r="D22" s="142">
        <f t="shared" si="1"/>
        <v>20068.499999999996</v>
      </c>
      <c r="E22" s="6">
        <f>'[1]3 priedas_asignavimai'!E50+'[1]3 priedas_asignavimai'!E168+'[1]3 priedas_asignavimai'!E172+'[1]3 priedas_asignavimai'!E178+'[1]3 priedas_asignavimai'!E182+'[1]3 priedas_asignavimai'!E190+'[1]3 priedas_asignavimai'!E193+'[1]3 priedas_asignavimai'!E198+'[1]3 priedas_asignavimai'!E204+'[1]3 priedas_asignavimai'!E209+'[1]3 priedas_asignavimai'!E214+'[1]3 priedas_asignavimai'!E220+'[1]3 priedas_asignavimai'!E224+'[1]3 priedas_asignavimai'!E229+'[1]3 priedas_asignavimai'!E234+'[1]3 priedas_asignavimai'!E239+'[1]3 priedas_asignavimai'!E243+'[1]3 priedas_asignavimai'!E248+'[1]3 priedas_asignavimai'!E254+'[1]3 priedas_asignavimai'!E259+'[1]3 priedas_asignavimai'!E265+'[1]3 priedas_asignavimai'!E268+'[1]3 priedas_asignavimai'!E270</f>
        <v>9972.4</v>
      </c>
      <c r="F22" s="6">
        <f>'[1]3 priedas_asignavimai'!F50+'[1]3 priedas_asignavimai'!F168+'[1]3 priedas_asignavimai'!F172+'[1]3 priedas_asignavimai'!F178+'[1]3 priedas_asignavimai'!F182+'[1]3 priedas_asignavimai'!F190+'[1]3 priedas_asignavimai'!F193+'[1]3 priedas_asignavimai'!F198+'[1]3 priedas_asignavimai'!F204+'[1]3 priedas_asignavimai'!F209+'[1]3 priedas_asignavimai'!F214+'[1]3 priedas_asignavimai'!F220+'[1]3 priedas_asignavimai'!F224+'[1]3 priedas_asignavimai'!F229+'[1]3 priedas_asignavimai'!F234+'[1]3 priedas_asignavimai'!F239+'[1]3 priedas_asignavimai'!F243+'[1]3 priedas_asignavimai'!F248+'[1]3 priedas_asignavimai'!F254+'[1]3 priedas_asignavimai'!F259+'[1]3 priedas_asignavimai'!F265+'[1]3 priedas_asignavimai'!F268+'[1]3 priedas_asignavimai'!F270</f>
        <v>6598.7</v>
      </c>
      <c r="G22" s="6">
        <f>'[1]3 priedas_asignavimai'!G50+'[1]3 priedas_asignavimai'!G168+'[1]3 priedas_asignavimai'!G172+'[1]3 priedas_asignavimai'!G178+'[1]3 priedas_asignavimai'!G182+'[1]3 priedas_asignavimai'!G190+'[1]3 priedas_asignavimai'!G193+'[1]3 priedas_asignavimai'!G198+'[1]3 priedas_asignavimai'!G204+'[1]3 priedas_asignavimai'!G209+'[1]3 priedas_asignavimai'!G214+'[1]3 priedas_asignavimai'!G220+'[1]3 priedas_asignavimai'!G224+'[1]3 priedas_asignavimai'!G229+'[1]3 priedas_asignavimai'!G234+'[1]3 priedas_asignavimai'!G239+'[1]3 priedas_asignavimai'!G243+'[1]3 priedas_asignavimai'!G248+'[1]3 priedas_asignavimai'!G254+'[1]3 priedas_asignavimai'!G259+'[1]3 priedas_asignavimai'!G265+'[1]3 priedas_asignavimai'!G268+'[1]3 priedas_asignavimai'!G270</f>
        <v>0</v>
      </c>
      <c r="H22" s="6">
        <f>'[1]3 priedas_asignavimai'!H50+'[1]3 priedas_asignavimai'!H168+'[1]3 priedas_asignavimai'!H172+'[1]3 priedas_asignavimai'!H178+'[1]3 priedas_asignavimai'!H182+'[1]3 priedas_asignavimai'!H190+'[1]3 priedas_asignavimai'!H193+'[1]3 priedas_asignavimai'!H198+'[1]3 priedas_asignavimai'!H204+'[1]3 priedas_asignavimai'!H209+'[1]3 priedas_asignavimai'!H214+'[1]3 priedas_asignavimai'!H220+'[1]3 priedas_asignavimai'!H224+'[1]3 priedas_asignavimai'!H229+'[1]3 priedas_asignavimai'!H234+'[1]3 priedas_asignavimai'!H239+'[1]3 priedas_asignavimai'!H243+'[1]3 priedas_asignavimai'!H248+'[1]3 priedas_asignavimai'!H254+'[1]3 priedas_asignavimai'!H259+'[1]3 priedas_asignavimai'!H265+'[1]3 priedas_asignavimai'!H268+'[1]3 priedas_asignavimai'!H270</f>
        <v>0</v>
      </c>
      <c r="I22" s="6">
        <f>'[1]3 priedas_asignavimai'!I50+'[1]3 priedas_asignavimai'!I168+'[1]3 priedas_asignavimai'!I172+'[1]3 priedas_asignavimai'!I178+'[1]3 priedas_asignavimai'!I182+'[1]3 priedas_asignavimai'!I190+'[1]3 priedas_asignavimai'!I193+'[1]3 priedas_asignavimai'!I198+'[1]3 priedas_asignavimai'!I204+'[1]3 priedas_asignavimai'!I209+'[1]3 priedas_asignavimai'!I214+'[1]3 priedas_asignavimai'!I220+'[1]3 priedas_asignavimai'!I224+'[1]3 priedas_asignavimai'!I229+'[1]3 priedas_asignavimai'!I234+'[1]3 priedas_asignavimai'!I239+'[1]3 priedas_asignavimai'!I243+'[1]3 priedas_asignavimai'!I248+'[1]3 priedas_asignavimai'!I254+'[1]3 priedas_asignavimai'!I259+'[1]3 priedas_asignavimai'!I265+'[1]3 priedas_asignavimai'!I268+'[1]3 priedas_asignavimai'!I270</f>
        <v>2227.7000000000003</v>
      </c>
      <c r="J22" s="6">
        <f>'[1]3 priedas_asignavimai'!J50+'[1]3 priedas_asignavimai'!J168+'[1]3 priedas_asignavimai'!J172+'[1]3 priedas_asignavimai'!J178+'[1]3 priedas_asignavimai'!J182+'[1]3 priedas_asignavimai'!J190+'[1]3 priedas_asignavimai'!J193+'[1]3 priedas_asignavimai'!J198+'[1]3 priedas_asignavimai'!J204+'[1]3 priedas_asignavimai'!J209+'[1]3 priedas_asignavimai'!J214+'[1]3 priedas_asignavimai'!J220+'[1]3 priedas_asignavimai'!J224+'[1]3 priedas_asignavimai'!J229+'[1]3 priedas_asignavimai'!J234+'[1]3 priedas_asignavimai'!J239+'[1]3 priedas_asignavimai'!J243+'[1]3 priedas_asignavimai'!J248+'[1]3 priedas_asignavimai'!J254+'[1]3 priedas_asignavimai'!J259+'[1]3 priedas_asignavimai'!J265+'[1]3 priedas_asignavimai'!J268+'[1]3 priedas_asignavimai'!J270</f>
        <v>731.7</v>
      </c>
      <c r="K22" s="6">
        <f>'[1]3 priedas_asignavimai'!K50+'[1]3 priedas_asignavimai'!K168+'[1]3 priedas_asignavimai'!K172+'[1]3 priedas_asignavimai'!K178+'[1]3 priedas_asignavimai'!K182+'[1]3 priedas_asignavimai'!K190+'[1]3 priedas_asignavimai'!K193+'[1]3 priedas_asignavimai'!K198+'[1]3 priedas_asignavimai'!K204+'[1]3 priedas_asignavimai'!K209+'[1]3 priedas_asignavimai'!K214+'[1]3 priedas_asignavimai'!K220+'[1]3 priedas_asignavimai'!K224+'[1]3 priedas_asignavimai'!K229+'[1]3 priedas_asignavimai'!K234+'[1]3 priedas_asignavimai'!K239+'[1]3 priedas_asignavimai'!K243+'[1]3 priedas_asignavimai'!K248+'[1]3 priedas_asignavimai'!K254+'[1]3 priedas_asignavimai'!K259+'[1]3 priedas_asignavimai'!K265+'[1]3 priedas_asignavimai'!K268+'[1]3 priedas_asignavimai'!K270</f>
        <v>13456.199999999995</v>
      </c>
      <c r="L22" s="6">
        <f>'[1]3 priedas_asignavimai'!L50+'[1]3 priedas_asignavimai'!L168+'[1]3 priedas_asignavimai'!L172+'[1]3 priedas_asignavimai'!L178+'[1]3 priedas_asignavimai'!L182+'[1]3 priedas_asignavimai'!L190+'[1]3 priedas_asignavimai'!L193+'[1]3 priedas_asignavimai'!L198+'[1]3 priedas_asignavimai'!L204+'[1]3 priedas_asignavimai'!L209+'[1]3 priedas_asignavimai'!L214+'[1]3 priedas_asignavimai'!L220+'[1]3 priedas_asignavimai'!L224+'[1]3 priedas_asignavimai'!L229+'[1]3 priedas_asignavimai'!L234+'[1]3 priedas_asignavimai'!L239+'[1]3 priedas_asignavimai'!L243+'[1]3 priedas_asignavimai'!L248+'[1]3 priedas_asignavimai'!L254+'[1]3 priedas_asignavimai'!L259+'[1]3 priedas_asignavimai'!L265+'[1]3 priedas_asignavimai'!L268+'[1]3 priedas_asignavimai'!L270</f>
        <v>12684.3</v>
      </c>
      <c r="M22" s="6">
        <f>'[1]3 priedas_asignavimai'!M50+'[1]3 priedas_asignavimai'!M168+'[1]3 priedas_asignavimai'!M172+'[1]3 priedas_asignavimai'!M178+'[1]3 priedas_asignavimai'!M182+'[1]3 priedas_asignavimai'!M190+'[1]3 priedas_asignavimai'!M193+'[1]3 priedas_asignavimai'!M198+'[1]3 priedas_asignavimai'!M204+'[1]3 priedas_asignavimai'!M209+'[1]3 priedas_asignavimai'!M214+'[1]3 priedas_asignavimai'!M220+'[1]3 priedas_asignavimai'!M224+'[1]3 priedas_asignavimai'!M229+'[1]3 priedas_asignavimai'!M234+'[1]3 priedas_asignavimai'!M239+'[1]3 priedas_asignavimai'!M243+'[1]3 priedas_asignavimai'!M248+'[1]3 priedas_asignavimai'!M254+'[1]3 priedas_asignavimai'!M259+'[1]3 priedas_asignavimai'!M265+'[1]3 priedas_asignavimai'!M268+'[1]3 priedas_asignavimai'!M270</f>
        <v>668.4</v>
      </c>
      <c r="N22" s="6">
        <f>'[1]3 priedas_asignavimai'!N50+'[1]3 priedas_asignavimai'!N168+'[1]3 priedas_asignavimai'!N172+'[1]3 priedas_asignavimai'!N178+'[1]3 priedas_asignavimai'!N182+'[1]3 priedas_asignavimai'!N190+'[1]3 priedas_asignavimai'!N193+'[1]3 priedas_asignavimai'!N198+'[1]3 priedas_asignavimai'!N204+'[1]3 priedas_asignavimai'!N209+'[1]3 priedas_asignavimai'!N214+'[1]3 priedas_asignavimai'!N220+'[1]3 priedas_asignavimai'!N224+'[1]3 priedas_asignavimai'!N229+'[1]3 priedas_asignavimai'!N234+'[1]3 priedas_asignavimai'!N239+'[1]3 priedas_asignavimai'!N243+'[1]3 priedas_asignavimai'!N248+'[1]3 priedas_asignavimai'!N254+'[1]3 priedas_asignavimai'!N259+'[1]3 priedas_asignavimai'!N265+'[1]3 priedas_asignavimai'!N268+'[1]3 priedas_asignavimai'!N270</f>
        <v>48</v>
      </c>
      <c r="O22" s="6">
        <f>'[1]3 priedas_asignavimai'!O50+'[1]3 priedas_asignavimai'!O168+'[1]3 priedas_asignavimai'!O172+'[1]3 priedas_asignavimai'!O178+'[1]3 priedas_asignavimai'!O182+'[1]3 priedas_asignavimai'!O190+'[1]3 priedas_asignavimai'!O193+'[1]3 priedas_asignavimai'!O198+'[1]3 priedas_asignavimai'!O204+'[1]3 priedas_asignavimai'!O209+'[1]3 priedas_asignavimai'!O214+'[1]3 priedas_asignavimai'!O220+'[1]3 priedas_asignavimai'!O224+'[1]3 priedas_asignavimai'!O229+'[1]3 priedas_asignavimai'!O234+'[1]3 priedas_asignavimai'!O239+'[1]3 priedas_asignavimai'!O243+'[1]3 priedas_asignavimai'!O248+'[1]3 priedas_asignavimai'!O254+'[1]3 priedas_asignavimai'!O259+'[1]3 priedas_asignavimai'!O265+'[1]3 priedas_asignavimai'!O268+'[1]3 priedas_asignavimai'!O270</f>
        <v>785.9</v>
      </c>
      <c r="P22" s="6">
        <f>'[1]3 priedas_asignavimai'!P50+'[1]3 priedas_asignavimai'!P168+'[1]3 priedas_asignavimai'!P172+'[1]3 priedas_asignavimai'!P178+'[1]3 priedas_asignavimai'!P182+'[1]3 priedas_asignavimai'!P190+'[1]3 priedas_asignavimai'!P193+'[1]3 priedas_asignavimai'!P198+'[1]3 priedas_asignavimai'!P204+'[1]3 priedas_asignavimai'!P209+'[1]3 priedas_asignavimai'!P214+'[1]3 priedas_asignavimai'!P220+'[1]3 priedas_asignavimai'!P224+'[1]3 priedas_asignavimai'!P229+'[1]3 priedas_asignavimai'!P234+'[1]3 priedas_asignavimai'!P239+'[1]3 priedas_asignavimai'!P243+'[1]3 priedas_asignavimai'!P248+'[1]3 priedas_asignavimai'!P254+'[1]3 priedas_asignavimai'!P259+'[1]3 priedas_asignavimai'!P265+'[1]3 priedas_asignavimai'!P268+'[1]3 priedas_asignavimai'!P270</f>
        <v>0</v>
      </c>
      <c r="Q22" s="6">
        <f>'[1]3 priedas_asignavimai'!Q50+'[1]3 priedas_asignavimai'!Q168+'[1]3 priedas_asignavimai'!Q172+'[1]3 priedas_asignavimai'!Q178+'[1]3 priedas_asignavimai'!Q182+'[1]3 priedas_asignavimai'!Q190+'[1]3 priedas_asignavimai'!Q193+'[1]3 priedas_asignavimai'!Q198+'[1]3 priedas_asignavimai'!Q204+'[1]3 priedas_asignavimai'!Q209+'[1]3 priedas_asignavimai'!Q214+'[1]3 priedas_asignavimai'!Q220+'[1]3 priedas_asignavimai'!Q224+'[1]3 priedas_asignavimai'!Q229+'[1]3 priedas_asignavimai'!Q234+'[1]3 priedas_asignavimai'!Q239+'[1]3 priedas_asignavimai'!Q243+'[1]3 priedas_asignavimai'!Q248+'[1]3 priedas_asignavimai'!Q254+'[1]3 priedas_asignavimai'!Q259+'[1]3 priedas_asignavimai'!Q265+'[1]3 priedas_asignavimai'!Q268+'[1]3 priedas_asignavimai'!Q270</f>
        <v>663.3</v>
      </c>
      <c r="R22" s="6">
        <f>'[1]3 priedas_asignavimai'!R50+'[1]3 priedas_asignavimai'!R168+'[1]3 priedas_asignavimai'!R172+'[1]3 priedas_asignavimai'!R178+'[1]3 priedas_asignavimai'!R182+'[1]3 priedas_asignavimai'!R190+'[1]3 priedas_asignavimai'!R193+'[1]3 priedas_asignavimai'!R198+'[1]3 priedas_asignavimai'!R204+'[1]3 priedas_asignavimai'!R209+'[1]3 priedas_asignavimai'!R214+'[1]3 priedas_asignavimai'!R220+'[1]3 priedas_asignavimai'!R224+'[1]3 priedas_asignavimai'!R229+'[1]3 priedas_asignavimai'!R234+'[1]3 priedas_asignavimai'!R239+'[1]3 priedas_asignavimai'!R243+'[1]3 priedas_asignavimai'!R248+'[1]3 priedas_asignavimai'!R254+'[1]3 priedas_asignavimai'!R259+'[1]3 priedas_asignavimai'!R265+'[1]3 priedas_asignavimai'!R268+'[1]3 priedas_asignavimai'!R270</f>
        <v>5.8</v>
      </c>
      <c r="S22" s="142">
        <f t="shared" si="2"/>
        <v>117.80000000000001</v>
      </c>
      <c r="T22" s="142">
        <f t="shared" si="2"/>
        <v>-138.59999999999991</v>
      </c>
      <c r="U22" s="120">
        <f>'[1]3 priedas_asignavimai'!U50+'[1]3 priedas_asignavimai'!U168+'[1]3 priedas_asignavimai'!U172+'[1]3 priedas_asignavimai'!U178+'[1]3 priedas_asignavimai'!U182+'[1]3 priedas_asignavimai'!U190+'[1]3 priedas_asignavimai'!U193+'[1]3 priedas_asignavimai'!U198+'[1]3 priedas_asignavimai'!U204+'[1]3 priedas_asignavimai'!U209+'[1]3 priedas_asignavimai'!U214+'[1]3 priedas_asignavimai'!U220+'[1]3 priedas_asignavimai'!U224+'[1]3 priedas_asignavimai'!U229+'[1]3 priedas_asignavimai'!U234+'[1]3 priedas_asignavimai'!U239+'[1]3 priedas_asignavimai'!U243+'[1]3 priedas_asignavimai'!U248+'[1]3 priedas_asignavimai'!U254+'[1]3 priedas_asignavimai'!U259+'[1]3 priedas_asignavimai'!U265+'[1]3 priedas_asignavimai'!U268+'[1]3 priedas_asignavimai'!U270</f>
        <v>185</v>
      </c>
      <c r="V22" s="120">
        <f>'[1]3 priedas_asignavimai'!V50+'[1]3 priedas_asignavimai'!V168+'[1]3 priedas_asignavimai'!V172+'[1]3 priedas_asignavimai'!V178+'[1]3 priedas_asignavimai'!V182+'[1]3 priedas_asignavimai'!V190+'[1]3 priedas_asignavimai'!V193+'[1]3 priedas_asignavimai'!V198+'[1]3 priedas_asignavimai'!V204+'[1]3 priedas_asignavimai'!V209+'[1]3 priedas_asignavimai'!V214+'[1]3 priedas_asignavimai'!V220+'[1]3 priedas_asignavimai'!V224+'[1]3 priedas_asignavimai'!V229+'[1]3 priedas_asignavimai'!V234+'[1]3 priedas_asignavimai'!V239+'[1]3 priedas_asignavimai'!V243+'[1]3 priedas_asignavimai'!V248+'[1]3 priedas_asignavimai'!V254+'[1]3 priedas_asignavimai'!V259+'[1]3 priedas_asignavimai'!V265+'[1]3 priedas_asignavimai'!V268+'[1]3 priedas_asignavimai'!V270</f>
        <v>6</v>
      </c>
      <c r="W22" s="120">
        <f>'[1]3 priedas_asignavimai'!W50+'[1]3 priedas_asignavimai'!W168+'[1]3 priedas_asignavimai'!W172+'[1]3 priedas_asignavimai'!W178+'[1]3 priedas_asignavimai'!W182+'[1]3 priedas_asignavimai'!W190+'[1]3 priedas_asignavimai'!W193+'[1]3 priedas_asignavimai'!W198+'[1]3 priedas_asignavimai'!W204+'[1]3 priedas_asignavimai'!W209+'[1]3 priedas_asignavimai'!W214+'[1]3 priedas_asignavimai'!W220+'[1]3 priedas_asignavimai'!W224+'[1]3 priedas_asignavimai'!W229+'[1]3 priedas_asignavimai'!W234+'[1]3 priedas_asignavimai'!W239+'[1]3 priedas_asignavimai'!W243+'[1]3 priedas_asignavimai'!W248+'[1]3 priedas_asignavimai'!W254+'[1]3 priedas_asignavimai'!W259+'[1]3 priedas_asignavimai'!W265+'[1]3 priedas_asignavimai'!W268+'[1]3 priedas_asignavimai'!W270</f>
        <v>0</v>
      </c>
      <c r="X22" s="120">
        <f>'[1]3 priedas_asignavimai'!X50+'[1]3 priedas_asignavimai'!X168+'[1]3 priedas_asignavimai'!X172+'[1]3 priedas_asignavimai'!X178+'[1]3 priedas_asignavimai'!X182+'[1]3 priedas_asignavimai'!X190+'[1]3 priedas_asignavimai'!X193+'[1]3 priedas_asignavimai'!X198+'[1]3 priedas_asignavimai'!X204+'[1]3 priedas_asignavimai'!X209+'[1]3 priedas_asignavimai'!X214+'[1]3 priedas_asignavimai'!X220+'[1]3 priedas_asignavimai'!X224+'[1]3 priedas_asignavimai'!X229+'[1]3 priedas_asignavimai'!X234+'[1]3 priedas_asignavimai'!X239+'[1]3 priedas_asignavimai'!X243+'[1]3 priedas_asignavimai'!X248+'[1]3 priedas_asignavimai'!X254+'[1]3 priedas_asignavimai'!X259+'[1]3 priedas_asignavimai'!X265+'[1]3 priedas_asignavimai'!X268+'[1]3 priedas_asignavimai'!X270</f>
        <v>0</v>
      </c>
      <c r="Y22" s="120">
        <f>'[1]3 priedas_asignavimai'!Y50+'[1]3 priedas_asignavimai'!Y168+'[1]3 priedas_asignavimai'!Y172+'[1]3 priedas_asignavimai'!Y178+'[1]3 priedas_asignavimai'!Y182+'[1]3 priedas_asignavimai'!Y190+'[1]3 priedas_asignavimai'!Y193+'[1]3 priedas_asignavimai'!Y198+'[1]3 priedas_asignavimai'!Y204+'[1]3 priedas_asignavimai'!Y209+'[1]3 priedas_asignavimai'!Y214+'[1]3 priedas_asignavimai'!Y220+'[1]3 priedas_asignavimai'!Y224+'[1]3 priedas_asignavimai'!Y229+'[1]3 priedas_asignavimai'!Y234+'[1]3 priedas_asignavimai'!Y239+'[1]3 priedas_asignavimai'!Y243+'[1]3 priedas_asignavimai'!Y248+'[1]3 priedas_asignavimai'!Y254+'[1]3 priedas_asignavimai'!Y259+'[1]3 priedas_asignavimai'!Y265+'[1]3 priedas_asignavimai'!Y268+'[1]3 priedas_asignavimai'!Y270</f>
        <v>16.099999999999998</v>
      </c>
      <c r="Z22" s="120">
        <f>'[1]3 priedas_asignavimai'!Z50+'[1]3 priedas_asignavimai'!Z168+'[1]3 priedas_asignavimai'!Z172+'[1]3 priedas_asignavimai'!Z178+'[1]3 priedas_asignavimai'!Z182+'[1]3 priedas_asignavimai'!Z190+'[1]3 priedas_asignavimai'!Z193+'[1]3 priedas_asignavimai'!Z198+'[1]3 priedas_asignavimai'!Z204+'[1]3 priedas_asignavimai'!Z209+'[1]3 priedas_asignavimai'!Z214+'[1]3 priedas_asignavimai'!Z220+'[1]3 priedas_asignavimai'!Z224+'[1]3 priedas_asignavimai'!Z229+'[1]3 priedas_asignavimai'!Z234+'[1]3 priedas_asignavimai'!Z239+'[1]3 priedas_asignavimai'!Z243+'[1]3 priedas_asignavimai'!Z248+'[1]3 priedas_asignavimai'!Z254+'[1]3 priedas_asignavimai'!Z259+'[1]3 priedas_asignavimai'!Z265+'[1]3 priedas_asignavimai'!Z268+'[1]3 priedas_asignavimai'!Z270</f>
        <v>11.700000000000001</v>
      </c>
      <c r="AA22" s="120">
        <f>'[1]3 priedas_asignavimai'!AA50+'[1]3 priedas_asignavimai'!AA168+'[1]3 priedas_asignavimai'!AA172+'[1]3 priedas_asignavimai'!AA178+'[1]3 priedas_asignavimai'!AA182+'[1]3 priedas_asignavimai'!AA190+'[1]3 priedas_asignavimai'!AA193+'[1]3 priedas_asignavimai'!AA198+'[1]3 priedas_asignavimai'!AA204+'[1]3 priedas_asignavimai'!AA209+'[1]3 priedas_asignavimai'!AA214+'[1]3 priedas_asignavimai'!AA220+'[1]3 priedas_asignavimai'!AA224+'[1]3 priedas_asignavimai'!AA229+'[1]3 priedas_asignavimai'!AA234+'[1]3 priedas_asignavimai'!AA239+'[1]3 priedas_asignavimai'!AA243+'[1]3 priedas_asignavimai'!AA248+'[1]3 priedas_asignavimai'!AA254+'[1]3 priedas_asignavimai'!AA259+'[1]3 priedas_asignavimai'!AA265+'[1]3 priedas_asignavimai'!AA268+'[1]3 priedas_asignavimai'!AA270</f>
        <v>-143.49999999999997</v>
      </c>
      <c r="AB22" s="120">
        <f>'[1]3 priedas_asignavimai'!AB50+'[1]3 priedas_asignavimai'!AB168+'[1]3 priedas_asignavimai'!AB172+'[1]3 priedas_asignavimai'!AB178+'[1]3 priedas_asignavimai'!AB182+'[1]3 priedas_asignavimai'!AB190+'[1]3 priedas_asignavimai'!AB193+'[1]3 priedas_asignavimai'!AB198+'[1]3 priedas_asignavimai'!AB204+'[1]3 priedas_asignavimai'!AB209+'[1]3 priedas_asignavimai'!AB214+'[1]3 priedas_asignavimai'!AB220+'[1]3 priedas_asignavimai'!AB224+'[1]3 priedas_asignavimai'!AB229+'[1]3 priedas_asignavimai'!AB234+'[1]3 priedas_asignavimai'!AB239+'[1]3 priedas_asignavimai'!AB243+'[1]3 priedas_asignavimai'!AB248+'[1]3 priedas_asignavimai'!AB254+'[1]3 priedas_asignavimai'!AB259+'[1]3 priedas_asignavimai'!AB265+'[1]3 priedas_asignavimai'!AB268+'[1]3 priedas_asignavimai'!AB270</f>
        <v>-156.29999999999993</v>
      </c>
      <c r="AC22" s="120">
        <f>'[1]3 priedas_asignavimai'!AC50+'[1]3 priedas_asignavimai'!AC168+'[1]3 priedas_asignavimai'!AC172+'[1]3 priedas_asignavimai'!AC178+'[1]3 priedas_asignavimai'!AC182+'[1]3 priedas_asignavimai'!AC190+'[1]3 priedas_asignavimai'!AC193+'[1]3 priedas_asignavimai'!AC198+'[1]3 priedas_asignavimai'!AC204+'[1]3 priedas_asignavimai'!AC209+'[1]3 priedas_asignavimai'!AC214+'[1]3 priedas_asignavimai'!AC220+'[1]3 priedas_asignavimai'!AC224+'[1]3 priedas_asignavimai'!AC229+'[1]3 priedas_asignavimai'!AC234+'[1]3 priedas_asignavimai'!AC239+'[1]3 priedas_asignavimai'!AC243+'[1]3 priedas_asignavimai'!AC248+'[1]3 priedas_asignavimai'!AC254+'[1]3 priedas_asignavimai'!AC259+'[1]3 priedas_asignavimai'!AC265+'[1]3 priedas_asignavimai'!AC268+'[1]3 priedas_asignavimai'!AC270</f>
        <v>0</v>
      </c>
      <c r="AD22" s="120">
        <f>'[1]3 priedas_asignavimai'!AD50+'[1]3 priedas_asignavimai'!AD168+'[1]3 priedas_asignavimai'!AD172+'[1]3 priedas_asignavimai'!AD178+'[1]3 priedas_asignavimai'!AD182+'[1]3 priedas_asignavimai'!AD190+'[1]3 priedas_asignavimai'!AD193+'[1]3 priedas_asignavimai'!AD198+'[1]3 priedas_asignavimai'!AD204+'[1]3 priedas_asignavimai'!AD209+'[1]3 priedas_asignavimai'!AD214+'[1]3 priedas_asignavimai'!AD220+'[1]3 priedas_asignavimai'!AD224+'[1]3 priedas_asignavimai'!AD229+'[1]3 priedas_asignavimai'!AD234+'[1]3 priedas_asignavimai'!AD239+'[1]3 priedas_asignavimai'!AD243+'[1]3 priedas_asignavimai'!AD248+'[1]3 priedas_asignavimai'!AD254+'[1]3 priedas_asignavimai'!AD259+'[1]3 priedas_asignavimai'!AD265+'[1]3 priedas_asignavimai'!AD268+'[1]3 priedas_asignavimai'!AD270</f>
        <v>0</v>
      </c>
      <c r="AE22" s="120">
        <f>'[1]3 priedas_asignavimai'!AE50+'[1]3 priedas_asignavimai'!AE168+'[1]3 priedas_asignavimai'!AE172+'[1]3 priedas_asignavimai'!AE178+'[1]3 priedas_asignavimai'!AE182+'[1]3 priedas_asignavimai'!AE190+'[1]3 priedas_asignavimai'!AE193+'[1]3 priedas_asignavimai'!AE198+'[1]3 priedas_asignavimai'!AE204+'[1]3 priedas_asignavimai'!AE209+'[1]3 priedas_asignavimai'!AE214+'[1]3 priedas_asignavimai'!AE220+'[1]3 priedas_asignavimai'!AE224+'[1]3 priedas_asignavimai'!AE229+'[1]3 priedas_asignavimai'!AE234+'[1]3 priedas_asignavimai'!AE239+'[1]3 priedas_asignavimai'!AE243+'[1]3 priedas_asignavimai'!AE248+'[1]3 priedas_asignavimai'!AE254+'[1]3 priedas_asignavimai'!AE259+'[1]3 priedas_asignavimai'!AE265+'[1]3 priedas_asignavimai'!AE268+'[1]3 priedas_asignavimai'!AE270</f>
        <v>0</v>
      </c>
      <c r="AF22" s="120">
        <f>'[1]3 priedas_asignavimai'!AF50+'[1]3 priedas_asignavimai'!AF168+'[1]3 priedas_asignavimai'!AF172+'[1]3 priedas_asignavimai'!AF178+'[1]3 priedas_asignavimai'!AF182+'[1]3 priedas_asignavimai'!AF190+'[1]3 priedas_asignavimai'!AF193+'[1]3 priedas_asignavimai'!AF198+'[1]3 priedas_asignavimai'!AF204+'[1]3 priedas_asignavimai'!AF209+'[1]3 priedas_asignavimai'!AF214+'[1]3 priedas_asignavimai'!AF220+'[1]3 priedas_asignavimai'!AF224+'[1]3 priedas_asignavimai'!AF229+'[1]3 priedas_asignavimai'!AF234+'[1]3 priedas_asignavimai'!AF239+'[1]3 priedas_asignavimai'!AF243+'[1]3 priedas_asignavimai'!AF248+'[1]3 priedas_asignavimai'!AF254+'[1]3 priedas_asignavimai'!AF259+'[1]3 priedas_asignavimai'!AF265+'[1]3 priedas_asignavimai'!AF268+'[1]3 priedas_asignavimai'!AF270</f>
        <v>0</v>
      </c>
      <c r="AG22" s="120">
        <f>'[1]3 priedas_asignavimai'!AG50+'[1]3 priedas_asignavimai'!AG168+'[1]3 priedas_asignavimai'!AG172+'[1]3 priedas_asignavimai'!AG178+'[1]3 priedas_asignavimai'!AG182+'[1]3 priedas_asignavimai'!AG190+'[1]3 priedas_asignavimai'!AG193+'[1]3 priedas_asignavimai'!AG198+'[1]3 priedas_asignavimai'!AG204+'[1]3 priedas_asignavimai'!AG209+'[1]3 priedas_asignavimai'!AG214+'[1]3 priedas_asignavimai'!AG220+'[1]3 priedas_asignavimai'!AG224+'[1]3 priedas_asignavimai'!AG229+'[1]3 priedas_asignavimai'!AG234+'[1]3 priedas_asignavimai'!AG239+'[1]3 priedas_asignavimai'!AG243+'[1]3 priedas_asignavimai'!AG248+'[1]3 priedas_asignavimai'!AG254+'[1]3 priedas_asignavimai'!AG259+'[1]3 priedas_asignavimai'!AG265+'[1]3 priedas_asignavimai'!AG268+'[1]3 priedas_asignavimai'!AG270</f>
        <v>60.199999999999996</v>
      </c>
      <c r="AH22" s="120">
        <f>'[1]3 priedas_asignavimai'!AH50+'[1]3 priedas_asignavimai'!AH168+'[1]3 priedas_asignavimai'!AH172+'[1]3 priedas_asignavimai'!AH178+'[1]3 priedas_asignavimai'!AH182+'[1]3 priedas_asignavimai'!AH190+'[1]3 priedas_asignavimai'!AH193+'[1]3 priedas_asignavimai'!AH198+'[1]3 priedas_asignavimai'!AH204+'[1]3 priedas_asignavimai'!AH209+'[1]3 priedas_asignavimai'!AH214+'[1]3 priedas_asignavimai'!AH220+'[1]3 priedas_asignavimai'!AH224+'[1]3 priedas_asignavimai'!AH229+'[1]3 priedas_asignavimai'!AH234+'[1]3 priedas_asignavimai'!AH239+'[1]3 priedas_asignavimai'!AH243+'[1]3 priedas_asignavimai'!AH248+'[1]3 priedas_asignavimai'!AH254+'[1]3 priedas_asignavimai'!AH259+'[1]3 priedas_asignavimai'!AH265+'[1]3 priedas_asignavimai'!AH268+'[1]3 priedas_asignavimai'!AH270</f>
        <v>0</v>
      </c>
      <c r="AI22" s="18">
        <f t="shared" si="3"/>
        <v>27891.699999999997</v>
      </c>
      <c r="AJ22" s="18">
        <f t="shared" si="3"/>
        <v>19929.899999999998</v>
      </c>
      <c r="AK22" s="5">
        <f t="shared" si="4"/>
        <v>10157.4</v>
      </c>
      <c r="AL22" s="5">
        <f t="shared" si="0"/>
        <v>6604.7</v>
      </c>
      <c r="AM22" s="5">
        <f t="shared" si="0"/>
        <v>0</v>
      </c>
      <c r="AN22" s="5">
        <f t="shared" si="0"/>
        <v>0</v>
      </c>
      <c r="AO22" s="5">
        <f t="shared" si="0"/>
        <v>2243.8000000000002</v>
      </c>
      <c r="AP22" s="5">
        <f t="shared" si="0"/>
        <v>743.40000000000009</v>
      </c>
      <c r="AQ22" s="5">
        <f t="shared" si="0"/>
        <v>13312.699999999995</v>
      </c>
      <c r="AR22" s="5">
        <f t="shared" si="0"/>
        <v>12528</v>
      </c>
      <c r="AS22" s="5">
        <f t="shared" si="0"/>
        <v>668.4</v>
      </c>
      <c r="AT22" s="5">
        <f t="shared" si="0"/>
        <v>48</v>
      </c>
      <c r="AU22" s="5">
        <f t="shared" si="0"/>
        <v>785.9</v>
      </c>
      <c r="AV22" s="5">
        <f t="shared" si="0"/>
        <v>0</v>
      </c>
      <c r="AW22" s="5">
        <f t="shared" si="0"/>
        <v>723.5</v>
      </c>
      <c r="AX22" s="5">
        <f t="shared" si="0"/>
        <v>5.8</v>
      </c>
      <c r="AZ22" s="1"/>
      <c r="BA22" s="1"/>
    </row>
    <row r="23" spans="1:53" s="53" customFormat="1" x14ac:dyDescent="0.25">
      <c r="A23" s="3" t="s">
        <v>12</v>
      </c>
      <c r="B23" s="14" t="s">
        <v>61</v>
      </c>
      <c r="C23" s="142">
        <f t="shared" si="1"/>
        <v>1016.3000000000001</v>
      </c>
      <c r="D23" s="142">
        <f t="shared" si="1"/>
        <v>319.7</v>
      </c>
      <c r="E23" s="6">
        <f>'[1]3 priedas_asignavimai'!E58+'[1]3 priedas_asignavimai'!E85+'[1]3 priedas_asignavimai'!E92+'[1]3 priedas_asignavimai'!E99+'[1]3 priedas_asignavimai'!E106+'[1]3 priedas_asignavimai'!E113+'[1]3 priedas_asignavimai'!E120+'[1]3 priedas_asignavimai'!E127+'[1]3 priedas_asignavimai'!E134+'[1]3 priedas_asignavimai'!E141+'[1]3 priedas_asignavimai'!E148+'[1]3 priedas_asignavimai'!E155</f>
        <v>475.1</v>
      </c>
      <c r="F23" s="6">
        <f>'[1]3 priedas_asignavimai'!F58+'[1]3 priedas_asignavimai'!F85+'[1]3 priedas_asignavimai'!F92+'[1]3 priedas_asignavimai'!F99+'[1]3 priedas_asignavimai'!F106+'[1]3 priedas_asignavimai'!F113+'[1]3 priedas_asignavimai'!F120+'[1]3 priedas_asignavimai'!F127+'[1]3 priedas_asignavimai'!F134+'[1]3 priedas_asignavimai'!F141+'[1]3 priedas_asignavimai'!F148+'[1]3 priedas_asignavimai'!F155</f>
        <v>239.2</v>
      </c>
      <c r="G23" s="6">
        <f>'[1]3 priedas_asignavimai'!G58+'[1]3 priedas_asignavimai'!G85+'[1]3 priedas_asignavimai'!G92+'[1]3 priedas_asignavimai'!G99+'[1]3 priedas_asignavimai'!G106+'[1]3 priedas_asignavimai'!G113+'[1]3 priedas_asignavimai'!G120+'[1]3 priedas_asignavimai'!G127+'[1]3 priedas_asignavimai'!G134+'[1]3 priedas_asignavimai'!G141+'[1]3 priedas_asignavimai'!G148+'[1]3 priedas_asignavimai'!G155</f>
        <v>326.3</v>
      </c>
      <c r="H23" s="6">
        <f>'[1]3 priedas_asignavimai'!H58+'[1]3 priedas_asignavimai'!H85+'[1]3 priedas_asignavimai'!H92+'[1]3 priedas_asignavimai'!H99+'[1]3 priedas_asignavimai'!H106+'[1]3 priedas_asignavimai'!H113+'[1]3 priedas_asignavimai'!H120+'[1]3 priedas_asignavimai'!H127+'[1]3 priedas_asignavimai'!H134+'[1]3 priedas_asignavimai'!H141+'[1]3 priedas_asignavimai'!H148+'[1]3 priedas_asignavimai'!H155</f>
        <v>79.5</v>
      </c>
      <c r="I23" s="6">
        <f>'[1]3 priedas_asignavimai'!I58+'[1]3 priedas_asignavimai'!I85+'[1]3 priedas_asignavimai'!I92+'[1]3 priedas_asignavimai'!I99+'[1]3 priedas_asignavimai'!I106+'[1]3 priedas_asignavimai'!I113+'[1]3 priedas_asignavimai'!I120+'[1]3 priedas_asignavimai'!I127+'[1]3 priedas_asignavimai'!I134+'[1]3 priedas_asignavimai'!I141+'[1]3 priedas_asignavimai'!I148+'[1]3 priedas_asignavimai'!I155</f>
        <v>0</v>
      </c>
      <c r="J23" s="6">
        <f>'[1]3 priedas_asignavimai'!J58+'[1]3 priedas_asignavimai'!J85+'[1]3 priedas_asignavimai'!J92+'[1]3 priedas_asignavimai'!J99+'[1]3 priedas_asignavimai'!J106+'[1]3 priedas_asignavimai'!J113+'[1]3 priedas_asignavimai'!J120+'[1]3 priedas_asignavimai'!J127+'[1]3 priedas_asignavimai'!J134+'[1]3 priedas_asignavimai'!J141+'[1]3 priedas_asignavimai'!J148+'[1]3 priedas_asignavimai'!J155</f>
        <v>0</v>
      </c>
      <c r="K23" s="6">
        <f>'[1]3 priedas_asignavimai'!K58+'[1]3 priedas_asignavimai'!K85+'[1]3 priedas_asignavimai'!K92+'[1]3 priedas_asignavimai'!K99+'[1]3 priedas_asignavimai'!K106+'[1]3 priedas_asignavimai'!K113+'[1]3 priedas_asignavimai'!K120+'[1]3 priedas_asignavimai'!K127+'[1]3 priedas_asignavimai'!K134+'[1]3 priedas_asignavimai'!K141+'[1]3 priedas_asignavimai'!K148+'[1]3 priedas_asignavimai'!K155</f>
        <v>0</v>
      </c>
      <c r="L23" s="6">
        <f>'[1]3 priedas_asignavimai'!L58+'[1]3 priedas_asignavimai'!L85+'[1]3 priedas_asignavimai'!L92+'[1]3 priedas_asignavimai'!L99+'[1]3 priedas_asignavimai'!L106+'[1]3 priedas_asignavimai'!L113+'[1]3 priedas_asignavimai'!L120+'[1]3 priedas_asignavimai'!L127+'[1]3 priedas_asignavimai'!L134+'[1]3 priedas_asignavimai'!L141+'[1]3 priedas_asignavimai'!L148+'[1]3 priedas_asignavimai'!L155</f>
        <v>0</v>
      </c>
      <c r="M23" s="6">
        <f>'[1]3 priedas_asignavimai'!M58+'[1]3 priedas_asignavimai'!M85+'[1]3 priedas_asignavimai'!M92+'[1]3 priedas_asignavimai'!M99+'[1]3 priedas_asignavimai'!M106+'[1]3 priedas_asignavimai'!M113+'[1]3 priedas_asignavimai'!M120+'[1]3 priedas_asignavimai'!M127+'[1]3 priedas_asignavimai'!M134+'[1]3 priedas_asignavimai'!M141+'[1]3 priedas_asignavimai'!M148+'[1]3 priedas_asignavimai'!M155</f>
        <v>0</v>
      </c>
      <c r="N23" s="6">
        <f>'[1]3 priedas_asignavimai'!N58+'[1]3 priedas_asignavimai'!N85+'[1]3 priedas_asignavimai'!N92+'[1]3 priedas_asignavimai'!N99+'[1]3 priedas_asignavimai'!N106+'[1]3 priedas_asignavimai'!N113+'[1]3 priedas_asignavimai'!N120+'[1]3 priedas_asignavimai'!N127+'[1]3 priedas_asignavimai'!N134+'[1]3 priedas_asignavimai'!N141+'[1]3 priedas_asignavimai'!N148+'[1]3 priedas_asignavimai'!N155</f>
        <v>0</v>
      </c>
      <c r="O23" s="6">
        <f>'[1]3 priedas_asignavimai'!O58+'[1]3 priedas_asignavimai'!O85+'[1]3 priedas_asignavimai'!O92+'[1]3 priedas_asignavimai'!O99+'[1]3 priedas_asignavimai'!O106+'[1]3 priedas_asignavimai'!O113+'[1]3 priedas_asignavimai'!O120+'[1]3 priedas_asignavimai'!O127+'[1]3 priedas_asignavimai'!O134+'[1]3 priedas_asignavimai'!O141+'[1]3 priedas_asignavimai'!O148+'[1]3 priedas_asignavimai'!O155</f>
        <v>214.9</v>
      </c>
      <c r="P23" s="6">
        <f>'[1]3 priedas_asignavimai'!P58+'[1]3 priedas_asignavimai'!P85+'[1]3 priedas_asignavimai'!P92+'[1]3 priedas_asignavimai'!P99+'[1]3 priedas_asignavimai'!P106+'[1]3 priedas_asignavimai'!P113+'[1]3 priedas_asignavimai'!P120+'[1]3 priedas_asignavimai'!P127+'[1]3 priedas_asignavimai'!P134+'[1]3 priedas_asignavimai'!P141+'[1]3 priedas_asignavimai'!P148+'[1]3 priedas_asignavimai'!P155</f>
        <v>1</v>
      </c>
      <c r="Q23" s="6">
        <f>'[1]3 priedas_asignavimai'!Q58+'[1]3 priedas_asignavimai'!Q85+'[1]3 priedas_asignavimai'!Q92+'[1]3 priedas_asignavimai'!Q99+'[1]3 priedas_asignavimai'!Q106+'[1]3 priedas_asignavimai'!Q113+'[1]3 priedas_asignavimai'!Q120+'[1]3 priedas_asignavimai'!Q127+'[1]3 priedas_asignavimai'!Q134+'[1]3 priedas_asignavimai'!Q141+'[1]3 priedas_asignavimai'!Q148+'[1]3 priedas_asignavimai'!Q155</f>
        <v>0</v>
      </c>
      <c r="R23" s="6">
        <f>'[1]3 priedas_asignavimai'!R58+'[1]3 priedas_asignavimai'!R85+'[1]3 priedas_asignavimai'!R92+'[1]3 priedas_asignavimai'!R99+'[1]3 priedas_asignavimai'!R106+'[1]3 priedas_asignavimai'!R113+'[1]3 priedas_asignavimai'!R120+'[1]3 priedas_asignavimai'!R127+'[1]3 priedas_asignavimai'!R134+'[1]3 priedas_asignavimai'!R141+'[1]3 priedas_asignavimai'!R148+'[1]3 priedas_asignavimai'!R155</f>
        <v>0</v>
      </c>
      <c r="S23" s="142">
        <f t="shared" si="2"/>
        <v>22.6</v>
      </c>
      <c r="T23" s="142">
        <f t="shared" si="2"/>
        <v>0</v>
      </c>
      <c r="U23" s="120">
        <f>'[1]3 priedas_asignavimai'!U58+'[1]3 priedas_asignavimai'!U85+'[1]3 priedas_asignavimai'!U92+'[1]3 priedas_asignavimai'!U99+'[1]3 priedas_asignavimai'!U106+'[1]3 priedas_asignavimai'!U113+'[1]3 priedas_asignavimai'!U120+'[1]3 priedas_asignavimai'!U127+'[1]3 priedas_asignavimai'!U134+'[1]3 priedas_asignavimai'!U141+'[1]3 priedas_asignavimai'!U148+'[1]3 priedas_asignavimai'!U155</f>
        <v>22.6</v>
      </c>
      <c r="V23" s="120">
        <f>'[1]3 priedas_asignavimai'!V58+'[1]3 priedas_asignavimai'!V85+'[1]3 priedas_asignavimai'!V92+'[1]3 priedas_asignavimai'!V99+'[1]3 priedas_asignavimai'!V106+'[1]3 priedas_asignavimai'!V113+'[1]3 priedas_asignavimai'!V120+'[1]3 priedas_asignavimai'!V127+'[1]3 priedas_asignavimai'!V134+'[1]3 priedas_asignavimai'!V141+'[1]3 priedas_asignavimai'!V148+'[1]3 priedas_asignavimai'!V155</f>
        <v>0</v>
      </c>
      <c r="W23" s="120">
        <f>'[1]3 priedas_asignavimai'!W58+'[1]3 priedas_asignavimai'!W85+'[1]3 priedas_asignavimai'!W92+'[1]3 priedas_asignavimai'!W99+'[1]3 priedas_asignavimai'!W106+'[1]3 priedas_asignavimai'!W113+'[1]3 priedas_asignavimai'!W120+'[1]3 priedas_asignavimai'!W127+'[1]3 priedas_asignavimai'!W134+'[1]3 priedas_asignavimai'!W141+'[1]3 priedas_asignavimai'!W148+'[1]3 priedas_asignavimai'!W155</f>
        <v>0</v>
      </c>
      <c r="X23" s="120">
        <f>'[1]3 priedas_asignavimai'!X58+'[1]3 priedas_asignavimai'!X85+'[1]3 priedas_asignavimai'!X92+'[1]3 priedas_asignavimai'!X99+'[1]3 priedas_asignavimai'!X106+'[1]3 priedas_asignavimai'!X113+'[1]3 priedas_asignavimai'!X120+'[1]3 priedas_asignavimai'!X127+'[1]3 priedas_asignavimai'!X134+'[1]3 priedas_asignavimai'!X141+'[1]3 priedas_asignavimai'!X148+'[1]3 priedas_asignavimai'!X155</f>
        <v>0</v>
      </c>
      <c r="Y23" s="120">
        <f>'[1]3 priedas_asignavimai'!Y58+'[1]3 priedas_asignavimai'!Y85+'[1]3 priedas_asignavimai'!Y92+'[1]3 priedas_asignavimai'!Y99+'[1]3 priedas_asignavimai'!Y106+'[1]3 priedas_asignavimai'!Y113+'[1]3 priedas_asignavimai'!Y120+'[1]3 priedas_asignavimai'!Y127+'[1]3 priedas_asignavimai'!Y134+'[1]3 priedas_asignavimai'!Y141+'[1]3 priedas_asignavimai'!Y148+'[1]3 priedas_asignavimai'!Y155</f>
        <v>0</v>
      </c>
      <c r="Z23" s="120">
        <f>'[1]3 priedas_asignavimai'!Z58+'[1]3 priedas_asignavimai'!Z85+'[1]3 priedas_asignavimai'!Z92+'[1]3 priedas_asignavimai'!Z99+'[1]3 priedas_asignavimai'!Z106+'[1]3 priedas_asignavimai'!Z113+'[1]3 priedas_asignavimai'!Z120+'[1]3 priedas_asignavimai'!Z127+'[1]3 priedas_asignavimai'!Z134+'[1]3 priedas_asignavimai'!Z141+'[1]3 priedas_asignavimai'!Z148+'[1]3 priedas_asignavimai'!Z155</f>
        <v>0</v>
      </c>
      <c r="AA23" s="120">
        <f>'[1]3 priedas_asignavimai'!AA58+'[1]3 priedas_asignavimai'!AA85+'[1]3 priedas_asignavimai'!AA92+'[1]3 priedas_asignavimai'!AA99+'[1]3 priedas_asignavimai'!AA106+'[1]3 priedas_asignavimai'!AA113+'[1]3 priedas_asignavimai'!AA120+'[1]3 priedas_asignavimai'!AA127+'[1]3 priedas_asignavimai'!AA134+'[1]3 priedas_asignavimai'!AA141+'[1]3 priedas_asignavimai'!AA148+'[1]3 priedas_asignavimai'!AA155</f>
        <v>0</v>
      </c>
      <c r="AB23" s="120">
        <f>'[1]3 priedas_asignavimai'!AB58+'[1]3 priedas_asignavimai'!AB85+'[1]3 priedas_asignavimai'!AB92+'[1]3 priedas_asignavimai'!AB99+'[1]3 priedas_asignavimai'!AB106+'[1]3 priedas_asignavimai'!AB113+'[1]3 priedas_asignavimai'!AB120+'[1]3 priedas_asignavimai'!AB127+'[1]3 priedas_asignavimai'!AB134+'[1]3 priedas_asignavimai'!AB141+'[1]3 priedas_asignavimai'!AB148+'[1]3 priedas_asignavimai'!AB155</f>
        <v>0</v>
      </c>
      <c r="AC23" s="120">
        <f>'[1]3 priedas_asignavimai'!AC58+'[1]3 priedas_asignavimai'!AC85+'[1]3 priedas_asignavimai'!AC92+'[1]3 priedas_asignavimai'!AC99+'[1]3 priedas_asignavimai'!AC106+'[1]3 priedas_asignavimai'!AC113+'[1]3 priedas_asignavimai'!AC120+'[1]3 priedas_asignavimai'!AC127+'[1]3 priedas_asignavimai'!AC134+'[1]3 priedas_asignavimai'!AC141+'[1]3 priedas_asignavimai'!AC148+'[1]3 priedas_asignavimai'!AC155</f>
        <v>0</v>
      </c>
      <c r="AD23" s="120">
        <f>'[1]3 priedas_asignavimai'!AD58+'[1]3 priedas_asignavimai'!AD85+'[1]3 priedas_asignavimai'!AD92+'[1]3 priedas_asignavimai'!AD99+'[1]3 priedas_asignavimai'!AD106+'[1]3 priedas_asignavimai'!AD113+'[1]3 priedas_asignavimai'!AD120+'[1]3 priedas_asignavimai'!AD127+'[1]3 priedas_asignavimai'!AD134+'[1]3 priedas_asignavimai'!AD141+'[1]3 priedas_asignavimai'!AD148+'[1]3 priedas_asignavimai'!AD155</f>
        <v>0</v>
      </c>
      <c r="AE23" s="120">
        <f>'[1]3 priedas_asignavimai'!AE58+'[1]3 priedas_asignavimai'!AE85+'[1]3 priedas_asignavimai'!AE92+'[1]3 priedas_asignavimai'!AE99+'[1]3 priedas_asignavimai'!AE106+'[1]3 priedas_asignavimai'!AE113+'[1]3 priedas_asignavimai'!AE120+'[1]3 priedas_asignavimai'!AE127+'[1]3 priedas_asignavimai'!AE134+'[1]3 priedas_asignavimai'!AE141+'[1]3 priedas_asignavimai'!AE148+'[1]3 priedas_asignavimai'!AE155</f>
        <v>0</v>
      </c>
      <c r="AF23" s="120">
        <f>'[1]3 priedas_asignavimai'!AF58+'[1]3 priedas_asignavimai'!AF85+'[1]3 priedas_asignavimai'!AF92+'[1]3 priedas_asignavimai'!AF99+'[1]3 priedas_asignavimai'!AF106+'[1]3 priedas_asignavimai'!AF113+'[1]3 priedas_asignavimai'!AF120+'[1]3 priedas_asignavimai'!AF127+'[1]3 priedas_asignavimai'!AF134+'[1]3 priedas_asignavimai'!AF141+'[1]3 priedas_asignavimai'!AF148+'[1]3 priedas_asignavimai'!AF155</f>
        <v>0</v>
      </c>
      <c r="AG23" s="120">
        <f>'[1]3 priedas_asignavimai'!AG58+'[1]3 priedas_asignavimai'!AG85+'[1]3 priedas_asignavimai'!AG92+'[1]3 priedas_asignavimai'!AG99+'[1]3 priedas_asignavimai'!AG106+'[1]3 priedas_asignavimai'!AG113+'[1]3 priedas_asignavimai'!AG120+'[1]3 priedas_asignavimai'!AG127+'[1]3 priedas_asignavimai'!AG134+'[1]3 priedas_asignavimai'!AG141+'[1]3 priedas_asignavimai'!AG148+'[1]3 priedas_asignavimai'!AG155</f>
        <v>0</v>
      </c>
      <c r="AH23" s="120">
        <f>'[1]3 priedas_asignavimai'!AH58+'[1]3 priedas_asignavimai'!AH85+'[1]3 priedas_asignavimai'!AH92+'[1]3 priedas_asignavimai'!AH99+'[1]3 priedas_asignavimai'!AH106+'[1]3 priedas_asignavimai'!AH113+'[1]3 priedas_asignavimai'!AH120+'[1]3 priedas_asignavimai'!AH127+'[1]3 priedas_asignavimai'!AH134+'[1]3 priedas_asignavimai'!AH141+'[1]3 priedas_asignavimai'!AH148+'[1]3 priedas_asignavimai'!AH155</f>
        <v>0</v>
      </c>
      <c r="AI23" s="18">
        <f t="shared" si="3"/>
        <v>1038.9000000000001</v>
      </c>
      <c r="AJ23" s="18">
        <f t="shared" si="3"/>
        <v>319.7</v>
      </c>
      <c r="AK23" s="5">
        <f t="shared" si="4"/>
        <v>497.70000000000005</v>
      </c>
      <c r="AL23" s="5">
        <f t="shared" si="0"/>
        <v>239.2</v>
      </c>
      <c r="AM23" s="5">
        <f t="shared" si="0"/>
        <v>326.3</v>
      </c>
      <c r="AN23" s="5">
        <f t="shared" si="0"/>
        <v>79.5</v>
      </c>
      <c r="AO23" s="5">
        <f t="shared" si="0"/>
        <v>0</v>
      </c>
      <c r="AP23" s="5">
        <f t="shared" si="0"/>
        <v>0</v>
      </c>
      <c r="AQ23" s="5">
        <f t="shared" si="0"/>
        <v>0</v>
      </c>
      <c r="AR23" s="5">
        <f t="shared" si="0"/>
        <v>0</v>
      </c>
      <c r="AS23" s="5">
        <f t="shared" si="0"/>
        <v>0</v>
      </c>
      <c r="AT23" s="5">
        <f t="shared" si="0"/>
        <v>0</v>
      </c>
      <c r="AU23" s="5">
        <f t="shared" si="0"/>
        <v>214.9</v>
      </c>
      <c r="AV23" s="5">
        <f t="shared" si="0"/>
        <v>1</v>
      </c>
      <c r="AW23" s="5">
        <f t="shared" si="0"/>
        <v>0</v>
      </c>
      <c r="AX23" s="5">
        <f t="shared" si="0"/>
        <v>0</v>
      </c>
      <c r="AZ23" s="1"/>
      <c r="BA23" s="1"/>
    </row>
    <row r="24" spans="1:53" s="53" customFormat="1" ht="15" customHeight="1" x14ac:dyDescent="0.25">
      <c r="A24" s="3" t="s">
        <v>13</v>
      </c>
      <c r="B24" s="14" t="s">
        <v>7</v>
      </c>
      <c r="C24" s="142">
        <f t="shared" si="1"/>
        <v>4915.5</v>
      </c>
      <c r="D24" s="142">
        <f t="shared" si="1"/>
        <v>2141.1999999999994</v>
      </c>
      <c r="E24" s="6">
        <f>'[1]3 priedas_asignavimai'!E60+'[1]3 priedas_asignavimai'!E274+'[1]3 priedas_asignavimai'!E276+'[1]3 priedas_asignavimai'!E278+'[1]3 priedas_asignavimai'!E280+'[1]3 priedas_asignavimai'!E282+'[1]3 priedas_asignavimai'!E284+'[1]3 priedas_asignavimai'!E286+'[1]3 priedas_asignavimai'!E288+'[1]3 priedas_asignavimai'!E291</f>
        <v>3833.0000000000005</v>
      </c>
      <c r="F24" s="6">
        <f>'[1]3 priedas_asignavimai'!F60+'[1]3 priedas_asignavimai'!F274+'[1]3 priedas_asignavimai'!F276+'[1]3 priedas_asignavimai'!F278+'[1]3 priedas_asignavimai'!F280+'[1]3 priedas_asignavimai'!F282+'[1]3 priedas_asignavimai'!F284+'[1]3 priedas_asignavimai'!F286+'[1]3 priedas_asignavimai'!F288+'[1]3 priedas_asignavimai'!F291</f>
        <v>2126.8999999999996</v>
      </c>
      <c r="G24" s="6">
        <f>'[1]3 priedas_asignavimai'!G60+'[1]3 priedas_asignavimai'!G274+'[1]3 priedas_asignavimai'!G276+'[1]3 priedas_asignavimai'!G278+'[1]3 priedas_asignavimai'!G280+'[1]3 priedas_asignavimai'!G282+'[1]3 priedas_asignavimai'!G284+'[1]3 priedas_asignavimai'!G286+'[1]3 priedas_asignavimai'!G288+'[1]3 priedas_asignavimai'!G291</f>
        <v>0</v>
      </c>
      <c r="H24" s="6">
        <f>'[1]3 priedas_asignavimai'!H60+'[1]3 priedas_asignavimai'!H274+'[1]3 priedas_asignavimai'!H276+'[1]3 priedas_asignavimai'!H278+'[1]3 priedas_asignavimai'!H280+'[1]3 priedas_asignavimai'!H282+'[1]3 priedas_asignavimai'!H284+'[1]3 priedas_asignavimai'!H286+'[1]3 priedas_asignavimai'!H288+'[1]3 priedas_asignavimai'!H291</f>
        <v>0</v>
      </c>
      <c r="I24" s="6">
        <f>'[1]3 priedas_asignavimai'!I60+'[1]3 priedas_asignavimai'!I274+'[1]3 priedas_asignavimai'!I276+'[1]3 priedas_asignavimai'!I278+'[1]3 priedas_asignavimai'!I280+'[1]3 priedas_asignavimai'!I282+'[1]3 priedas_asignavimai'!I284+'[1]3 priedas_asignavimai'!I286+'[1]3 priedas_asignavimai'!I288+'[1]3 priedas_asignavimai'!I291</f>
        <v>776.5</v>
      </c>
      <c r="J24" s="6">
        <f>'[1]3 priedas_asignavimai'!J60+'[1]3 priedas_asignavimai'!J274+'[1]3 priedas_asignavimai'!J276+'[1]3 priedas_asignavimai'!J278+'[1]3 priedas_asignavimai'!J280+'[1]3 priedas_asignavimai'!J282+'[1]3 priedas_asignavimai'!J284+'[1]3 priedas_asignavimai'!J286+'[1]3 priedas_asignavimai'!J288+'[1]3 priedas_asignavimai'!J291</f>
        <v>0.6</v>
      </c>
      <c r="K24" s="6">
        <f>'[1]3 priedas_asignavimai'!K60+'[1]3 priedas_asignavimai'!K274+'[1]3 priedas_asignavimai'!K276+'[1]3 priedas_asignavimai'!K278+'[1]3 priedas_asignavimai'!K280+'[1]3 priedas_asignavimai'!K282+'[1]3 priedas_asignavimai'!K284+'[1]3 priedas_asignavimai'!K286+'[1]3 priedas_asignavimai'!K288+'[1]3 priedas_asignavimai'!K291</f>
        <v>0</v>
      </c>
      <c r="L24" s="6">
        <f>'[1]3 priedas_asignavimai'!L60+'[1]3 priedas_asignavimai'!L274+'[1]3 priedas_asignavimai'!L276+'[1]3 priedas_asignavimai'!L278+'[1]3 priedas_asignavimai'!L280+'[1]3 priedas_asignavimai'!L282+'[1]3 priedas_asignavimai'!L284+'[1]3 priedas_asignavimai'!L286+'[1]3 priedas_asignavimai'!L288+'[1]3 priedas_asignavimai'!L291</f>
        <v>0</v>
      </c>
      <c r="M24" s="6">
        <f>'[1]3 priedas_asignavimai'!M60+'[1]3 priedas_asignavimai'!M274+'[1]3 priedas_asignavimai'!M276+'[1]3 priedas_asignavimai'!M278+'[1]3 priedas_asignavimai'!M280+'[1]3 priedas_asignavimai'!M282+'[1]3 priedas_asignavimai'!M284+'[1]3 priedas_asignavimai'!M286+'[1]3 priedas_asignavimai'!M288+'[1]3 priedas_asignavimai'!M291</f>
        <v>80.699999999999989</v>
      </c>
      <c r="N24" s="6">
        <f>'[1]3 priedas_asignavimai'!N60+'[1]3 priedas_asignavimai'!N274+'[1]3 priedas_asignavimai'!N276+'[1]3 priedas_asignavimai'!N278+'[1]3 priedas_asignavimai'!N280+'[1]3 priedas_asignavimai'!N282+'[1]3 priedas_asignavimai'!N284+'[1]3 priedas_asignavimai'!N286+'[1]3 priedas_asignavimai'!N288+'[1]3 priedas_asignavimai'!N291</f>
        <v>0</v>
      </c>
      <c r="O24" s="6">
        <f>'[1]3 priedas_asignavimai'!O60+'[1]3 priedas_asignavimai'!O274+'[1]3 priedas_asignavimai'!O276+'[1]3 priedas_asignavimai'!O278+'[1]3 priedas_asignavimai'!O280+'[1]3 priedas_asignavimai'!O282+'[1]3 priedas_asignavimai'!O284+'[1]3 priedas_asignavimai'!O286+'[1]3 priedas_asignavimai'!O288+'[1]3 priedas_asignavimai'!O291</f>
        <v>140.5</v>
      </c>
      <c r="P24" s="6">
        <f>'[1]3 priedas_asignavimai'!P60+'[1]3 priedas_asignavimai'!P274+'[1]3 priedas_asignavimai'!P276+'[1]3 priedas_asignavimai'!P278+'[1]3 priedas_asignavimai'!P280+'[1]3 priedas_asignavimai'!P282+'[1]3 priedas_asignavimai'!P284+'[1]3 priedas_asignavimai'!P286+'[1]3 priedas_asignavimai'!P288+'[1]3 priedas_asignavimai'!P291</f>
        <v>13.7</v>
      </c>
      <c r="Q24" s="6">
        <f>'[1]3 priedas_asignavimai'!Q60+'[1]3 priedas_asignavimai'!Q274+'[1]3 priedas_asignavimai'!Q276+'[1]3 priedas_asignavimai'!Q278+'[1]3 priedas_asignavimai'!Q280+'[1]3 priedas_asignavimai'!Q282+'[1]3 priedas_asignavimai'!Q284+'[1]3 priedas_asignavimai'!Q286+'[1]3 priedas_asignavimai'!Q288+'[1]3 priedas_asignavimai'!Q291</f>
        <v>84.800000000000011</v>
      </c>
      <c r="R24" s="6">
        <f>'[1]3 priedas_asignavimai'!R60+'[1]3 priedas_asignavimai'!R274+'[1]3 priedas_asignavimai'!R276+'[1]3 priedas_asignavimai'!R278+'[1]3 priedas_asignavimai'!R280+'[1]3 priedas_asignavimai'!R282+'[1]3 priedas_asignavimai'!R284+'[1]3 priedas_asignavimai'!R286+'[1]3 priedas_asignavimai'!R288+'[1]3 priedas_asignavimai'!R291</f>
        <v>0</v>
      </c>
      <c r="S24" s="142">
        <f t="shared" si="2"/>
        <v>29.999999999999996</v>
      </c>
      <c r="T24" s="142">
        <f t="shared" si="2"/>
        <v>0</v>
      </c>
      <c r="U24" s="120">
        <f>'[1]3 priedas_asignavimai'!U60+'[1]3 priedas_asignavimai'!U274+'[1]3 priedas_asignavimai'!U276+'[1]3 priedas_asignavimai'!U278+'[1]3 priedas_asignavimai'!U280+'[1]3 priedas_asignavimai'!U282+'[1]3 priedas_asignavimai'!U284+'[1]3 priedas_asignavimai'!U286+'[1]3 priedas_asignavimai'!U288+'[1]3 priedas_asignavimai'!U291</f>
        <v>0</v>
      </c>
      <c r="V24" s="120">
        <f>'[1]3 priedas_asignavimai'!V60+'[1]3 priedas_asignavimai'!V274+'[1]3 priedas_asignavimai'!V276+'[1]3 priedas_asignavimai'!V278+'[1]3 priedas_asignavimai'!V280+'[1]3 priedas_asignavimai'!V282+'[1]3 priedas_asignavimai'!V284+'[1]3 priedas_asignavimai'!V286+'[1]3 priedas_asignavimai'!V288+'[1]3 priedas_asignavimai'!V291</f>
        <v>0</v>
      </c>
      <c r="W24" s="120">
        <f>'[1]3 priedas_asignavimai'!W60+'[1]3 priedas_asignavimai'!W274+'[1]3 priedas_asignavimai'!W276+'[1]3 priedas_asignavimai'!W278+'[1]3 priedas_asignavimai'!W280+'[1]3 priedas_asignavimai'!W282+'[1]3 priedas_asignavimai'!W284+'[1]3 priedas_asignavimai'!W286+'[1]3 priedas_asignavimai'!W288+'[1]3 priedas_asignavimai'!W291</f>
        <v>0</v>
      </c>
      <c r="X24" s="120">
        <f>'[1]3 priedas_asignavimai'!X60+'[1]3 priedas_asignavimai'!X274+'[1]3 priedas_asignavimai'!X276+'[1]3 priedas_asignavimai'!X278+'[1]3 priedas_asignavimai'!X280+'[1]3 priedas_asignavimai'!X282+'[1]3 priedas_asignavimai'!X284+'[1]3 priedas_asignavimai'!X286+'[1]3 priedas_asignavimai'!X288+'[1]3 priedas_asignavimai'!X291</f>
        <v>0</v>
      </c>
      <c r="Y24" s="120">
        <f>'[1]3 priedas_asignavimai'!Y60+'[1]3 priedas_asignavimai'!Y274+'[1]3 priedas_asignavimai'!Y276+'[1]3 priedas_asignavimai'!Y278+'[1]3 priedas_asignavimai'!Y280+'[1]3 priedas_asignavimai'!Y282+'[1]3 priedas_asignavimai'!Y284+'[1]3 priedas_asignavimai'!Y286+'[1]3 priedas_asignavimai'!Y288+'[1]3 priedas_asignavimai'!Y291</f>
        <v>0</v>
      </c>
      <c r="Z24" s="120">
        <f>'[1]3 priedas_asignavimai'!Z60+'[1]3 priedas_asignavimai'!Z274+'[1]3 priedas_asignavimai'!Z276+'[1]3 priedas_asignavimai'!Z278+'[1]3 priedas_asignavimai'!Z280+'[1]3 priedas_asignavimai'!Z282+'[1]3 priedas_asignavimai'!Z284+'[1]3 priedas_asignavimai'!Z286+'[1]3 priedas_asignavimai'!Z288+'[1]3 priedas_asignavimai'!Z291</f>
        <v>0</v>
      </c>
      <c r="AA24" s="120">
        <f>'[1]3 priedas_asignavimai'!AA60+'[1]3 priedas_asignavimai'!AA274+'[1]3 priedas_asignavimai'!AA276+'[1]3 priedas_asignavimai'!AA278+'[1]3 priedas_asignavimai'!AA280+'[1]3 priedas_asignavimai'!AA282+'[1]3 priedas_asignavimai'!AA284+'[1]3 priedas_asignavimai'!AA286+'[1]3 priedas_asignavimai'!AA288+'[1]3 priedas_asignavimai'!AA291</f>
        <v>0</v>
      </c>
      <c r="AB24" s="120">
        <f>'[1]3 priedas_asignavimai'!AB60+'[1]3 priedas_asignavimai'!AB274+'[1]3 priedas_asignavimai'!AB276+'[1]3 priedas_asignavimai'!AB278+'[1]3 priedas_asignavimai'!AB280+'[1]3 priedas_asignavimai'!AB282+'[1]3 priedas_asignavimai'!AB284+'[1]3 priedas_asignavimai'!AB286+'[1]3 priedas_asignavimai'!AB288+'[1]3 priedas_asignavimai'!AB291</f>
        <v>0</v>
      </c>
      <c r="AC24" s="120">
        <f>'[1]3 priedas_asignavimai'!AC60+'[1]3 priedas_asignavimai'!AC274+'[1]3 priedas_asignavimai'!AC276+'[1]3 priedas_asignavimai'!AC278+'[1]3 priedas_asignavimai'!AC280+'[1]3 priedas_asignavimai'!AC282+'[1]3 priedas_asignavimai'!AC284+'[1]3 priedas_asignavimai'!AC286+'[1]3 priedas_asignavimai'!AC288+'[1]3 priedas_asignavimai'!AC291</f>
        <v>0</v>
      </c>
      <c r="AD24" s="120">
        <f>'[1]3 priedas_asignavimai'!AD60+'[1]3 priedas_asignavimai'!AD274+'[1]3 priedas_asignavimai'!AD276+'[1]3 priedas_asignavimai'!AD278+'[1]3 priedas_asignavimai'!AD280+'[1]3 priedas_asignavimai'!AD282+'[1]3 priedas_asignavimai'!AD284+'[1]3 priedas_asignavimai'!AD286+'[1]3 priedas_asignavimai'!AD288+'[1]3 priedas_asignavimai'!AD291</f>
        <v>0</v>
      </c>
      <c r="AE24" s="120">
        <f>'[1]3 priedas_asignavimai'!AE60+'[1]3 priedas_asignavimai'!AE274+'[1]3 priedas_asignavimai'!AE276+'[1]3 priedas_asignavimai'!AE278+'[1]3 priedas_asignavimai'!AE280+'[1]3 priedas_asignavimai'!AE282+'[1]3 priedas_asignavimai'!AE284+'[1]3 priedas_asignavimai'!AE286+'[1]3 priedas_asignavimai'!AE288+'[1]3 priedas_asignavimai'!AE291</f>
        <v>0</v>
      </c>
      <c r="AF24" s="120">
        <f>'[1]3 priedas_asignavimai'!AF60+'[1]3 priedas_asignavimai'!AF274+'[1]3 priedas_asignavimai'!AF276+'[1]3 priedas_asignavimai'!AF278+'[1]3 priedas_asignavimai'!AF280+'[1]3 priedas_asignavimai'!AF282+'[1]3 priedas_asignavimai'!AF284+'[1]3 priedas_asignavimai'!AF286+'[1]3 priedas_asignavimai'!AF288+'[1]3 priedas_asignavimai'!AF291</f>
        <v>0</v>
      </c>
      <c r="AG24" s="120">
        <f>'[1]3 priedas_asignavimai'!AG60+'[1]3 priedas_asignavimai'!AG274+'[1]3 priedas_asignavimai'!AG276+'[1]3 priedas_asignavimai'!AG278+'[1]3 priedas_asignavimai'!AG280+'[1]3 priedas_asignavimai'!AG282+'[1]3 priedas_asignavimai'!AG284+'[1]3 priedas_asignavimai'!AG286+'[1]3 priedas_asignavimai'!AG288+'[1]3 priedas_asignavimai'!AG291</f>
        <v>29.999999999999996</v>
      </c>
      <c r="AH24" s="120">
        <f>'[1]3 priedas_asignavimai'!AH60+'[1]3 priedas_asignavimai'!AH274+'[1]3 priedas_asignavimai'!AH276+'[1]3 priedas_asignavimai'!AH278+'[1]3 priedas_asignavimai'!AH280+'[1]3 priedas_asignavimai'!AH282+'[1]3 priedas_asignavimai'!AH284+'[1]3 priedas_asignavimai'!AH286+'[1]3 priedas_asignavimai'!AH288+'[1]3 priedas_asignavimai'!AH291</f>
        <v>0</v>
      </c>
      <c r="AI24" s="18">
        <f t="shared" si="3"/>
        <v>4945.5</v>
      </c>
      <c r="AJ24" s="18">
        <f t="shared" si="3"/>
        <v>2141.1999999999994</v>
      </c>
      <c r="AK24" s="5">
        <f t="shared" si="4"/>
        <v>3833.0000000000005</v>
      </c>
      <c r="AL24" s="5">
        <f t="shared" si="0"/>
        <v>2126.8999999999996</v>
      </c>
      <c r="AM24" s="5">
        <f t="shared" si="0"/>
        <v>0</v>
      </c>
      <c r="AN24" s="5">
        <f t="shared" si="0"/>
        <v>0</v>
      </c>
      <c r="AO24" s="5">
        <f t="shared" si="0"/>
        <v>776.5</v>
      </c>
      <c r="AP24" s="5">
        <f t="shared" si="0"/>
        <v>0.6</v>
      </c>
      <c r="AQ24" s="5">
        <f t="shared" si="0"/>
        <v>0</v>
      </c>
      <c r="AR24" s="5">
        <f t="shared" si="0"/>
        <v>0</v>
      </c>
      <c r="AS24" s="5">
        <f t="shared" si="0"/>
        <v>80.699999999999989</v>
      </c>
      <c r="AT24" s="5">
        <f t="shared" si="0"/>
        <v>0</v>
      </c>
      <c r="AU24" s="5">
        <f t="shared" si="0"/>
        <v>140.5</v>
      </c>
      <c r="AV24" s="5">
        <f t="shared" si="0"/>
        <v>13.7</v>
      </c>
      <c r="AW24" s="5">
        <f t="shared" si="0"/>
        <v>114.80000000000001</v>
      </c>
      <c r="AX24" s="5">
        <f t="shared" si="0"/>
        <v>0</v>
      </c>
      <c r="AZ24" s="1"/>
      <c r="BA24" s="1"/>
    </row>
    <row r="25" spans="1:53" s="53" customFormat="1" x14ac:dyDescent="0.25">
      <c r="A25" s="284" t="s">
        <v>14</v>
      </c>
      <c r="B25" s="5" t="s">
        <v>8</v>
      </c>
      <c r="C25" s="142">
        <f t="shared" si="1"/>
        <v>11885.800000000001</v>
      </c>
      <c r="D25" s="142">
        <f t="shared" si="1"/>
        <v>3350.9000000000005</v>
      </c>
      <c r="E25" s="6">
        <f>'[1]3 priedas_asignavimai'!E63+'[1]3 priedas_asignavimai'!E293+'[1]3 priedas_asignavimai'!E297+'[1]3 priedas_asignavimai'!E300+'[1]3 priedas_asignavimai'!E306</f>
        <v>6396</v>
      </c>
      <c r="F25" s="6">
        <f>'[1]3 priedas_asignavimai'!F63+'[1]3 priedas_asignavimai'!F293+'[1]3 priedas_asignavimai'!F297+'[1]3 priedas_asignavimai'!F300+'[1]3 priedas_asignavimai'!F306</f>
        <v>2254.7000000000003</v>
      </c>
      <c r="G25" s="6">
        <f>'[1]3 priedas_asignavimai'!G63+'[1]3 priedas_asignavimai'!G293+'[1]3 priedas_asignavimai'!G297+'[1]3 priedas_asignavimai'!G300+'[1]3 priedas_asignavimai'!G306</f>
        <v>2414.3999999999996</v>
      </c>
      <c r="H25" s="6">
        <f>'[1]3 priedas_asignavimai'!H63+'[1]3 priedas_asignavimai'!H293+'[1]3 priedas_asignavimai'!H297+'[1]3 priedas_asignavimai'!H300+'[1]3 priedas_asignavimai'!H306</f>
        <v>548</v>
      </c>
      <c r="I25" s="6">
        <f>'[1]3 priedas_asignavimai'!I63+'[1]3 priedas_asignavimai'!I293+'[1]3 priedas_asignavimai'!I297+'[1]3 priedas_asignavimai'!I300+'[1]3 priedas_asignavimai'!I306</f>
        <v>1860.5</v>
      </c>
      <c r="J25" s="6">
        <f>'[1]3 priedas_asignavimai'!J63+'[1]3 priedas_asignavimai'!J293+'[1]3 priedas_asignavimai'!J297+'[1]3 priedas_asignavimai'!J300+'[1]3 priedas_asignavimai'!J306</f>
        <v>362.9</v>
      </c>
      <c r="K25" s="6">
        <f>'[1]3 priedas_asignavimai'!K63+'[1]3 priedas_asignavimai'!K293+'[1]3 priedas_asignavimai'!K297+'[1]3 priedas_asignavimai'!K300+'[1]3 priedas_asignavimai'!K306</f>
        <v>0</v>
      </c>
      <c r="L25" s="6">
        <f>'[1]3 priedas_asignavimai'!L63+'[1]3 priedas_asignavimai'!L293+'[1]3 priedas_asignavimai'!L297+'[1]3 priedas_asignavimai'!L300+'[1]3 priedas_asignavimai'!L306</f>
        <v>0</v>
      </c>
      <c r="M25" s="6">
        <f>'[1]3 priedas_asignavimai'!M63+'[1]3 priedas_asignavimai'!M293+'[1]3 priedas_asignavimai'!M297+'[1]3 priedas_asignavimai'!M300+'[1]3 priedas_asignavimai'!M306</f>
        <v>391.7</v>
      </c>
      <c r="N25" s="6">
        <f>'[1]3 priedas_asignavimai'!N63+'[1]3 priedas_asignavimai'!N293+'[1]3 priedas_asignavimai'!N297+'[1]3 priedas_asignavimai'!N300+'[1]3 priedas_asignavimai'!N306</f>
        <v>176.3</v>
      </c>
      <c r="O25" s="6">
        <f>'[1]3 priedas_asignavimai'!O63+'[1]3 priedas_asignavimai'!O293+'[1]3 priedas_asignavimai'!O297+'[1]3 priedas_asignavimai'!O300+'[1]3 priedas_asignavimai'!O306</f>
        <v>251.6</v>
      </c>
      <c r="P25" s="6">
        <f>'[1]3 priedas_asignavimai'!P63+'[1]3 priedas_asignavimai'!P293+'[1]3 priedas_asignavimai'!P297+'[1]3 priedas_asignavimai'!P300+'[1]3 priedas_asignavimai'!P306</f>
        <v>9</v>
      </c>
      <c r="Q25" s="6">
        <f>'[1]3 priedas_asignavimai'!Q63+'[1]3 priedas_asignavimai'!Q293+'[1]3 priedas_asignavimai'!Q297+'[1]3 priedas_asignavimai'!Q300+'[1]3 priedas_asignavimai'!Q306</f>
        <v>571.59999999999991</v>
      </c>
      <c r="R25" s="6">
        <f>'[1]3 priedas_asignavimai'!R63+'[1]3 priedas_asignavimai'!R293+'[1]3 priedas_asignavimai'!R297+'[1]3 priedas_asignavimai'!R300+'[1]3 priedas_asignavimai'!R306</f>
        <v>0</v>
      </c>
      <c r="S25" s="142">
        <f t="shared" si="2"/>
        <v>391.20000000000005</v>
      </c>
      <c r="T25" s="142">
        <f t="shared" si="2"/>
        <v>0</v>
      </c>
      <c r="U25" s="120">
        <f>'[1]3 priedas_asignavimai'!U63+'[1]3 priedas_asignavimai'!U293+'[1]3 priedas_asignavimai'!U297+'[1]3 priedas_asignavimai'!U300+'[1]3 priedas_asignavimai'!U306</f>
        <v>110</v>
      </c>
      <c r="V25" s="120">
        <f>'[1]3 priedas_asignavimai'!V63+'[1]3 priedas_asignavimai'!V293+'[1]3 priedas_asignavimai'!V297+'[1]3 priedas_asignavimai'!V300+'[1]3 priedas_asignavimai'!V306</f>
        <v>0</v>
      </c>
      <c r="W25" s="120">
        <f>'[1]3 priedas_asignavimai'!W63+'[1]3 priedas_asignavimai'!W293+'[1]3 priedas_asignavimai'!W297+'[1]3 priedas_asignavimai'!W300+'[1]3 priedas_asignavimai'!W306</f>
        <v>135.9</v>
      </c>
      <c r="X25" s="120">
        <f>'[1]3 priedas_asignavimai'!X63+'[1]3 priedas_asignavimai'!X293+'[1]3 priedas_asignavimai'!X297+'[1]3 priedas_asignavimai'!X300+'[1]3 priedas_asignavimai'!X306</f>
        <v>0</v>
      </c>
      <c r="Y25" s="120">
        <f>'[1]3 priedas_asignavimai'!Y63+'[1]3 priedas_asignavimai'!Y293+'[1]3 priedas_asignavimai'!Y297+'[1]3 priedas_asignavimai'!Y300+'[1]3 priedas_asignavimai'!Y306</f>
        <v>49.9</v>
      </c>
      <c r="Z25" s="120">
        <f>'[1]3 priedas_asignavimai'!Z63+'[1]3 priedas_asignavimai'!Z293+'[1]3 priedas_asignavimai'!Z297+'[1]3 priedas_asignavimai'!Z300+'[1]3 priedas_asignavimai'!Z306</f>
        <v>0</v>
      </c>
      <c r="AA25" s="120">
        <f>'[1]3 priedas_asignavimai'!AA63+'[1]3 priedas_asignavimai'!AA293+'[1]3 priedas_asignavimai'!AA297+'[1]3 priedas_asignavimai'!AA300+'[1]3 priedas_asignavimai'!AA306</f>
        <v>0</v>
      </c>
      <c r="AB25" s="120">
        <f>'[1]3 priedas_asignavimai'!AB63+'[1]3 priedas_asignavimai'!AB293+'[1]3 priedas_asignavimai'!AB297+'[1]3 priedas_asignavimai'!AB300+'[1]3 priedas_asignavimai'!AB306</f>
        <v>0</v>
      </c>
      <c r="AC25" s="120">
        <f>'[1]3 priedas_asignavimai'!AC63+'[1]3 priedas_asignavimai'!AC293+'[1]3 priedas_asignavimai'!AC297+'[1]3 priedas_asignavimai'!AC300+'[1]3 priedas_asignavimai'!AC306</f>
        <v>95.4</v>
      </c>
      <c r="AD25" s="120">
        <f>'[1]3 priedas_asignavimai'!AD63+'[1]3 priedas_asignavimai'!AD293+'[1]3 priedas_asignavimai'!AD297+'[1]3 priedas_asignavimai'!AD300+'[1]3 priedas_asignavimai'!AD306</f>
        <v>0</v>
      </c>
      <c r="AE25" s="120">
        <f>'[1]3 priedas_asignavimai'!AE63+'[1]3 priedas_asignavimai'!AE293+'[1]3 priedas_asignavimai'!AE297+'[1]3 priedas_asignavimai'!AE300+'[1]3 priedas_asignavimai'!AE306</f>
        <v>0</v>
      </c>
      <c r="AF25" s="120">
        <f>'[1]3 priedas_asignavimai'!AF63+'[1]3 priedas_asignavimai'!AF293+'[1]3 priedas_asignavimai'!AF297+'[1]3 priedas_asignavimai'!AF300+'[1]3 priedas_asignavimai'!AF306</f>
        <v>0</v>
      </c>
      <c r="AG25" s="120">
        <f>'[1]3 priedas_asignavimai'!AG63+'[1]3 priedas_asignavimai'!AG293+'[1]3 priedas_asignavimai'!AG297+'[1]3 priedas_asignavimai'!AG300+'[1]3 priedas_asignavimai'!AG306</f>
        <v>0</v>
      </c>
      <c r="AH25" s="120">
        <f>'[1]3 priedas_asignavimai'!AH63+'[1]3 priedas_asignavimai'!AH293+'[1]3 priedas_asignavimai'!AH297+'[1]3 priedas_asignavimai'!AH300+'[1]3 priedas_asignavimai'!AH306</f>
        <v>0</v>
      </c>
      <c r="AI25" s="18">
        <f t="shared" si="3"/>
        <v>12277</v>
      </c>
      <c r="AJ25" s="18">
        <f t="shared" si="3"/>
        <v>3350.9000000000005</v>
      </c>
      <c r="AK25" s="5">
        <f t="shared" si="4"/>
        <v>6506</v>
      </c>
      <c r="AL25" s="5">
        <f t="shared" si="0"/>
        <v>2254.7000000000003</v>
      </c>
      <c r="AM25" s="5">
        <f t="shared" si="0"/>
        <v>2550.2999999999997</v>
      </c>
      <c r="AN25" s="5">
        <f t="shared" si="0"/>
        <v>548</v>
      </c>
      <c r="AO25" s="5">
        <f t="shared" si="0"/>
        <v>1910.4</v>
      </c>
      <c r="AP25" s="5">
        <f t="shared" si="0"/>
        <v>362.9</v>
      </c>
      <c r="AQ25" s="5">
        <f t="shared" si="0"/>
        <v>0</v>
      </c>
      <c r="AR25" s="5">
        <f t="shared" si="0"/>
        <v>0</v>
      </c>
      <c r="AS25" s="5">
        <f t="shared" si="0"/>
        <v>487.1</v>
      </c>
      <c r="AT25" s="5">
        <f t="shared" si="0"/>
        <v>176.3</v>
      </c>
      <c r="AU25" s="5">
        <f t="shared" si="0"/>
        <v>251.6</v>
      </c>
      <c r="AV25" s="5">
        <f t="shared" si="0"/>
        <v>9</v>
      </c>
      <c r="AW25" s="5">
        <f t="shared" si="0"/>
        <v>571.59999999999991</v>
      </c>
      <c r="AX25" s="5">
        <f t="shared" si="0"/>
        <v>0</v>
      </c>
      <c r="AZ25" s="1"/>
      <c r="BA25" s="1"/>
    </row>
    <row r="26" spans="1:53" ht="15.9" customHeight="1" x14ac:dyDescent="0.25">
      <c r="A26" s="10" t="s">
        <v>355</v>
      </c>
      <c r="B26" s="25" t="s">
        <v>60</v>
      </c>
      <c r="C26" s="142">
        <f>E26+G26+I26+K26+M26+O26+Q26</f>
        <v>68321.799999999988</v>
      </c>
      <c r="D26" s="142">
        <f>F26+H26+J26+L26+N26+P26+R26</f>
        <v>31979.8</v>
      </c>
      <c r="E26" s="118">
        <f t="shared" ref="E26:R26" si="5">E19+E20+E21+E22+E23+E24+E25</f>
        <v>32860</v>
      </c>
      <c r="F26" s="118">
        <f t="shared" si="5"/>
        <v>15944.700000000003</v>
      </c>
      <c r="G26" s="118">
        <f t="shared" si="5"/>
        <v>4297.9999999999991</v>
      </c>
      <c r="H26" s="118">
        <f t="shared" si="5"/>
        <v>1952.8999999999999</v>
      </c>
      <c r="I26" s="118">
        <f t="shared" si="5"/>
        <v>8925.1</v>
      </c>
      <c r="J26" s="118">
        <f t="shared" si="5"/>
        <v>1132.5</v>
      </c>
      <c r="K26" s="118">
        <f t="shared" si="5"/>
        <v>13456.199999999995</v>
      </c>
      <c r="L26" s="118">
        <f t="shared" si="5"/>
        <v>12684.3</v>
      </c>
      <c r="M26" s="118">
        <f t="shared" si="5"/>
        <v>1811</v>
      </c>
      <c r="N26" s="118">
        <f t="shared" si="5"/>
        <v>228.3</v>
      </c>
      <c r="O26" s="118">
        <f t="shared" si="5"/>
        <v>2439.6999999999998</v>
      </c>
      <c r="P26" s="118">
        <f t="shared" si="5"/>
        <v>30.6</v>
      </c>
      <c r="Q26" s="118">
        <f t="shared" si="5"/>
        <v>4531.7999999999993</v>
      </c>
      <c r="R26" s="118">
        <f t="shared" si="5"/>
        <v>6.5</v>
      </c>
      <c r="S26" s="142">
        <f>U26+W26+Y26+AA26+AC26+AE26+AG26</f>
        <v>435.59999999999997</v>
      </c>
      <c r="T26" s="142">
        <f>V26+X26+Z26+AB26+AD26+AF26+AH26</f>
        <v>-129.69999999999993</v>
      </c>
      <c r="U26" s="121">
        <f t="shared" ref="U26:AH26" si="6">U19+U20+U21+U22+U23+U24+U25</f>
        <v>270.39999999999998</v>
      </c>
      <c r="V26" s="121">
        <f t="shared" si="6"/>
        <v>6</v>
      </c>
      <c r="W26" s="121">
        <f t="shared" si="6"/>
        <v>140</v>
      </c>
      <c r="X26" s="121">
        <f t="shared" si="6"/>
        <v>4</v>
      </c>
      <c r="Y26" s="121">
        <f t="shared" si="6"/>
        <v>70.899999999999991</v>
      </c>
      <c r="Z26" s="121">
        <f t="shared" si="6"/>
        <v>16.600000000000001</v>
      </c>
      <c r="AA26" s="121">
        <f t="shared" si="6"/>
        <v>-143.49999999999997</v>
      </c>
      <c r="AB26" s="121">
        <f t="shared" si="6"/>
        <v>-156.29999999999993</v>
      </c>
      <c r="AC26" s="121">
        <f t="shared" si="6"/>
        <v>97.800000000000011</v>
      </c>
      <c r="AD26" s="121">
        <f t="shared" si="6"/>
        <v>0</v>
      </c>
      <c r="AE26" s="121">
        <f t="shared" si="6"/>
        <v>0</v>
      </c>
      <c r="AF26" s="121">
        <f t="shared" si="6"/>
        <v>0</v>
      </c>
      <c r="AG26" s="121">
        <f t="shared" si="6"/>
        <v>3.5527136788005009E-15</v>
      </c>
      <c r="AH26" s="121">
        <f t="shared" si="6"/>
        <v>0</v>
      </c>
      <c r="AI26" s="18">
        <f>AK26+AM26+AO26+AQ26+AS26+AU26+AW26</f>
        <v>68757.399999999994</v>
      </c>
      <c r="AJ26" s="18">
        <f>AL26+AN26+AP26+AR26+AT26+AV26+AX26</f>
        <v>31850.1</v>
      </c>
      <c r="AK26" s="18">
        <f t="shared" ref="AK26:AX26" si="7">AK19+AK20+AK21+AK22+AK23+AK24+AK25</f>
        <v>33130.400000000001</v>
      </c>
      <c r="AL26" s="18">
        <f t="shared" si="7"/>
        <v>15950.700000000003</v>
      </c>
      <c r="AM26" s="18">
        <f t="shared" si="7"/>
        <v>4437.9999999999991</v>
      </c>
      <c r="AN26" s="18">
        <f t="shared" si="7"/>
        <v>1956.8999999999999</v>
      </c>
      <c r="AO26" s="18">
        <f t="shared" si="7"/>
        <v>8996</v>
      </c>
      <c r="AP26" s="18">
        <f t="shared" si="7"/>
        <v>1149.1000000000001</v>
      </c>
      <c r="AQ26" s="18">
        <f t="shared" si="7"/>
        <v>13312.699999999995</v>
      </c>
      <c r="AR26" s="18">
        <f t="shared" si="7"/>
        <v>12528</v>
      </c>
      <c r="AS26" s="18">
        <f t="shared" si="7"/>
        <v>1908.8000000000002</v>
      </c>
      <c r="AT26" s="18">
        <f t="shared" si="7"/>
        <v>228.3</v>
      </c>
      <c r="AU26" s="18">
        <f t="shared" si="7"/>
        <v>2439.6999999999998</v>
      </c>
      <c r="AV26" s="18">
        <f t="shared" si="7"/>
        <v>30.6</v>
      </c>
      <c r="AW26" s="18">
        <f t="shared" si="7"/>
        <v>4531.7999999999993</v>
      </c>
      <c r="AX26" s="18">
        <f t="shared" si="7"/>
        <v>6.5</v>
      </c>
    </row>
    <row r="29" spans="1:53" s="146" customFormat="1" hidden="1" x14ac:dyDescent="0.25">
      <c r="B29" s="146" t="s">
        <v>364</v>
      </c>
      <c r="C29" s="147">
        <f>C26-'[1]3 priedas_asignavimai'!C308</f>
        <v>0</v>
      </c>
      <c r="D29" s="147">
        <f>D26-'[1]3 priedas_asignavimai'!D308</f>
        <v>0</v>
      </c>
      <c r="E29" s="147">
        <f>E26-'[1]3 priedas_asignavimai'!E308</f>
        <v>0</v>
      </c>
      <c r="F29" s="147">
        <f>F26-'[1]3 priedas_asignavimai'!F308</f>
        <v>0</v>
      </c>
      <c r="G29" s="147">
        <f>G26-'[1]3 priedas_asignavimai'!G308</f>
        <v>0</v>
      </c>
      <c r="H29" s="147">
        <f>H26-'[1]3 priedas_asignavimai'!H308</f>
        <v>0</v>
      </c>
      <c r="I29" s="147">
        <f>I26-'[1]3 priedas_asignavimai'!I308</f>
        <v>0</v>
      </c>
      <c r="J29" s="147">
        <f>J26-'[1]3 priedas_asignavimai'!J308</f>
        <v>0</v>
      </c>
      <c r="K29" s="147">
        <f>K26-'[1]3 priedas_asignavimai'!K308</f>
        <v>0</v>
      </c>
      <c r="L29" s="147">
        <f>L26-'[1]3 priedas_asignavimai'!L308</f>
        <v>0</v>
      </c>
      <c r="M29" s="147">
        <f>M26-'[1]3 priedas_asignavimai'!M308</f>
        <v>0</v>
      </c>
      <c r="N29" s="147">
        <f>N26-'[1]3 priedas_asignavimai'!N308</f>
        <v>0</v>
      </c>
      <c r="O29" s="147">
        <f>O26-'[1]3 priedas_asignavimai'!O308</f>
        <v>0</v>
      </c>
      <c r="P29" s="147">
        <f>P26-'[1]3 priedas_asignavimai'!P308</f>
        <v>0</v>
      </c>
      <c r="Q29" s="147">
        <f>Q26-'[1]3 priedas_asignavimai'!Q308</f>
        <v>0</v>
      </c>
      <c r="R29" s="147">
        <f>R26-'[1]3 priedas_asignavimai'!R308</f>
        <v>0</v>
      </c>
      <c r="S29" s="147">
        <f>S26-'[1]3 priedas_asignavimai'!S308</f>
        <v>0</v>
      </c>
      <c r="T29" s="147">
        <f>T26-'[1]3 priedas_asignavimai'!T308</f>
        <v>0</v>
      </c>
      <c r="U29" s="147">
        <f>U26-'[1]3 priedas_asignavimai'!U308</f>
        <v>0</v>
      </c>
      <c r="V29" s="147">
        <f>V26-'[1]3 priedas_asignavimai'!V308</f>
        <v>0</v>
      </c>
      <c r="W29" s="147">
        <f>W26-'[1]3 priedas_asignavimai'!W308</f>
        <v>0</v>
      </c>
      <c r="X29" s="147">
        <f>X26-'[1]3 priedas_asignavimai'!X308</f>
        <v>0</v>
      </c>
      <c r="Y29" s="147">
        <f>Y26-'[1]3 priedas_asignavimai'!Y308</f>
        <v>0</v>
      </c>
      <c r="Z29" s="147">
        <f>Z26-'[1]3 priedas_asignavimai'!Z308</f>
        <v>0</v>
      </c>
      <c r="AA29" s="147">
        <f>AA26-'[1]3 priedas_asignavimai'!AA308</f>
        <v>0</v>
      </c>
      <c r="AB29" s="147">
        <f>AB26-'[1]3 priedas_asignavimai'!AB308</f>
        <v>0</v>
      </c>
      <c r="AC29" s="147">
        <f>AC26-'[1]3 priedas_asignavimai'!AC308</f>
        <v>0</v>
      </c>
      <c r="AD29" s="147">
        <f>AD26-'[1]3 priedas_asignavimai'!AD308</f>
        <v>0</v>
      </c>
      <c r="AE29" s="147">
        <f>AE26-'[1]3 priedas_asignavimai'!AE308</f>
        <v>0</v>
      </c>
      <c r="AF29" s="147">
        <f>AF26-'[1]3 priedas_asignavimai'!AF308</f>
        <v>0</v>
      </c>
      <c r="AG29" s="147">
        <f>AG26-'[1]3 priedas_asignavimai'!AG308</f>
        <v>-8.8817841970012523E-15</v>
      </c>
      <c r="AH29" s="147">
        <f>AH26-'[1]3 priedas_asignavimai'!AH308</f>
        <v>0</v>
      </c>
      <c r="AI29" s="147">
        <f>AI26-'[1]3 priedas_asignavimai'!AI308</f>
        <v>0</v>
      </c>
      <c r="AJ29" s="147">
        <f>AJ26-'[1]3 priedas_asignavimai'!AJ308</f>
        <v>0</v>
      </c>
      <c r="AK29" s="147">
        <f>AK26-'[1]3 priedas_asignavimai'!AK308</f>
        <v>0</v>
      </c>
      <c r="AL29" s="147">
        <f>AL26-'[1]3 priedas_asignavimai'!AL308</f>
        <v>0</v>
      </c>
      <c r="AM29" s="147">
        <f>AM26-'[1]3 priedas_asignavimai'!AM308</f>
        <v>0</v>
      </c>
      <c r="AN29" s="147">
        <f>AN26-'[1]3 priedas_asignavimai'!AN308</f>
        <v>0</v>
      </c>
      <c r="AO29" s="147">
        <f>AO26-'[1]3 priedas_asignavimai'!AO308</f>
        <v>0</v>
      </c>
      <c r="AP29" s="147">
        <f>AP26-'[1]3 priedas_asignavimai'!AP308</f>
        <v>0</v>
      </c>
      <c r="AQ29" s="147">
        <f>AQ26-'[1]3 priedas_asignavimai'!AQ308</f>
        <v>0</v>
      </c>
      <c r="AR29" s="147">
        <f>AR26-'[1]3 priedas_asignavimai'!AR308</f>
        <v>0</v>
      </c>
      <c r="AS29" s="147">
        <f>AS26-'[1]3 priedas_asignavimai'!AS308</f>
        <v>0</v>
      </c>
      <c r="AT29" s="147">
        <f>AT26-'[1]3 priedas_asignavimai'!AT308</f>
        <v>0</v>
      </c>
      <c r="AU29" s="147">
        <f>AU26-'[1]3 priedas_asignavimai'!AU308</f>
        <v>0</v>
      </c>
      <c r="AV29" s="147">
        <f>AV26-'[1]3 priedas_asignavimai'!AV308</f>
        <v>0</v>
      </c>
      <c r="AW29" s="147">
        <f>AW26-'[1]3 priedas_asignavimai'!AW308</f>
        <v>0</v>
      </c>
      <c r="AX29" s="147">
        <f>AX26-'[1]3 priedas_asignavimai'!AX308</f>
        <v>0</v>
      </c>
    </row>
    <row r="33" spans="1:51" s="23" customFormat="1" x14ac:dyDescent="0.25">
      <c r="A33" s="1"/>
      <c r="B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3" customFormat="1" x14ac:dyDescent="0.25">
      <c r="A34" s="1"/>
      <c r="B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3" customFormat="1" x14ac:dyDescent="0.25">
      <c r="A35" s="1"/>
      <c r="B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3" customFormat="1" x14ac:dyDescent="0.25">
      <c r="A36" s="1"/>
      <c r="B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3" customFormat="1" x14ac:dyDescent="0.25">
      <c r="A37" s="1"/>
      <c r="B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3" customFormat="1" x14ac:dyDescent="0.25">
      <c r="A38" s="1"/>
      <c r="B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3" customFormat="1" x14ac:dyDescent="0.25">
      <c r="A39" s="1"/>
      <c r="B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3" customFormat="1" x14ac:dyDescent="0.25">
      <c r="A40" s="1"/>
      <c r="B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3" customFormat="1" x14ac:dyDescent="0.25">
      <c r="A41" s="1"/>
      <c r="B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3" customFormat="1" x14ac:dyDescent="0.25">
      <c r="A42" s="1"/>
      <c r="B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3" customFormat="1" x14ac:dyDescent="0.25">
      <c r="A43" s="1"/>
      <c r="B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3" customFormat="1" x14ac:dyDescent="0.25">
      <c r="A44" s="1"/>
      <c r="B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3" customFormat="1" x14ac:dyDescent="0.25">
      <c r="A45" s="1"/>
      <c r="B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3" customFormat="1" x14ac:dyDescent="0.25">
      <c r="A46" s="1"/>
      <c r="B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3" customFormat="1" x14ac:dyDescent="0.25">
      <c r="A47" s="1"/>
      <c r="B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3" customFormat="1" x14ac:dyDescent="0.25">
      <c r="A48" s="1"/>
      <c r="B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3" customFormat="1" x14ac:dyDescent="0.25">
      <c r="A49" s="1"/>
      <c r="B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3" customFormat="1" x14ac:dyDescent="0.25">
      <c r="A50" s="1"/>
      <c r="B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3" customFormat="1" x14ac:dyDescent="0.25">
      <c r="A51" s="1"/>
      <c r="B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3" customFormat="1" x14ac:dyDescent="0.25">
      <c r="A52" s="1"/>
      <c r="B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3" customFormat="1" x14ac:dyDescent="0.25">
      <c r="A53" s="1"/>
      <c r="B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3" customFormat="1" x14ac:dyDescent="0.25">
      <c r="A54" s="1"/>
      <c r="B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3" customFormat="1" x14ac:dyDescent="0.25">
      <c r="A55" s="1"/>
      <c r="B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3" customFormat="1" x14ac:dyDescent="0.25">
      <c r="A56" s="1"/>
      <c r="B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3" customFormat="1" x14ac:dyDescent="0.25">
      <c r="A57" s="1"/>
      <c r="B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3" customFormat="1" x14ac:dyDescent="0.25">
      <c r="A58" s="1"/>
      <c r="B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3" customFormat="1" x14ac:dyDescent="0.25">
      <c r="A59" s="1"/>
      <c r="B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3" customFormat="1" x14ac:dyDescent="0.25">
      <c r="A60" s="1"/>
      <c r="B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3" customFormat="1" x14ac:dyDescent="0.25">
      <c r="A61" s="1"/>
      <c r="B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3" customFormat="1" x14ac:dyDescent="0.25">
      <c r="A62" s="1"/>
      <c r="B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3" customFormat="1" x14ac:dyDescent="0.25">
      <c r="A63" s="1"/>
      <c r="B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3" customFormat="1" x14ac:dyDescent="0.25">
      <c r="A64" s="1"/>
      <c r="B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3" customFormat="1" x14ac:dyDescent="0.25">
      <c r="A65" s="1"/>
      <c r="B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3" customFormat="1" x14ac:dyDescent="0.25">
      <c r="A66" s="1"/>
      <c r="B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3" customFormat="1" x14ac:dyDescent="0.25">
      <c r="A67" s="1"/>
      <c r="B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3" customFormat="1" x14ac:dyDescent="0.25">
      <c r="A68" s="1"/>
      <c r="B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3" customFormat="1" x14ac:dyDescent="0.25">
      <c r="A69" s="1"/>
      <c r="B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3" customFormat="1" x14ac:dyDescent="0.25">
      <c r="A70" s="1"/>
      <c r="B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3" customFormat="1" x14ac:dyDescent="0.25">
      <c r="A71" s="1"/>
      <c r="B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3" customFormat="1" x14ac:dyDescent="0.25">
      <c r="A72" s="1"/>
      <c r="B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3" customFormat="1" x14ac:dyDescent="0.25">
      <c r="A73" s="1"/>
      <c r="B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3" customFormat="1" x14ac:dyDescent="0.25">
      <c r="A74" s="1"/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3" customFormat="1" x14ac:dyDescent="0.25">
      <c r="A75" s="1"/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3" customFormat="1" x14ac:dyDescent="0.25">
      <c r="A76" s="1"/>
      <c r="B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3" customFormat="1" x14ac:dyDescent="0.25">
      <c r="A77" s="1"/>
      <c r="B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3" customFormat="1" x14ac:dyDescent="0.25">
      <c r="A78" s="1"/>
      <c r="B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3" customFormat="1" x14ac:dyDescent="0.25">
      <c r="A79" s="1"/>
      <c r="B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3" customFormat="1" x14ac:dyDescent="0.25">
      <c r="A80" s="1"/>
      <c r="B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3" customFormat="1" x14ac:dyDescent="0.25">
      <c r="A81" s="1"/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3" customFormat="1" x14ac:dyDescent="0.25">
      <c r="A82" s="1"/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3" customFormat="1" x14ac:dyDescent="0.25">
      <c r="A83" s="1"/>
      <c r="B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3" customFormat="1" x14ac:dyDescent="0.25">
      <c r="A84" s="1"/>
      <c r="B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3" customFormat="1" x14ac:dyDescent="0.25">
      <c r="A85" s="1"/>
      <c r="B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3" customFormat="1" x14ac:dyDescent="0.25">
      <c r="A86" s="1"/>
      <c r="B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3" customFormat="1" x14ac:dyDescent="0.25">
      <c r="A87" s="1"/>
      <c r="B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3" customFormat="1" x14ac:dyDescent="0.25">
      <c r="A88" s="1"/>
      <c r="B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3" customFormat="1" x14ac:dyDescent="0.25">
      <c r="A89" s="1"/>
      <c r="B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3" customFormat="1" x14ac:dyDescent="0.25">
      <c r="A90" s="1"/>
      <c r="B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3" customFormat="1" x14ac:dyDescent="0.25">
      <c r="A91" s="1"/>
      <c r="B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3" customFormat="1" x14ac:dyDescent="0.25">
      <c r="A92" s="1"/>
      <c r="B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3" customFormat="1" x14ac:dyDescent="0.25">
      <c r="A93" s="1"/>
      <c r="B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3" customFormat="1" x14ac:dyDescent="0.25">
      <c r="A94" s="1"/>
      <c r="B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3" customFormat="1" x14ac:dyDescent="0.25">
      <c r="A95" s="1"/>
      <c r="B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3" customFormat="1" x14ac:dyDescent="0.25">
      <c r="A96" s="1"/>
      <c r="B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3" customFormat="1" x14ac:dyDescent="0.25">
      <c r="A97" s="1"/>
      <c r="B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3" customFormat="1" x14ac:dyDescent="0.25">
      <c r="A98" s="1"/>
      <c r="B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3" customFormat="1" x14ac:dyDescent="0.25">
      <c r="A99" s="1"/>
      <c r="B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3" customFormat="1" x14ac:dyDescent="0.25">
      <c r="A100" s="1"/>
      <c r="B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3" customFormat="1" x14ac:dyDescent="0.25">
      <c r="A101" s="1"/>
      <c r="B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3" customFormat="1" x14ac:dyDescent="0.25">
      <c r="A102" s="1"/>
      <c r="B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3" customFormat="1" x14ac:dyDescent="0.25">
      <c r="A103" s="1"/>
      <c r="B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3" customFormat="1" x14ac:dyDescent="0.25">
      <c r="A104" s="1"/>
      <c r="B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3" customFormat="1" x14ac:dyDescent="0.25">
      <c r="A105" s="1"/>
      <c r="B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3" customFormat="1" x14ac:dyDescent="0.25">
      <c r="A106" s="1"/>
      <c r="B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3" customFormat="1" x14ac:dyDescent="0.25">
      <c r="A107" s="1"/>
      <c r="B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3" customFormat="1" x14ac:dyDescent="0.25">
      <c r="A108" s="1"/>
      <c r="B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3" customFormat="1" x14ac:dyDescent="0.25">
      <c r="A109" s="1"/>
      <c r="B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3" customFormat="1" x14ac:dyDescent="0.25">
      <c r="A110" s="1"/>
      <c r="B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3" customFormat="1" x14ac:dyDescent="0.25">
      <c r="A111" s="1"/>
      <c r="B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3" customFormat="1" x14ac:dyDescent="0.25">
      <c r="A112" s="1"/>
      <c r="B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3" customFormat="1" x14ac:dyDescent="0.25">
      <c r="A113" s="1"/>
      <c r="B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3" customFormat="1" x14ac:dyDescent="0.25">
      <c r="A114" s="1"/>
      <c r="B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3" customFormat="1" x14ac:dyDescent="0.25">
      <c r="A115" s="1"/>
      <c r="B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s="23" customFormat="1" x14ac:dyDescent="0.25">
      <c r="A116" s="1"/>
      <c r="B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pans="1:51" s="23" customFormat="1" x14ac:dyDescent="0.25">
      <c r="A117" s="1"/>
      <c r="B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  <row r="118" spans="1:51" s="23" customFormat="1" x14ac:dyDescent="0.25">
      <c r="A118" s="1"/>
      <c r="B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pans="1:51" s="23" customFormat="1" x14ac:dyDescent="0.25">
      <c r="A119" s="1"/>
      <c r="B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</sheetData>
  <mergeCells count="54">
    <mergeCell ref="AW17:AX17"/>
    <mergeCell ref="AM17:AN17"/>
    <mergeCell ref="AO17:AP17"/>
    <mergeCell ref="AQ17:AR17"/>
    <mergeCell ref="AS17:AT17"/>
    <mergeCell ref="AU17:AV17"/>
    <mergeCell ref="AA17:AB17"/>
    <mergeCell ref="AC17:AD17"/>
    <mergeCell ref="AE17:AF17"/>
    <mergeCell ref="AG17:AH17"/>
    <mergeCell ref="AK17:AL17"/>
    <mergeCell ref="O17:P17"/>
    <mergeCell ref="Q17:R17"/>
    <mergeCell ref="U17:V17"/>
    <mergeCell ref="W17:X17"/>
    <mergeCell ref="Y17:Z17"/>
    <mergeCell ref="AT11:AX11"/>
    <mergeCell ref="AT12:AX12"/>
    <mergeCell ref="A14:AX14"/>
    <mergeCell ref="A16:A18"/>
    <mergeCell ref="B16:B18"/>
    <mergeCell ref="C16:D17"/>
    <mergeCell ref="E16:R16"/>
    <mergeCell ref="S16:T17"/>
    <mergeCell ref="U16:AH16"/>
    <mergeCell ref="AI16:AJ17"/>
    <mergeCell ref="AK16:AX16"/>
    <mergeCell ref="E17:F17"/>
    <mergeCell ref="G17:H17"/>
    <mergeCell ref="I17:J17"/>
    <mergeCell ref="K17:L17"/>
    <mergeCell ref="M17:N17"/>
    <mergeCell ref="O9:R9"/>
    <mergeCell ref="AE9:AH9"/>
    <mergeCell ref="AT9:AX9"/>
    <mergeCell ref="O10:R10"/>
    <mergeCell ref="AE10:AH10"/>
    <mergeCell ref="AT10:AX10"/>
    <mergeCell ref="AT7:AX7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AT1:AX1"/>
    <mergeCell ref="AT2:AX2"/>
    <mergeCell ref="AT3:AX3"/>
    <mergeCell ref="AT4:AX4"/>
    <mergeCell ref="AT5:AX5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Q96"/>
  <sheetViews>
    <sheetView workbookViewId="0">
      <pane xSplit="1" ySplit="3" topLeftCell="B49" activePane="bottomRight" state="frozen"/>
      <selection pane="topRight" activeCell="B1" sqref="B1"/>
      <selection pane="bottomLeft" activeCell="A4" sqref="A4"/>
      <selection pane="bottomRight" activeCell="C92" sqref="C92"/>
    </sheetView>
  </sheetViews>
  <sheetFormatPr defaultRowHeight="13.2" x14ac:dyDescent="0.25"/>
  <cols>
    <col min="1" max="1" width="88.44140625" customWidth="1"/>
    <col min="6" max="6" width="10.109375" bestFit="1" customWidth="1"/>
    <col min="7" max="7" width="12.6640625" bestFit="1" customWidth="1"/>
    <col min="9" max="9" width="12.6640625" bestFit="1" customWidth="1"/>
    <col min="15" max="15" width="11.6640625" bestFit="1" customWidth="1"/>
    <col min="16" max="16" width="11.6640625" customWidth="1"/>
    <col min="17" max="17" width="11.5546875" bestFit="1" customWidth="1"/>
  </cols>
  <sheetData>
    <row r="2" spans="1:12" x14ac:dyDescent="0.25">
      <c r="B2" s="149" t="s">
        <v>366</v>
      </c>
      <c r="C2" s="280" t="s">
        <v>367</v>
      </c>
      <c r="D2" s="281"/>
      <c r="E2" s="149" t="s">
        <v>368</v>
      </c>
      <c r="G2" s="283" t="s">
        <v>411</v>
      </c>
      <c r="H2" s="283"/>
      <c r="I2" s="283"/>
      <c r="J2" s="283"/>
    </row>
    <row r="3" spans="1:12" x14ac:dyDescent="0.25">
      <c r="B3" s="149" t="s">
        <v>373</v>
      </c>
      <c r="C3" s="156" t="s">
        <v>373</v>
      </c>
      <c r="D3" s="157" t="s">
        <v>372</v>
      </c>
      <c r="E3" s="149"/>
      <c r="G3" s="180" t="s">
        <v>400</v>
      </c>
      <c r="H3" s="180" t="s">
        <v>401</v>
      </c>
      <c r="I3" s="180" t="s">
        <v>372</v>
      </c>
    </row>
    <row r="4" spans="1:12" ht="27.6" x14ac:dyDescent="0.25">
      <c r="A4" s="152" t="s">
        <v>195</v>
      </c>
      <c r="B4" s="151">
        <f>'1 priedas_pajamos'!E50</f>
        <v>0</v>
      </c>
      <c r="C4" s="151">
        <f>SUM(C5:C27)</f>
        <v>5769.7999999999984</v>
      </c>
      <c r="D4" s="151">
        <f>SUM(D5:D27)</f>
        <v>2353.8999999999996</v>
      </c>
      <c r="E4" s="151">
        <f>B4-C4</f>
        <v>-5769.7999999999984</v>
      </c>
      <c r="G4">
        <f>'1 priedas_pajamos'!E50</f>
        <v>0</v>
      </c>
      <c r="H4">
        <f>'3 priedas_asignavimai'!AM305</f>
        <v>0</v>
      </c>
      <c r="I4">
        <f>'3 priedas_asignavimai'!AN305</f>
        <v>0</v>
      </c>
      <c r="J4">
        <f>G4-B4</f>
        <v>0</v>
      </c>
      <c r="K4">
        <f t="shared" ref="K4" si="0">H4-C4</f>
        <v>-5769.7999999999984</v>
      </c>
      <c r="L4">
        <f t="shared" ref="L4" si="1">I4-D4</f>
        <v>-2353.8999999999996</v>
      </c>
    </row>
    <row r="5" spans="1:12" x14ac:dyDescent="0.25">
      <c r="A5" s="91" t="s">
        <v>268</v>
      </c>
      <c r="B5" s="148">
        <f>'1 priedas_pajamos'!E51</f>
        <v>26951.5</v>
      </c>
      <c r="C5" s="148">
        <f>'3 priedas_asignavimai'!G21</f>
        <v>2388.7999999999997</v>
      </c>
      <c r="D5" s="148">
        <f>'3 priedas_asignavimai'!H21</f>
        <v>284.2</v>
      </c>
      <c r="E5" s="148">
        <f t="shared" ref="E5:E27" si="2">B5-C5</f>
        <v>24562.7</v>
      </c>
    </row>
    <row r="6" spans="1:12" x14ac:dyDescent="0.25">
      <c r="A6" s="91" t="s">
        <v>65</v>
      </c>
      <c r="B6" s="148">
        <f>'1 priedas_pajamos'!E52</f>
        <v>4437.9999999999991</v>
      </c>
      <c r="C6" s="148">
        <f>'3 priedas_asignavimai'!G22</f>
        <v>326.69999999999993</v>
      </c>
      <c r="D6" s="148">
        <f>'3 priedas_asignavimai'!H22</f>
        <v>278.59999999999997</v>
      </c>
      <c r="E6" s="148">
        <f t="shared" si="2"/>
        <v>4111.2999999999993</v>
      </c>
    </row>
    <row r="7" spans="1:12" x14ac:dyDescent="0.25">
      <c r="A7" s="91" t="s">
        <v>72</v>
      </c>
      <c r="B7" s="148">
        <f>'1 priedas_pajamos'!E53</f>
        <v>0.7</v>
      </c>
      <c r="C7" s="148">
        <f>'3 priedas_asignavimai'!G23</f>
        <v>0.7</v>
      </c>
      <c r="D7" s="148">
        <f>'3 priedas_asignavimai'!H23</f>
        <v>0.7</v>
      </c>
      <c r="E7" s="148">
        <f t="shared" si="2"/>
        <v>0</v>
      </c>
    </row>
    <row r="8" spans="1:12" x14ac:dyDescent="0.25">
      <c r="A8" s="91" t="s">
        <v>66</v>
      </c>
      <c r="B8" s="148">
        <f>'1 priedas_pajamos'!E54</f>
        <v>26.8</v>
      </c>
      <c r="C8" s="148">
        <f>'3 priedas_asignavimai'!AM24+'3 priedas_asignavimai'!AM74</f>
        <v>33</v>
      </c>
      <c r="D8" s="148">
        <f>'3 priedas_asignavimai'!AN24+'3 priedas_asignavimai'!AN74</f>
        <v>29.200000000000003</v>
      </c>
      <c r="E8" s="148">
        <f t="shared" si="2"/>
        <v>-6.1999999999999993</v>
      </c>
    </row>
    <row r="9" spans="1:12" x14ac:dyDescent="0.25">
      <c r="A9" s="91" t="s">
        <v>234</v>
      </c>
      <c r="B9" s="148">
        <f>'1 priedas_pajamos'!E55</f>
        <v>8.4</v>
      </c>
      <c r="C9" s="148">
        <f>'3 priedas_asignavimai'!AM25+'3 priedas_asignavimai'!AM75</f>
        <v>17.700000000000003</v>
      </c>
      <c r="D9" s="148">
        <f>'3 priedas_asignavimai'!AN25+'3 priedas_asignavimai'!AN75</f>
        <v>8.3000000000000007</v>
      </c>
      <c r="E9" s="148">
        <f t="shared" si="2"/>
        <v>-9.3000000000000025</v>
      </c>
    </row>
    <row r="10" spans="1:12" x14ac:dyDescent="0.25">
      <c r="A10" s="91" t="s">
        <v>82</v>
      </c>
      <c r="B10" s="148">
        <f>'1 priedas_pajamos'!E56</f>
        <v>295.7</v>
      </c>
      <c r="C10" s="148">
        <f>'3 priedas_asignavimai'!AM76+'3 priedas_asignavimai'!AM26+'3 priedas_asignavimai'!AM77+'3 priedas_asignavimai'!AM298</f>
        <v>921.5</v>
      </c>
      <c r="D10" s="148">
        <f>'3 priedas_asignavimai'!AN26+'3 priedas_asignavimai'!AN77+'3 priedas_asignavimai'!AN298</f>
        <v>0</v>
      </c>
      <c r="E10" s="148">
        <f t="shared" si="2"/>
        <v>-625.79999999999995</v>
      </c>
    </row>
    <row r="11" spans="1:12" x14ac:dyDescent="0.25">
      <c r="A11" s="91" t="s">
        <v>73</v>
      </c>
      <c r="B11" s="148">
        <f>'1 priedas_pajamos'!E57</f>
        <v>650.79999999999995</v>
      </c>
      <c r="C11" s="148">
        <f>'3 priedas_asignavimai'!G27</f>
        <v>25</v>
      </c>
      <c r="D11" s="148">
        <f>'3 priedas_asignavimai'!H27</f>
        <v>21.8</v>
      </c>
      <c r="E11" s="148">
        <f t="shared" si="2"/>
        <v>625.79999999999995</v>
      </c>
    </row>
    <row r="12" spans="1:12" x14ac:dyDescent="0.25">
      <c r="A12" s="91" t="s">
        <v>171</v>
      </c>
      <c r="B12" s="148">
        <f>'1 priedas_pajamos'!E58</f>
        <v>1652.3</v>
      </c>
      <c r="C12" s="148">
        <f>'3 priedas_asignavimai'!G81+'3 priedas_asignavimai'!G84+'3 priedas_asignavimai'!G88+'3 priedas_asignavimai'!G91+'3 priedas_asignavimai'!G95+'3 priedas_asignavimai'!G98+'3 priedas_asignavimai'!G102+'3 priedas_asignavimai'!G105+'3 priedas_asignavimai'!G109+'3 priedas_asignavimai'!G112+'3 priedas_asignavimai'!G116+'3 priedas_asignavimai'!G119+'3 priedas_asignavimai'!G123+'3 priedas_asignavimai'!G126+'3 priedas_asignavimai'!G130+'3 priedas_asignavimai'!G133+'3 priedas_asignavimai'!G137+'3 priedas_asignavimai'!G140+'3 priedas_asignavimai'!G144+'3 priedas_asignavimai'!G147+'3 priedas_asignavimai'!G151+'3 priedas_asignavimai'!G154</f>
        <v>121.6</v>
      </c>
      <c r="D12" s="148">
        <f>'3 priedas_asignavimai'!H81+'3 priedas_asignavimai'!H84+'3 priedas_asignavimai'!H88+'3 priedas_asignavimai'!H91+'3 priedas_asignavimai'!H95+'3 priedas_asignavimai'!H98+'3 priedas_asignavimai'!H102+'3 priedas_asignavimai'!H105+'3 priedas_asignavimai'!H109+'3 priedas_asignavimai'!H112+'3 priedas_asignavimai'!H116+'3 priedas_asignavimai'!H119+'3 priedas_asignavimai'!H123+'3 priedas_asignavimai'!H126+'3 priedas_asignavimai'!H130+'3 priedas_asignavimai'!H133+'3 priedas_asignavimai'!H137+'3 priedas_asignavimai'!H140+'3 priedas_asignavimai'!H144+'3 priedas_asignavimai'!H147+'3 priedas_asignavimai'!H151+'3 priedas_asignavimai'!H154</f>
        <v>104.69999999999999</v>
      </c>
      <c r="E12" s="148">
        <f t="shared" si="2"/>
        <v>1530.7</v>
      </c>
    </row>
    <row r="13" spans="1:12" ht="26.4" x14ac:dyDescent="0.25">
      <c r="A13" s="91" t="s">
        <v>269</v>
      </c>
      <c r="B13" s="148">
        <f>'1 priedas_pajamos'!E59</f>
        <v>18.399999999999999</v>
      </c>
      <c r="C13" s="148">
        <f>'3 priedas_asignavimai'!G162</f>
        <v>436.6</v>
      </c>
      <c r="D13" s="148">
        <f>'3 priedas_asignavimai'!H162</f>
        <v>312.8</v>
      </c>
      <c r="E13" s="148">
        <f t="shared" si="2"/>
        <v>-418.20000000000005</v>
      </c>
    </row>
    <row r="14" spans="1:12" ht="26.4" x14ac:dyDescent="0.25">
      <c r="A14" s="91" t="s">
        <v>232</v>
      </c>
      <c r="B14" s="148">
        <f>'1 priedas_pajamos'!E60</f>
        <v>111.6</v>
      </c>
      <c r="C14" s="148">
        <f>'3 priedas_asignavimai'!G164</f>
        <v>357.8</v>
      </c>
      <c r="D14" s="148">
        <f>'3 priedas_asignavimai'!H164</f>
        <v>289.8</v>
      </c>
      <c r="E14" s="148">
        <f t="shared" si="2"/>
        <v>-246.20000000000002</v>
      </c>
    </row>
    <row r="15" spans="1:12" x14ac:dyDescent="0.25">
      <c r="A15" s="91" t="s">
        <v>67</v>
      </c>
      <c r="B15" s="148">
        <f>'1 priedas_pajamos'!E61</f>
        <v>357.8</v>
      </c>
      <c r="C15" s="148">
        <f>'3 priedas_asignavimai'!G28</f>
        <v>26.3</v>
      </c>
      <c r="D15" s="148">
        <f>'3 priedas_asignavimai'!H28</f>
        <v>17.3</v>
      </c>
      <c r="E15" s="148">
        <f t="shared" si="2"/>
        <v>331.5</v>
      </c>
    </row>
    <row r="16" spans="1:12" x14ac:dyDescent="0.25">
      <c r="A16" s="91" t="s">
        <v>68</v>
      </c>
      <c r="B16" s="148">
        <f>'1 priedas_pajamos'!E62</f>
        <v>78.8</v>
      </c>
      <c r="C16" s="148">
        <f>'3 priedas_asignavimai'!G29</f>
        <v>18.399999999999999</v>
      </c>
      <c r="D16" s="148">
        <f>'3 priedas_asignavimai'!H29</f>
        <v>17.3</v>
      </c>
      <c r="E16" s="148">
        <f t="shared" si="2"/>
        <v>60.4</v>
      </c>
    </row>
    <row r="17" spans="1:5" x14ac:dyDescent="0.25">
      <c r="A17" s="91" t="s">
        <v>70</v>
      </c>
      <c r="B17" s="148">
        <f>'1 priedas_pajamos'!E63</f>
        <v>30.6</v>
      </c>
      <c r="C17" s="148">
        <f>'3 priedas_asignavimai'!G30</f>
        <v>30.6</v>
      </c>
      <c r="D17" s="148">
        <f>'3 priedas_asignavimai'!H30</f>
        <v>30.1</v>
      </c>
      <c r="E17" s="148">
        <f t="shared" si="2"/>
        <v>0</v>
      </c>
    </row>
    <row r="18" spans="1:5" x14ac:dyDescent="0.25">
      <c r="A18" s="91" t="s">
        <v>71</v>
      </c>
      <c r="B18" s="148">
        <f>'1 priedas_pajamos'!E64</f>
        <v>6.5</v>
      </c>
      <c r="C18" s="148">
        <f>'3 priedas_asignavimai'!G31</f>
        <v>6.5</v>
      </c>
      <c r="D18" s="148">
        <f>'3 priedas_asignavimai'!H31</f>
        <v>6.4</v>
      </c>
      <c r="E18" s="148">
        <f t="shared" si="2"/>
        <v>0</v>
      </c>
    </row>
    <row r="19" spans="1:5" x14ac:dyDescent="0.25">
      <c r="A19" s="91" t="s">
        <v>78</v>
      </c>
      <c r="B19" s="148">
        <f>'1 priedas_pajamos'!E65</f>
        <v>0.7</v>
      </c>
      <c r="C19" s="148">
        <f>'3 priedas_asignavimai'!G159</f>
        <v>672.4</v>
      </c>
      <c r="D19" s="148">
        <f>'3 priedas_asignavimai'!H159</f>
        <v>629.29999999999995</v>
      </c>
      <c r="E19" s="148">
        <f t="shared" si="2"/>
        <v>-671.69999999999993</v>
      </c>
    </row>
    <row r="20" spans="1:5" ht="26.4" x14ac:dyDescent="0.25">
      <c r="A20" s="91" t="s">
        <v>236</v>
      </c>
      <c r="B20" s="150">
        <f>'1 priedas_pajamos'!E66</f>
        <v>20.9</v>
      </c>
      <c r="C20" s="150">
        <f>'3 priedas_asignavimai'!G32+'3 priedas_asignavimai'!G150</f>
        <v>51.6</v>
      </c>
      <c r="D20" s="150">
        <f>'3 priedas_asignavimai'!H32+'3 priedas_asignavimai'!H150</f>
        <v>24</v>
      </c>
      <c r="E20" s="148">
        <f t="shared" si="2"/>
        <v>-30.700000000000003</v>
      </c>
    </row>
    <row r="21" spans="1:5" x14ac:dyDescent="0.25">
      <c r="A21" s="91" t="s">
        <v>223</v>
      </c>
      <c r="B21" s="148">
        <f>'1 priedas_pajamos'!E67</f>
        <v>672.4</v>
      </c>
      <c r="C21" s="148">
        <f>'3 priedas_asignavimai'!G33+'3 priedas_asignavimai'!G80+'3 priedas_asignavimai'!G87+'3 priedas_asignavimai'!G94+'3 priedas_asignavimai'!G101+'3 priedas_asignavimai'!G108+'3 priedas_asignavimai'!G115+'3 priedas_asignavimai'!G122+'3 priedas_asignavimai'!G129+'3 priedas_asignavimai'!G136+'3 priedas_asignavimai'!G143</f>
        <v>198.89999999999998</v>
      </c>
      <c r="D21" s="148">
        <f>'3 priedas_asignavimai'!H33+'3 priedas_asignavimai'!H80+'3 priedas_asignavimai'!H87+'3 priedas_asignavimai'!H94+'3 priedas_asignavimai'!H101+'3 priedas_asignavimai'!H108+'3 priedas_asignavimai'!H115+'3 priedas_asignavimai'!H122+'3 priedas_asignavimai'!H129+'3 priedas_asignavimai'!H136+'3 priedas_asignavimai'!H143</f>
        <v>178.9</v>
      </c>
      <c r="E21" s="148">
        <f t="shared" si="2"/>
        <v>473.5</v>
      </c>
    </row>
    <row r="22" spans="1:5" ht="26.4" x14ac:dyDescent="0.25">
      <c r="A22" s="91" t="s">
        <v>270</v>
      </c>
      <c r="B22" s="148">
        <f>'1 priedas_pajamos'!E68</f>
        <v>6</v>
      </c>
      <c r="C22" s="148">
        <f>'3 priedas_asignavimai'!G34</f>
        <v>2.7</v>
      </c>
      <c r="D22" s="148">
        <f>'3 priedas_asignavimai'!H34</f>
        <v>2.7</v>
      </c>
      <c r="E22" s="148">
        <f t="shared" si="2"/>
        <v>3.3</v>
      </c>
    </row>
    <row r="23" spans="1:5" ht="26.4" x14ac:dyDescent="0.25">
      <c r="A23" s="82" t="s">
        <v>79</v>
      </c>
      <c r="B23" s="148">
        <f>'1 priedas_pajamos'!E69</f>
        <v>216.9</v>
      </c>
      <c r="C23" s="148">
        <f>'3 priedas_asignavimai'!G57</f>
        <v>0</v>
      </c>
      <c r="D23" s="148">
        <f>'3 priedas_asignavimai'!H57</f>
        <v>0</v>
      </c>
      <c r="E23" s="148">
        <f t="shared" si="2"/>
        <v>216.9</v>
      </c>
    </row>
    <row r="24" spans="1:5" x14ac:dyDescent="0.25">
      <c r="A24" s="91" t="s">
        <v>69</v>
      </c>
      <c r="B24" s="159">
        <f>'1 priedas_pajamos'!E70</f>
        <v>0.2</v>
      </c>
      <c r="C24" s="159">
        <f>'3 priedas_asignavimai'!G35</f>
        <v>102.9</v>
      </c>
      <c r="D24" s="159">
        <f>'3 priedas_asignavimai'!H35</f>
        <v>93.2</v>
      </c>
      <c r="E24" s="159">
        <f t="shared" si="2"/>
        <v>-102.7</v>
      </c>
    </row>
    <row r="25" spans="1:5" x14ac:dyDescent="0.25">
      <c r="A25" s="91" t="s">
        <v>80</v>
      </c>
      <c r="B25" s="159">
        <f>'1 priedas_pajamos'!E71</f>
        <v>219</v>
      </c>
      <c r="C25" s="159">
        <f>'3 priedas_asignavimai'!AM73+'3 priedas_asignavimai'!AM36</f>
        <v>0.2</v>
      </c>
      <c r="D25" s="159">
        <f>'3 priedas_asignavimai'!AN73+'3 priedas_asignavimai'!AN36</f>
        <v>0</v>
      </c>
      <c r="E25" s="159">
        <f t="shared" si="2"/>
        <v>218.8</v>
      </c>
    </row>
    <row r="26" spans="1:5" x14ac:dyDescent="0.25">
      <c r="A26" s="91" t="s">
        <v>163</v>
      </c>
      <c r="B26" s="159">
        <f>'1 priedas_pajamos'!E72</f>
        <v>29.9</v>
      </c>
      <c r="C26" s="159">
        <f>'3 priedas_asignavimai'!G72</f>
        <v>0</v>
      </c>
      <c r="D26" s="159">
        <f>'3 priedas_asignavimai'!H72</f>
        <v>0</v>
      </c>
      <c r="E26" s="159">
        <f t="shared" si="2"/>
        <v>29.9</v>
      </c>
    </row>
    <row r="27" spans="1:5" x14ac:dyDescent="0.25">
      <c r="A27" s="91" t="s">
        <v>180</v>
      </c>
      <c r="B27" s="159">
        <f>'1 priedas_pajamos'!E73</f>
        <v>9.6999999999999993</v>
      </c>
      <c r="C27" s="159">
        <f>'3 priedas_asignavimai'!G37</f>
        <v>29.9</v>
      </c>
      <c r="D27" s="159">
        <f>'3 priedas_asignavimai'!H37</f>
        <v>24.6</v>
      </c>
      <c r="E27" s="159">
        <f t="shared" si="2"/>
        <v>-20.2</v>
      </c>
    </row>
    <row r="28" spans="1:5" x14ac:dyDescent="0.25">
      <c r="B28" s="160"/>
      <c r="C28" s="160"/>
      <c r="D28" s="160"/>
      <c r="E28" s="160"/>
    </row>
    <row r="29" spans="1:5" ht="13.8" x14ac:dyDescent="0.25">
      <c r="A29" s="152" t="s">
        <v>183</v>
      </c>
      <c r="B29" s="161">
        <f>'1 priedas_pajamos'!E75</f>
        <v>17.7</v>
      </c>
      <c r="C29" s="162">
        <f>SUM(C30:C56)</f>
        <v>8604</v>
      </c>
      <c r="D29" s="162">
        <f>SUM(D30:D56)</f>
        <v>2874.7999999999997</v>
      </c>
      <c r="E29" s="162">
        <f>SUM(E30:E56)</f>
        <v>8356.8000000000011</v>
      </c>
    </row>
    <row r="30" spans="1:5" ht="13.8" x14ac:dyDescent="0.25">
      <c r="A30" s="153" t="s">
        <v>369</v>
      </c>
      <c r="B30" s="5">
        <f>'1 priedas_pajamos'!E76</f>
        <v>13312.7</v>
      </c>
      <c r="C30" s="5">
        <f>'3 priedas_asignavimai'!AO49+'3 priedas_asignavimai'!AO60</f>
        <v>728.5</v>
      </c>
      <c r="D30" s="5">
        <f>'3 priedas_asignavimai'!AP49+'3 priedas_asignavimai'!AP60</f>
        <v>0.6</v>
      </c>
      <c r="E30" s="159">
        <f t="shared" ref="E30:E37" si="3">B30-C30</f>
        <v>12584.2</v>
      </c>
    </row>
    <row r="31" spans="1:5" ht="13.8" x14ac:dyDescent="0.25">
      <c r="A31" s="79" t="s">
        <v>370</v>
      </c>
      <c r="B31" s="5">
        <f>'1 priedas_pajamos'!E84</f>
        <v>700</v>
      </c>
      <c r="C31" s="5">
        <f>'3 priedas_asignavimai'!I181</f>
        <v>571.90000000000009</v>
      </c>
      <c r="D31" s="5">
        <f>'3 priedas_asignavimai'!J181</f>
        <v>392.00000000000006</v>
      </c>
      <c r="E31" s="159">
        <f t="shared" si="3"/>
        <v>128.09999999999991</v>
      </c>
    </row>
    <row r="32" spans="1:5" ht="13.8" x14ac:dyDescent="0.25">
      <c r="A32" s="154" t="s">
        <v>150</v>
      </c>
      <c r="B32" s="5">
        <f>'1 priedas_pajamos'!E85</f>
        <v>325</v>
      </c>
      <c r="C32" s="5">
        <f>'3 priedas_asignavimai'!I292</f>
        <v>21.7</v>
      </c>
      <c r="D32" s="5">
        <f>'3 priedas_asignavimai'!J292</f>
        <v>18.8</v>
      </c>
      <c r="E32" s="159">
        <f t="shared" si="3"/>
        <v>303.3</v>
      </c>
    </row>
    <row r="33" spans="1:10" ht="13.8" x14ac:dyDescent="0.25">
      <c r="A33" s="153" t="s">
        <v>237</v>
      </c>
      <c r="B33" s="5">
        <f>'1 priedas_pajamos'!E86</f>
        <v>546.1</v>
      </c>
      <c r="C33" s="5">
        <f>'3 priedas_asignavimai'!I286</f>
        <v>0</v>
      </c>
      <c r="D33" s="5">
        <f>'3 priedas_asignavimai'!J286</f>
        <v>0</v>
      </c>
      <c r="E33" s="159">
        <f t="shared" si="3"/>
        <v>546.1</v>
      </c>
    </row>
    <row r="34" spans="1:10" ht="13.8" x14ac:dyDescent="0.25">
      <c r="A34" s="153" t="s">
        <v>238</v>
      </c>
      <c r="B34" s="5">
        <f>'1 priedas_pajamos'!E87</f>
        <v>16.899999999999999</v>
      </c>
      <c r="C34" s="5">
        <f>'3 priedas_asignavimai'!I38+'3 priedas_asignavimai'!I63</f>
        <v>1604.8999999999999</v>
      </c>
      <c r="D34" s="5">
        <f>'3 priedas_asignavimai'!J38+'3 priedas_asignavimai'!J63</f>
        <v>119.60000000000001</v>
      </c>
      <c r="E34" s="159">
        <f t="shared" si="3"/>
        <v>-1587.9999999999998</v>
      </c>
      <c r="G34" s="282" t="s">
        <v>413</v>
      </c>
      <c r="H34" s="282"/>
      <c r="I34" s="282"/>
      <c r="J34" s="282"/>
    </row>
    <row r="35" spans="1:10" ht="27.6" x14ac:dyDescent="0.25">
      <c r="A35" s="153" t="s">
        <v>266</v>
      </c>
      <c r="B35" s="5">
        <f>'1 priedas_pajamos'!E88</f>
        <v>48</v>
      </c>
      <c r="C35" s="5">
        <f>'3 priedas_asignavimai'!I41</f>
        <v>11.2</v>
      </c>
      <c r="D35" s="5">
        <f>'3 priedas_asignavimai'!J41</f>
        <v>0</v>
      </c>
      <c r="E35" s="159">
        <f t="shared" si="3"/>
        <v>36.799999999999997</v>
      </c>
      <c r="G35">
        <f>B29+B57+B58+B59</f>
        <v>4938.6000000000004</v>
      </c>
      <c r="H35">
        <f>C29+C57+C58+C59</f>
        <v>15335</v>
      </c>
      <c r="I35" s="173">
        <f>D29+D57+D58+D59</f>
        <v>2922.1999999999994</v>
      </c>
      <c r="J35" s="173">
        <f>E29+E57+E58+E59</f>
        <v>6546.7</v>
      </c>
    </row>
    <row r="36" spans="1:10" ht="13.8" x14ac:dyDescent="0.25">
      <c r="A36" s="153" t="s">
        <v>249</v>
      </c>
      <c r="B36" s="5">
        <f>'1 priedas_pajamos'!E89</f>
        <v>264.3</v>
      </c>
      <c r="C36" s="5">
        <f>'3 priedas_asignavimai'!I55</f>
        <v>31.1</v>
      </c>
      <c r="D36" s="5">
        <f>'3 priedas_asignavimai'!J55</f>
        <v>0</v>
      </c>
      <c r="E36" s="159">
        <f t="shared" si="3"/>
        <v>233.20000000000002</v>
      </c>
      <c r="G36" s="174" t="s">
        <v>400</v>
      </c>
      <c r="H36" s="174" t="s">
        <v>401</v>
      </c>
      <c r="I36" s="174" t="s">
        <v>372</v>
      </c>
      <c r="J36" s="174"/>
    </row>
    <row r="37" spans="1:10" ht="27.6" x14ac:dyDescent="0.25">
      <c r="A37" s="153" t="s">
        <v>271</v>
      </c>
      <c r="B37" s="5">
        <f>'1 priedas_pajamos'!E90</f>
        <v>27</v>
      </c>
      <c r="C37" s="163">
        <f>'3 priedas_asignavimai'!I168+'3 priedas_asignavimai'!I174+'3 priedas_asignavimai'!I185+'3 priedas_asignavimai'!I194+'3 priedas_asignavimai'!I200+'3 priedas_asignavimai'!I210+'3 priedas_asignavimai'!I216+'3 priedas_asignavimai'!I220+'3 priedas_asignavimai'!I225+'3 priedas_asignavimai'!I229+'3 priedas_asignavimai'!I235+'3 priedas_asignavimai'!I239+'3 priedas_asignavimai'!I243+'3 priedas_asignavimai'!I249+'3 priedas_asignavimai'!I260</f>
        <v>137.00000000000003</v>
      </c>
      <c r="D37" s="163">
        <f>'3 priedas_asignavimai'!J168+'3 priedas_asignavimai'!J174+'3 priedas_asignavimai'!J185+'3 priedas_asignavimai'!J194+'3 priedas_asignavimai'!J200+'3 priedas_asignavimai'!J210+'3 priedas_asignavimai'!J216+'3 priedas_asignavimai'!J220+'3 priedas_asignavimai'!J225+'3 priedas_asignavimai'!J229+'3 priedas_asignavimai'!J235+'3 priedas_asignavimai'!J239+'3 priedas_asignavimai'!J243+'3 priedas_asignavimai'!J249+'3 priedas_asignavimai'!J260</f>
        <v>87.199999999999989</v>
      </c>
      <c r="E37" s="159">
        <f t="shared" si="3"/>
        <v>-110.00000000000003</v>
      </c>
    </row>
    <row r="38" spans="1:10" ht="27.6" x14ac:dyDescent="0.25">
      <c r="A38" s="155" t="s">
        <v>272</v>
      </c>
      <c r="B38" s="5">
        <f>'1 priedas_pajamos'!E91</f>
        <v>233.7</v>
      </c>
      <c r="C38" s="5">
        <f>'3 priedas_asignavimai'!I64</f>
        <v>164</v>
      </c>
      <c r="D38" s="5"/>
      <c r="E38" s="159"/>
      <c r="G38" s="283" t="s">
        <v>411</v>
      </c>
      <c r="H38" s="283"/>
      <c r="I38" s="283"/>
      <c r="J38" s="283"/>
    </row>
    <row r="39" spans="1:10" ht="27.6" x14ac:dyDescent="0.25">
      <c r="A39" s="155" t="s">
        <v>262</v>
      </c>
      <c r="B39" s="5">
        <f>'1 priedas_pajamos'!E92</f>
        <v>50</v>
      </c>
      <c r="C39" s="164">
        <f>'3 priedas_asignavimai'!I52+'3 priedas_asignavimai'!I171+'3 priedas_asignavimai'!I182+'3 priedas_asignavimai'!I197+'3 priedas_asignavimai'!I203+'3 priedas_asignavimai'!I208+'3 priedas_asignavimai'!I213+'3 priedas_asignavimai'!I233+'3 priedas_asignavimai'!I246+'3 priedas_asignavimai'!I252+'3 priedas_asignavimai'!I257</f>
        <v>927.90000000000009</v>
      </c>
      <c r="D39" s="164">
        <f>'3 priedas_asignavimai'!J52+'3 priedas_asignavimai'!J171+'3 priedas_asignavimai'!J182+'3 priedas_asignavimai'!J197+'3 priedas_asignavimai'!J203+'3 priedas_asignavimai'!J208+'3 priedas_asignavimai'!J213+'3 priedas_asignavimai'!J233+'3 priedas_asignavimai'!J246+'3 priedas_asignavimai'!J252+'3 priedas_asignavimai'!J257</f>
        <v>504.20000000000005</v>
      </c>
      <c r="E39" s="164">
        <f>B39-C39</f>
        <v>-877.90000000000009</v>
      </c>
      <c r="G39" s="180" t="s">
        <v>400</v>
      </c>
      <c r="H39" s="180" t="s">
        <v>401</v>
      </c>
      <c r="I39" s="180" t="s">
        <v>372</v>
      </c>
    </row>
    <row r="40" spans="1:10" ht="13.8" x14ac:dyDescent="0.25">
      <c r="A40" s="158" t="s">
        <v>273</v>
      </c>
      <c r="B40" s="5">
        <f>'1 priedas_pajamos'!E93</f>
        <v>253.7</v>
      </c>
      <c r="C40" s="5">
        <f>'3 priedas_asignavimai'!I172+'3 priedas_asignavimai'!I178+'3 priedas_asignavimai'!I183+'3 priedas_asignavimai'!I192+'3 priedas_asignavimai'!I198+'3 priedas_asignavimai'!I205+'3 priedas_asignavimai'!I209+'3 priedas_asignavimai'!I214+'3 priedas_asignavimai'!I219+'3 priedas_asignavimai'!I223+'3 priedas_asignavimai'!I228+'3 priedas_asignavimai'!I234+'3 priedas_asignavimai'!I238+'3 priedas_asignavimai'!I242+'3 priedas_asignavimai'!I247+'3 priedas_asignavimai'!I254+'3 priedas_asignavimai'!I258+'3 priedas_asignavimai'!I263+'3 priedas_asignavimai'!I269</f>
        <v>854.7</v>
      </c>
      <c r="D40" s="5">
        <f>'3 priedas_asignavimai'!J172+'3 priedas_asignavimai'!J178+'3 priedas_asignavimai'!J183+'3 priedas_asignavimai'!J192+'3 priedas_asignavimai'!J198+'3 priedas_asignavimai'!J205+'3 priedas_asignavimai'!J209+'3 priedas_asignavimai'!J214+'3 priedas_asignavimai'!J219+'3 priedas_asignavimai'!J223+'3 priedas_asignavimai'!J228+'3 priedas_asignavimai'!J234+'3 priedas_asignavimai'!J238+'3 priedas_asignavimai'!J242+'3 priedas_asignavimai'!J247+'3 priedas_asignavimai'!J254+'3 priedas_asignavimai'!J258+'3 priedas_asignavimai'!J263+'3 priedas_asignavimai'!J269</f>
        <v>594.30000000000007</v>
      </c>
      <c r="E40" s="164">
        <f>B40-C40</f>
        <v>-601</v>
      </c>
      <c r="G40">
        <f>'1 priedas_pajamos'!E49-'1 priedas_pajamos'!E50-'1 priedas_pajamos'!E74</f>
        <v>-6.2</v>
      </c>
      <c r="H40">
        <f>'3 priedas_asignavimai'!AO305</f>
        <v>13.2</v>
      </c>
      <c r="I40">
        <f>'3 priedas_asignavimai'!AP305</f>
        <v>13</v>
      </c>
    </row>
    <row r="41" spans="1:10" ht="13.8" x14ac:dyDescent="0.25">
      <c r="A41" s="158" t="s">
        <v>386</v>
      </c>
      <c r="B41" s="5">
        <f>'1 priedas_pajamos'!E94</f>
        <v>80.5</v>
      </c>
      <c r="C41" s="5">
        <f>'3 priedas_asignavimai'!AO65</f>
        <v>256.60000000000002</v>
      </c>
      <c r="D41" s="5">
        <f>'3 priedas_asignavimai'!AP65</f>
        <v>28.6</v>
      </c>
      <c r="E41" s="164">
        <f t="shared" ref="E41:E56" si="4">B41-C41</f>
        <v>-176.10000000000002</v>
      </c>
      <c r="G41">
        <f>G35-G40</f>
        <v>4944.8</v>
      </c>
      <c r="H41">
        <f>H35-H40</f>
        <v>15321.8</v>
      </c>
      <c r="I41">
        <f t="shared" ref="I41" si="5">I35-I40</f>
        <v>2909.1999999999994</v>
      </c>
    </row>
    <row r="42" spans="1:10" ht="13.8" x14ac:dyDescent="0.25">
      <c r="A42" s="158" t="s">
        <v>387</v>
      </c>
      <c r="B42" s="5">
        <f>'1 priedas_pajamos'!E95</f>
        <v>226</v>
      </c>
      <c r="C42" s="5">
        <f>'3 priedas_asignavimai'!AO66</f>
        <v>253.7</v>
      </c>
      <c r="D42" s="5">
        <f>'3 priedas_asignavimai'!AP66</f>
        <v>0</v>
      </c>
      <c r="E42" s="164">
        <f t="shared" si="4"/>
        <v>-27.699999999999989</v>
      </c>
    </row>
    <row r="43" spans="1:10" ht="27.6" x14ac:dyDescent="0.25">
      <c r="A43" s="158" t="s">
        <v>394</v>
      </c>
      <c r="B43" s="5">
        <f>'1 priedas_pajamos'!E97</f>
        <v>73.400000000000006</v>
      </c>
      <c r="C43" s="5">
        <f>'3 priedas_asignavimai'!I291+'3 priedas_asignavimai'!I295+'3 priedas_asignavimai'!I299+'3 priedas_asignavimai'!I304</f>
        <v>302.5</v>
      </c>
      <c r="D43" s="5">
        <f>'3 priedas_asignavimai'!J291+'3 priedas_asignavimai'!J295+'3 priedas_asignavimai'!J299+'3 priedas_asignavimai'!J304</f>
        <v>284.2</v>
      </c>
      <c r="E43" s="164">
        <f t="shared" si="4"/>
        <v>-229.1</v>
      </c>
    </row>
    <row r="44" spans="1:10" ht="13.8" x14ac:dyDescent="0.25">
      <c r="A44" s="158" t="s">
        <v>402</v>
      </c>
      <c r="B44" s="5">
        <f>'1 priedas_pajamos'!E98</f>
        <v>284.7</v>
      </c>
      <c r="C44" s="5">
        <f>'3 priedas_asignavimai'!AO53</f>
        <v>21</v>
      </c>
      <c r="D44" s="5">
        <f>'3 priedas_asignavimai'!AP53</f>
        <v>0.3</v>
      </c>
      <c r="E44" s="164">
        <f t="shared" si="4"/>
        <v>263.7</v>
      </c>
    </row>
    <row r="45" spans="1:10" ht="32.25" customHeight="1" x14ac:dyDescent="0.25">
      <c r="A45" s="158" t="s">
        <v>462</v>
      </c>
      <c r="B45" s="5">
        <f>'1 priedas_pajamos'!E104</f>
        <v>91.8</v>
      </c>
      <c r="C45" s="5">
        <f>'3 priedas_asignavimai'!AO300+'3 priedas_asignavimai'!AO71</f>
        <v>552.70000000000005</v>
      </c>
      <c r="D45" s="5">
        <f>'3 priedas_asignavimai'!AP300+'3 priedas_asignavimai'!AP71</f>
        <v>181.6</v>
      </c>
      <c r="E45" s="164">
        <f t="shared" si="4"/>
        <v>-460.90000000000003</v>
      </c>
    </row>
    <row r="46" spans="1:10" ht="27.6" x14ac:dyDescent="0.25">
      <c r="A46" s="158" t="s">
        <v>403</v>
      </c>
      <c r="B46" s="5">
        <f>'1 priedas_pajamos'!E99</f>
        <v>112.9</v>
      </c>
      <c r="C46" s="5">
        <f>'3 priedas_asignavimai'!AO54+'3 priedas_asignavimai'!AO167+'3 priedas_asignavimai'!AO173+'3 priedas_asignavimai'!AO177+'3 priedas_asignavimai'!AO184+'3 priedas_asignavimai'!AO189+'3 priedas_asignavimai'!AO193+'3 priedas_asignavimai'!AO199+'3 priedas_asignavimai'!AO204+'3 priedas_asignavimai'!AO215+'3 priedas_asignavimai'!AO224+'3 priedas_asignavimai'!AO248+'3 priedas_asignavimai'!AO253+'3 priedas_asignavimai'!AO259</f>
        <v>135.80000000000001</v>
      </c>
      <c r="D46" s="5">
        <f>'3 priedas_asignavimai'!AP54+'3 priedas_asignavimai'!AP167+'3 priedas_asignavimai'!AP173+'3 priedas_asignavimai'!AP177+'3 priedas_asignavimai'!AP184+'3 priedas_asignavimai'!AP189+'3 priedas_asignavimai'!AP193+'3 priedas_asignavimai'!AP199+'3 priedas_asignavimai'!AP204+'3 priedas_asignavimai'!AP215+'3 priedas_asignavimai'!AP224+'3 priedas_asignavimai'!AP248+'3 priedas_asignavimai'!AP253+'3 priedas_asignavimai'!AP259</f>
        <v>99.1</v>
      </c>
      <c r="E46" s="5">
        <f>B46-C46</f>
        <v>-22.900000000000006</v>
      </c>
    </row>
    <row r="47" spans="1:10" ht="13.8" x14ac:dyDescent="0.25">
      <c r="A47" s="158" t="s">
        <v>406</v>
      </c>
      <c r="B47" s="5">
        <f>'1 priedas_pajamos'!E100</f>
        <v>31.1</v>
      </c>
      <c r="C47" s="5">
        <f>'3 priedas_asignavimai'!AO59</f>
        <v>0</v>
      </c>
      <c r="D47" s="5">
        <f>'3 priedas_asignavimai'!AP59</f>
        <v>0</v>
      </c>
      <c r="E47" s="164">
        <f t="shared" si="4"/>
        <v>31.1</v>
      </c>
    </row>
    <row r="48" spans="1:10" ht="27.6" x14ac:dyDescent="0.25">
      <c r="A48" s="153" t="s">
        <v>145</v>
      </c>
      <c r="B48" s="5">
        <f>'1 priedas_pajamos'!E108</f>
        <v>11.2</v>
      </c>
      <c r="C48" s="5">
        <f>'3 priedas_asignavimai'!AO46</f>
        <v>817.9</v>
      </c>
      <c r="D48" s="5"/>
      <c r="E48" s="164">
        <f t="shared" si="4"/>
        <v>-806.69999999999993</v>
      </c>
    </row>
    <row r="49" spans="1:15" ht="27.6" x14ac:dyDescent="0.25">
      <c r="A49" s="208" t="s">
        <v>435</v>
      </c>
      <c r="B49" s="5">
        <f>'1 priedas_pajamos'!E101</f>
        <v>61.4</v>
      </c>
      <c r="C49" s="5">
        <f>'3 priedas_asignavimai'!AI268</f>
        <v>620.5</v>
      </c>
      <c r="D49" s="5">
        <f>'3 priedas_asignavimai'!AJ268</f>
        <v>457</v>
      </c>
      <c r="E49" s="164">
        <f t="shared" si="4"/>
        <v>-559.1</v>
      </c>
      <c r="H49" s="216" t="s">
        <v>456</v>
      </c>
      <c r="I49" s="216"/>
    </row>
    <row r="50" spans="1:15" ht="27.6" x14ac:dyDescent="0.25">
      <c r="A50" s="208" t="s">
        <v>457</v>
      </c>
      <c r="B50" s="5">
        <f>'1 priedas_pajamos'!E102</f>
        <v>28.5</v>
      </c>
      <c r="C50" s="5">
        <f>'3 priedas_asignavimai'!AO68+'3 priedas_asignavimai'!AO40</f>
        <v>81.100000000000009</v>
      </c>
      <c r="D50" s="5">
        <f>'3 priedas_asignavimai'!AP68+'3 priedas_asignavimai'!AP40</f>
        <v>10.7</v>
      </c>
      <c r="E50" s="164">
        <f t="shared" si="4"/>
        <v>-52.600000000000009</v>
      </c>
      <c r="H50" s="216">
        <v>561.66</v>
      </c>
      <c r="I50" s="216">
        <v>7492.97</v>
      </c>
      <c r="J50" s="216">
        <v>9612.01</v>
      </c>
      <c r="K50" s="216">
        <v>588</v>
      </c>
      <c r="L50" s="216">
        <v>9944.2199999999993</v>
      </c>
      <c r="M50" s="216"/>
      <c r="N50" s="216"/>
      <c r="O50" s="216">
        <f>SUM(H50:L50)</f>
        <v>28198.86</v>
      </c>
    </row>
    <row r="51" spans="1:15" ht="41.4" x14ac:dyDescent="0.25">
      <c r="A51" s="208" t="s">
        <v>437</v>
      </c>
      <c r="B51" s="5">
        <f>'1 priedas_pajamos'!E106</f>
        <v>61.1</v>
      </c>
      <c r="C51" s="5">
        <f>'3 priedas_asignavimai'!AO39</f>
        <v>0</v>
      </c>
      <c r="D51" s="5">
        <f>'3 priedas_asignavimai'!AP39</f>
        <v>0</v>
      </c>
      <c r="E51" s="164">
        <f t="shared" si="4"/>
        <v>61.1</v>
      </c>
      <c r="H51" s="216">
        <v>11.23</v>
      </c>
      <c r="I51" s="216">
        <v>149.86000000000001</v>
      </c>
      <c r="J51" s="216">
        <v>192.24</v>
      </c>
      <c r="K51" s="216">
        <v>11.76</v>
      </c>
      <c r="L51" s="216">
        <v>198.88</v>
      </c>
      <c r="M51" s="216"/>
      <c r="N51" s="216"/>
      <c r="O51" s="216">
        <f>SUM(H51:L51)</f>
        <v>563.97</v>
      </c>
    </row>
    <row r="52" spans="1:15" ht="27.6" x14ac:dyDescent="0.25">
      <c r="A52" s="208" t="s">
        <v>442</v>
      </c>
      <c r="B52" s="5">
        <f>'1 priedas_pajamos'!E107</f>
        <v>38.200000000000003</v>
      </c>
      <c r="C52" s="5">
        <f>'3 priedas_asignavimai'!AO163</f>
        <v>9</v>
      </c>
      <c r="D52" s="5">
        <f>'3 priedas_asignavimai'!AP163</f>
        <v>0</v>
      </c>
      <c r="E52" s="164">
        <f t="shared" si="4"/>
        <v>29.200000000000003</v>
      </c>
    </row>
    <row r="53" spans="1:15" ht="41.4" x14ac:dyDescent="0.25">
      <c r="A53" s="208" t="s">
        <v>428</v>
      </c>
      <c r="B53" s="5">
        <f>'1 priedas_pajamos'!E105</f>
        <v>22.799999999999997</v>
      </c>
      <c r="C53" s="5">
        <f>'3 priedas_asignavimai'!AO186+'3 priedas_asignavimai'!AO230</f>
        <v>8.8000000000000007</v>
      </c>
      <c r="D53" s="5">
        <f>'3 priedas_asignavimai'!AP186+'3 priedas_asignavimai'!AP230</f>
        <v>8.7000000000000011</v>
      </c>
      <c r="E53" s="164">
        <f t="shared" si="4"/>
        <v>13.999999999999996</v>
      </c>
    </row>
    <row r="54" spans="1:15" ht="13.8" x14ac:dyDescent="0.25">
      <c r="A54" s="158" t="s">
        <v>388</v>
      </c>
      <c r="B54" s="5">
        <f>'1 priedas_pajamos'!E96</f>
        <v>116.8</v>
      </c>
      <c r="C54" s="5">
        <f>'3 priedas_asignavimai'!AO67</f>
        <v>116.8</v>
      </c>
      <c r="D54" s="5">
        <f>'3 priedas_asignavimai'!AP67</f>
        <v>3.5</v>
      </c>
      <c r="E54" s="164">
        <f t="shared" si="4"/>
        <v>0</v>
      </c>
    </row>
    <row r="55" spans="1:15" ht="41.4" x14ac:dyDescent="0.25">
      <c r="A55" s="158" t="s">
        <v>461</v>
      </c>
      <c r="B55" s="5">
        <f>'1 priedas_pajamos'!E103</f>
        <v>3.7</v>
      </c>
      <c r="C55" s="5">
        <f>'3 priedas_asignavimai'!AO70</f>
        <v>90</v>
      </c>
      <c r="D55" s="5">
        <f>'3 priedas_asignavimai'!AP70</f>
        <v>0</v>
      </c>
      <c r="E55" s="164">
        <f t="shared" si="4"/>
        <v>-86.3</v>
      </c>
    </row>
    <row r="56" spans="1:15" ht="13.8" x14ac:dyDescent="0.25">
      <c r="A56" s="158" t="s">
        <v>448</v>
      </c>
      <c r="B56" s="5">
        <f>'1 priedas_pajamos'!E109</f>
        <v>9</v>
      </c>
      <c r="C56" s="5">
        <f>'3 priedas_asignavimai'!AO69</f>
        <v>284.7</v>
      </c>
      <c r="D56" s="5">
        <f>'3 priedas_asignavimai'!AP69</f>
        <v>84.4</v>
      </c>
      <c r="E56" s="164">
        <f t="shared" si="4"/>
        <v>-275.7</v>
      </c>
    </row>
    <row r="57" spans="1:15" ht="27.6" x14ac:dyDescent="0.25">
      <c r="A57" s="152" t="s">
        <v>374</v>
      </c>
      <c r="B57" s="161">
        <f>'1 priedas_pajamos'!E110</f>
        <v>3141.2</v>
      </c>
      <c r="C57" s="162">
        <f>'3 priedas_asignavimai'!I43</f>
        <v>27</v>
      </c>
      <c r="D57" s="162">
        <f>'3 priedas_asignavimai'!J43</f>
        <v>26.6</v>
      </c>
      <c r="E57" s="162">
        <f>B57-C57</f>
        <v>3114.2</v>
      </c>
    </row>
    <row r="58" spans="1:15" ht="13.8" x14ac:dyDescent="0.25">
      <c r="A58" s="152" t="s">
        <v>162</v>
      </c>
      <c r="B58" s="161">
        <f>'1 priedas_pajamos'!E114</f>
        <v>1555.2000000000003</v>
      </c>
      <c r="C58" s="162">
        <f>'3 priedas_asignavimai'!I44+'3 priedas_asignavimai'!I50+'3 priedas_asignavimai'!I62+'3 priedas_asignavimai'!I301</f>
        <v>5954.7</v>
      </c>
      <c r="D58" s="162">
        <f>'3 priedas_asignavimai'!J44+'3 priedas_asignavimai'!J50+'3 priedas_asignavimai'!J62+'3 priedas_asignavimai'!J301</f>
        <v>20.7</v>
      </c>
      <c r="E58" s="162">
        <f t="shared" ref="E58:E62" si="6">B58-C58</f>
        <v>-4399.5</v>
      </c>
      <c r="G58" s="283" t="s">
        <v>411</v>
      </c>
      <c r="H58" s="283"/>
      <c r="I58" s="283"/>
      <c r="J58" s="283"/>
    </row>
    <row r="59" spans="1:15" ht="27.6" x14ac:dyDescent="0.25">
      <c r="A59" s="152" t="s">
        <v>375</v>
      </c>
      <c r="B59" s="161">
        <f>'1 priedas_pajamos'!E123</f>
        <v>224.5</v>
      </c>
      <c r="C59" s="162">
        <f>'3 priedas_asignavimai'!I45+'3 priedas_asignavimai'!I51</f>
        <v>749.3</v>
      </c>
      <c r="D59" s="162">
        <f>'3 priedas_asignavimai'!J45+'3 priedas_asignavimai'!J51</f>
        <v>0.1</v>
      </c>
      <c r="E59" s="162">
        <f t="shared" si="6"/>
        <v>-524.79999999999995</v>
      </c>
      <c r="G59" s="180" t="s">
        <v>400</v>
      </c>
      <c r="H59" s="180" t="s">
        <v>401</v>
      </c>
      <c r="I59" s="180" t="s">
        <v>372</v>
      </c>
    </row>
    <row r="60" spans="1:15" ht="13.8" x14ac:dyDescent="0.25">
      <c r="A60" s="152" t="s">
        <v>267</v>
      </c>
      <c r="B60" s="161">
        <f>'1 priedas_pajamos'!E74</f>
        <v>6.2</v>
      </c>
      <c r="C60" s="162">
        <f>'3 priedas_asignavimai'!AQ48+'3 priedas_asignavimai'!AQ170+'3 priedas_asignavimai'!AQ166+'3 priedas_asignavimai'!AQ176+'3 priedas_asignavimai'!AQ180+'3 priedas_asignavimai'!AQ188+'3 priedas_asignavimai'!AQ191+'3 priedas_asignavimai'!AQ196+'3 priedas_asignavimai'!AQ202+'3 priedas_asignavimai'!AQ207+'3 priedas_asignavimai'!AQ212+'3 priedas_asignavimai'!AQ218+'3 priedas_asignavimai'!AQ222+'3 priedas_asignavimai'!AQ227+'3 priedas_asignavimai'!AQ232+'3 priedas_asignavimai'!AQ237+'3 priedas_asignavimai'!AQ241+'3 priedas_asignavimai'!AQ245+'3 priedas_asignavimai'!AQ251+'3 priedas_asignavimai'!AQ256+'3 priedas_asignavimai'!AQ262+'3 priedas_asignavimai'!AQ265+'3 priedas_asignavimai'!K267</f>
        <v>96.1</v>
      </c>
      <c r="D60" s="162">
        <f>'3 priedas_asignavimai'!AR48+'3 priedas_asignavimai'!AR170+'3 priedas_asignavimai'!AR166+'3 priedas_asignavimai'!AR176+'3 priedas_asignavimai'!AR180+'3 priedas_asignavimai'!AR188+'3 priedas_asignavimai'!AR191+'3 priedas_asignavimai'!AR196+'3 priedas_asignavimai'!AR202+'3 priedas_asignavimai'!AR207+'3 priedas_asignavimai'!AR212+'3 priedas_asignavimai'!AR218+'3 priedas_asignavimai'!AR222+'3 priedas_asignavimai'!AR227+'3 priedas_asignavimai'!AR232+'3 priedas_asignavimai'!AR237+'3 priedas_asignavimai'!AR241+'3 priedas_asignavimai'!AR245+'3 priedas_asignavimai'!AR251+'3 priedas_asignavimai'!AR256+'3 priedas_asignavimai'!AR262+'3 priedas_asignavimai'!AR265+'3 priedas_asignavimai'!L267</f>
        <v>94.6</v>
      </c>
      <c r="E60" s="162">
        <f t="shared" si="6"/>
        <v>-89.899999999999991</v>
      </c>
      <c r="G60">
        <f>'1 priedas_pajamos'!E74</f>
        <v>6.2</v>
      </c>
      <c r="H60">
        <f>'3 priedas_asignavimai'!AQ305</f>
        <v>0</v>
      </c>
      <c r="I60">
        <f>'3 priedas_asignavimai'!AR305</f>
        <v>0</v>
      </c>
      <c r="J60">
        <f>G60-B60</f>
        <v>0</v>
      </c>
      <c r="K60">
        <f t="shared" ref="K60:L60" si="7">H60-C60</f>
        <v>-96.1</v>
      </c>
      <c r="L60">
        <f t="shared" si="7"/>
        <v>-94.6</v>
      </c>
    </row>
    <row r="61" spans="1:15" ht="13.8" x14ac:dyDescent="0.25">
      <c r="A61" s="152" t="s">
        <v>378</v>
      </c>
      <c r="B61" s="167">
        <f>'1 priedas_pajamos'!E17+'1 priedas_pajamos'!E19+'1 priedas_pajamos'!E27+'1 priedas_pajamos'!E36+'1 priedas_pajamos'!E37+'1 priedas_pajamos'!E38+'1 priedas_pajamos'!E40+'1 priedas_pajamos'!E42-'1 priedas_pajamos'!E41</f>
        <v>67319.199999999997</v>
      </c>
      <c r="C61" s="167" t="e">
        <f>'3 priedas_asignavimai'!AK17+'3 priedas_asignavimai'!AK19+'3 priedas_asignavimai'!AK78+'3 priedas_asignavimai'!AK85+'3 priedas_asignavimai'!AK92+'3 priedas_asignavimai'!AK99+'3 priedas_asignavimai'!AK106+'3 priedas_asignavimai'!AK113+'3 priedas_asignavimai'!AK120+'3 priedas_asignavimai'!AK127+'3 priedas_asignavimai'!AK134+'3 priedas_asignavimai'!AK141+'3 priedas_asignavimai'!AK148+'3 priedas_asignavimai'!AK155+'3 priedas_asignavimai'!AK157+'3 priedas_asignavimai'!AK160+'3 priedas_asignavimai'!AK165+'3 priedas_asignavimai'!AK169+'3 priedas_asignavimai'!AK175+'3 priedas_asignavimai'!AK179+'3 priedas_asignavimai'!AK187+'3 priedas_asignavimai'!AK190+'3 priedas_asignavimai'!AK195+'3 priedas_asignavimai'!AK201+'3 priedas_asignavimai'!AK206+'3 priedas_asignavimai'!AK211+'3 priedas_asignavimai'!AK217+'3 priedas_asignavimai'!AK221+'3 priedas_asignavimai'!AK226+'3 priedas_asignavimai'!AK231+'3 priedas_asignavimai'!AK236+'3 priedas_asignavimai'!AK240+'3 priedas_asignavimai'!AK244+'3 priedas_asignavimai'!AK250+'3 priedas_asignavimai'!AK255+'3 priedas_asignavimai'!AK261+'3 priedas_asignavimai'!AK264+'3 priedas_asignavimai'!AK266+'3 priedas_asignavimai'!AK270+'3 priedas_asignavimai'!AK272+'3 priedas_asignavimai'!AK274+'3 priedas_asignavimai'!AK276+'3 priedas_asignavimai'!AK278+'3 priedas_asignavimai'!AK280+'3 priedas_asignavimai'!AK282+'3 priedas_asignavimai'!AK284+'3 priedas_asignavimai'!AK287+'3 priedas_asignavimai'!AK289+'3 priedas_asignavimai'!AK293+'3 priedas_asignavimai'!AK296+'3 priedas_asignavimai'!AK302</f>
        <v>#VALUE!</v>
      </c>
      <c r="D61" s="167">
        <f>'3 priedas_asignavimai'!AL17+'3 priedas_asignavimai'!AL19+'3 priedas_asignavimai'!AL78+'3 priedas_asignavimai'!AL85+'3 priedas_asignavimai'!AL92+'3 priedas_asignavimai'!AL99+'3 priedas_asignavimai'!AL106+'3 priedas_asignavimai'!AL113+'3 priedas_asignavimai'!AL120+'3 priedas_asignavimai'!AL127+'3 priedas_asignavimai'!AL134+'3 priedas_asignavimai'!AL141+'3 priedas_asignavimai'!AL148+'3 priedas_asignavimai'!AL155+'3 priedas_asignavimai'!AL157+'3 priedas_asignavimai'!AL160+'3 priedas_asignavimai'!AL165+'3 priedas_asignavimai'!AL169+'3 priedas_asignavimai'!AL175+'3 priedas_asignavimai'!AL179+'3 priedas_asignavimai'!AL187+'3 priedas_asignavimai'!AL190+'3 priedas_asignavimai'!AL195+'3 priedas_asignavimai'!AL201+'3 priedas_asignavimai'!AL206+'3 priedas_asignavimai'!AL211+'3 priedas_asignavimai'!AL217+'3 priedas_asignavimai'!AL221+'3 priedas_asignavimai'!AL226+'3 priedas_asignavimai'!AL231+'3 priedas_asignavimai'!AL236+'3 priedas_asignavimai'!AL240+'3 priedas_asignavimai'!AL244+'3 priedas_asignavimai'!AL250+'3 priedas_asignavimai'!AL255+'3 priedas_asignavimai'!AL261+'3 priedas_asignavimai'!AL264+'3 priedas_asignavimai'!AL266+'3 priedas_asignavimai'!AL270+'3 priedas_asignavimai'!AL272+'3 priedas_asignavimai'!AL274+'3 priedas_asignavimai'!AL276+'3 priedas_asignavimai'!AL278+'3 priedas_asignavimai'!AL280+'3 priedas_asignavimai'!AL282+'3 priedas_asignavimai'!AL284+'3 priedas_asignavimai'!AL287+'3 priedas_asignavimai'!AL289+'3 priedas_asignavimai'!AL293+'3 priedas_asignavimai'!AL296+'3 priedas_asignavimai'!AL302</f>
        <v>3587</v>
      </c>
      <c r="E61" s="162" t="e">
        <f t="shared" si="6"/>
        <v>#VALUE!</v>
      </c>
      <c r="G61">
        <f>'1 priedas_pajamos'!E128-'1 priedas_pajamos'!E49-'1 priedas_pajamos'!E41-'1 priedas_pajamos'!E34-'1 priedas_pajamos'!E33-'1 priedas_pajamos'!E32-'1 priedas_pajamos'!E29-'1 priedas_pajamos'!E28-'1 priedas_pajamos'!E24</f>
        <v>-4304.3999999999996</v>
      </c>
      <c r="H61">
        <f>'3 priedas_asignavimai'!AK305</f>
        <v>527.70000000000005</v>
      </c>
      <c r="I61">
        <f>'3 priedas_asignavimai'!AL305</f>
        <v>455.3</v>
      </c>
      <c r="J61">
        <f>G61-B61</f>
        <v>-71623.599999999991</v>
      </c>
      <c r="K61" t="e">
        <f t="shared" ref="K61" si="8">H61-C61</f>
        <v>#VALUE!</v>
      </c>
      <c r="L61">
        <f t="shared" ref="L61" si="9">I61-D61</f>
        <v>-3131.7</v>
      </c>
    </row>
    <row r="62" spans="1:15" ht="14.4" thickBot="1" x14ac:dyDescent="0.3">
      <c r="A62" s="176" t="s">
        <v>410</v>
      </c>
      <c r="B62" s="177">
        <f>'1 priedas_pajamos'!E24+'1 priedas_pajamos'!E28+'1 priedas_pajamos'!E29+'1 priedas_pajamos'!E32+'1 priedas_pajamos'!E33+'1 priedas_pajamos'!E34+'1 priedas_pajamos'!E41</f>
        <v>4310.4000000000005</v>
      </c>
      <c r="C62" s="177">
        <f>'3 priedas_asignavimai'!AS305</f>
        <v>350.4</v>
      </c>
      <c r="D62" s="177">
        <f>'3 priedas_asignavimai'!AT305</f>
        <v>147.80000000000001</v>
      </c>
      <c r="E62" s="162">
        <f t="shared" si="6"/>
        <v>3960.0000000000005</v>
      </c>
      <c r="G62">
        <f>'1 priedas_pajamos'!E24+'1 priedas_pajamos'!E28+'1 priedas_pajamos'!E29+'1 priedas_pajamos'!E32+'1 priedas_pajamos'!E33+'1 priedas_pajamos'!E34+'1 priedas_pajamos'!E41</f>
        <v>4310.4000000000005</v>
      </c>
      <c r="H62">
        <f>'3 priedas_asignavimai'!AS305</f>
        <v>350.4</v>
      </c>
      <c r="I62">
        <f>'3 priedas_asignavimai'!AT305</f>
        <v>147.80000000000001</v>
      </c>
      <c r="J62">
        <f>G62-B62</f>
        <v>0</v>
      </c>
      <c r="K62">
        <f t="shared" ref="K62" si="10">H62-C62</f>
        <v>0</v>
      </c>
      <c r="L62">
        <f t="shared" ref="L62" si="11">I62-D62</f>
        <v>0</v>
      </c>
    </row>
    <row r="63" spans="1:15" ht="18" customHeight="1" thickBot="1" x14ac:dyDescent="0.35">
      <c r="A63" s="178" t="s">
        <v>416</v>
      </c>
      <c r="B63" s="179">
        <f>B4+B29+B57+B58+B59+B60+B61+B62</f>
        <v>76574.399999999994</v>
      </c>
      <c r="C63" s="179" t="e">
        <f>C4+C29+C57+C58+C59+C60+C61+C62</f>
        <v>#VALUE!</v>
      </c>
      <c r="D63" s="179">
        <f>D4+D29+D57+D58+D59+D60+D61+D62</f>
        <v>9105.5</v>
      </c>
      <c r="E63" s="182" t="e">
        <f>B63-C63</f>
        <v>#VALUE!</v>
      </c>
    </row>
    <row r="64" spans="1:15" x14ac:dyDescent="0.25">
      <c r="A64" s="175" t="s">
        <v>412</v>
      </c>
      <c r="B64">
        <f>'1 priedas_pajamos'!E128</f>
        <v>6</v>
      </c>
      <c r="C64">
        <f>'3 priedas_asignavimai'!AK305+'3 priedas_asignavimai'!AM305+'3 priedas_asignavimai'!AO305+'3 priedas_asignavimai'!AQ305+'3 priedas_asignavimai'!AS305</f>
        <v>891.30000000000007</v>
      </c>
      <c r="D64">
        <f>'3 priedas_asignavimai'!AL305+'3 priedas_asignavimai'!AN305+'3 priedas_asignavimai'!AP305+'3 priedas_asignavimai'!AR305+'3 priedas_asignavimai'!AT305</f>
        <v>616.1</v>
      </c>
      <c r="G64" s="180" t="s">
        <v>400</v>
      </c>
      <c r="H64" s="180" t="s">
        <v>401</v>
      </c>
      <c r="I64" s="180" t="s">
        <v>372</v>
      </c>
    </row>
    <row r="65" spans="1:15" x14ac:dyDescent="0.25">
      <c r="B65" s="173">
        <f>B63-B64</f>
        <v>76568.399999999994</v>
      </c>
      <c r="C65" s="173" t="e">
        <f>C63-C64</f>
        <v>#VALUE!</v>
      </c>
      <c r="D65" s="173">
        <f t="shared" ref="D65" si="12">D63-D64</f>
        <v>8489.4</v>
      </c>
    </row>
    <row r="66" spans="1:15" ht="13.8" x14ac:dyDescent="0.25">
      <c r="A66" s="152" t="s">
        <v>415</v>
      </c>
      <c r="B66" s="161">
        <v>2439.6999999999998</v>
      </c>
      <c r="C66" s="162">
        <f>'3 priedas_asignavimai'!AU42+'3 priedas_asignavimai'!AU48+'3 priedas_asignavimai'!AU56+'3 priedas_asignavimai'!AU58+'3 priedas_asignavimai'!AU61</f>
        <v>214.9</v>
      </c>
      <c r="D66" s="162">
        <f>'3 priedas_asignavimai'!AV42+'3 priedas_asignavimai'!AV48+'3 priedas_asignavimai'!AV56+'3 priedas_asignavimai'!AV58+'3 priedas_asignavimai'!AV61</f>
        <v>1</v>
      </c>
      <c r="E66" s="162">
        <f>B66-C66</f>
        <v>2224.7999999999997</v>
      </c>
      <c r="G66">
        <f>B66</f>
        <v>2439.6999999999998</v>
      </c>
      <c r="H66">
        <f>'3 priedas_asignavimai'!AU305</f>
        <v>0</v>
      </c>
      <c r="I66">
        <f>'3 priedas_asignavimai'!AV305</f>
        <v>0</v>
      </c>
      <c r="J66">
        <f>G66-B66</f>
        <v>0</v>
      </c>
      <c r="K66">
        <f t="shared" ref="K66:K67" si="13">H66-C66</f>
        <v>-214.9</v>
      </c>
      <c r="L66">
        <f t="shared" ref="L66:L67" si="14">I66-D66</f>
        <v>-1</v>
      </c>
    </row>
    <row r="67" spans="1:15" ht="14.4" thickBot="1" x14ac:dyDescent="0.3">
      <c r="A67" s="152" t="s">
        <v>182</v>
      </c>
      <c r="B67" s="161">
        <f>'4 priedas_ nepanaudotos lėšos'!AA118</f>
        <v>20.099999999999998</v>
      </c>
      <c r="C67" s="162" t="e">
        <f>'3 priedas_asignavimai'!AW17+'3 priedas_asignavimai'!AW19+'3 priedas_asignavimai'!AW78+'3 priedas_asignavimai'!AW85+'3 priedas_asignavimai'!AW92+'3 priedas_asignavimai'!AW99+'3 priedas_asignavimai'!AW106+'3 priedas_asignavimai'!AW113+'3 priedas_asignavimai'!AW120+'3 priedas_asignavimai'!AW127+'3 priedas_asignavimai'!AW141+'3 priedas_asignavimai'!AW148+'3 priedas_asignavimai'!AW160+'3 priedas_asignavimai'!AW165+'3 priedas_asignavimai'!AW169+'3 priedas_asignavimai'!AW175+'3 priedas_asignavimai'!AW179+'3 priedas_asignavimai'!AW187+'3 priedas_asignavimai'!AW190+'3 priedas_asignavimai'!AW195+'3 priedas_asignavimai'!AW201+'3 priedas_asignavimai'!AW206+'3 priedas_asignavimai'!AW211+'3 priedas_asignavimai'!AW217+'3 priedas_asignavimai'!AW221+'3 priedas_asignavimai'!AW226+'3 priedas_asignavimai'!AW231+'3 priedas_asignavimai'!AW240+'3 priedas_asignavimai'!AW236+'3 priedas_asignavimai'!AW244+'3 priedas_asignavimai'!AW250+'3 priedas_asignavimai'!AW255+'3 priedas_asignavimai'!AW261+'3 priedas_asignavimai'!AW264+'3 priedas_asignavimai'!AW266+'3 priedas_asignavimai'!AW270+'3 priedas_asignavimai'!AW274+'3 priedas_asignavimai'!AW276+'3 priedas_asignavimai'!AW282+'3 priedas_asignavimai'!AW284+'3 priedas_asignavimai'!AW287+'3 priedas_asignavimai'!AW289+'3 priedas_asignavimai'!AW293+'3 priedas_asignavimai'!AW296+'3 priedas_asignavimai'!AW302</f>
        <v>#VALUE!</v>
      </c>
      <c r="D67" s="162">
        <f>'3 priedas_asignavimai'!AX17+'3 priedas_asignavimai'!AX19+'3 priedas_asignavimai'!AX78+'3 priedas_asignavimai'!AX85+'3 priedas_asignavimai'!AX92+'3 priedas_asignavimai'!AX99+'3 priedas_asignavimai'!AX106+'3 priedas_asignavimai'!AX113+'3 priedas_asignavimai'!AX120+'3 priedas_asignavimai'!AX127+'3 priedas_asignavimai'!AX141+'3 priedas_asignavimai'!AX148+'3 priedas_asignavimai'!AX160+'3 priedas_asignavimai'!AX165+'3 priedas_asignavimai'!AX169+'3 priedas_asignavimai'!AX175+'3 priedas_asignavimai'!AX179+'3 priedas_asignavimai'!AX187+'3 priedas_asignavimai'!AX190+'3 priedas_asignavimai'!AX195+'3 priedas_asignavimai'!AX201+'3 priedas_asignavimai'!AX206+'3 priedas_asignavimai'!AX211+'3 priedas_asignavimai'!AX217+'3 priedas_asignavimai'!AX221+'3 priedas_asignavimai'!AX226+'3 priedas_asignavimai'!AX231+'3 priedas_asignavimai'!AX240+'3 priedas_asignavimai'!AX236+'3 priedas_asignavimai'!AX244+'3 priedas_asignavimai'!AX250+'3 priedas_asignavimai'!AX255+'3 priedas_asignavimai'!AX261+'3 priedas_asignavimai'!AX264+'3 priedas_asignavimai'!AX266+'3 priedas_asignavimai'!AX270+'3 priedas_asignavimai'!AX274+'3 priedas_asignavimai'!AX276+'3 priedas_asignavimai'!AX282+'3 priedas_asignavimai'!AX284+'3 priedas_asignavimai'!AX287+'3 priedas_asignavimai'!AX289+'3 priedas_asignavimai'!AX293+'3 priedas_asignavimai'!AX296+'3 priedas_asignavimai'!AX302</f>
        <v>5.8</v>
      </c>
      <c r="E67" s="162" t="e">
        <f t="shared" ref="E67" si="15">B67-C67</f>
        <v>#VALUE!</v>
      </c>
      <c r="G67">
        <f>B67</f>
        <v>20.099999999999998</v>
      </c>
      <c r="H67">
        <f>'3 priedas_asignavimai'!AW305</f>
        <v>52.8</v>
      </c>
      <c r="I67">
        <f>'3 priedas_asignavimai'!AX305</f>
        <v>0</v>
      </c>
      <c r="J67">
        <f>G67-B67</f>
        <v>0</v>
      </c>
      <c r="K67" t="e">
        <f t="shared" si="13"/>
        <v>#VALUE!</v>
      </c>
      <c r="L67">
        <f t="shared" si="14"/>
        <v>-5.8</v>
      </c>
    </row>
    <row r="68" spans="1:15" ht="16.2" thickBot="1" x14ac:dyDescent="0.35">
      <c r="A68" s="178" t="s">
        <v>417</v>
      </c>
      <c r="B68" s="179">
        <f>B63+B66+B67</f>
        <v>79034.2</v>
      </c>
      <c r="C68" s="179" t="e">
        <f>C63+C66+C67</f>
        <v>#VALUE!</v>
      </c>
      <c r="D68" s="179">
        <f>D63+D66+D67</f>
        <v>9112.2999999999993</v>
      </c>
      <c r="E68" s="182" t="e">
        <f>B68-C68</f>
        <v>#VALUE!</v>
      </c>
    </row>
    <row r="72" spans="1:15" x14ac:dyDescent="0.25">
      <c r="F72" s="148"/>
      <c r="G72" s="275" t="s">
        <v>429</v>
      </c>
      <c r="H72" s="275"/>
      <c r="I72" s="275"/>
      <c r="J72" s="275"/>
      <c r="K72" s="276" t="s">
        <v>368</v>
      </c>
      <c r="L72" s="277"/>
    </row>
    <row r="73" spans="1:15" x14ac:dyDescent="0.25">
      <c r="F73" s="148"/>
      <c r="G73" s="275" t="s">
        <v>400</v>
      </c>
      <c r="H73" s="275"/>
      <c r="I73" s="275" t="s">
        <v>430</v>
      </c>
      <c r="J73" s="275"/>
      <c r="K73" s="278" t="s">
        <v>400</v>
      </c>
      <c r="L73" s="278" t="s">
        <v>430</v>
      </c>
    </row>
    <row r="74" spans="1:15" x14ac:dyDescent="0.25">
      <c r="F74" s="148"/>
      <c r="G74" s="202" t="s">
        <v>431</v>
      </c>
      <c r="H74" s="202" t="s">
        <v>432</v>
      </c>
      <c r="I74" s="202" t="s">
        <v>431</v>
      </c>
      <c r="J74" s="202" t="s">
        <v>432</v>
      </c>
      <c r="K74" s="279"/>
      <c r="L74" s="279"/>
    </row>
    <row r="75" spans="1:15" x14ac:dyDescent="0.25">
      <c r="F75" s="203">
        <v>44679</v>
      </c>
      <c r="G75" s="204">
        <v>59654329.270000003</v>
      </c>
      <c r="H75" s="204">
        <v>59654.400000000001</v>
      </c>
      <c r="I75" s="204">
        <v>66625796.340000004</v>
      </c>
      <c r="J75" s="204">
        <v>66625.899999999994</v>
      </c>
      <c r="K75" s="206">
        <f>(G75/1000)-H75</f>
        <v>-7.0729999999457505E-2</v>
      </c>
      <c r="L75" s="206">
        <f>(I75/1000)-J75</f>
        <v>-0.10365999999339692</v>
      </c>
      <c r="O75" s="213">
        <f>I75-G75</f>
        <v>6971467.0700000003</v>
      </c>
    </row>
    <row r="76" spans="1:15" x14ac:dyDescent="0.25">
      <c r="F76" s="203">
        <v>44742</v>
      </c>
      <c r="G76" s="210">
        <v>38264</v>
      </c>
      <c r="H76" s="210">
        <v>38.200000000000003</v>
      </c>
      <c r="I76" s="210">
        <v>38264</v>
      </c>
      <c r="J76" s="210">
        <v>38.200000000000003</v>
      </c>
      <c r="K76" s="205"/>
      <c r="L76" s="205"/>
    </row>
    <row r="77" spans="1:15" x14ac:dyDescent="0.25">
      <c r="F77" s="203">
        <v>44742</v>
      </c>
      <c r="G77" s="209">
        <v>3670</v>
      </c>
      <c r="H77" s="209">
        <v>3.7</v>
      </c>
      <c r="I77" s="209">
        <v>3670</v>
      </c>
      <c r="J77" s="209">
        <v>3.7</v>
      </c>
      <c r="K77" s="205"/>
      <c r="L77" s="205"/>
    </row>
    <row r="78" spans="1:15" x14ac:dyDescent="0.25">
      <c r="F78" s="203">
        <v>44742</v>
      </c>
      <c r="G78" s="209">
        <v>51000</v>
      </c>
      <c r="H78" s="209">
        <v>51</v>
      </c>
      <c r="I78" s="209">
        <v>51000</v>
      </c>
      <c r="J78" s="209">
        <v>51</v>
      </c>
      <c r="K78" s="205"/>
      <c r="L78" s="205"/>
    </row>
    <row r="79" spans="1:15" x14ac:dyDescent="0.25">
      <c r="F79" s="203">
        <v>44742</v>
      </c>
      <c r="G79" s="209">
        <v>34128</v>
      </c>
      <c r="H79" s="209">
        <v>34.1</v>
      </c>
      <c r="I79" s="209">
        <v>34128</v>
      </c>
      <c r="J79" s="209">
        <v>34.1</v>
      </c>
      <c r="K79" s="205"/>
      <c r="L79" s="205"/>
    </row>
    <row r="80" spans="1:15" x14ac:dyDescent="0.25">
      <c r="F80" s="203">
        <v>44742</v>
      </c>
      <c r="G80" s="209">
        <v>11164</v>
      </c>
      <c r="H80" s="209">
        <v>11.2</v>
      </c>
      <c r="I80" s="209">
        <v>11164</v>
      </c>
      <c r="J80" s="209">
        <v>11.2</v>
      </c>
      <c r="K80" s="205"/>
      <c r="L80" s="205"/>
    </row>
    <row r="81" spans="6:17" x14ac:dyDescent="0.25">
      <c r="F81" s="203">
        <v>44742</v>
      </c>
      <c r="G81" s="209">
        <v>6800</v>
      </c>
      <c r="H81" s="209">
        <v>6.8</v>
      </c>
      <c r="I81" s="209">
        <v>6800</v>
      </c>
      <c r="J81" s="209">
        <v>6.8</v>
      </c>
      <c r="K81" s="205"/>
      <c r="L81" s="205"/>
    </row>
    <row r="82" spans="6:17" x14ac:dyDescent="0.25">
      <c r="F82" s="203">
        <v>44742</v>
      </c>
      <c r="G82" s="209">
        <v>2000</v>
      </c>
      <c r="H82" s="209">
        <v>2</v>
      </c>
      <c r="I82" s="209">
        <v>2000</v>
      </c>
      <c r="J82" s="209">
        <v>2</v>
      </c>
      <c r="K82" s="205"/>
      <c r="L82" s="205"/>
    </row>
    <row r="83" spans="6:17" x14ac:dyDescent="0.25">
      <c r="F83" s="203">
        <v>44742</v>
      </c>
      <c r="G83" s="209">
        <v>21300</v>
      </c>
      <c r="H83" s="209">
        <v>21.3</v>
      </c>
      <c r="I83" s="209">
        <v>21300</v>
      </c>
      <c r="J83" s="209">
        <v>21.3</v>
      </c>
      <c r="K83" s="205"/>
      <c r="L83" s="205"/>
    </row>
    <row r="84" spans="6:17" x14ac:dyDescent="0.25">
      <c r="F84" s="203">
        <v>44742</v>
      </c>
      <c r="G84" s="209">
        <v>729000</v>
      </c>
      <c r="H84" s="209">
        <v>729</v>
      </c>
      <c r="I84" s="209">
        <v>729000</v>
      </c>
      <c r="J84" s="209">
        <v>729</v>
      </c>
      <c r="K84" s="205"/>
      <c r="L84" s="205"/>
    </row>
    <row r="85" spans="6:17" x14ac:dyDescent="0.25">
      <c r="F85" s="203">
        <v>44742</v>
      </c>
      <c r="G85" s="209">
        <v>123420</v>
      </c>
      <c r="H85" s="209">
        <v>123.4</v>
      </c>
      <c r="I85" s="209">
        <v>123420</v>
      </c>
      <c r="J85" s="209">
        <v>123.4</v>
      </c>
      <c r="K85" s="205"/>
      <c r="L85" s="205"/>
    </row>
    <row r="86" spans="6:17" x14ac:dyDescent="0.25">
      <c r="F86" s="203">
        <v>44742</v>
      </c>
      <c r="G86" s="209">
        <v>9000</v>
      </c>
      <c r="H86" s="209">
        <v>9</v>
      </c>
      <c r="I86" s="209">
        <v>9000</v>
      </c>
      <c r="J86" s="209">
        <v>9</v>
      </c>
      <c r="K86" s="205"/>
      <c r="L86" s="205"/>
    </row>
    <row r="87" spans="6:17" x14ac:dyDescent="0.25">
      <c r="F87" s="203">
        <v>44742</v>
      </c>
      <c r="G87" s="209">
        <v>123400</v>
      </c>
      <c r="H87" s="209">
        <v>123.4</v>
      </c>
      <c r="I87" s="209">
        <v>123400</v>
      </c>
      <c r="J87" s="209">
        <v>123.4</v>
      </c>
      <c r="K87" s="205"/>
      <c r="L87" s="205"/>
    </row>
    <row r="88" spans="6:17" x14ac:dyDescent="0.25">
      <c r="F88" s="203">
        <v>44742</v>
      </c>
      <c r="G88" s="209">
        <v>362300</v>
      </c>
      <c r="H88" s="209">
        <v>362.3</v>
      </c>
      <c r="I88" s="209">
        <v>362300</v>
      </c>
      <c r="J88" s="209">
        <v>362.3</v>
      </c>
      <c r="K88" s="205"/>
      <c r="L88" s="205"/>
      <c r="P88" t="s">
        <v>451</v>
      </c>
      <c r="Q88" s="214">
        <v>2439700</v>
      </c>
    </row>
    <row r="89" spans="6:17" x14ac:dyDescent="0.25">
      <c r="F89" s="203">
        <v>44742</v>
      </c>
      <c r="G89" s="204">
        <f>SUM(G75:G88)</f>
        <v>61169775.270000003</v>
      </c>
      <c r="H89" s="204">
        <f>SUM(H75:H88)</f>
        <v>61169.8</v>
      </c>
      <c r="I89" s="204">
        <f>SUM(I75:I88)</f>
        <v>68141242.340000004</v>
      </c>
      <c r="J89" s="204">
        <f>SUM(J75:J88)</f>
        <v>68141.299999999988</v>
      </c>
      <c r="K89" s="206">
        <f>(G89/1000)-H89</f>
        <v>-2.4729999997362029E-2</v>
      </c>
      <c r="L89" s="206">
        <f>(I89/1000)-J89</f>
        <v>-5.7659999991301447E-2</v>
      </c>
      <c r="N89" t="s">
        <v>450</v>
      </c>
      <c r="O89" s="213">
        <f>I89-G89</f>
        <v>6971467.0700000003</v>
      </c>
      <c r="P89" t="s">
        <v>452</v>
      </c>
      <c r="Q89" s="214">
        <v>4531767.07</v>
      </c>
    </row>
    <row r="90" spans="6:17" x14ac:dyDescent="0.25">
      <c r="F90" s="203">
        <v>44833</v>
      </c>
      <c r="G90" s="148">
        <v>17700</v>
      </c>
      <c r="H90" s="148">
        <v>17.7</v>
      </c>
      <c r="I90" s="148">
        <v>17700</v>
      </c>
      <c r="J90" s="148">
        <v>17.7</v>
      </c>
      <c r="K90" s="205"/>
      <c r="L90" s="205"/>
      <c r="P90" t="s">
        <v>373</v>
      </c>
      <c r="Q90" s="214">
        <f>Q88+Q89</f>
        <v>6971467.0700000003</v>
      </c>
    </row>
    <row r="91" spans="6:17" x14ac:dyDescent="0.25">
      <c r="F91" s="203">
        <v>44833</v>
      </c>
      <c r="G91" s="148">
        <v>9485.65</v>
      </c>
      <c r="H91" s="148">
        <v>9.5</v>
      </c>
      <c r="I91" s="148">
        <v>9485.65</v>
      </c>
      <c r="J91" s="148">
        <v>9.5</v>
      </c>
      <c r="K91" s="205"/>
      <c r="L91" s="205"/>
      <c r="Q91" s="214"/>
    </row>
    <row r="92" spans="6:17" x14ac:dyDescent="0.25">
      <c r="F92" s="203">
        <v>44833</v>
      </c>
      <c r="G92" s="148">
        <v>20828</v>
      </c>
      <c r="H92" s="148">
        <v>20.8</v>
      </c>
      <c r="I92" s="148">
        <v>20828</v>
      </c>
      <c r="J92" s="148">
        <v>20.8</v>
      </c>
      <c r="K92" s="205"/>
      <c r="L92" s="205"/>
      <c r="Q92" s="214"/>
    </row>
    <row r="93" spans="6:17" x14ac:dyDescent="0.25">
      <c r="F93" s="203">
        <v>44833</v>
      </c>
      <c r="G93" s="148">
        <v>61100</v>
      </c>
      <c r="H93" s="148">
        <v>61.1</v>
      </c>
      <c r="I93" s="148">
        <v>61100</v>
      </c>
      <c r="J93" s="148">
        <v>61.1</v>
      </c>
      <c r="K93" s="205"/>
      <c r="L93" s="205"/>
    </row>
    <row r="94" spans="6:17" x14ac:dyDescent="0.25">
      <c r="F94" s="203">
        <v>44833</v>
      </c>
      <c r="G94" s="148">
        <v>71400</v>
      </c>
      <c r="H94" s="148">
        <v>71.400000000000006</v>
      </c>
      <c r="I94" s="148">
        <v>71400</v>
      </c>
      <c r="J94" s="148">
        <v>71.400000000000006</v>
      </c>
      <c r="K94" s="205"/>
      <c r="L94" s="205"/>
    </row>
    <row r="95" spans="6:17" x14ac:dyDescent="0.25">
      <c r="F95" s="203">
        <v>44833</v>
      </c>
      <c r="G95" s="204">
        <f>SUM(G89:G94)</f>
        <v>61350288.920000002</v>
      </c>
      <c r="H95" s="204">
        <f t="shared" ref="H95:J95" si="16">SUM(H89:H94)</f>
        <v>61350.3</v>
      </c>
      <c r="I95" s="204">
        <f t="shared" si="16"/>
        <v>68321755.99000001</v>
      </c>
      <c r="J95" s="204">
        <f t="shared" si="16"/>
        <v>68321.799999999988</v>
      </c>
      <c r="K95" s="206">
        <f>(G95/1000)-H95</f>
        <v>-1.1080000003858004E-2</v>
      </c>
      <c r="L95" s="206">
        <f>(I95/1000)-J95</f>
        <v>-4.4009999983245507E-2</v>
      </c>
      <c r="N95" t="s">
        <v>450</v>
      </c>
      <c r="O95" s="213">
        <f>I95-G95</f>
        <v>6971467.0700000077</v>
      </c>
      <c r="Q95" s="217">
        <f>O95-Q90</f>
        <v>7.4505805969238281E-9</v>
      </c>
    </row>
    <row r="96" spans="6:17" ht="39.6" x14ac:dyDescent="0.25">
      <c r="N96" s="218" t="s">
        <v>458</v>
      </c>
      <c r="O96" s="213">
        <f>B63-H95</f>
        <v>15224.099999999991</v>
      </c>
      <c r="P96" s="214">
        <f>B68-J95</f>
        <v>10712.400000000009</v>
      </c>
    </row>
  </sheetData>
  <mergeCells count="11">
    <mergeCell ref="C2:D2"/>
    <mergeCell ref="G34:J34"/>
    <mergeCell ref="G58:J58"/>
    <mergeCell ref="G38:J38"/>
    <mergeCell ref="G2:J2"/>
    <mergeCell ref="G73:H73"/>
    <mergeCell ref="I73:J73"/>
    <mergeCell ref="G72:J72"/>
    <mergeCell ref="K72:L72"/>
    <mergeCell ref="K73:K74"/>
    <mergeCell ref="L73:L7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Įvardinti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2022-09-20T06:59:02Z</cp:lastPrinted>
  <dcterms:created xsi:type="dcterms:W3CDTF">2007-01-10T08:42:24Z</dcterms:created>
  <dcterms:modified xsi:type="dcterms:W3CDTF">2022-11-03T07:54:15Z</dcterms:modified>
</cp:coreProperties>
</file>