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https://smsmlrv-my.sharepoint.com/personal/vytautas_cepas_smsm_lt/Documents/Darbalaukis/Smart/2021-2027/Taikomieji_MTEP/2025_konkursas/2025_09/Tvirtinamas/"/>
    </mc:Choice>
  </mc:AlternateContent>
  <xr:revisionPtr revIDLastSave="0" documentId="8_{40A43B88-0A01-4E8B-893A-5C02D8042225}" xr6:coauthVersionLast="47" xr6:coauthVersionMax="47" xr10:uidLastSave="{00000000-0000-0000-0000-000000000000}"/>
  <workbookProtection workbookAlgorithmName="SHA-512" workbookHashValue="vfTNr9qR/5flPBqzrvdkovSDdfVxlLqGkzhKIpYmUPiBengREyuC71Ba9AtrwKHkF098+esZQ8Yih2iacW1MYw==" workbookSaltValue="wg3iV/gnWsDTrQVej/YzEg==" workbookSpinCount="100000" lockStructure="1"/>
  <bookViews>
    <workbookView xWindow="-108" yWindow="-108" windowWidth="23256" windowHeight="13896" tabRatio="592" xr2:uid="{00000000-000D-0000-FFFF-FFFF00000000}"/>
  </bookViews>
  <sheets>
    <sheet name="Pažyma pildymui biudžetinėms" sheetId="34" r:id="rId1"/>
    <sheet name="Pažyma pildymui kitoms " sheetId="33" r:id="rId2"/>
    <sheet name="Pažyma biudžetinėms pvz.  " sheetId="27" r:id="rId3"/>
    <sheet name="Pažyma kitos (nebiudžet.) pvz." sheetId="35" r:id="rId4"/>
    <sheet name="Atostogų išmokų FN" sheetId="1" state="hidden" r:id="rId5"/>
    <sheet name="Papild.poilsio d. išmokų FN " sheetId="6" state="hidden" r:id="rId6"/>
  </sheets>
  <definedNames>
    <definedName name="_xlnm._FilterDatabase" localSheetId="2" hidden="1">'Pažyma biudžetinėms pvz.  '!$B$12:$V$22</definedName>
    <definedName name="_xlnm._FilterDatabase" localSheetId="3" hidden="1">'Pažyma kitos (nebiudžet.) pvz.'!$B$14:$Y$14</definedName>
    <definedName name="_xlnm._FilterDatabase" localSheetId="0" hidden="1">'Pažyma pildymui biudžetinėms'!$B$12:$V$15</definedName>
    <definedName name="_xlnm._FilterDatabase" localSheetId="1" hidden="1">'Pažyma pildymui kitoms '!$B$12:$Y$12</definedName>
    <definedName name="_xlnm.Print_Area" localSheetId="2">'Pažyma biudžetinėms pvz.  '!$A$1:$V$37</definedName>
    <definedName name="_xlnm.Print_Area" localSheetId="0">'Pažyma pildymui biudžetinėms'!$A$1:$V$37</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34" l="1"/>
  <c r="B13" i="33"/>
  <c r="J15" i="27"/>
  <c r="J13" i="27"/>
  <c r="M13" i="27"/>
  <c r="K15" i="35"/>
  <c r="J7" i="33"/>
  <c r="J9" i="35"/>
  <c r="U22" i="33" l="1"/>
  <c r="N22" i="33"/>
  <c r="B22" i="33"/>
  <c r="U21" i="33"/>
  <c r="N21" i="33"/>
  <c r="Q21" i="33" s="1"/>
  <c r="B21" i="33"/>
  <c r="U20" i="33"/>
  <c r="N20" i="33"/>
  <c r="B20" i="33"/>
  <c r="U19" i="33"/>
  <c r="N19" i="33"/>
  <c r="B19" i="33"/>
  <c r="U18" i="33"/>
  <c r="N18" i="33"/>
  <c r="Q18" i="33" s="1"/>
  <c r="B18" i="33"/>
  <c r="R22" i="34"/>
  <c r="M22" i="34"/>
  <c r="N22" i="34" s="1"/>
  <c r="B22" i="34"/>
  <c r="R21" i="34"/>
  <c r="M21" i="34"/>
  <c r="N21" i="34" s="1"/>
  <c r="B21" i="34"/>
  <c r="B17" i="27"/>
  <c r="M17" i="27"/>
  <c r="N17" i="27" s="1"/>
  <c r="R17" i="27"/>
  <c r="B18" i="27"/>
  <c r="M18" i="27"/>
  <c r="N18" i="27" s="1"/>
  <c r="R18" i="27"/>
  <c r="B19" i="27"/>
  <c r="M19" i="27"/>
  <c r="N19" i="27" s="1"/>
  <c r="R19" i="27"/>
  <c r="B20" i="27"/>
  <c r="M20" i="27"/>
  <c r="N20" i="27" s="1"/>
  <c r="R20" i="27"/>
  <c r="B21" i="27"/>
  <c r="M21" i="27"/>
  <c r="N21" i="27" s="1"/>
  <c r="R21" i="27"/>
  <c r="B22" i="27"/>
  <c r="M22" i="27"/>
  <c r="N22" i="27" s="1"/>
  <c r="R22" i="27"/>
  <c r="U17" i="33"/>
  <c r="B17" i="33"/>
  <c r="U16" i="33"/>
  <c r="B16" i="33"/>
  <c r="R20" i="34"/>
  <c r="B20" i="34"/>
  <c r="R19" i="34"/>
  <c r="M19" i="34"/>
  <c r="B19" i="34"/>
  <c r="R18" i="34"/>
  <c r="B18" i="34"/>
  <c r="R17" i="34"/>
  <c r="B17" i="34"/>
  <c r="R16" i="34"/>
  <c r="M16" i="34"/>
  <c r="B16" i="34"/>
  <c r="B14" i="34"/>
  <c r="M14" i="34"/>
  <c r="R14" i="34"/>
  <c r="B15" i="34"/>
  <c r="R15" i="34"/>
  <c r="B15" i="33"/>
  <c r="B14" i="33"/>
  <c r="J23" i="33"/>
  <c r="I23" i="34"/>
  <c r="Q20" i="33" l="1"/>
  <c r="Q22" i="33"/>
  <c r="Q19" i="33"/>
  <c r="N17" i="33"/>
  <c r="N16" i="33"/>
  <c r="Q16" i="33" s="1"/>
  <c r="M20" i="34"/>
  <c r="N16" i="34"/>
  <c r="M17" i="34"/>
  <c r="N17" i="34" s="1"/>
  <c r="N19" i="34"/>
  <c r="M18" i="34"/>
  <c r="M15" i="34"/>
  <c r="N15" i="34" s="1"/>
  <c r="N14" i="34"/>
  <c r="B16" i="35"/>
  <c r="B17" i="35"/>
  <c r="B18" i="35"/>
  <c r="B19" i="35"/>
  <c r="B20" i="35"/>
  <c r="B21" i="35"/>
  <c r="B22" i="35"/>
  <c r="B23" i="35"/>
  <c r="B24" i="35"/>
  <c r="B15" i="35"/>
  <c r="B14" i="27"/>
  <c r="B15" i="27"/>
  <c r="B16" i="27"/>
  <c r="B13" i="27"/>
  <c r="J23" i="34"/>
  <c r="K23" i="34"/>
  <c r="Q17" i="33" l="1"/>
  <c r="N20" i="34"/>
  <c r="N18" i="34"/>
  <c r="O25" i="35"/>
  <c r="J25" i="35"/>
  <c r="U24" i="35"/>
  <c r="N24" i="35"/>
  <c r="Q24" i="35" s="1"/>
  <c r="U23" i="35"/>
  <c r="N23" i="35"/>
  <c r="Q23" i="35" s="1"/>
  <c r="U22" i="35"/>
  <c r="N22" i="35"/>
  <c r="Q22" i="35" s="1"/>
  <c r="U21" i="35"/>
  <c r="N21" i="35"/>
  <c r="Q21" i="35" s="1"/>
  <c r="U20" i="35"/>
  <c r="N20" i="35"/>
  <c r="Q20" i="35" s="1"/>
  <c r="U19" i="35"/>
  <c r="N19" i="35"/>
  <c r="Q19" i="35" s="1"/>
  <c r="U18" i="35"/>
  <c r="N18" i="35"/>
  <c r="Q18" i="35" s="1"/>
  <c r="U17" i="35"/>
  <c r="K17" i="35"/>
  <c r="U16" i="35"/>
  <c r="N16" i="35"/>
  <c r="Q16" i="35" s="1"/>
  <c r="U15" i="35"/>
  <c r="R13" i="34"/>
  <c r="M13" i="34"/>
  <c r="I7" i="34"/>
  <c r="N14" i="33"/>
  <c r="Q14" i="33" s="1"/>
  <c r="M16" i="27"/>
  <c r="K15" i="27"/>
  <c r="K14" i="27"/>
  <c r="M14" i="27" s="1"/>
  <c r="M23" i="34"/>
  <c r="K25" i="35" l="1"/>
  <c r="O17" i="34"/>
  <c r="S17" i="34" s="1"/>
  <c r="T17" i="34" s="1"/>
  <c r="U17" i="34" s="1"/>
  <c r="O22" i="34"/>
  <c r="S22" i="34" s="1"/>
  <c r="T22" i="34" s="1"/>
  <c r="U22" i="34" s="1"/>
  <c r="O21" i="34"/>
  <c r="S21" i="34" s="1"/>
  <c r="T21" i="34" s="1"/>
  <c r="U21" i="34" s="1"/>
  <c r="O19" i="34"/>
  <c r="S19" i="34" s="1"/>
  <c r="T19" i="34" s="1"/>
  <c r="U19" i="34" s="1"/>
  <c r="O16" i="34"/>
  <c r="S16" i="34" s="1"/>
  <c r="T16" i="34" s="1"/>
  <c r="U16" i="34" s="1"/>
  <c r="O18" i="34"/>
  <c r="O20" i="34"/>
  <c r="S20" i="34" s="1"/>
  <c r="T20" i="34" s="1"/>
  <c r="U20" i="34" s="1"/>
  <c r="M15" i="27"/>
  <c r="O15" i="34"/>
  <c r="O14" i="34"/>
  <c r="N13" i="34"/>
  <c r="R16" i="35"/>
  <c r="R17" i="35"/>
  <c r="R24" i="35"/>
  <c r="R23" i="35"/>
  <c r="R20" i="35"/>
  <c r="R21" i="35"/>
  <c r="L15" i="35"/>
  <c r="L25" i="35" s="1"/>
  <c r="N17" i="35"/>
  <c r="Q17" i="35" s="1"/>
  <c r="R19" i="35"/>
  <c r="R22" i="35"/>
  <c r="R18" i="35"/>
  <c r="O13" i="34"/>
  <c r="N13" i="27"/>
  <c r="N16" i="27"/>
  <c r="R13" i="27"/>
  <c r="N23" i="34"/>
  <c r="O23" i="34"/>
  <c r="S18" i="34" l="1"/>
  <c r="T18" i="34" s="1"/>
  <c r="U18" i="34" s="1"/>
  <c r="S14" i="34"/>
  <c r="T14" i="34" s="1"/>
  <c r="U14" i="34" s="1"/>
  <c r="S15" i="34"/>
  <c r="T15" i="34" s="1"/>
  <c r="U15" i="34" s="1"/>
  <c r="V17" i="35"/>
  <c r="W17" i="35" s="1"/>
  <c r="X17" i="35" s="1"/>
  <c r="V20" i="35"/>
  <c r="W20" i="35" s="1"/>
  <c r="X20" i="35" s="1"/>
  <c r="V18" i="35"/>
  <c r="W18" i="35" s="1"/>
  <c r="X18" i="35" s="1"/>
  <c r="N15" i="35"/>
  <c r="Q15" i="35" s="1"/>
  <c r="Q25" i="35" s="1"/>
  <c r="V21" i="35"/>
  <c r="W21" i="35" s="1"/>
  <c r="X21" i="35" s="1"/>
  <c r="V23" i="35"/>
  <c r="W23" i="35" s="1"/>
  <c r="X23" i="35" s="1"/>
  <c r="V16" i="35"/>
  <c r="W16" i="35" s="1"/>
  <c r="X16" i="35" s="1"/>
  <c r="V22" i="35"/>
  <c r="W22" i="35" s="1"/>
  <c r="X22" i="35" s="1"/>
  <c r="V19" i="35"/>
  <c r="W19" i="35" s="1"/>
  <c r="X19" i="35" s="1"/>
  <c r="V24" i="35"/>
  <c r="W24" i="35" s="1"/>
  <c r="X24" i="35" s="1"/>
  <c r="S13" i="34"/>
  <c r="N15" i="27"/>
  <c r="S23" i="34"/>
  <c r="T13" i="34" l="1"/>
  <c r="U13" i="34" s="1"/>
  <c r="N25" i="35"/>
  <c r="R15" i="35"/>
  <c r="N14" i="27"/>
  <c r="K23" i="33"/>
  <c r="U23" i="34"/>
  <c r="V15" i="35" l="1"/>
  <c r="V25" i="35" s="1"/>
  <c r="R25" i="35"/>
  <c r="N15" i="33"/>
  <c r="Q15" i="33" s="1"/>
  <c r="I7" i="27"/>
  <c r="L23" i="33"/>
  <c r="O17" i="27" l="1"/>
  <c r="O18" i="27"/>
  <c r="O19" i="27"/>
  <c r="O20" i="27"/>
  <c r="O21" i="27"/>
  <c r="O22" i="27"/>
  <c r="W15" i="35"/>
  <c r="W25" i="35" s="1"/>
  <c r="N13" i="33"/>
  <c r="O13" i="27"/>
  <c r="O14" i="27"/>
  <c r="O15" i="27"/>
  <c r="O16" i="27"/>
  <c r="O23" i="33"/>
  <c r="U15" i="33"/>
  <c r="U14" i="33"/>
  <c r="U13" i="33"/>
  <c r="N23" i="33"/>
  <c r="R21" i="33" l="1"/>
  <c r="V21" i="33" s="1"/>
  <c r="W21" i="33" s="1"/>
  <c r="X21" i="33" s="1"/>
  <c r="R19" i="33"/>
  <c r="V19" i="33" s="1"/>
  <c r="W19" i="33" s="1"/>
  <c r="X19" i="33" s="1"/>
  <c r="R22" i="33"/>
  <c r="V22" i="33" s="1"/>
  <c r="W22" i="33" s="1"/>
  <c r="X22" i="33" s="1"/>
  <c r="R20" i="33"/>
  <c r="V20" i="33" s="1"/>
  <c r="W20" i="33" s="1"/>
  <c r="X20" i="33" s="1"/>
  <c r="R18" i="33"/>
  <c r="V18" i="33" s="1"/>
  <c r="W18" i="33" s="1"/>
  <c r="X18" i="33" s="1"/>
  <c r="R13" i="33"/>
  <c r="R16" i="33"/>
  <c r="V16" i="33" s="1"/>
  <c r="W16" i="33" s="1"/>
  <c r="X16" i="33" s="1"/>
  <c r="R17" i="33"/>
  <c r="V17" i="33" s="1"/>
  <c r="W17" i="33" s="1"/>
  <c r="X17" i="33" s="1"/>
  <c r="S19" i="27"/>
  <c r="T19" i="27" s="1"/>
  <c r="U19" i="27" s="1"/>
  <c r="S17" i="27"/>
  <c r="T17" i="27" s="1"/>
  <c r="U17" i="27" s="1"/>
  <c r="S21" i="27"/>
  <c r="T21" i="27" s="1"/>
  <c r="U21" i="27" s="1"/>
  <c r="S18" i="27"/>
  <c r="T18" i="27" s="1"/>
  <c r="U18" i="27" s="1"/>
  <c r="S22" i="27"/>
  <c r="T22" i="27"/>
  <c r="U22" i="27" s="1"/>
  <c r="S20" i="27"/>
  <c r="T20" i="27" s="1"/>
  <c r="U20" i="27" s="1"/>
  <c r="Q13" i="33"/>
  <c r="X15" i="35"/>
  <c r="X25" i="35" s="1"/>
  <c r="S13" i="27"/>
  <c r="T13" i="27" s="1"/>
  <c r="U13" i="27" s="1"/>
  <c r="R14" i="33"/>
  <c r="Q23" i="33"/>
  <c r="V14" i="33" l="1"/>
  <c r="W14" i="33" s="1"/>
  <c r="X14" i="33" s="1"/>
  <c r="R15" i="33"/>
  <c r="R23" i="33"/>
  <c r="V15" i="33" l="1"/>
  <c r="W15" i="33" s="1"/>
  <c r="X15" i="33" s="1"/>
  <c r="V13" i="33"/>
  <c r="V23" i="33"/>
  <c r="W13" i="33" l="1"/>
  <c r="R15" i="27"/>
  <c r="R16" i="27"/>
  <c r="W23" i="33"/>
  <c r="X13" i="33" l="1"/>
  <c r="S16" i="27"/>
  <c r="T16" i="27" s="1"/>
  <c r="U16" i="27" s="1"/>
  <c r="J23" i="27"/>
  <c r="X23" i="33"/>
  <c r="R14" i="27" l="1"/>
  <c r="S14" i="27" s="1"/>
  <c r="K23" i="27"/>
  <c r="I23" i="27"/>
  <c r="S15" i="27" l="1"/>
  <c r="T14" i="27"/>
  <c r="U14" i="27" s="1"/>
  <c r="N23" i="27"/>
  <c r="M23" i="27"/>
  <c r="O23" i="27"/>
  <c r="C8" i="6"/>
  <c r="S23" i="27" l="1"/>
  <c r="T15" i="27"/>
  <c r="U15" i="27" s="1"/>
  <c r="Q8" i="6"/>
  <c r="P8" i="6"/>
  <c r="O8" i="6"/>
  <c r="N8" i="6"/>
  <c r="M8" i="6"/>
  <c r="L8" i="6"/>
  <c r="K8" i="6"/>
  <c r="J8" i="6"/>
  <c r="I8" i="6"/>
  <c r="H8" i="6"/>
  <c r="G8" i="6"/>
  <c r="F8" i="6"/>
  <c r="E8" i="6"/>
  <c r="D8" i="6"/>
  <c r="U23" i="27" l="1"/>
</calcChain>
</file>

<file path=xl/sharedStrings.xml><?xml version="1.0" encoding="utf-8"?>
<sst xmlns="http://schemas.openxmlformats.org/spreadsheetml/2006/main" count="237" uniqueCount="122">
  <si>
    <r>
      <rPr>
        <sz val="12"/>
        <color rgb="FFFF0000"/>
        <rFont val="Times New Roman"/>
        <family val="1"/>
      </rPr>
      <t>ATKREIPIAME DĖMESĮ !</t>
    </r>
    <r>
      <rPr>
        <sz val="12"/>
        <rFont val="Times New Roman"/>
        <family val="1"/>
      </rPr>
      <t xml:space="preserve">
1. Lentelėje turi būti pildomi tik balti laukeliai (pagal PĮP informaciją)
2. Užpildę formą, išsaugokite ją MS Excel bylos formatu (.xlsx). Per DMS galima pateikti šį dokumentą tik .xlsx formatu</t>
    </r>
  </si>
  <si>
    <t>F-PRV-PV-11(ES(2021-2027)/02</t>
  </si>
  <si>
    <t>PAŽYMA DARBO UŽMOKESČIO APSKAIČIAVIMUI</t>
  </si>
  <si>
    <r>
      <t xml:space="preserve">Pareiškėjo / Jungtinio projekto pareiškėjo / projekto partnerio pavadinimas </t>
    </r>
    <r>
      <rPr>
        <sz val="10"/>
        <rFont val="Times New Roman"/>
        <family val="1"/>
        <charset val="186"/>
      </rPr>
      <t>(</t>
    </r>
    <r>
      <rPr>
        <u/>
        <sz val="10"/>
        <rFont val="Times New Roman"/>
        <family val="1"/>
        <charset val="186"/>
      </rPr>
      <t>partneriai pildo atskiras lenteles, kiek patnerių, tiek lentelių</t>
    </r>
    <r>
      <rPr>
        <sz val="10"/>
        <rFont val="Times New Roman"/>
        <family val="1"/>
        <charset val="186"/>
      </rPr>
      <t>)</t>
    </r>
  </si>
  <si>
    <t>INFORMACIJA APIE PLANUOJAMĄ DARBO UŽMOKESTĮ (DU)</t>
  </si>
  <si>
    <t>Organizacijos tipas (1)</t>
  </si>
  <si>
    <t>Biudžetinė</t>
  </si>
  <si>
    <t>Eil. Nr.</t>
  </si>
  <si>
    <t xml:space="preserve">Projekto poveiklės Nr. (iš PĮP) </t>
  </si>
  <si>
    <t>Veiksmo / išlaidų tipo Nr. (iš PĮP)</t>
  </si>
  <si>
    <t>Pareigos PĮP</t>
  </si>
  <si>
    <t>Planuojamas etatų/ darbuotojų skaičius projekte</t>
  </si>
  <si>
    <r>
      <t xml:space="preserve">Darbo sutarties tipas </t>
    </r>
    <r>
      <rPr>
        <sz val="10"/>
        <rFont val="Times New Roman"/>
        <family val="1"/>
        <charset val="186"/>
      </rPr>
      <t>(nuo tipo priklauso įmokos tarifas Nedarbo socialiniam draudimui)</t>
    </r>
  </si>
  <si>
    <r>
      <t>Metai, už kuriuos planuojamas DU (</t>
    </r>
    <r>
      <rPr>
        <sz val="10"/>
        <rFont val="Times New Roman"/>
        <family val="1"/>
        <charset val="186"/>
      </rPr>
      <t>pildoma, jei taikomas padidėjimas)</t>
    </r>
  </si>
  <si>
    <r>
      <t xml:space="preserve">Planuojamų mėn. / valandų skaičius </t>
    </r>
    <r>
      <rPr>
        <sz val="10"/>
        <rFont val="Times New Roman"/>
        <family val="1"/>
        <charset val="186"/>
      </rPr>
      <t xml:space="preserve">(palikti taikomą) </t>
    </r>
  </si>
  <si>
    <r>
      <t xml:space="preserve">Planuojamas pareiginis DU/ valandinis įkainis,  Eur </t>
    </r>
    <r>
      <rPr>
        <sz val="10"/>
        <rFont val="Times New Roman"/>
        <family val="1"/>
        <charset val="186"/>
      </rPr>
      <t xml:space="preserve">(palikti taikomą) </t>
    </r>
    <r>
      <rPr>
        <b/>
        <sz val="10"/>
        <rFont val="Times New Roman"/>
        <family val="1"/>
        <charset val="186"/>
      </rPr>
      <t>(2)</t>
    </r>
  </si>
  <si>
    <t>Priedai ir priemokos, Eur (3)</t>
  </si>
  <si>
    <r>
      <t>Padidėjimas, proc.</t>
    </r>
    <r>
      <rPr>
        <sz val="10"/>
        <rFont val="Times New Roman"/>
        <family val="1"/>
        <charset val="186"/>
      </rPr>
      <t xml:space="preserve"> (jei taikoma)</t>
    </r>
    <r>
      <rPr>
        <b/>
        <sz val="10"/>
        <rFont val="Times New Roman"/>
        <family val="1"/>
        <charset val="186"/>
      </rPr>
      <t xml:space="preserve"> (4)</t>
    </r>
  </si>
  <si>
    <r>
      <t>Padidėjimo suma, Eur</t>
    </r>
    <r>
      <rPr>
        <sz val="10"/>
        <rFont val="Times New Roman"/>
        <family val="1"/>
        <charset val="186"/>
      </rPr>
      <t xml:space="preserve"> (jei taikoma)</t>
    </r>
  </si>
  <si>
    <t>Planuojamas DU  įkainis be darbdavio įmokų iš viso, Eur</t>
  </si>
  <si>
    <r>
      <t>Planuojams DU įkainis, Eur  (</t>
    </r>
    <r>
      <rPr>
        <sz val="10"/>
        <rFont val="Times New Roman"/>
        <family val="1"/>
        <charset val="186"/>
      </rPr>
      <t>su darbdavio  įmokomis</t>
    </r>
    <r>
      <rPr>
        <b/>
        <sz val="10"/>
        <rFont val="Times New Roman"/>
        <family val="1"/>
        <charset val="186"/>
      </rPr>
      <t>)</t>
    </r>
  </si>
  <si>
    <t>Darbo savaitės trukmė darbo dienomis</t>
  </si>
  <si>
    <t>Kasmetinių atostogų darbo dienų skaičius</t>
  </si>
  <si>
    <t>Nustatyta kasmetinių atostogų išmokų fiksuotoji norma</t>
  </si>
  <si>
    <r>
      <t xml:space="preserve">Planuojamos kasmetinių atostogų sąnaudos </t>
    </r>
    <r>
      <rPr>
        <sz val="10"/>
        <rFont val="Times New Roman"/>
        <family val="1"/>
        <charset val="186"/>
      </rPr>
      <t>(įskaitant darbdavio įmokas</t>
    </r>
    <r>
      <rPr>
        <b/>
        <sz val="10"/>
        <rFont val="Times New Roman"/>
        <family val="1"/>
        <charset val="186"/>
      </rPr>
      <t>), Eur</t>
    </r>
  </si>
  <si>
    <r>
      <t xml:space="preserve">Planuojamas DU įkainis iš viso, Eur </t>
    </r>
    <r>
      <rPr>
        <sz val="10"/>
        <rFont val="Times New Roman"/>
        <family val="1"/>
        <charset val="186"/>
      </rPr>
      <t>(su darbdavio įmokomis ir kasm. atost. )</t>
    </r>
  </si>
  <si>
    <t>Planuojama DU suma iš viso, Eur</t>
  </si>
  <si>
    <t xml:space="preserve">DU įkainio pagrindimas (5)
</t>
  </si>
  <si>
    <t>8</t>
  </si>
  <si>
    <t>13=9+10+12</t>
  </si>
  <si>
    <t>19=14+18</t>
  </si>
  <si>
    <t>20=5*8*19</t>
  </si>
  <si>
    <t>Iš viso:</t>
  </si>
  <si>
    <t>(1)  Atsižvelgiant į organizacijos tipą, nurodomas bendras įmokų tarifas Garantiniam fondui, Ilgalaikio darbo išmokų fondui ir Nelaimingų atsitikimų darbe ir profesinių ligų socialiniam draudimui.</t>
  </si>
  <si>
    <t>(2) Pareiginė alga apskaičiuojama pareiginės algos koeficientą dauginant iš pareiginės algos (atlyginimo) bazinio dydžio, kuris pavyzdžiui 2024 m. yra 1 785,4 euro. Šiame langelyje įrašykite taikomą koeficiento dydį x pareiginės algos (atlyginimo) bazinis dydį.</t>
  </si>
  <si>
    <t>(3)  Jei mokamas priedas ar priemoka, nurodyti pagrindą bei pakomentuoti, už ką konkrečiai (išskyrus netinkamas išlaidas, nurodytas Rekomendacijų dėl projektų išlaidų atitikties Europos Sąjungos fondų reikalavimų  9.5. p.).  Jei projekte įdarbinami valstybės tarnautojai, nurodyti taikomą priemokos dydį, kuris turėtų neviršyti LR valstybės tarnybos įstatyme numatytų dydžių.</t>
  </si>
  <si>
    <t xml:space="preserve">https://www.e-tar.lt/portal/lt/legalAct/TAR.D3ED3792F52B/asr </t>
  </si>
  <si>
    <t>(4) Skaičiuojant planuojamą darbo valandos (mėnesio) įkainį gali būti įvertinamas numatomas įkainio kitimas projekto įgyvendinimo metu, remiantis Lietuvos banko interneto svetainėje lb.lt skelbiamomis naujausiomis darbo užmokesčio prognozėmis. Tačiau įgyvendinant projektą darbo užmokesčio padidėjimas turi būti pagrįstas ir visais atvejais atitikti Projektų administravimo ir finansavimo taisyklių 301.1 papunkčio reikalavimus (netaikoma einamiesiems metams):</t>
  </si>
  <si>
    <t xml:space="preserve">https://www.lb.lt/lt/mv-ekonomikos-analize-ir-prognozes
</t>
  </si>
  <si>
    <t xml:space="preserve">(5) Biudžetinių įstaigų atvejais - pagrįsti, ar suplanuotoms pareigybėms nustatytas darbo užmokesčio dydis atitinka LR valstybės ir savivaldybių įstaigų darbuotojų darbo apmokėjimo ir komisijos narių atlygio darbą įstatyme ar kt.:
</t>
  </si>
  <si>
    <t xml:space="preserve">https://www.e-tar.lt/portal/lt/legalAct/2d8b78b0e79411e68503b67e3b82e8bd/asr
</t>
  </si>
  <si>
    <t>Jei viršija koeficientą, pateikti papildomą pagrindimą (pvz.: pareigybės įtrauktos į trūkstamų pareigybių sąrašą (nurodant profesijos pavadinimą arba kodą iš sąrašo) arba kt.)</t>
  </si>
  <si>
    <t>https://www.e-tar.lt/portal/lt/legalAct/57268900f6ef11e89fcaa4a4a9822176/asr</t>
  </si>
  <si>
    <t>Jei įstaigoje nėra projekte numatomos pareigybės atitikmens ir istorinių duomenų, DU dydžiai turi būti pagrįsti analogiškų ar panašių pareigybių/funkcijų DU dydžiais, kurie įprastai mokami įstaigoje. Aaa</t>
  </si>
  <si>
    <t xml:space="preserve"> </t>
  </si>
  <si>
    <r>
      <t xml:space="preserve">Pareiškėjo / Jungtinio projekto pareiškėjo / projekto partnerio pavadinimas </t>
    </r>
    <r>
      <rPr>
        <sz val="10"/>
        <rFont val="Times New Roman"/>
        <family val="1"/>
        <charset val="186"/>
      </rPr>
      <t>(partneriai pildo atskiras lenteles, kiek patnerių, tiek lentelių)</t>
    </r>
  </si>
  <si>
    <r>
      <t>INFORMACIJA APIE PLANUOJAMĄ DARBO UŽMOKESTĮ</t>
    </r>
    <r>
      <rPr>
        <sz val="10"/>
        <rFont val="Times New Roman"/>
        <family val="1"/>
        <charset val="186"/>
      </rPr>
      <t xml:space="preserve"> </t>
    </r>
    <r>
      <rPr>
        <b/>
        <sz val="10"/>
        <rFont val="Times New Roman"/>
        <family val="1"/>
        <charset val="186"/>
      </rPr>
      <t>(DU)</t>
    </r>
    <r>
      <rPr>
        <sz val="10"/>
        <rFont val="Times New Roman"/>
        <family val="1"/>
        <charset val="186"/>
      </rPr>
      <t xml:space="preserve">             </t>
    </r>
  </si>
  <si>
    <t>Verslo įm. ir kt.(2)</t>
  </si>
  <si>
    <r>
      <t xml:space="preserve">Pareigos / Pareigybė įstaigoje, </t>
    </r>
    <r>
      <rPr>
        <sz val="10"/>
        <rFont val="Times New Roman"/>
        <family val="1"/>
        <charset val="186"/>
      </rPr>
      <t>kurios duomenimis grindžiamas įkainis</t>
    </r>
    <r>
      <rPr>
        <b/>
        <sz val="10"/>
        <rFont val="Times New Roman"/>
        <family val="1"/>
        <charset val="186"/>
      </rPr>
      <t xml:space="preserve"> (4)</t>
    </r>
  </si>
  <si>
    <r>
      <t>Darbo sutarties tipas</t>
    </r>
    <r>
      <rPr>
        <sz val="10"/>
        <rFont val="Times New Roman"/>
        <family val="1"/>
        <charset val="186"/>
      </rPr>
      <t xml:space="preserve"> (nuo tipo priklauso įmokos tarifas Nedarbo socialiniam draudimui)</t>
    </r>
  </si>
  <si>
    <t xml:space="preserve">Planuojamų mėn. / valandų skaičius </t>
  </si>
  <si>
    <t>Planuojamas pareiginis DU/ valandinis įkainis,  Eur</t>
  </si>
  <si>
    <t>Priedai ir priemokos, Eur (5)</t>
  </si>
  <si>
    <r>
      <t xml:space="preserve">Padidėjimas, proc. </t>
    </r>
    <r>
      <rPr>
        <sz val="10"/>
        <rFont val="Times New Roman"/>
        <family val="1"/>
        <charset val="186"/>
      </rPr>
      <t xml:space="preserve"> (jei taikoma) (6)</t>
    </r>
  </si>
  <si>
    <r>
      <t xml:space="preserve">Padidėjimo suma, Eur </t>
    </r>
    <r>
      <rPr>
        <sz val="10"/>
        <rFont val="Times New Roman"/>
        <family val="1"/>
        <charset val="186"/>
      </rPr>
      <t>(jei taikoma)</t>
    </r>
  </si>
  <si>
    <t>Planuojams DU įkainis su darbdavio  įmokomis iš viso, Eur</t>
  </si>
  <si>
    <t>Planuojamos kasmetinių atostogų sąnaudos (įskaitant darbdavio įmokas), Eur</t>
  </si>
  <si>
    <t xml:space="preserve">DU įkainio pagrindimas (7)
</t>
  </si>
  <si>
    <t>9</t>
  </si>
  <si>
    <t>14=10+11+13</t>
  </si>
  <si>
    <t>20=15+19</t>
  </si>
  <si>
    <t>21=6*9*20</t>
  </si>
  <si>
    <t>(1) Organizacijos tipas pasirenkamas iš sąrašo. Atsižvelgiant į pasirinktą organizacijos tipą, nurodomas bendras įmokų tarifas Garantiniam fondui, Ilgalaikio darbo išmokų fondui ir Nelaimingų atsitikimų darbe ir profesinių ligų socialiniam draudimui.</t>
  </si>
  <si>
    <t>(2) Taikoma viešosioms įstaigoms, UAB, AB ir kt.</t>
  </si>
  <si>
    <t>(3) Taikoma politinėms partijoms, profesinėms sąjungoms, religinėms bendruomenėms ir bendrijoms.</t>
  </si>
  <si>
    <t>(4) analogiškos arba tos pačios pareigos/funkcijos įstaigoje. Jei įstaigoje nėra projekte numatomos pareigybės atitikmens ir istorinių duomenų, darbo užmokesčio dydis gali būti pagrįstas, remiantis oficialiosios statistikos portale (Rodiklių duomenų bazė) Valstybės duomenų agentūros skelbiamais naujausiais statistiniais darbuotojų vidutinio darbo užmokesčio duomenimis</t>
  </si>
  <si>
    <t>https://osp.stat.gov.lt/statistiniu-rodikliu-analize?indicator=S3R0049#/  valandinis bruto</t>
  </si>
  <si>
    <t>https://osp.stat.gov.lt/statistiniu-rodikliu-analize?indicator=S3R0050#/  mėnesinis bruto</t>
  </si>
  <si>
    <t>(5) Planuojamas priedas ar priemoka turi atitikti  Rekomendacijų dėl projektų išlaidų atitikties Europos Sąjungos fondų reikalavimų  9.5. p. nurodytus tinkamų finansuoti išlaidų reikalavimus;</t>
  </si>
  <si>
    <t>(6) Skaičiuojant planuojamą darbo valandos (mėnesio) įkainį gali būti įvertinamas numatomas įkainio kitimas projekto įgyvendinimo metu, remiantis Lietuvos banko interneto svetainėje lb.lt skelbiamomis naujausiomis darbo užmokesčio prognozėmis. Tačiau įgyvendinant projektą darbo užmokesčio padidėjimas turi būti pagrįstas ir visais atvejais atitikti Projektų administravimo ir finansavimo taisyklių (Taisyklių) 301.1 papunkčio reikalavimus (netaikoma ein. metams):</t>
  </si>
  <si>
    <t>https://www.lb.lt/lt/mv-ekonomikos-analize-ir-prognozes</t>
  </si>
  <si>
    <t xml:space="preserve">(7) Pagal Taisyklių 301.1. p. darbo užmokesčio išlaidos yra tinkamos finansuoti, jei jų dydis atitinka įprastą projekto vykdytojo, partnerio arba JP projekto vykdytojo darbo užmokesčio praktiką atitinkamos kategorijos pareigoms arba pagal taikomą nacionalinę teisę, kolektyvines sutartis ar oficialią statistiką. DU įkainio pagrindimui pateikti darbo užmokesčio dydį pagrindžiančius dokumentus (pvz.: nuasmenintas darbo sutartis, kurios sudarytos ne šiam projektui, o bendrai įstaigos praktikoje;  įstaigos DU priskaitymo ir išmokėjimo žiniaraščius 3- 12 mėn. (kuriuose matytųsi pareigos, dirbtas laikas, priskaitytas DU, priedai ir priemokos (jei taikoma); kt.). Biudžete numatytų išlaidų dydis turi neviršyti įprastai įstaigoje mokamo darbo užmokesčio dydžių tam tikrai pareigybei.
</t>
  </si>
  <si>
    <r>
      <rPr>
        <sz val="12"/>
        <color rgb="FFFF0000"/>
        <rFont val="Times New Roman"/>
        <family val="1"/>
      </rPr>
      <t>ATKREIPIAME DĖMESĮ !</t>
    </r>
    <r>
      <rPr>
        <sz val="12"/>
        <rFont val="Times New Roman"/>
        <family val="1"/>
        <charset val="186"/>
      </rPr>
      <t xml:space="preserve">
1. Lentelėje turi būti pildomi tik balti laukeliai (pagal PĮP informaciją)
2. Užpildę formą, išsaugokite ją MS Excel bylos formatu (.xlsx). Per DMS galima pateikti šį dokumentą tik .xlsx formatu</t>
    </r>
  </si>
  <si>
    <r>
      <t xml:space="preserve">PAŽYMA DARBO UŽMOKESČIO APSKAIČIAVIMUI </t>
    </r>
    <r>
      <rPr>
        <b/>
        <i/>
        <sz val="12"/>
        <rFont val="Times New Roman"/>
        <family val="1"/>
      </rPr>
      <t>(pavyzdys)</t>
    </r>
  </si>
  <si>
    <r>
      <t>Padidėjimas, proc.</t>
    </r>
    <r>
      <rPr>
        <sz val="10"/>
        <rFont val="Times New Roman"/>
        <family val="1"/>
        <charset val="186"/>
      </rPr>
      <t xml:space="preserve"> (jei taikoma) </t>
    </r>
    <r>
      <rPr>
        <b/>
        <sz val="10"/>
        <rFont val="Times New Roman"/>
        <family val="1"/>
      </rPr>
      <t>(4)</t>
    </r>
  </si>
  <si>
    <t>1.2.</t>
  </si>
  <si>
    <t>1.2.1.</t>
  </si>
  <si>
    <t>Analitikas</t>
  </si>
  <si>
    <t>Terminuota</t>
  </si>
  <si>
    <t>Pvz.: taikomas koeficientas 9, plius kintamas priedas 20 proc., plius 30 proc. priemoka už ...... arba taikomas koef. 16, nes pareigos (IT specialistas - koeficientas 8) patenka į trūkstamų pareigybių sąrašą, ir t.t.</t>
  </si>
  <si>
    <t>Ekspertas</t>
  </si>
  <si>
    <t>2024</t>
  </si>
  <si>
    <t>Valstybės tarnautojas, taikoma 20 proc. priemoka  nuo pareiginio DU , vadovaujantis .... (kai įdarbinamas valstybės tarnautojas, įrašykite taikomą koeficiento dydį x BMA x priemokos proc.)</t>
  </si>
  <si>
    <t>1.4.</t>
  </si>
  <si>
    <t>1.4.1.</t>
  </si>
  <si>
    <t>Projekto specialistas</t>
  </si>
  <si>
    <t>Neterminuota</t>
  </si>
  <si>
    <t>2025</t>
  </si>
  <si>
    <t>(1)  Atsižvelgiant į pasirinktą organizacijos tipą, nurodomas bendras įmokų tarifas Garantiniam fondui, Ilgalaikio darbo išmokų fondui ir Nelaimingų atsitikimų darbe ir profesinių ligų socialiniam draudimui.</t>
  </si>
  <si>
    <r>
      <t xml:space="preserve">Padidėjimas, proc. </t>
    </r>
    <r>
      <rPr>
        <sz val="10"/>
        <rFont val="Times New Roman"/>
        <family val="1"/>
        <charset val="186"/>
      </rPr>
      <t xml:space="preserve"> (jei taikoma) </t>
    </r>
    <r>
      <rPr>
        <b/>
        <sz val="10"/>
        <rFont val="Times New Roman"/>
        <family val="1"/>
      </rPr>
      <t>(6)</t>
    </r>
  </si>
  <si>
    <t>pvz. darbo sutartis Nr. 2333, DU pažyma Nr. 1, .....</t>
  </si>
  <si>
    <t>Inžinierius</t>
  </si>
  <si>
    <t xml:space="preserve"> Specialistas</t>
  </si>
  <si>
    <t xml:space="preserve">KASMETINIŲ ATOSTOGŲ IŠMOKŲ FIKSUOTOSIOS NORMOS </t>
  </si>
  <si>
    <t>Kasmetinių atostogų išmokų fiksuotosios normos, taikomos nuo 2017 m. liepos 1 d. darbuotojams, kuriems kasmetinės atostogos skaičiuojamos darbo dienomis</t>
  </si>
  <si>
    <t>Darbo savaitės trukmė</t>
  </si>
  <si>
    <t xml:space="preserve">                                  Kasmetinių atostogų išmokų fiksuotosios normos nuo tinkamų finansuoti darbo užmokesčio išlaidų, kai kasmetinių atostogų darbo dienų skaičius yra:</t>
  </si>
  <si>
    <t>5 dienų darbo savaitė</t>
  </si>
  <si>
    <t>6 dienų darbo savaitė</t>
  </si>
  <si>
    <t>Fiksuotosios normos
 dydis</t>
  </si>
  <si>
    <t>FN taikymo sąlygos</t>
  </si>
  <si>
    <t>FN-05-01 – 8,63 proc.</t>
  </si>
  <si>
    <t>Taikoma, kai priklauso 20 d. d. (jeigu dirbama 5 d. d. per savaitę) arba 24 d. d.  (jeigu dirbama 6 d. d. per savaitę) kasmetinės atostogos.</t>
  </si>
  <si>
    <t>FN-05-02 – 10,44 proc.</t>
  </si>
  <si>
    <t>Taikoma, kai priklauso nuo 21 iki 25 d. d. (jeigu dirbama 5 d. d. per savaitę)  arba nuo 25 iki 30 d. d. (jeigu dirbama 6 d. d. per savaitę) kasmetinės atostogos</t>
  </si>
  <si>
    <t>FN-05-03 – 12,35 proc.</t>
  </si>
  <si>
    <t>Taikoma, kai priklauso nuo 26 iki 30 d. d. (jeigu dirbama 5 d. d. per savaitę) arba nuo 31 iki 36 d. d. (jeigu dirbama 6 d. d. per savaitę) kasmetinės atostogos</t>
  </si>
  <si>
    <t>FN-05-04 – 14,99 proc.</t>
  </si>
  <si>
    <t>Taikoma, kai priklauso nuo 31 iki 36 d. d. (jeigu dirbama 5 d. d. per savaitę) arba  nuo 37 iki 42 d. d. (jeigu dirbama 6 d. d. per savaitę) kasmetinės atostogos</t>
  </si>
  <si>
    <t>FN-05-05 – 17,25 proc.</t>
  </si>
  <si>
    <t>Taikoma, kai priklauso nuo 37 iki 39 d. d. (jeigu dirbama 5 d. d. per savaitę) arba  nuo 43 iki 47 d. d. (jeigu dirbama 6 d. d. per savaitę) kasmetinės atostogos</t>
  </si>
  <si>
    <t>FN-05-06 – 18,89 proc.</t>
  </si>
  <si>
    <t>Taikoma, kai priklauso 40 d. d. (jeigu dirbama 5 d. d. per savaitę) arba 48 d. d. (jeigu dirbama 6 d. d. per savaitę) kasmetinės atostogos</t>
  </si>
  <si>
    <t>FN-05-07 – 20,02 proc.</t>
  </si>
  <si>
    <t>Taikoma, kai priklauso nuo 41 d. d. (jeigu dirbama 5 d. d. per savaitę)  arba nuo 49 d. d. (jeigu dirbama 6 d. d. per savaitę) kasmetinės atostogos</t>
  </si>
  <si>
    <t>KASMETINIŲ ATOSTOGŲ IŠMOKŲ FIKSUOTŲJŲ NORMŲ NUSTATYMO TYRIMO ATASKAITOS</t>
  </si>
  <si>
    <t>3 priedas. Papildomų poilsio dienų išmokų fiksuotosios normos</t>
  </si>
  <si>
    <t>Vidutinis mėnesio darbo valandų skaičius</t>
  </si>
  <si>
    <t>Papildomų poilsio dienų išmokų fiksuotosios normos nuo tinkamų finansuoti darbo užmokesčio išlaidų, kai papildomų poilsio dienų skaičius per mėnesį yra (dienomis/valandomis):</t>
  </si>
  <si>
    <t>Bendra (5 ir 6 d.d. savaitė)</t>
  </si>
  <si>
    <t>18 priedo „2022–2030 m. plėtros programos valdytojos Lietuvos Respublikos švietimo, mokslo ir sporto ministerijos mokslo plėtros programos pažangos priemonės Nr. 12-001-01-02-01 „Stiprinti inovacijų ekosistemas mokslo centruose“ projektų finansavimo sąlygų aprašo Nr. 17“
6 priedas</t>
  </si>
  <si>
    <t>MTEP paprojekčiui Pažyma darbo užmokesčio apskaičiavimui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</si>
</sst>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0.00\ "/>
    <numFmt numFmtId="165" formatCode="0\."/>
  </numFmts>
  <fonts count="34" x14ac:knownFonts="1">
    <font>
      <sz val="9"/>
      <color theme="1"/>
      <name val="Calibri"/>
      <family val="2"/>
      <charset val="186"/>
    </font>
    <font>
      <b/>
      <sz val="9"/>
      <color theme="1"/>
      <name val="Calibri"/>
      <family val="2"/>
      <charset val="186"/>
    </font>
    <font>
      <sz val="10"/>
      <name val="Arial"/>
      <family val="2"/>
      <charset val="186"/>
    </font>
    <font>
      <sz val="12"/>
      <name val="Times New Roman"/>
      <family val="1"/>
      <charset val="186"/>
    </font>
    <font>
      <b/>
      <sz val="12"/>
      <name val="Times New Roman"/>
      <family val="1"/>
      <charset val="186"/>
    </font>
    <font>
      <sz val="11"/>
      <name val="Times New Roman"/>
      <family val="1"/>
      <charset val="186"/>
    </font>
    <font>
      <sz val="10"/>
      <name val="Times New Roman"/>
      <family val="1"/>
      <charset val="186"/>
    </font>
    <font>
      <b/>
      <sz val="10"/>
      <name val="Times New Roman"/>
      <family val="1"/>
      <charset val="186"/>
    </font>
    <font>
      <b/>
      <sz val="9"/>
      <name val="Times New Roman"/>
      <family val="1"/>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9"/>
      <color rgb="FFFF0000"/>
      <name val="Calibri"/>
      <family val="2"/>
      <charset val="186"/>
    </font>
    <font>
      <b/>
      <sz val="10"/>
      <color theme="1"/>
      <name val="Calibri"/>
      <family val="2"/>
      <charset val="186"/>
      <scheme val="minor"/>
    </font>
    <font>
      <sz val="9"/>
      <color indexed="8"/>
      <name val="Times New Roman"/>
      <family val="1"/>
      <charset val="186"/>
    </font>
    <font>
      <sz val="10"/>
      <color theme="1"/>
      <name val="Calibri"/>
      <family val="2"/>
      <charset val="186"/>
      <scheme val="minor"/>
    </font>
    <font>
      <sz val="10"/>
      <color theme="0"/>
      <name val="Times New Roman"/>
      <family val="1"/>
      <charset val="186"/>
    </font>
    <font>
      <sz val="8"/>
      <name val="Calibri"/>
      <family val="2"/>
      <charset val="186"/>
    </font>
    <font>
      <sz val="10"/>
      <color theme="1"/>
      <name val="Calibri"/>
      <family val="2"/>
      <charset val="186"/>
    </font>
    <font>
      <b/>
      <i/>
      <sz val="10"/>
      <color rgb="FFFF0000"/>
      <name val="Times New Roman"/>
      <family val="1"/>
      <charset val="186"/>
    </font>
    <font>
      <u/>
      <sz val="9"/>
      <color theme="10"/>
      <name val="Calibri"/>
      <family val="2"/>
      <charset val="186"/>
    </font>
    <font>
      <u/>
      <sz val="10"/>
      <name val="Times New Roman"/>
      <family val="1"/>
      <charset val="186"/>
    </font>
    <font>
      <sz val="10"/>
      <color rgb="FF002060"/>
      <name val="Times New Roman"/>
      <family val="1"/>
      <charset val="186"/>
    </font>
    <font>
      <b/>
      <i/>
      <sz val="12"/>
      <name val="Times New Roman"/>
      <family val="1"/>
    </font>
    <font>
      <sz val="10"/>
      <color theme="0" tint="-0.14999847407452621"/>
      <name val="Times New Roman"/>
      <family val="1"/>
      <charset val="186"/>
    </font>
    <font>
      <sz val="12"/>
      <name val="Times New Roman"/>
      <family val="1"/>
    </font>
    <font>
      <b/>
      <sz val="10"/>
      <name val="Times New Roman"/>
      <family val="1"/>
    </font>
    <font>
      <sz val="12"/>
      <color rgb="FFFF0000"/>
      <name val="Times New Roman"/>
      <family val="1"/>
    </font>
    <font>
      <sz val="9"/>
      <color rgb="FF000000"/>
      <name val="Calibri"/>
      <family val="2"/>
      <charset val="186"/>
    </font>
  </fonts>
  <fills count="29">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bgColor indexed="64"/>
      </patternFill>
    </fill>
    <fill>
      <patternFill patternType="solid">
        <fgColor theme="6" tint="0.59999389629810485"/>
        <bgColor indexed="64"/>
      </patternFill>
    </fill>
    <fill>
      <patternFill patternType="solid">
        <fgColor rgb="FFD8E4BC"/>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6">
    <xf numFmtId="0" fontId="0" fillId="0" borderId="0"/>
    <xf numFmtId="0" fontId="2"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20" borderId="0" applyNumberFormat="0" applyBorder="0" applyAlignment="0" applyProtection="0"/>
    <xf numFmtId="0" fontId="11" fillId="4" borderId="0" applyNumberFormat="0" applyBorder="0" applyAlignment="0" applyProtection="0"/>
    <xf numFmtId="0" fontId="12" fillId="21" borderId="9" applyNumberFormat="0" applyAlignment="0" applyProtection="0"/>
    <xf numFmtId="0" fontId="13" fillId="22" borderId="10" applyNumberFormat="0" applyAlignment="0" applyProtection="0"/>
    <xf numFmtId="0" fontId="14" fillId="8" borderId="9" applyNumberFormat="0" applyAlignment="0" applyProtection="0"/>
    <xf numFmtId="0" fontId="15" fillId="0" borderId="11" applyNumberFormat="0" applyFill="0" applyAlignment="0" applyProtection="0"/>
    <xf numFmtId="0" fontId="16" fillId="23" borderId="0" applyNumberFormat="0" applyBorder="0" applyAlignment="0" applyProtection="0"/>
    <xf numFmtId="0" fontId="2" fillId="24" borderId="12" applyNumberFormat="0" applyFont="0" applyAlignment="0" applyProtection="0"/>
    <xf numFmtId="0" fontId="2" fillId="0" borderId="0"/>
    <xf numFmtId="9" fontId="2" fillId="0" borderId="0" applyFont="0" applyFill="0" applyBorder="0" applyAlignment="0" applyProtection="0"/>
    <xf numFmtId="0" fontId="25" fillId="0" borderId="0" applyNumberFormat="0" applyFill="0" applyBorder="0" applyAlignment="0" applyProtection="0"/>
  </cellStyleXfs>
  <cellXfs count="225">
    <xf numFmtId="0" fontId="0" fillId="0" borderId="0" xfId="0"/>
    <xf numFmtId="0" fontId="0" fillId="0" borderId="1" xfId="0" applyBorder="1" applyAlignment="1">
      <alignment horizontal="center"/>
    </xf>
    <xf numFmtId="0" fontId="1" fillId="0" borderId="0" xfId="0" applyFont="1"/>
    <xf numFmtId="0" fontId="0" fillId="2" borderId="1" xfId="0" applyFill="1" applyBorder="1" applyAlignment="1">
      <alignment horizontal="center"/>
    </xf>
    <xf numFmtId="0" fontId="0" fillId="2" borderId="1" xfId="0" applyFill="1" applyBorder="1" applyAlignment="1">
      <alignment horizontal="center" wrapText="1"/>
    </xf>
    <xf numFmtId="0" fontId="1" fillId="0" borderId="1" xfId="0" applyFont="1" applyBorder="1" applyAlignment="1">
      <alignment horizontal="center"/>
    </xf>
    <xf numFmtId="0" fontId="0" fillId="0" borderId="0" xfId="0" applyAlignment="1">
      <alignment horizontal="center"/>
    </xf>
    <xf numFmtId="0" fontId="17" fillId="0" borderId="0" xfId="0" applyFont="1"/>
    <xf numFmtId="0" fontId="0" fillId="0" borderId="2" xfId="0" applyBorder="1" applyAlignment="1">
      <alignment horizontal="center"/>
    </xf>
    <xf numFmtId="0" fontId="0" fillId="0" borderId="4" xfId="0"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18" fillId="0" borderId="1" xfId="0" applyFont="1" applyBorder="1"/>
    <xf numFmtId="0" fontId="18" fillId="0" borderId="1" xfId="0" applyFont="1" applyBorder="1" applyAlignment="1">
      <alignment wrapText="1"/>
    </xf>
    <xf numFmtId="0" fontId="0" fillId="2" borderId="13" xfId="0" applyFill="1" applyBorder="1" applyAlignment="1">
      <alignment horizontal="center"/>
    </xf>
    <xf numFmtId="0" fontId="0" fillId="26" borderId="1" xfId="0" applyFill="1" applyBorder="1" applyAlignment="1">
      <alignment horizontal="center"/>
    </xf>
    <xf numFmtId="4" fontId="6" fillId="26" borderId="1" xfId="1" applyNumberFormat="1" applyFont="1" applyFill="1" applyBorder="1" applyAlignment="1">
      <alignment horizontal="center" vertical="center"/>
    </xf>
    <xf numFmtId="0" fontId="6" fillId="26" borderId="1" xfId="1" applyFont="1" applyFill="1" applyBorder="1" applyAlignment="1">
      <alignment horizontal="center" vertical="center"/>
    </xf>
    <xf numFmtId="0" fontId="6" fillId="26" borderId="0" xfId="1" applyFont="1" applyFill="1"/>
    <xf numFmtId="0" fontId="3" fillId="26" borderId="0" xfId="1" applyFont="1" applyFill="1"/>
    <xf numFmtId="10" fontId="21" fillId="26" borderId="0" xfId="1" applyNumberFormat="1" applyFont="1" applyFill="1"/>
    <xf numFmtId="0" fontId="7" fillId="26" borderId="0" xfId="1" applyFont="1" applyFill="1" applyAlignment="1">
      <alignment horizontal="left"/>
    </xf>
    <xf numFmtId="0" fontId="6" fillId="26" borderId="0" xfId="1" applyFont="1" applyFill="1" applyAlignment="1">
      <alignment horizontal="center" vertical="top" wrapText="1"/>
    </xf>
    <xf numFmtId="0" fontId="7" fillId="26" borderId="0" xfId="1" applyFont="1" applyFill="1" applyAlignment="1">
      <alignment vertical="top" wrapText="1"/>
    </xf>
    <xf numFmtId="0" fontId="6" fillId="26" borderId="0" xfId="1" applyFont="1" applyFill="1" applyAlignment="1">
      <alignment horizontal="center" vertical="center" wrapText="1"/>
    </xf>
    <xf numFmtId="10" fontId="6" fillId="26" borderId="0" xfId="1" applyNumberFormat="1" applyFont="1" applyFill="1" applyAlignment="1">
      <alignment horizontal="center"/>
    </xf>
    <xf numFmtId="4" fontId="7" fillId="26" borderId="0" xfId="1" applyNumberFormat="1" applyFont="1" applyFill="1" applyAlignment="1">
      <alignment horizontal="left"/>
    </xf>
    <xf numFmtId="49" fontId="6" fillId="26" borderId="1" xfId="1" applyNumberFormat="1" applyFont="1" applyFill="1" applyBorder="1" applyAlignment="1">
      <alignment horizontal="center" vertical="center"/>
    </xf>
    <xf numFmtId="0" fontId="6" fillId="26" borderId="1" xfId="1" applyFont="1" applyFill="1" applyBorder="1" applyAlignment="1">
      <alignment vertical="center"/>
    </xf>
    <xf numFmtId="3" fontId="6" fillId="26" borderId="1" xfId="1" applyNumberFormat="1" applyFont="1" applyFill="1" applyBorder="1" applyAlignment="1">
      <alignment horizontal="center" vertical="center"/>
    </xf>
    <xf numFmtId="2" fontId="6" fillId="26" borderId="1" xfId="0" applyNumberFormat="1" applyFont="1" applyFill="1" applyBorder="1" applyAlignment="1">
      <alignment horizontal="center" vertical="center"/>
    </xf>
    <xf numFmtId="0" fontId="6" fillId="26" borderId="1" xfId="1" applyFont="1" applyFill="1" applyBorder="1"/>
    <xf numFmtId="0" fontId="7" fillId="26" borderId="0" xfId="1" applyFont="1" applyFill="1" applyAlignment="1">
      <alignment horizontal="center"/>
    </xf>
    <xf numFmtId="0" fontId="7" fillId="26" borderId="0" xfId="1" applyFont="1" applyFill="1"/>
    <xf numFmtId="2" fontId="7" fillId="26" borderId="0" xfId="1" applyNumberFormat="1" applyFont="1" applyFill="1" applyAlignment="1">
      <alignment horizontal="center"/>
    </xf>
    <xf numFmtId="0" fontId="8" fillId="26" borderId="0" xfId="1" applyFont="1" applyFill="1" applyAlignment="1">
      <alignment horizontal="center"/>
    </xf>
    <xf numFmtId="0" fontId="8" fillId="26" borderId="0" xfId="1" applyFont="1" applyFill="1"/>
    <xf numFmtId="2" fontId="8" fillId="26" borderId="0" xfId="1" applyNumberFormat="1" applyFont="1" applyFill="1" applyAlignment="1">
      <alignment horizontal="center"/>
    </xf>
    <xf numFmtId="0" fontId="6" fillId="26" borderId="0" xfId="1" applyFont="1" applyFill="1" applyAlignment="1">
      <alignment horizontal="left" vertical="top" wrapText="1"/>
    </xf>
    <xf numFmtId="0" fontId="2" fillId="26" borderId="8" xfId="33" applyFill="1" applyBorder="1"/>
    <xf numFmtId="0" fontId="5" fillId="26" borderId="0" xfId="1" applyFont="1" applyFill="1" applyAlignment="1">
      <alignment vertical="top" wrapText="1"/>
    </xf>
    <xf numFmtId="0" fontId="6" fillId="26" borderId="0" xfId="1" applyFont="1" applyFill="1" applyAlignment="1">
      <alignment wrapText="1"/>
    </xf>
    <xf numFmtId="0" fontId="2" fillId="26" borderId="0" xfId="0" applyFont="1" applyFill="1"/>
    <xf numFmtId="0" fontId="6" fillId="26" borderId="0" xfId="0" applyFont="1" applyFill="1"/>
    <xf numFmtId="0" fontId="23" fillId="26" borderId="0" xfId="0" applyFont="1" applyFill="1"/>
    <xf numFmtId="4" fontId="7" fillId="27" borderId="1" xfId="1" applyNumberFormat="1" applyFont="1" applyFill="1" applyBorder="1" applyAlignment="1">
      <alignment horizontal="center"/>
    </xf>
    <xf numFmtId="0" fontId="7" fillId="27" borderId="2" xfId="1" applyFont="1" applyFill="1" applyBorder="1"/>
    <xf numFmtId="0" fontId="7" fillId="27" borderId="3" xfId="1" applyFont="1" applyFill="1" applyBorder="1"/>
    <xf numFmtId="0" fontId="18" fillId="26" borderId="0" xfId="0" applyFont="1" applyFill="1"/>
    <xf numFmtId="2" fontId="7" fillId="26" borderId="0" xfId="1" applyNumberFormat="1" applyFont="1" applyFill="1"/>
    <xf numFmtId="0" fontId="7" fillId="26" borderId="0" xfId="1" applyFont="1" applyFill="1" applyAlignment="1">
      <alignment horizontal="right"/>
    </xf>
    <xf numFmtId="0" fontId="7" fillId="27" borderId="1" xfId="1" applyFont="1" applyFill="1" applyBorder="1" applyAlignment="1">
      <alignment horizontal="center" vertical="center"/>
    </xf>
    <xf numFmtId="49" fontId="7" fillId="27" borderId="1" xfId="1" applyNumberFormat="1" applyFont="1" applyFill="1" applyBorder="1" applyAlignment="1">
      <alignment horizontal="center" vertical="center" wrapText="1"/>
    </xf>
    <xf numFmtId="0" fontId="7" fillId="27" borderId="1" xfId="1" applyFont="1" applyFill="1" applyBorder="1" applyAlignment="1">
      <alignment horizontal="center" vertical="center" wrapText="1"/>
    </xf>
    <xf numFmtId="0" fontId="3" fillId="26" borderId="0" xfId="1" applyFont="1" applyFill="1" applyAlignment="1">
      <alignment horizontal="left" vertical="top"/>
    </xf>
    <xf numFmtId="0" fontId="7" fillId="26" borderId="0" xfId="1" applyFont="1" applyFill="1" applyAlignment="1">
      <alignment horizontal="center" vertical="top"/>
    </xf>
    <xf numFmtId="0" fontId="7" fillId="26" borderId="0" xfId="1" applyFont="1" applyFill="1" applyAlignment="1">
      <alignment vertical="top"/>
    </xf>
    <xf numFmtId="2" fontId="7" fillId="26" borderId="0" xfId="1" applyNumberFormat="1" applyFont="1" applyFill="1" applyAlignment="1">
      <alignment horizontal="center" vertical="top"/>
    </xf>
    <xf numFmtId="0" fontId="25" fillId="26" borderId="0" xfId="35" applyFill="1"/>
    <xf numFmtId="0" fontId="3" fillId="26" borderId="0" xfId="1" applyFont="1" applyFill="1" applyAlignment="1">
      <alignment vertical="top" wrapText="1"/>
    </xf>
    <xf numFmtId="164" fontId="7" fillId="25" borderId="1" xfId="1" applyNumberFormat="1" applyFont="1" applyFill="1" applyBorder="1" applyAlignment="1">
      <alignment horizontal="center" vertical="center"/>
    </xf>
    <xf numFmtId="0" fontId="25" fillId="0" borderId="0" xfId="35" applyFill="1"/>
    <xf numFmtId="0" fontId="23" fillId="0" borderId="0" xfId="0" applyFont="1"/>
    <xf numFmtId="10" fontId="6" fillId="25" borderId="1" xfId="1" applyNumberFormat="1" applyFont="1" applyFill="1" applyBorder="1" applyAlignment="1">
      <alignment horizontal="center" vertical="center"/>
    </xf>
    <xf numFmtId="4" fontId="6" fillId="25" borderId="1" xfId="1" applyNumberFormat="1" applyFont="1" applyFill="1" applyBorder="1" applyAlignment="1">
      <alignment horizontal="center" vertical="center"/>
    </xf>
    <xf numFmtId="0" fontId="3" fillId="26" borderId="0" xfId="1" applyFont="1" applyFill="1" applyProtection="1">
      <protection locked="0"/>
    </xf>
    <xf numFmtId="0" fontId="6" fillId="26" borderId="0" xfId="1" applyFont="1" applyFill="1" applyProtection="1">
      <protection locked="0"/>
    </xf>
    <xf numFmtId="0" fontId="18" fillId="26" borderId="0" xfId="0" applyFont="1" applyFill="1" applyProtection="1">
      <protection locked="0"/>
    </xf>
    <xf numFmtId="2" fontId="7" fillId="26" borderId="0" xfId="1" applyNumberFormat="1" applyFont="1" applyFill="1" applyProtection="1">
      <protection locked="0"/>
    </xf>
    <xf numFmtId="10" fontId="21" fillId="26" borderId="0" xfId="1" applyNumberFormat="1" applyFont="1" applyFill="1" applyProtection="1">
      <protection locked="0"/>
    </xf>
    <xf numFmtId="0" fontId="7" fillId="26" borderId="0" xfId="1" applyFont="1" applyFill="1" applyAlignment="1" applyProtection="1">
      <alignment horizontal="left"/>
      <protection locked="0"/>
    </xf>
    <xf numFmtId="0" fontId="6" fillId="26" borderId="0" xfId="1" applyFont="1" applyFill="1" applyAlignment="1" applyProtection="1">
      <alignment horizontal="center" vertical="top" wrapText="1"/>
      <protection locked="0"/>
    </xf>
    <xf numFmtId="0" fontId="7" fillId="26" borderId="0" xfId="1" applyFont="1" applyFill="1" applyAlignment="1" applyProtection="1">
      <alignment vertical="top" wrapText="1"/>
      <protection locked="0"/>
    </xf>
    <xf numFmtId="0" fontId="6" fillId="26" borderId="0" xfId="1" applyFont="1" applyFill="1" applyAlignment="1" applyProtection="1">
      <alignment horizontal="center" vertical="center" wrapText="1"/>
      <protection locked="0"/>
    </xf>
    <xf numFmtId="0" fontId="6" fillId="26" borderId="1" xfId="1" applyFont="1" applyFill="1" applyBorder="1" applyAlignment="1" applyProtection="1">
      <alignment horizontal="center" vertical="center"/>
      <protection locked="0"/>
    </xf>
    <xf numFmtId="10" fontId="6" fillId="26" borderId="0" xfId="1" applyNumberFormat="1" applyFont="1" applyFill="1" applyAlignment="1" applyProtection="1">
      <alignment horizontal="center"/>
      <protection locked="0"/>
    </xf>
    <xf numFmtId="4" fontId="7" fillId="26" borderId="0" xfId="1" applyNumberFormat="1" applyFont="1" applyFill="1" applyAlignment="1" applyProtection="1">
      <alignment horizontal="left"/>
      <protection locked="0"/>
    </xf>
    <xf numFmtId="0" fontId="7" fillId="26" borderId="0" xfId="1" applyFont="1" applyFill="1" applyAlignment="1" applyProtection="1">
      <alignment horizontal="right"/>
      <protection locked="0"/>
    </xf>
    <xf numFmtId="0" fontId="7" fillId="27" borderId="1" xfId="1" applyFont="1" applyFill="1" applyBorder="1" applyAlignment="1" applyProtection="1">
      <alignment horizontal="center" vertical="center" wrapText="1"/>
      <protection locked="0"/>
    </xf>
    <xf numFmtId="0" fontId="7" fillId="27" borderId="1" xfId="1" applyFont="1" applyFill="1" applyBorder="1" applyAlignment="1" applyProtection="1">
      <alignment horizontal="center" vertical="center"/>
      <protection locked="0"/>
    </xf>
    <xf numFmtId="49" fontId="7" fillId="27" borderId="1" xfId="1" applyNumberFormat="1" applyFont="1" applyFill="1" applyBorder="1" applyAlignment="1" applyProtection="1">
      <alignment horizontal="center" vertical="center" wrapText="1"/>
      <protection locked="0"/>
    </xf>
    <xf numFmtId="49" fontId="6" fillId="26" borderId="1" xfId="1" applyNumberFormat="1" applyFont="1" applyFill="1" applyBorder="1" applyAlignment="1" applyProtection="1">
      <alignment horizontal="center" vertical="center"/>
      <protection locked="0"/>
    </xf>
    <xf numFmtId="0" fontId="6" fillId="26" borderId="1" xfId="1" applyFont="1" applyFill="1" applyBorder="1" applyAlignment="1" applyProtection="1">
      <alignment vertical="center"/>
      <protection locked="0"/>
    </xf>
    <xf numFmtId="4" fontId="6" fillId="26" borderId="1" xfId="1" applyNumberFormat="1" applyFont="1" applyFill="1" applyBorder="1" applyAlignment="1" applyProtection="1">
      <alignment horizontal="center" vertical="center"/>
      <protection locked="0"/>
    </xf>
    <xf numFmtId="4" fontId="6" fillId="25" borderId="1" xfId="1" applyNumberFormat="1" applyFont="1" applyFill="1" applyBorder="1" applyAlignment="1" applyProtection="1">
      <alignment horizontal="center" vertical="center"/>
      <protection locked="0"/>
    </xf>
    <xf numFmtId="3" fontId="6" fillId="26" borderId="1" xfId="1" applyNumberFormat="1" applyFont="1" applyFill="1" applyBorder="1" applyAlignment="1" applyProtection="1">
      <alignment horizontal="center" vertical="center"/>
      <protection locked="0"/>
    </xf>
    <xf numFmtId="2" fontId="6" fillId="0" borderId="1" xfId="0" applyNumberFormat="1" applyFont="1" applyBorder="1" applyAlignment="1" applyProtection="1">
      <alignment horizontal="center" vertical="center"/>
      <protection locked="0"/>
    </xf>
    <xf numFmtId="10" fontId="6" fillId="25" borderId="1" xfId="1" applyNumberFormat="1" applyFont="1" applyFill="1" applyBorder="1" applyAlignment="1" applyProtection="1">
      <alignment horizontal="center" vertical="center"/>
      <protection locked="0"/>
    </xf>
    <xf numFmtId="164" fontId="7" fillId="25" borderId="1" xfId="1" applyNumberFormat="1" applyFont="1" applyFill="1" applyBorder="1" applyAlignment="1" applyProtection="1">
      <alignment horizontal="center" vertical="center"/>
      <protection locked="0"/>
    </xf>
    <xf numFmtId="4" fontId="7" fillId="25" borderId="1" xfId="1" applyNumberFormat="1" applyFont="1" applyFill="1" applyBorder="1" applyAlignment="1" applyProtection="1">
      <alignment horizontal="center" vertical="center"/>
      <protection locked="0"/>
    </xf>
    <xf numFmtId="0" fontId="6" fillId="26" borderId="1" xfId="1" applyFont="1" applyFill="1" applyBorder="1" applyAlignment="1" applyProtection="1">
      <alignment wrapText="1"/>
      <protection locked="0"/>
    </xf>
    <xf numFmtId="0" fontId="6" fillId="26" borderId="1" xfId="1" applyFont="1" applyFill="1" applyBorder="1" applyProtection="1">
      <protection locked="0"/>
    </xf>
    <xf numFmtId="0" fontId="7" fillId="27" borderId="2" xfId="1" applyFont="1" applyFill="1" applyBorder="1" applyProtection="1">
      <protection locked="0"/>
    </xf>
    <xf numFmtId="0" fontId="7" fillId="27" borderId="3" xfId="1" applyFont="1" applyFill="1" applyBorder="1" applyProtection="1">
      <protection locked="0"/>
    </xf>
    <xf numFmtId="4" fontId="7" fillId="27" borderId="1" xfId="1" applyNumberFormat="1" applyFont="1" applyFill="1" applyBorder="1" applyAlignment="1" applyProtection="1">
      <alignment horizontal="center"/>
      <protection locked="0"/>
    </xf>
    <xf numFmtId="0" fontId="7" fillId="26" borderId="0" xfId="1" applyFont="1" applyFill="1" applyAlignment="1" applyProtection="1">
      <alignment horizontal="center"/>
      <protection locked="0"/>
    </xf>
    <xf numFmtId="0" fontId="7" fillId="26" borderId="0" xfId="1" applyFont="1" applyFill="1" applyProtection="1">
      <protection locked="0"/>
    </xf>
    <xf numFmtId="2" fontId="7" fillId="26" borderId="0" xfId="1" applyNumberFormat="1" applyFont="1" applyFill="1" applyAlignment="1" applyProtection="1">
      <alignment horizontal="center"/>
      <protection locked="0"/>
    </xf>
    <xf numFmtId="0" fontId="3" fillId="26" borderId="0" xfId="1" applyFont="1" applyFill="1" applyAlignment="1" applyProtection="1">
      <alignment horizontal="left" vertical="top"/>
      <protection locked="0"/>
    </xf>
    <xf numFmtId="0" fontId="2" fillId="26" borderId="0" xfId="0" applyFont="1" applyFill="1" applyProtection="1">
      <protection locked="0"/>
    </xf>
    <xf numFmtId="0" fontId="6" fillId="26" borderId="0" xfId="0" applyFont="1" applyFill="1" applyProtection="1">
      <protection locked="0"/>
    </xf>
    <xf numFmtId="0" fontId="23" fillId="26" borderId="0" xfId="0" applyFont="1" applyFill="1" applyProtection="1">
      <protection locked="0"/>
    </xf>
    <xf numFmtId="0" fontId="6" fillId="26" borderId="0" xfId="1" applyFont="1" applyFill="1" applyAlignment="1" applyProtection="1">
      <alignment horizontal="left" vertical="top" wrapText="1"/>
      <protection locked="0"/>
    </xf>
    <xf numFmtId="0" fontId="5" fillId="26" borderId="0" xfId="1" applyFont="1" applyFill="1" applyAlignment="1" applyProtection="1">
      <alignment vertical="top" wrapText="1"/>
      <protection locked="0"/>
    </xf>
    <xf numFmtId="0" fontId="6" fillId="26" borderId="0" xfId="1" applyFont="1" applyFill="1" applyAlignment="1" applyProtection="1">
      <alignment wrapText="1"/>
      <protection locked="0"/>
    </xf>
    <xf numFmtId="0" fontId="27" fillId="0" borderId="1" xfId="1" applyFont="1" applyBorder="1" applyAlignment="1">
      <alignment vertical="center"/>
    </xf>
    <xf numFmtId="0" fontId="6" fillId="0" borderId="1" xfId="1" applyFont="1" applyBorder="1" applyAlignment="1">
      <alignment horizontal="center" vertical="center"/>
    </xf>
    <xf numFmtId="0" fontId="6" fillId="0" borderId="1" xfId="1" applyFont="1" applyBorder="1" applyAlignment="1" applyProtection="1">
      <alignment wrapText="1"/>
      <protection locked="0"/>
    </xf>
    <xf numFmtId="10" fontId="6" fillId="0" borderId="1" xfId="1" applyNumberFormat="1" applyFont="1" applyBorder="1" applyAlignment="1" applyProtection="1">
      <alignment horizontal="center" vertical="center"/>
      <protection locked="0"/>
    </xf>
    <xf numFmtId="10" fontId="6" fillId="0" borderId="1" xfId="1" applyNumberFormat="1" applyFont="1" applyBorder="1" applyAlignment="1">
      <alignment horizontal="center" vertical="center"/>
    </xf>
    <xf numFmtId="10" fontId="6" fillId="28" borderId="1" xfId="1" applyNumberFormat="1" applyFont="1" applyFill="1" applyBorder="1" applyAlignment="1" applyProtection="1">
      <alignment horizontal="center" vertical="center"/>
      <protection locked="0"/>
    </xf>
    <xf numFmtId="10" fontId="6" fillId="28" borderId="1" xfId="1" applyNumberFormat="1" applyFont="1" applyFill="1" applyBorder="1" applyAlignment="1">
      <alignment horizontal="center" vertical="center"/>
    </xf>
    <xf numFmtId="165" fontId="6" fillId="26" borderId="1" xfId="1" applyNumberFormat="1" applyFont="1" applyFill="1" applyBorder="1" applyAlignment="1" applyProtection="1">
      <alignment horizontal="center" vertical="center"/>
      <protection locked="0"/>
    </xf>
    <xf numFmtId="0" fontId="3" fillId="26" borderId="1" xfId="1" applyFont="1" applyFill="1" applyBorder="1" applyAlignment="1" applyProtection="1">
      <alignment horizontal="center" vertical="center"/>
      <protection locked="0"/>
    </xf>
    <xf numFmtId="0" fontId="6" fillId="26" borderId="0" xfId="1" applyFont="1" applyFill="1" applyAlignment="1">
      <alignment horizontal="center"/>
    </xf>
    <xf numFmtId="0" fontId="6" fillId="27" borderId="1" xfId="1" applyFont="1" applyFill="1" applyBorder="1" applyAlignment="1" applyProtection="1">
      <alignment horizontal="center" vertical="center"/>
      <protection locked="0"/>
    </xf>
    <xf numFmtId="0" fontId="30" fillId="26" borderId="0" xfId="1" applyFont="1" applyFill="1" applyAlignment="1">
      <alignment horizontal="left" vertical="top"/>
    </xf>
    <xf numFmtId="0" fontId="6" fillId="2" borderId="0" xfId="1" applyFont="1" applyFill="1"/>
    <xf numFmtId="0" fontId="3" fillId="2" borderId="0" xfId="1" applyFont="1" applyFill="1"/>
    <xf numFmtId="0" fontId="18" fillId="2" borderId="0" xfId="0" applyFont="1" applyFill="1"/>
    <xf numFmtId="2" fontId="7" fillId="2" borderId="0" xfId="1" applyNumberFormat="1" applyFont="1" applyFill="1"/>
    <xf numFmtId="10" fontId="29" fillId="2" borderId="0" xfId="1" applyNumberFormat="1" applyFont="1" applyFill="1"/>
    <xf numFmtId="0" fontId="6" fillId="2" borderId="0" xfId="1" applyFont="1" applyFill="1" applyAlignment="1">
      <alignment horizontal="center" vertical="top" wrapText="1"/>
    </xf>
    <xf numFmtId="0" fontId="7" fillId="2" borderId="0" xfId="1" applyFont="1" applyFill="1" applyAlignment="1">
      <alignment vertical="top" wrapText="1"/>
    </xf>
    <xf numFmtId="0" fontId="6" fillId="2" borderId="0" xfId="1" applyFont="1" applyFill="1" applyAlignment="1">
      <alignment horizontal="center" vertical="center" wrapText="1"/>
    </xf>
    <xf numFmtId="0" fontId="7" fillId="2" borderId="0" xfId="1" applyFont="1" applyFill="1" applyAlignment="1">
      <alignment horizontal="left"/>
    </xf>
    <xf numFmtId="0" fontId="6" fillId="27" borderId="1" xfId="1" applyFont="1" applyFill="1" applyBorder="1" applyAlignment="1">
      <alignment horizontal="center" vertical="center"/>
    </xf>
    <xf numFmtId="10" fontId="6" fillId="2" borderId="0" xfId="1" applyNumberFormat="1" applyFont="1" applyFill="1" applyAlignment="1">
      <alignment horizontal="center"/>
    </xf>
    <xf numFmtId="4" fontId="7" fillId="2" borderId="0" xfId="1" applyNumberFormat="1" applyFont="1" applyFill="1" applyAlignment="1">
      <alignment horizontal="left"/>
    </xf>
    <xf numFmtId="0" fontId="7" fillId="2" borderId="0" xfId="1" applyFont="1" applyFill="1" applyAlignment="1">
      <alignment horizontal="right"/>
    </xf>
    <xf numFmtId="165" fontId="6" fillId="26" borderId="1" xfId="1" applyNumberFormat="1" applyFont="1" applyFill="1" applyBorder="1" applyAlignment="1">
      <alignment horizontal="center" vertical="center"/>
    </xf>
    <xf numFmtId="4" fontId="7" fillId="25" borderId="1" xfId="1" applyNumberFormat="1" applyFont="1" applyFill="1" applyBorder="1" applyAlignment="1">
      <alignment horizontal="center" vertical="center"/>
    </xf>
    <xf numFmtId="0" fontId="7" fillId="2" borderId="0" xfId="1" applyFont="1" applyFill="1"/>
    <xf numFmtId="4" fontId="7" fillId="2" borderId="0" xfId="1" applyNumberFormat="1" applyFont="1" applyFill="1" applyAlignment="1">
      <alignment horizontal="center"/>
    </xf>
    <xf numFmtId="0" fontId="6" fillId="0" borderId="0" xfId="1" applyFont="1"/>
    <xf numFmtId="0" fontId="3" fillId="2" borderId="0" xfId="1" applyFont="1" applyFill="1" applyAlignment="1">
      <alignment horizontal="left" vertical="top"/>
    </xf>
    <xf numFmtId="0" fontId="7" fillId="2" borderId="0" xfId="1" applyFont="1" applyFill="1" applyAlignment="1">
      <alignment horizontal="center"/>
    </xf>
    <xf numFmtId="2" fontId="7" fillId="2" borderId="0" xfId="1" applyNumberFormat="1" applyFont="1" applyFill="1" applyAlignment="1">
      <alignment horizontal="center"/>
    </xf>
    <xf numFmtId="0" fontId="3" fillId="2" borderId="0" xfId="1" applyFont="1" applyFill="1" applyAlignment="1">
      <alignment horizontal="left" vertical="top" wrapText="1"/>
    </xf>
    <xf numFmtId="0" fontId="2" fillId="2" borderId="0" xfId="0" applyFont="1" applyFill="1"/>
    <xf numFmtId="0" fontId="6" fillId="2" borderId="0" xfId="0" applyFont="1" applyFill="1"/>
    <xf numFmtId="0" fontId="23" fillId="2" borderId="0" xfId="0" applyFont="1" applyFill="1"/>
    <xf numFmtId="0" fontId="6" fillId="2" borderId="0" xfId="1" applyFont="1" applyFill="1" applyAlignment="1">
      <alignment horizontal="left" vertical="top" wrapText="1"/>
    </xf>
    <xf numFmtId="0" fontId="5" fillId="2" borderId="0" xfId="1" applyFont="1" applyFill="1" applyAlignment="1">
      <alignment vertical="top" wrapText="1"/>
    </xf>
    <xf numFmtId="0" fontId="6" fillId="2" borderId="0" xfId="1" applyFont="1" applyFill="1" applyAlignment="1">
      <alignment horizontal="center"/>
    </xf>
    <xf numFmtId="0" fontId="6" fillId="2" borderId="0" xfId="1" applyFont="1" applyFill="1" applyAlignment="1">
      <alignment wrapText="1"/>
    </xf>
    <xf numFmtId="0" fontId="7" fillId="2" borderId="0" xfId="1" applyFont="1" applyFill="1" applyAlignment="1">
      <alignment horizontal="center" vertical="top"/>
    </xf>
    <xf numFmtId="0" fontId="7" fillId="2" borderId="0" xfId="1" applyFont="1" applyFill="1" applyAlignment="1">
      <alignment vertical="top"/>
    </xf>
    <xf numFmtId="2" fontId="7" fillId="2" borderId="0" xfId="1" applyNumberFormat="1" applyFont="1" applyFill="1" applyAlignment="1">
      <alignment horizontal="center" vertical="top"/>
    </xf>
    <xf numFmtId="0" fontId="30" fillId="2" borderId="0" xfId="1" applyFont="1" applyFill="1" applyAlignment="1">
      <alignment horizontal="left" vertical="top"/>
    </xf>
    <xf numFmtId="0" fontId="3" fillId="2" borderId="0" xfId="1" applyFont="1" applyFill="1" applyAlignment="1">
      <alignment vertical="top" wrapText="1"/>
    </xf>
    <xf numFmtId="0" fontId="2" fillId="2" borderId="8" xfId="33" applyFill="1" applyBorder="1"/>
    <xf numFmtId="0" fontId="6" fillId="0" borderId="1" xfId="1" applyFont="1" applyBorder="1" applyAlignment="1" applyProtection="1">
      <alignment horizontal="center" vertical="center"/>
      <protection locked="0"/>
    </xf>
    <xf numFmtId="2" fontId="6" fillId="26" borderId="1" xfId="0" applyNumberFormat="1" applyFont="1" applyFill="1" applyBorder="1" applyAlignment="1" applyProtection="1">
      <alignment horizontal="center" vertical="center"/>
      <protection locked="0"/>
    </xf>
    <xf numFmtId="0" fontId="30" fillId="2" borderId="0" xfId="1" applyFont="1" applyFill="1" applyAlignment="1">
      <alignment vertical="top" wrapText="1"/>
    </xf>
    <xf numFmtId="0" fontId="3" fillId="2" borderId="0" xfId="1" applyFont="1" applyFill="1" applyAlignment="1">
      <alignment vertical="top"/>
    </xf>
    <xf numFmtId="0" fontId="6" fillId="2" borderId="0" xfId="1" applyFont="1" applyFill="1" applyAlignment="1">
      <alignment vertical="top"/>
    </xf>
    <xf numFmtId="0" fontId="25" fillId="2" borderId="0" xfId="35" applyFill="1" applyAlignment="1" applyProtection="1">
      <alignment horizontal="left" vertical="top" wrapText="1"/>
    </xf>
    <xf numFmtId="0" fontId="3" fillId="2" borderId="0" xfId="1" applyFont="1" applyFill="1" applyAlignment="1">
      <alignment horizontal="left" vertical="top" wrapText="1"/>
    </xf>
    <xf numFmtId="0" fontId="19" fillId="2" borderId="13" xfId="33" applyFont="1" applyFill="1" applyBorder="1" applyAlignment="1">
      <alignment horizontal="center" wrapText="1"/>
    </xf>
    <xf numFmtId="0" fontId="6" fillId="2" borderId="0" xfId="1" applyFont="1" applyFill="1" applyAlignment="1">
      <alignment horizontal="center"/>
    </xf>
    <xf numFmtId="0" fontId="7" fillId="27" borderId="5" xfId="1" applyFont="1" applyFill="1" applyBorder="1" applyAlignment="1">
      <alignment horizontal="center" vertical="center" wrapText="1"/>
    </xf>
    <xf numFmtId="0" fontId="7" fillId="27" borderId="7" xfId="1" applyFont="1" applyFill="1" applyBorder="1" applyAlignment="1">
      <alignment horizontal="center" vertical="center" wrapText="1"/>
    </xf>
    <xf numFmtId="0" fontId="7" fillId="27" borderId="6" xfId="1" applyFont="1" applyFill="1" applyBorder="1" applyAlignment="1">
      <alignment horizontal="center" vertical="center" wrapText="1"/>
    </xf>
    <xf numFmtId="0" fontId="7" fillId="28" borderId="5" xfId="1" applyFont="1" applyFill="1" applyBorder="1" applyAlignment="1">
      <alignment horizontal="center" vertical="center" wrapText="1"/>
    </xf>
    <xf numFmtId="0" fontId="7" fillId="28" borderId="7" xfId="1" applyFont="1" applyFill="1" applyBorder="1" applyAlignment="1">
      <alignment horizontal="center" vertical="center" wrapText="1"/>
    </xf>
    <xf numFmtId="0" fontId="7" fillId="28" borderId="6" xfId="1" applyFont="1" applyFill="1" applyBorder="1" applyAlignment="1">
      <alignment horizontal="center" vertical="center" wrapText="1"/>
    </xf>
    <xf numFmtId="0" fontId="25" fillId="2" borderId="0" xfId="35" applyFill="1" applyAlignment="1" applyProtection="1">
      <alignment horizontal="left" vertical="top"/>
    </xf>
    <xf numFmtId="0" fontId="7" fillId="28" borderId="2" xfId="1" applyFont="1" applyFill="1" applyBorder="1" applyAlignment="1">
      <alignment horizontal="left" vertical="center" wrapText="1"/>
    </xf>
    <xf numFmtId="0" fontId="7" fillId="28" borderId="3" xfId="1" applyFont="1" applyFill="1" applyBorder="1" applyAlignment="1">
      <alignment horizontal="left" vertical="center" wrapText="1"/>
    </xf>
    <xf numFmtId="0" fontId="7" fillId="27" borderId="1" xfId="1" applyFont="1" applyFill="1" applyBorder="1" applyAlignment="1">
      <alignment horizontal="center" vertical="center" wrapText="1"/>
    </xf>
    <xf numFmtId="0" fontId="30" fillId="2" borderId="0" xfId="1" applyFont="1" applyFill="1" applyAlignment="1">
      <alignment horizontal="left" vertical="top" wrapText="1"/>
    </xf>
    <xf numFmtId="0" fontId="4" fillId="2" borderId="0" xfId="1" applyFont="1" applyFill="1" applyAlignment="1">
      <alignment horizontal="center" vertical="center"/>
    </xf>
    <xf numFmtId="0" fontId="7" fillId="28" borderId="18" xfId="1" applyFont="1" applyFill="1" applyBorder="1" applyAlignment="1">
      <alignment horizontal="left" vertical="top" wrapText="1"/>
    </xf>
    <xf numFmtId="0" fontId="7" fillId="28" borderId="19" xfId="1" applyFont="1" applyFill="1" applyBorder="1" applyAlignment="1">
      <alignment horizontal="left" vertical="top" wrapText="1"/>
    </xf>
    <xf numFmtId="0" fontId="7" fillId="28" borderId="20" xfId="1" applyFont="1" applyFill="1" applyBorder="1" applyAlignment="1">
      <alignment horizontal="left" vertical="top" wrapText="1"/>
    </xf>
    <xf numFmtId="0" fontId="7" fillId="26" borderId="19" xfId="1" applyFont="1" applyFill="1" applyBorder="1" applyAlignment="1" applyProtection="1">
      <alignment horizontal="center" vertical="top" wrapText="1"/>
      <protection locked="0"/>
    </xf>
    <xf numFmtId="0" fontId="7" fillId="26" borderId="20" xfId="1" applyFont="1" applyFill="1" applyBorder="1" applyAlignment="1" applyProtection="1">
      <alignment horizontal="center" vertical="top" wrapText="1"/>
      <protection locked="0"/>
    </xf>
    <xf numFmtId="0" fontId="7" fillId="2" borderId="0" xfId="1" applyFont="1" applyFill="1" applyAlignment="1">
      <alignment horizontal="left"/>
    </xf>
    <xf numFmtId="0" fontId="25" fillId="2" borderId="0" xfId="35" applyFill="1" applyAlignment="1" applyProtection="1">
      <alignment horizontal="left"/>
    </xf>
    <xf numFmtId="0" fontId="24" fillId="27" borderId="5" xfId="1" applyFont="1" applyFill="1" applyBorder="1" applyAlignment="1">
      <alignment horizontal="center" vertical="center" wrapText="1"/>
    </xf>
    <xf numFmtId="0" fontId="24" fillId="27" borderId="6" xfId="1" applyFont="1" applyFill="1" applyBorder="1" applyAlignment="1">
      <alignment horizontal="center" vertical="center" wrapText="1"/>
    </xf>
    <xf numFmtId="0" fontId="3" fillId="26" borderId="0" xfId="1" applyFont="1" applyFill="1" applyAlignment="1" applyProtection="1">
      <alignment horizontal="left" vertical="top" wrapText="1"/>
      <protection locked="0"/>
    </xf>
    <xf numFmtId="0" fontId="4" fillId="26" borderId="0" xfId="1" applyFont="1" applyFill="1" applyAlignment="1" applyProtection="1">
      <alignment horizontal="center" vertical="center"/>
      <protection locked="0"/>
    </xf>
    <xf numFmtId="0" fontId="7" fillId="27" borderId="5" xfId="1" applyFont="1" applyFill="1" applyBorder="1" applyAlignment="1" applyProtection="1">
      <alignment horizontal="center" vertical="center" wrapText="1"/>
      <protection locked="0"/>
    </xf>
    <xf numFmtId="0" fontId="7" fillId="27" borderId="7" xfId="1" applyFont="1" applyFill="1" applyBorder="1" applyAlignment="1" applyProtection="1">
      <alignment horizontal="center" vertical="center" wrapText="1"/>
      <protection locked="0"/>
    </xf>
    <xf numFmtId="0" fontId="7" fillId="27" borderId="6" xfId="1" applyFont="1" applyFill="1" applyBorder="1" applyAlignment="1" applyProtection="1">
      <alignment horizontal="center" vertical="center" wrapText="1"/>
      <protection locked="0"/>
    </xf>
    <xf numFmtId="0" fontId="6" fillId="26" borderId="0" xfId="1" applyFont="1" applyFill="1" applyProtection="1">
      <protection locked="0"/>
    </xf>
    <xf numFmtId="0" fontId="25" fillId="0" borderId="0" xfId="35" applyFill="1" applyAlignment="1" applyProtection="1">
      <alignment horizontal="left" vertical="top"/>
      <protection locked="0"/>
    </xf>
    <xf numFmtId="0" fontId="7" fillId="28" borderId="2" xfId="1" applyFont="1" applyFill="1" applyBorder="1" applyAlignment="1" applyProtection="1">
      <alignment horizontal="left" vertical="center" wrapText="1"/>
      <protection locked="0"/>
    </xf>
    <xf numFmtId="0" fontId="7" fillId="28" borderId="3" xfId="1" applyFont="1" applyFill="1" applyBorder="1" applyAlignment="1" applyProtection="1">
      <alignment horizontal="left" vertical="center" wrapText="1"/>
      <protection locked="0"/>
    </xf>
    <xf numFmtId="0" fontId="30" fillId="26" borderId="0" xfId="1" applyFont="1" applyFill="1" applyAlignment="1" applyProtection="1">
      <alignment horizontal="left" vertical="top" wrapText="1"/>
      <protection locked="0"/>
    </xf>
    <xf numFmtId="0" fontId="3" fillId="26" borderId="0" xfId="1" applyFont="1" applyFill="1" applyAlignment="1" applyProtection="1">
      <alignment horizontal="left" vertical="top"/>
      <protection locked="0"/>
    </xf>
    <xf numFmtId="0" fontId="25" fillId="26" borderId="0" xfId="35" applyFill="1" applyAlignment="1" applyProtection="1">
      <alignment horizontal="left" vertical="top" wrapText="1"/>
      <protection locked="0"/>
    </xf>
    <xf numFmtId="0" fontId="7" fillId="27" borderId="1" xfId="1" applyFont="1" applyFill="1" applyBorder="1" applyAlignment="1" applyProtection="1">
      <alignment horizontal="center" vertical="center" wrapText="1"/>
      <protection locked="0"/>
    </xf>
    <xf numFmtId="0" fontId="7" fillId="26" borderId="0" xfId="1" applyFont="1" applyFill="1" applyAlignment="1" applyProtection="1">
      <alignment horizontal="left"/>
      <protection locked="0"/>
    </xf>
    <xf numFmtId="0" fontId="7" fillId="28" borderId="18" xfId="1" applyFont="1" applyFill="1" applyBorder="1" applyAlignment="1" applyProtection="1">
      <alignment horizontal="left" vertical="top" wrapText="1"/>
      <protection locked="0"/>
    </xf>
    <xf numFmtId="0" fontId="7" fillId="28" borderId="19" xfId="1" applyFont="1" applyFill="1" applyBorder="1" applyAlignment="1" applyProtection="1">
      <alignment horizontal="left" vertical="top" wrapText="1"/>
      <protection locked="0"/>
    </xf>
    <xf numFmtId="0" fontId="7" fillId="28" borderId="20" xfId="1" applyFont="1" applyFill="1" applyBorder="1" applyAlignment="1" applyProtection="1">
      <alignment horizontal="left" vertical="top" wrapText="1"/>
      <protection locked="0"/>
    </xf>
    <xf numFmtId="0" fontId="3" fillId="26" borderId="0" xfId="1" applyFont="1" applyFill="1" applyAlignment="1">
      <alignment horizontal="left" vertical="top" wrapText="1"/>
    </xf>
    <xf numFmtId="0" fontId="6" fillId="26" borderId="0" xfId="1" applyFont="1" applyFill="1" applyAlignment="1">
      <alignment horizontal="left" vertical="top" wrapText="1"/>
    </xf>
    <xf numFmtId="0" fontId="19" fillId="26" borderId="13" xfId="33" applyFont="1" applyFill="1" applyBorder="1" applyAlignment="1">
      <alignment horizontal="center" wrapText="1"/>
    </xf>
    <xf numFmtId="0" fontId="6" fillId="26" borderId="0" xfId="1" applyFont="1" applyFill="1" applyAlignment="1">
      <alignment horizontal="center"/>
    </xf>
    <xf numFmtId="0" fontId="25" fillId="0" borderId="0" xfId="35" applyFill="1" applyAlignment="1">
      <alignment horizontal="left"/>
    </xf>
    <xf numFmtId="0" fontId="25" fillId="26" borderId="0" xfId="35" applyFill="1" applyAlignment="1">
      <alignment horizontal="left"/>
    </xf>
    <xf numFmtId="0" fontId="25" fillId="26" borderId="0" xfId="35" applyFill="1" applyAlignment="1">
      <alignment horizontal="left" vertical="top" wrapText="1"/>
    </xf>
    <xf numFmtId="0" fontId="7" fillId="26" borderId="0" xfId="1" applyFont="1" applyFill="1" applyAlignment="1">
      <alignment horizontal="left"/>
    </xf>
    <xf numFmtId="0" fontId="7" fillId="26" borderId="19" xfId="1" applyFont="1" applyFill="1" applyBorder="1" applyAlignment="1">
      <alignment horizontal="center" vertical="top" wrapText="1"/>
    </xf>
    <xf numFmtId="0" fontId="7" fillId="26" borderId="20" xfId="1" applyFont="1" applyFill="1" applyBorder="1" applyAlignment="1">
      <alignment horizontal="center" vertical="top" wrapText="1"/>
    </xf>
    <xf numFmtId="0" fontId="20" fillId="0" borderId="1" xfId="0" applyFont="1" applyBorder="1" applyAlignment="1">
      <alignment horizontal="center" wrapText="1"/>
    </xf>
    <xf numFmtId="0" fontId="18" fillId="0" borderId="1" xfId="0" applyFont="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0" fillId="2" borderId="5" xfId="0" applyFill="1" applyBorder="1" applyAlignment="1">
      <alignment horizontal="center"/>
    </xf>
    <xf numFmtId="0" fontId="0" fillId="2" borderId="7" xfId="0" applyFill="1" applyBorder="1" applyAlignment="1">
      <alignment horizontal="center"/>
    </xf>
    <xf numFmtId="0" fontId="0" fillId="2" borderId="6" xfId="0" applyFill="1" applyBorder="1" applyAlignment="1">
      <alignment horizontal="center"/>
    </xf>
    <xf numFmtId="0" fontId="0" fillId="2" borderId="5" xfId="0" applyFill="1" applyBorder="1" applyAlignment="1">
      <alignment horizontal="center" wrapText="1"/>
    </xf>
    <xf numFmtId="0" fontId="0" fillId="2" borderId="7" xfId="0" applyFill="1" applyBorder="1" applyAlignment="1">
      <alignment horizontal="center" wrapText="1"/>
    </xf>
    <xf numFmtId="0" fontId="0" fillId="2" borderId="6"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2" borderId="4" xfId="0" applyFill="1" applyBorder="1" applyAlignment="1">
      <alignment horizontal="center" wrapText="1"/>
    </xf>
  </cellXfs>
  <cellStyles count="36">
    <cellStyle name="20% - Accent1" xfId="2" xr:uid="{00000000-0005-0000-0000-000000000000}"/>
    <cellStyle name="20% - Accent2" xfId="3" xr:uid="{00000000-0005-0000-0000-000001000000}"/>
    <cellStyle name="20% - Accent3" xfId="4" xr:uid="{00000000-0005-0000-0000-000002000000}"/>
    <cellStyle name="20% - Accent4" xfId="5" xr:uid="{00000000-0005-0000-0000-000003000000}"/>
    <cellStyle name="20% - Accent5" xfId="6" xr:uid="{00000000-0005-0000-0000-000004000000}"/>
    <cellStyle name="20% - Accent6" xfId="7" xr:uid="{00000000-0005-0000-0000-000005000000}"/>
    <cellStyle name="40% - Accent1" xfId="8" xr:uid="{00000000-0005-0000-0000-000006000000}"/>
    <cellStyle name="40% - Accent2" xfId="9" xr:uid="{00000000-0005-0000-0000-000007000000}"/>
    <cellStyle name="40% - Accent3" xfId="10" xr:uid="{00000000-0005-0000-0000-000008000000}"/>
    <cellStyle name="40% - Accent4" xfId="11" xr:uid="{00000000-0005-0000-0000-000009000000}"/>
    <cellStyle name="40% - Accent5" xfId="12" xr:uid="{00000000-0005-0000-0000-00000A000000}"/>
    <cellStyle name="40% - Accent6" xfId="13" xr:uid="{00000000-0005-0000-0000-00000B000000}"/>
    <cellStyle name="60% - Accent1" xfId="14" xr:uid="{00000000-0005-0000-0000-00000C000000}"/>
    <cellStyle name="60% - Accent2" xfId="15" xr:uid="{00000000-0005-0000-0000-00000D000000}"/>
    <cellStyle name="60% - Accent3" xfId="16" xr:uid="{00000000-0005-0000-0000-00000E000000}"/>
    <cellStyle name="60% - Accent4" xfId="17" xr:uid="{00000000-0005-0000-0000-00000F000000}"/>
    <cellStyle name="60% - Accent5" xfId="18" xr:uid="{00000000-0005-0000-0000-000010000000}"/>
    <cellStyle name="60% - Accent6" xfId="19" xr:uid="{00000000-0005-0000-0000-000011000000}"/>
    <cellStyle name="Accent1" xfId="20" xr:uid="{00000000-0005-0000-0000-000012000000}"/>
    <cellStyle name="Accent2" xfId="21" xr:uid="{00000000-0005-0000-0000-000013000000}"/>
    <cellStyle name="Accent3" xfId="22" xr:uid="{00000000-0005-0000-0000-000014000000}"/>
    <cellStyle name="Accent4" xfId="23" xr:uid="{00000000-0005-0000-0000-000015000000}"/>
    <cellStyle name="Accent5" xfId="24" xr:uid="{00000000-0005-0000-0000-000016000000}"/>
    <cellStyle name="Accent6" xfId="25" xr:uid="{00000000-0005-0000-0000-000017000000}"/>
    <cellStyle name="Bad" xfId="26" xr:uid="{00000000-0005-0000-0000-000018000000}"/>
    <cellStyle name="Calculation" xfId="27" xr:uid="{00000000-0005-0000-0000-000019000000}"/>
    <cellStyle name="Check Cell" xfId="28" xr:uid="{00000000-0005-0000-0000-00001A000000}"/>
    <cellStyle name="Hipersaitas" xfId="35" builtinId="8"/>
    <cellStyle name="Input" xfId="29" xr:uid="{00000000-0005-0000-0000-00001B000000}"/>
    <cellStyle name="Įprastas" xfId="0" builtinId="0"/>
    <cellStyle name="Įprastas 2" xfId="1" xr:uid="{00000000-0005-0000-0000-00001D000000}"/>
    <cellStyle name="Linked Cell" xfId="30" xr:uid="{00000000-0005-0000-0000-00001E000000}"/>
    <cellStyle name="Neutral" xfId="31" xr:uid="{00000000-0005-0000-0000-00001F000000}"/>
    <cellStyle name="Normal 2" xfId="33" xr:uid="{00000000-0005-0000-0000-000020000000}"/>
    <cellStyle name="Note" xfId="32" xr:uid="{00000000-0005-0000-0000-000021000000}"/>
    <cellStyle name="Percent 2" xfId="34" xr:uid="{00000000-0005-0000-0000-000022000000}"/>
  </cellStyles>
  <dxfs count="0"/>
  <tableStyles count="0" defaultTableStyle="TableStyleMedium2" defaultPivotStyle="PivotStyleLight16"/>
  <colors>
    <mruColors>
      <color rgb="FFD8E4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571500</xdr:colOff>
          <xdr:row>1</xdr:row>
          <xdr:rowOff>22860</xdr:rowOff>
        </xdr:from>
        <xdr:to>
          <xdr:col>13</xdr:col>
          <xdr:colOff>861060</xdr:colOff>
          <xdr:row>2</xdr:row>
          <xdr:rowOff>0</xdr:rowOff>
        </xdr:to>
        <xdr:sp macro="" textlink="">
          <xdr:nvSpPr>
            <xdr:cNvPr id="2053" name="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lt-LT" sz="900" b="0" i="0" u="none" strike="noStrike" baseline="0">
                  <a:solidFill>
                    <a:srgbClr val="000000"/>
                  </a:solidFill>
                  <a:latin typeface="Calibri"/>
                  <a:ea typeface="Calibri"/>
                  <a:cs typeface="Calibri"/>
                </a:rPr>
                <a:t>Pridėti eilučių:</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373380</xdr:colOff>
          <xdr:row>1</xdr:row>
          <xdr:rowOff>22860</xdr:rowOff>
        </xdr:from>
        <xdr:to>
          <xdr:col>17</xdr:col>
          <xdr:colOff>563880</xdr:colOff>
          <xdr:row>2</xdr:row>
          <xdr:rowOff>7620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lt-LT" sz="900" b="0" i="0" u="none" strike="noStrike" baseline="0">
                  <a:solidFill>
                    <a:srgbClr val="000000"/>
                  </a:solidFill>
                  <a:latin typeface="Calibri"/>
                  <a:ea typeface="Calibri"/>
                  <a:cs typeface="Calibri"/>
                </a:rPr>
                <a:t>Pridėti eilučių:</a:t>
              </a:r>
            </a:p>
          </xdr:txBody>
        </xdr:sp>
        <xdr:clientData fPrint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www.e-tar.lt/portal/lt/legalAct/57268900f6ef11e89fcaa4a4a9822176/asr" TargetMode="External"/><Relationship Id="rId7" Type="http://schemas.openxmlformats.org/officeDocument/2006/relationships/vmlDrawing" Target="../drawings/vmlDrawing1.vml"/><Relationship Id="rId2" Type="http://schemas.openxmlformats.org/officeDocument/2006/relationships/hyperlink" Target="https://www.e-tar.lt/portal/lt/legalAct/2d8b78b0e79411e68503b67e3b82e8bd/asr" TargetMode="External"/><Relationship Id="rId1" Type="http://schemas.openxmlformats.org/officeDocument/2006/relationships/hyperlink" Target="https://www.lb.lt/lt/mv-ekonomikos-analize-ir-prognoz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e-tar.lt/portal/lt/legalAct/TAR.D3ED3792F52B/asr"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osp.stat.gov.lt/statistiniu-rodikliu-analize?indicator=S3R0049" TargetMode="External"/><Relationship Id="rId7" Type="http://schemas.openxmlformats.org/officeDocument/2006/relationships/ctrlProp" Target="../ctrlProps/ctrlProp2.xml"/><Relationship Id="rId2" Type="http://schemas.openxmlformats.org/officeDocument/2006/relationships/hyperlink" Target="https://osp.stat.gov.lt/statistiniu-rodikliu-analize?indicator=S3R0050" TargetMode="External"/><Relationship Id="rId1" Type="http://schemas.openxmlformats.org/officeDocument/2006/relationships/hyperlink" Target="https://www.lb.lt/lt/mv-ekonomikos-analize-ir-prognozes"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tar.lt/portal/lt/legalAct/57268900f6ef11e89fcaa4a4a9822176/asr" TargetMode="External"/><Relationship Id="rId2" Type="http://schemas.openxmlformats.org/officeDocument/2006/relationships/hyperlink" Target="https://www.e-tar.lt/portal/lt/legalAct/2d8b78b0e79411e68503b67e3b82e8bd/asr" TargetMode="External"/><Relationship Id="rId1" Type="http://schemas.openxmlformats.org/officeDocument/2006/relationships/hyperlink" Target="https://www.lb.lt/lt/mv-ekonomikos-analize-ir-prognozes" TargetMode="External"/><Relationship Id="rId5" Type="http://schemas.openxmlformats.org/officeDocument/2006/relationships/printerSettings" Target="../printerSettings/printerSettings3.bin"/><Relationship Id="rId4" Type="http://schemas.openxmlformats.org/officeDocument/2006/relationships/hyperlink" Target="https://www.e-tar.lt/portal/lt/legalAct/TAR.D3ED3792F52B/asr"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osp.stat.gov.lt/statistiniu-rodikliu-analize?indicator=S3R0049" TargetMode="External"/><Relationship Id="rId2" Type="http://schemas.openxmlformats.org/officeDocument/2006/relationships/hyperlink" Target="https://osp.stat.gov.lt/statistiniu-rodikliu-analize?indicator=S3R0050" TargetMode="External"/><Relationship Id="rId1" Type="http://schemas.openxmlformats.org/officeDocument/2006/relationships/hyperlink" Target="https://www.lb.lt/lt/mv-ekonomikos-analize-ir-prognozes"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3D4C8-6C80-4AF4-B15A-C68BF4A276D8}">
  <sheetPr codeName="Sheet1">
    <tabColor theme="3" tint="0.59999389629810485"/>
    <pageSetUpPr fitToPage="1"/>
  </sheetPr>
  <dimension ref="A1:IV50"/>
  <sheetViews>
    <sheetView showGridLines="0" tabSelected="1" topLeftCell="F1" zoomScaleNormal="100" zoomScaleSheetLayoutView="75" workbookViewId="0">
      <selection activeCell="Q18" sqref="Q18"/>
    </sheetView>
  </sheetViews>
  <sheetFormatPr defaultRowHeight="13.2" x14ac:dyDescent="0.25"/>
  <cols>
    <col min="1" max="1" width="2" style="20" customWidth="1"/>
    <col min="2" max="2" width="8.7109375" style="20" customWidth="1"/>
    <col min="3" max="3" width="12" style="20" customWidth="1"/>
    <col min="4" max="4" width="12.140625" style="20" customWidth="1"/>
    <col min="5" max="5" width="21.85546875" style="20" customWidth="1"/>
    <col min="6" max="6" width="12.85546875" style="20" customWidth="1"/>
    <col min="7" max="7" width="15.7109375" style="20" customWidth="1"/>
    <col min="8" max="8" width="20.140625" style="20" customWidth="1"/>
    <col min="9" max="9" width="15.7109375" style="20" customWidth="1"/>
    <col min="10" max="10" width="14.140625" style="20" customWidth="1"/>
    <col min="11" max="11" width="13.28515625" style="20" customWidth="1"/>
    <col min="12" max="12" width="14.42578125" style="20" customWidth="1"/>
    <col min="13" max="13" width="15" style="20" customWidth="1"/>
    <col min="14" max="14" width="17.42578125" style="20" customWidth="1"/>
    <col min="15" max="15" width="16.7109375" style="20" customWidth="1"/>
    <col min="16" max="16" width="12.7109375" style="20" customWidth="1"/>
    <col min="17" max="17" width="13" style="20" customWidth="1"/>
    <col min="18" max="18" width="15" style="20" customWidth="1"/>
    <col min="19" max="20" width="16.7109375" style="20" customWidth="1"/>
    <col min="21" max="21" width="15.7109375" style="20" customWidth="1"/>
    <col min="22" max="22" width="60.140625" style="20" customWidth="1"/>
    <col min="23" max="23" width="9.28515625" style="20"/>
    <col min="24" max="24" width="20.7109375" style="20" customWidth="1"/>
    <col min="25" max="25" width="21.7109375" style="20" customWidth="1"/>
    <col min="26" max="251" width="9.28515625" style="20"/>
    <col min="252" max="252" width="12.140625" style="20" customWidth="1"/>
    <col min="253" max="253" width="30" style="20" customWidth="1"/>
    <col min="254" max="254" width="24.42578125" style="20" customWidth="1"/>
    <col min="255" max="255" width="17.140625" style="20" customWidth="1"/>
    <col min="256" max="256" width="15.28515625" style="20" customWidth="1"/>
    <col min="257" max="257" width="13.42578125" style="20" customWidth="1"/>
    <col min="258" max="259" width="12.7109375" style="20" customWidth="1"/>
    <col min="260" max="260" width="15" style="20" customWidth="1"/>
    <col min="261" max="261" width="16.7109375" style="20" customWidth="1"/>
    <col min="262" max="262" width="16.140625" style="20" customWidth="1"/>
    <col min="263" max="263" width="15.42578125" style="20" customWidth="1"/>
    <col min="264" max="264" width="15.7109375" style="20" customWidth="1"/>
    <col min="265" max="265" width="19.42578125" style="20" customWidth="1"/>
    <col min="266" max="266" width="15.7109375" style="20" customWidth="1"/>
    <col min="267" max="267" width="14.28515625" style="20" customWidth="1"/>
    <col min="268" max="268" width="15.7109375" style="20" customWidth="1"/>
    <col min="269" max="269" width="17.7109375" style="20" customWidth="1"/>
    <col min="270" max="270" width="19.7109375" style="20" customWidth="1"/>
    <col min="271" max="271" width="14.42578125" style="20" customWidth="1"/>
    <col min="272" max="507" width="9.28515625" style="20"/>
    <col min="508" max="508" width="12.140625" style="20" customWidth="1"/>
    <col min="509" max="509" width="30" style="20" customWidth="1"/>
    <col min="510" max="510" width="24.42578125" style="20" customWidth="1"/>
    <col min="511" max="511" width="17.140625" style="20" customWidth="1"/>
    <col min="512" max="512" width="15.28515625" style="20" customWidth="1"/>
    <col min="513" max="513" width="13.42578125" style="20" customWidth="1"/>
    <col min="514" max="515" width="12.7109375" style="20" customWidth="1"/>
    <col min="516" max="516" width="15" style="20" customWidth="1"/>
    <col min="517" max="517" width="16.7109375" style="20" customWidth="1"/>
    <col min="518" max="518" width="16.140625" style="20" customWidth="1"/>
    <col min="519" max="519" width="15.42578125" style="20" customWidth="1"/>
    <col min="520" max="520" width="15.7109375" style="20" customWidth="1"/>
    <col min="521" max="521" width="19.42578125" style="20" customWidth="1"/>
    <col min="522" max="522" width="15.7109375" style="20" customWidth="1"/>
    <col min="523" max="523" width="14.28515625" style="20" customWidth="1"/>
    <col min="524" max="524" width="15.7109375" style="20" customWidth="1"/>
    <col min="525" max="525" width="17.7109375" style="20" customWidth="1"/>
    <col min="526" max="526" width="19.7109375" style="20" customWidth="1"/>
    <col min="527" max="527" width="14.42578125" style="20" customWidth="1"/>
    <col min="528" max="763" width="9.28515625" style="20"/>
    <col min="764" max="764" width="12.140625" style="20" customWidth="1"/>
    <col min="765" max="765" width="30" style="20" customWidth="1"/>
    <col min="766" max="766" width="24.42578125" style="20" customWidth="1"/>
    <col min="767" max="767" width="17.140625" style="20" customWidth="1"/>
    <col min="768" max="768" width="15.28515625" style="20" customWidth="1"/>
    <col min="769" max="769" width="13.42578125" style="20" customWidth="1"/>
    <col min="770" max="771" width="12.7109375" style="20" customWidth="1"/>
    <col min="772" max="772" width="15" style="20" customWidth="1"/>
    <col min="773" max="773" width="16.7109375" style="20" customWidth="1"/>
    <col min="774" max="774" width="16.140625" style="20" customWidth="1"/>
    <col min="775" max="775" width="15.42578125" style="20" customWidth="1"/>
    <col min="776" max="776" width="15.7109375" style="20" customWidth="1"/>
    <col min="777" max="777" width="19.42578125" style="20" customWidth="1"/>
    <col min="778" max="778" width="15.7109375" style="20" customWidth="1"/>
    <col min="779" max="779" width="14.28515625" style="20" customWidth="1"/>
    <col min="780" max="780" width="15.7109375" style="20" customWidth="1"/>
    <col min="781" max="781" width="17.7109375" style="20" customWidth="1"/>
    <col min="782" max="782" width="19.7109375" style="20" customWidth="1"/>
    <col min="783" max="783" width="14.42578125" style="20" customWidth="1"/>
    <col min="784" max="1019" width="9.28515625" style="20"/>
    <col min="1020" max="1020" width="12.140625" style="20" customWidth="1"/>
    <col min="1021" max="1021" width="30" style="20" customWidth="1"/>
    <col min="1022" max="1022" width="24.42578125" style="20" customWidth="1"/>
    <col min="1023" max="1023" width="17.140625" style="20" customWidth="1"/>
    <col min="1024" max="1024" width="15.28515625" style="20" customWidth="1"/>
    <col min="1025" max="1025" width="13.42578125" style="20" customWidth="1"/>
    <col min="1026" max="1027" width="12.7109375" style="20" customWidth="1"/>
    <col min="1028" max="1028" width="15" style="20" customWidth="1"/>
    <col min="1029" max="1029" width="16.7109375" style="20" customWidth="1"/>
    <col min="1030" max="1030" width="16.140625" style="20" customWidth="1"/>
    <col min="1031" max="1031" width="15.42578125" style="20" customWidth="1"/>
    <col min="1032" max="1032" width="15.7109375" style="20" customWidth="1"/>
    <col min="1033" max="1033" width="19.42578125" style="20" customWidth="1"/>
    <col min="1034" max="1034" width="15.7109375" style="20" customWidth="1"/>
    <col min="1035" max="1035" width="14.28515625" style="20" customWidth="1"/>
    <col min="1036" max="1036" width="15.7109375" style="20" customWidth="1"/>
    <col min="1037" max="1037" width="17.7109375" style="20" customWidth="1"/>
    <col min="1038" max="1038" width="19.7109375" style="20" customWidth="1"/>
    <col min="1039" max="1039" width="14.42578125" style="20" customWidth="1"/>
    <col min="1040" max="1275" width="9.28515625" style="20"/>
    <col min="1276" max="1276" width="12.140625" style="20" customWidth="1"/>
    <col min="1277" max="1277" width="30" style="20" customWidth="1"/>
    <col min="1278" max="1278" width="24.42578125" style="20" customWidth="1"/>
    <col min="1279" max="1279" width="17.140625" style="20" customWidth="1"/>
    <col min="1280" max="1280" width="15.28515625" style="20" customWidth="1"/>
    <col min="1281" max="1281" width="13.42578125" style="20" customWidth="1"/>
    <col min="1282" max="1283" width="12.7109375" style="20" customWidth="1"/>
    <col min="1284" max="1284" width="15" style="20" customWidth="1"/>
    <col min="1285" max="1285" width="16.7109375" style="20" customWidth="1"/>
    <col min="1286" max="1286" width="16.140625" style="20" customWidth="1"/>
    <col min="1287" max="1287" width="15.42578125" style="20" customWidth="1"/>
    <col min="1288" max="1288" width="15.7109375" style="20" customWidth="1"/>
    <col min="1289" max="1289" width="19.42578125" style="20" customWidth="1"/>
    <col min="1290" max="1290" width="15.7109375" style="20" customWidth="1"/>
    <col min="1291" max="1291" width="14.28515625" style="20" customWidth="1"/>
    <col min="1292" max="1292" width="15.7109375" style="20" customWidth="1"/>
    <col min="1293" max="1293" width="17.7109375" style="20" customWidth="1"/>
    <col min="1294" max="1294" width="19.7109375" style="20" customWidth="1"/>
    <col min="1295" max="1295" width="14.42578125" style="20" customWidth="1"/>
    <col min="1296" max="1531" width="9.28515625" style="20"/>
    <col min="1532" max="1532" width="12.140625" style="20" customWidth="1"/>
    <col min="1533" max="1533" width="30" style="20" customWidth="1"/>
    <col min="1534" max="1534" width="24.42578125" style="20" customWidth="1"/>
    <col min="1535" max="1535" width="17.140625" style="20" customWidth="1"/>
    <col min="1536" max="1536" width="15.28515625" style="20" customWidth="1"/>
    <col min="1537" max="1537" width="13.42578125" style="20" customWidth="1"/>
    <col min="1538" max="1539" width="12.7109375" style="20" customWidth="1"/>
    <col min="1540" max="1540" width="15" style="20" customWidth="1"/>
    <col min="1541" max="1541" width="16.7109375" style="20" customWidth="1"/>
    <col min="1542" max="1542" width="16.140625" style="20" customWidth="1"/>
    <col min="1543" max="1543" width="15.42578125" style="20" customWidth="1"/>
    <col min="1544" max="1544" width="15.7109375" style="20" customWidth="1"/>
    <col min="1545" max="1545" width="19.42578125" style="20" customWidth="1"/>
    <col min="1546" max="1546" width="15.7109375" style="20" customWidth="1"/>
    <col min="1547" max="1547" width="14.28515625" style="20" customWidth="1"/>
    <col min="1548" max="1548" width="15.7109375" style="20" customWidth="1"/>
    <col min="1549" max="1549" width="17.7109375" style="20" customWidth="1"/>
    <col min="1550" max="1550" width="19.7109375" style="20" customWidth="1"/>
    <col min="1551" max="1551" width="14.42578125" style="20" customWidth="1"/>
    <col min="1552" max="1787" width="9.28515625" style="20"/>
    <col min="1788" max="1788" width="12.140625" style="20" customWidth="1"/>
    <col min="1789" max="1789" width="30" style="20" customWidth="1"/>
    <col min="1790" max="1790" width="24.42578125" style="20" customWidth="1"/>
    <col min="1791" max="1791" width="17.140625" style="20" customWidth="1"/>
    <col min="1792" max="1792" width="15.28515625" style="20" customWidth="1"/>
    <col min="1793" max="1793" width="13.42578125" style="20" customWidth="1"/>
    <col min="1794" max="1795" width="12.7109375" style="20" customWidth="1"/>
    <col min="1796" max="1796" width="15" style="20" customWidth="1"/>
    <col min="1797" max="1797" width="16.7109375" style="20" customWidth="1"/>
    <col min="1798" max="1798" width="16.140625" style="20" customWidth="1"/>
    <col min="1799" max="1799" width="15.42578125" style="20" customWidth="1"/>
    <col min="1800" max="1800" width="15.7109375" style="20" customWidth="1"/>
    <col min="1801" max="1801" width="19.42578125" style="20" customWidth="1"/>
    <col min="1802" max="1802" width="15.7109375" style="20" customWidth="1"/>
    <col min="1803" max="1803" width="14.28515625" style="20" customWidth="1"/>
    <col min="1804" max="1804" width="15.7109375" style="20" customWidth="1"/>
    <col min="1805" max="1805" width="17.7109375" style="20" customWidth="1"/>
    <col min="1806" max="1806" width="19.7109375" style="20" customWidth="1"/>
    <col min="1807" max="1807" width="14.42578125" style="20" customWidth="1"/>
    <col min="1808" max="2043" width="9.28515625" style="20"/>
    <col min="2044" max="2044" width="12.140625" style="20" customWidth="1"/>
    <col min="2045" max="2045" width="30" style="20" customWidth="1"/>
    <col min="2046" max="2046" width="24.42578125" style="20" customWidth="1"/>
    <col min="2047" max="2047" width="17.140625" style="20" customWidth="1"/>
    <col min="2048" max="2048" width="15.28515625" style="20" customWidth="1"/>
    <col min="2049" max="2049" width="13.42578125" style="20" customWidth="1"/>
    <col min="2050" max="2051" width="12.7109375" style="20" customWidth="1"/>
    <col min="2052" max="2052" width="15" style="20" customWidth="1"/>
    <col min="2053" max="2053" width="16.7109375" style="20" customWidth="1"/>
    <col min="2054" max="2054" width="16.140625" style="20" customWidth="1"/>
    <col min="2055" max="2055" width="15.42578125" style="20" customWidth="1"/>
    <col min="2056" max="2056" width="15.7109375" style="20" customWidth="1"/>
    <col min="2057" max="2057" width="19.42578125" style="20" customWidth="1"/>
    <col min="2058" max="2058" width="15.7109375" style="20" customWidth="1"/>
    <col min="2059" max="2059" width="14.28515625" style="20" customWidth="1"/>
    <col min="2060" max="2060" width="15.7109375" style="20" customWidth="1"/>
    <col min="2061" max="2061" width="17.7109375" style="20" customWidth="1"/>
    <col min="2062" max="2062" width="19.7109375" style="20" customWidth="1"/>
    <col min="2063" max="2063" width="14.42578125" style="20" customWidth="1"/>
    <col min="2064" max="2299" width="9.28515625" style="20"/>
    <col min="2300" max="2300" width="12.140625" style="20" customWidth="1"/>
    <col min="2301" max="2301" width="30" style="20" customWidth="1"/>
    <col min="2302" max="2302" width="24.42578125" style="20" customWidth="1"/>
    <col min="2303" max="2303" width="17.140625" style="20" customWidth="1"/>
    <col min="2304" max="2304" width="15.28515625" style="20" customWidth="1"/>
    <col min="2305" max="2305" width="13.42578125" style="20" customWidth="1"/>
    <col min="2306" max="2307" width="12.7109375" style="20" customWidth="1"/>
    <col min="2308" max="2308" width="15" style="20" customWidth="1"/>
    <col min="2309" max="2309" width="16.7109375" style="20" customWidth="1"/>
    <col min="2310" max="2310" width="16.140625" style="20" customWidth="1"/>
    <col min="2311" max="2311" width="15.42578125" style="20" customWidth="1"/>
    <col min="2312" max="2312" width="15.7109375" style="20" customWidth="1"/>
    <col min="2313" max="2313" width="19.42578125" style="20" customWidth="1"/>
    <col min="2314" max="2314" width="15.7109375" style="20" customWidth="1"/>
    <col min="2315" max="2315" width="14.28515625" style="20" customWidth="1"/>
    <col min="2316" max="2316" width="15.7109375" style="20" customWidth="1"/>
    <col min="2317" max="2317" width="17.7109375" style="20" customWidth="1"/>
    <col min="2318" max="2318" width="19.7109375" style="20" customWidth="1"/>
    <col min="2319" max="2319" width="14.42578125" style="20" customWidth="1"/>
    <col min="2320" max="2555" width="9.28515625" style="20"/>
    <col min="2556" max="2556" width="12.140625" style="20" customWidth="1"/>
    <col min="2557" max="2557" width="30" style="20" customWidth="1"/>
    <col min="2558" max="2558" width="24.42578125" style="20" customWidth="1"/>
    <col min="2559" max="2559" width="17.140625" style="20" customWidth="1"/>
    <col min="2560" max="2560" width="15.28515625" style="20" customWidth="1"/>
    <col min="2561" max="2561" width="13.42578125" style="20" customWidth="1"/>
    <col min="2562" max="2563" width="12.7109375" style="20" customWidth="1"/>
    <col min="2564" max="2564" width="15" style="20" customWidth="1"/>
    <col min="2565" max="2565" width="16.7109375" style="20" customWidth="1"/>
    <col min="2566" max="2566" width="16.140625" style="20" customWidth="1"/>
    <col min="2567" max="2567" width="15.42578125" style="20" customWidth="1"/>
    <col min="2568" max="2568" width="15.7109375" style="20" customWidth="1"/>
    <col min="2569" max="2569" width="19.42578125" style="20" customWidth="1"/>
    <col min="2570" max="2570" width="15.7109375" style="20" customWidth="1"/>
    <col min="2571" max="2571" width="14.28515625" style="20" customWidth="1"/>
    <col min="2572" max="2572" width="15.7109375" style="20" customWidth="1"/>
    <col min="2573" max="2573" width="17.7109375" style="20" customWidth="1"/>
    <col min="2574" max="2574" width="19.7109375" style="20" customWidth="1"/>
    <col min="2575" max="2575" width="14.42578125" style="20" customWidth="1"/>
    <col min="2576" max="2811" width="9.28515625" style="20"/>
    <col min="2812" max="2812" width="12.140625" style="20" customWidth="1"/>
    <col min="2813" max="2813" width="30" style="20" customWidth="1"/>
    <col min="2814" max="2814" width="24.42578125" style="20" customWidth="1"/>
    <col min="2815" max="2815" width="17.140625" style="20" customWidth="1"/>
    <col min="2816" max="2816" width="15.28515625" style="20" customWidth="1"/>
    <col min="2817" max="2817" width="13.42578125" style="20" customWidth="1"/>
    <col min="2818" max="2819" width="12.7109375" style="20" customWidth="1"/>
    <col min="2820" max="2820" width="15" style="20" customWidth="1"/>
    <col min="2821" max="2821" width="16.7109375" style="20" customWidth="1"/>
    <col min="2822" max="2822" width="16.140625" style="20" customWidth="1"/>
    <col min="2823" max="2823" width="15.42578125" style="20" customWidth="1"/>
    <col min="2824" max="2824" width="15.7109375" style="20" customWidth="1"/>
    <col min="2825" max="2825" width="19.42578125" style="20" customWidth="1"/>
    <col min="2826" max="2826" width="15.7109375" style="20" customWidth="1"/>
    <col min="2827" max="2827" width="14.28515625" style="20" customWidth="1"/>
    <col min="2828" max="2828" width="15.7109375" style="20" customWidth="1"/>
    <col min="2829" max="2829" width="17.7109375" style="20" customWidth="1"/>
    <col min="2830" max="2830" width="19.7109375" style="20" customWidth="1"/>
    <col min="2831" max="2831" width="14.42578125" style="20" customWidth="1"/>
    <col min="2832" max="3067" width="9.28515625" style="20"/>
    <col min="3068" max="3068" width="12.140625" style="20" customWidth="1"/>
    <col min="3069" max="3069" width="30" style="20" customWidth="1"/>
    <col min="3070" max="3070" width="24.42578125" style="20" customWidth="1"/>
    <col min="3071" max="3071" width="17.140625" style="20" customWidth="1"/>
    <col min="3072" max="3072" width="15.28515625" style="20" customWidth="1"/>
    <col min="3073" max="3073" width="13.42578125" style="20" customWidth="1"/>
    <col min="3074" max="3075" width="12.7109375" style="20" customWidth="1"/>
    <col min="3076" max="3076" width="15" style="20" customWidth="1"/>
    <col min="3077" max="3077" width="16.7109375" style="20" customWidth="1"/>
    <col min="3078" max="3078" width="16.140625" style="20" customWidth="1"/>
    <col min="3079" max="3079" width="15.42578125" style="20" customWidth="1"/>
    <col min="3080" max="3080" width="15.7109375" style="20" customWidth="1"/>
    <col min="3081" max="3081" width="19.42578125" style="20" customWidth="1"/>
    <col min="3082" max="3082" width="15.7109375" style="20" customWidth="1"/>
    <col min="3083" max="3083" width="14.28515625" style="20" customWidth="1"/>
    <col min="3084" max="3084" width="15.7109375" style="20" customWidth="1"/>
    <col min="3085" max="3085" width="17.7109375" style="20" customWidth="1"/>
    <col min="3086" max="3086" width="19.7109375" style="20" customWidth="1"/>
    <col min="3087" max="3087" width="14.42578125" style="20" customWidth="1"/>
    <col min="3088" max="3323" width="9.28515625" style="20"/>
    <col min="3324" max="3324" width="12.140625" style="20" customWidth="1"/>
    <col min="3325" max="3325" width="30" style="20" customWidth="1"/>
    <col min="3326" max="3326" width="24.42578125" style="20" customWidth="1"/>
    <col min="3327" max="3327" width="17.140625" style="20" customWidth="1"/>
    <col min="3328" max="3328" width="15.28515625" style="20" customWidth="1"/>
    <col min="3329" max="3329" width="13.42578125" style="20" customWidth="1"/>
    <col min="3330" max="3331" width="12.7109375" style="20" customWidth="1"/>
    <col min="3332" max="3332" width="15" style="20" customWidth="1"/>
    <col min="3333" max="3333" width="16.7109375" style="20" customWidth="1"/>
    <col min="3334" max="3334" width="16.140625" style="20" customWidth="1"/>
    <col min="3335" max="3335" width="15.42578125" style="20" customWidth="1"/>
    <col min="3336" max="3336" width="15.7109375" style="20" customWidth="1"/>
    <col min="3337" max="3337" width="19.42578125" style="20" customWidth="1"/>
    <col min="3338" max="3338" width="15.7109375" style="20" customWidth="1"/>
    <col min="3339" max="3339" width="14.28515625" style="20" customWidth="1"/>
    <col min="3340" max="3340" width="15.7109375" style="20" customWidth="1"/>
    <col min="3341" max="3341" width="17.7109375" style="20" customWidth="1"/>
    <col min="3342" max="3342" width="19.7109375" style="20" customWidth="1"/>
    <col min="3343" max="3343" width="14.42578125" style="20" customWidth="1"/>
    <col min="3344" max="3579" width="9.28515625" style="20"/>
    <col min="3580" max="3580" width="12.140625" style="20" customWidth="1"/>
    <col min="3581" max="3581" width="30" style="20" customWidth="1"/>
    <col min="3582" max="3582" width="24.42578125" style="20" customWidth="1"/>
    <col min="3583" max="3583" width="17.140625" style="20" customWidth="1"/>
    <col min="3584" max="3584" width="15.28515625" style="20" customWidth="1"/>
    <col min="3585" max="3585" width="13.42578125" style="20" customWidth="1"/>
    <col min="3586" max="3587" width="12.7109375" style="20" customWidth="1"/>
    <col min="3588" max="3588" width="15" style="20" customWidth="1"/>
    <col min="3589" max="3589" width="16.7109375" style="20" customWidth="1"/>
    <col min="3590" max="3590" width="16.140625" style="20" customWidth="1"/>
    <col min="3591" max="3591" width="15.42578125" style="20" customWidth="1"/>
    <col min="3592" max="3592" width="15.7109375" style="20" customWidth="1"/>
    <col min="3593" max="3593" width="19.42578125" style="20" customWidth="1"/>
    <col min="3594" max="3594" width="15.7109375" style="20" customWidth="1"/>
    <col min="3595" max="3595" width="14.28515625" style="20" customWidth="1"/>
    <col min="3596" max="3596" width="15.7109375" style="20" customWidth="1"/>
    <col min="3597" max="3597" width="17.7109375" style="20" customWidth="1"/>
    <col min="3598" max="3598" width="19.7109375" style="20" customWidth="1"/>
    <col min="3599" max="3599" width="14.42578125" style="20" customWidth="1"/>
    <col min="3600" max="3835" width="9.28515625" style="20"/>
    <col min="3836" max="3836" width="12.140625" style="20" customWidth="1"/>
    <col min="3837" max="3837" width="30" style="20" customWidth="1"/>
    <col min="3838" max="3838" width="24.42578125" style="20" customWidth="1"/>
    <col min="3839" max="3839" width="17.140625" style="20" customWidth="1"/>
    <col min="3840" max="3840" width="15.28515625" style="20" customWidth="1"/>
    <col min="3841" max="3841" width="13.42578125" style="20" customWidth="1"/>
    <col min="3842" max="3843" width="12.7109375" style="20" customWidth="1"/>
    <col min="3844" max="3844" width="15" style="20" customWidth="1"/>
    <col min="3845" max="3845" width="16.7109375" style="20" customWidth="1"/>
    <col min="3846" max="3846" width="16.140625" style="20" customWidth="1"/>
    <col min="3847" max="3847" width="15.42578125" style="20" customWidth="1"/>
    <col min="3848" max="3848" width="15.7109375" style="20" customWidth="1"/>
    <col min="3849" max="3849" width="19.42578125" style="20" customWidth="1"/>
    <col min="3850" max="3850" width="15.7109375" style="20" customWidth="1"/>
    <col min="3851" max="3851" width="14.28515625" style="20" customWidth="1"/>
    <col min="3852" max="3852" width="15.7109375" style="20" customWidth="1"/>
    <col min="3853" max="3853" width="17.7109375" style="20" customWidth="1"/>
    <col min="3854" max="3854" width="19.7109375" style="20" customWidth="1"/>
    <col min="3855" max="3855" width="14.42578125" style="20" customWidth="1"/>
    <col min="3856" max="4091" width="9.28515625" style="20"/>
    <col min="4092" max="4092" width="12.140625" style="20" customWidth="1"/>
    <col min="4093" max="4093" width="30" style="20" customWidth="1"/>
    <col min="4094" max="4094" width="24.42578125" style="20" customWidth="1"/>
    <col min="4095" max="4095" width="17.140625" style="20" customWidth="1"/>
    <col min="4096" max="4096" width="15.28515625" style="20" customWidth="1"/>
    <col min="4097" max="4097" width="13.42578125" style="20" customWidth="1"/>
    <col min="4098" max="4099" width="12.7109375" style="20" customWidth="1"/>
    <col min="4100" max="4100" width="15" style="20" customWidth="1"/>
    <col min="4101" max="4101" width="16.7109375" style="20" customWidth="1"/>
    <col min="4102" max="4102" width="16.140625" style="20" customWidth="1"/>
    <col min="4103" max="4103" width="15.42578125" style="20" customWidth="1"/>
    <col min="4104" max="4104" width="15.7109375" style="20" customWidth="1"/>
    <col min="4105" max="4105" width="19.42578125" style="20" customWidth="1"/>
    <col min="4106" max="4106" width="15.7109375" style="20" customWidth="1"/>
    <col min="4107" max="4107" width="14.28515625" style="20" customWidth="1"/>
    <col min="4108" max="4108" width="15.7109375" style="20" customWidth="1"/>
    <col min="4109" max="4109" width="17.7109375" style="20" customWidth="1"/>
    <col min="4110" max="4110" width="19.7109375" style="20" customWidth="1"/>
    <col min="4111" max="4111" width="14.42578125" style="20" customWidth="1"/>
    <col min="4112" max="4347" width="9.28515625" style="20"/>
    <col min="4348" max="4348" width="12.140625" style="20" customWidth="1"/>
    <col min="4349" max="4349" width="30" style="20" customWidth="1"/>
    <col min="4350" max="4350" width="24.42578125" style="20" customWidth="1"/>
    <col min="4351" max="4351" width="17.140625" style="20" customWidth="1"/>
    <col min="4352" max="4352" width="15.28515625" style="20" customWidth="1"/>
    <col min="4353" max="4353" width="13.42578125" style="20" customWidth="1"/>
    <col min="4354" max="4355" width="12.7109375" style="20" customWidth="1"/>
    <col min="4356" max="4356" width="15" style="20" customWidth="1"/>
    <col min="4357" max="4357" width="16.7109375" style="20" customWidth="1"/>
    <col min="4358" max="4358" width="16.140625" style="20" customWidth="1"/>
    <col min="4359" max="4359" width="15.42578125" style="20" customWidth="1"/>
    <col min="4360" max="4360" width="15.7109375" style="20" customWidth="1"/>
    <col min="4361" max="4361" width="19.42578125" style="20" customWidth="1"/>
    <col min="4362" max="4362" width="15.7109375" style="20" customWidth="1"/>
    <col min="4363" max="4363" width="14.28515625" style="20" customWidth="1"/>
    <col min="4364" max="4364" width="15.7109375" style="20" customWidth="1"/>
    <col min="4365" max="4365" width="17.7109375" style="20" customWidth="1"/>
    <col min="4366" max="4366" width="19.7109375" style="20" customWidth="1"/>
    <col min="4367" max="4367" width="14.42578125" style="20" customWidth="1"/>
    <col min="4368" max="4603" width="9.28515625" style="20"/>
    <col min="4604" max="4604" width="12.140625" style="20" customWidth="1"/>
    <col min="4605" max="4605" width="30" style="20" customWidth="1"/>
    <col min="4606" max="4606" width="24.42578125" style="20" customWidth="1"/>
    <col min="4607" max="4607" width="17.140625" style="20" customWidth="1"/>
    <col min="4608" max="4608" width="15.28515625" style="20" customWidth="1"/>
    <col min="4609" max="4609" width="13.42578125" style="20" customWidth="1"/>
    <col min="4610" max="4611" width="12.7109375" style="20" customWidth="1"/>
    <col min="4612" max="4612" width="15" style="20" customWidth="1"/>
    <col min="4613" max="4613" width="16.7109375" style="20" customWidth="1"/>
    <col min="4614" max="4614" width="16.140625" style="20" customWidth="1"/>
    <col min="4615" max="4615" width="15.42578125" style="20" customWidth="1"/>
    <col min="4616" max="4616" width="15.7109375" style="20" customWidth="1"/>
    <col min="4617" max="4617" width="19.42578125" style="20" customWidth="1"/>
    <col min="4618" max="4618" width="15.7109375" style="20" customWidth="1"/>
    <col min="4619" max="4619" width="14.28515625" style="20" customWidth="1"/>
    <col min="4620" max="4620" width="15.7109375" style="20" customWidth="1"/>
    <col min="4621" max="4621" width="17.7109375" style="20" customWidth="1"/>
    <col min="4622" max="4622" width="19.7109375" style="20" customWidth="1"/>
    <col min="4623" max="4623" width="14.42578125" style="20" customWidth="1"/>
    <col min="4624" max="4859" width="9.28515625" style="20"/>
    <col min="4860" max="4860" width="12.140625" style="20" customWidth="1"/>
    <col min="4861" max="4861" width="30" style="20" customWidth="1"/>
    <col min="4862" max="4862" width="24.42578125" style="20" customWidth="1"/>
    <col min="4863" max="4863" width="17.140625" style="20" customWidth="1"/>
    <col min="4864" max="4864" width="15.28515625" style="20" customWidth="1"/>
    <col min="4865" max="4865" width="13.42578125" style="20" customWidth="1"/>
    <col min="4866" max="4867" width="12.7109375" style="20" customWidth="1"/>
    <col min="4868" max="4868" width="15" style="20" customWidth="1"/>
    <col min="4869" max="4869" width="16.7109375" style="20" customWidth="1"/>
    <col min="4870" max="4870" width="16.140625" style="20" customWidth="1"/>
    <col min="4871" max="4871" width="15.42578125" style="20" customWidth="1"/>
    <col min="4872" max="4872" width="15.7109375" style="20" customWidth="1"/>
    <col min="4873" max="4873" width="19.42578125" style="20" customWidth="1"/>
    <col min="4874" max="4874" width="15.7109375" style="20" customWidth="1"/>
    <col min="4875" max="4875" width="14.28515625" style="20" customWidth="1"/>
    <col min="4876" max="4876" width="15.7109375" style="20" customWidth="1"/>
    <col min="4877" max="4877" width="17.7109375" style="20" customWidth="1"/>
    <col min="4878" max="4878" width="19.7109375" style="20" customWidth="1"/>
    <col min="4879" max="4879" width="14.42578125" style="20" customWidth="1"/>
    <col min="4880" max="5115" width="9.28515625" style="20"/>
    <col min="5116" max="5116" width="12.140625" style="20" customWidth="1"/>
    <col min="5117" max="5117" width="30" style="20" customWidth="1"/>
    <col min="5118" max="5118" width="24.42578125" style="20" customWidth="1"/>
    <col min="5119" max="5119" width="17.140625" style="20" customWidth="1"/>
    <col min="5120" max="5120" width="15.28515625" style="20" customWidth="1"/>
    <col min="5121" max="5121" width="13.42578125" style="20" customWidth="1"/>
    <col min="5122" max="5123" width="12.7109375" style="20" customWidth="1"/>
    <col min="5124" max="5124" width="15" style="20" customWidth="1"/>
    <col min="5125" max="5125" width="16.7109375" style="20" customWidth="1"/>
    <col min="5126" max="5126" width="16.140625" style="20" customWidth="1"/>
    <col min="5127" max="5127" width="15.42578125" style="20" customWidth="1"/>
    <col min="5128" max="5128" width="15.7109375" style="20" customWidth="1"/>
    <col min="5129" max="5129" width="19.42578125" style="20" customWidth="1"/>
    <col min="5130" max="5130" width="15.7109375" style="20" customWidth="1"/>
    <col min="5131" max="5131" width="14.28515625" style="20" customWidth="1"/>
    <col min="5132" max="5132" width="15.7109375" style="20" customWidth="1"/>
    <col min="5133" max="5133" width="17.7109375" style="20" customWidth="1"/>
    <col min="5134" max="5134" width="19.7109375" style="20" customWidth="1"/>
    <col min="5135" max="5135" width="14.42578125" style="20" customWidth="1"/>
    <col min="5136" max="5371" width="9.28515625" style="20"/>
    <col min="5372" max="5372" width="12.140625" style="20" customWidth="1"/>
    <col min="5373" max="5373" width="30" style="20" customWidth="1"/>
    <col min="5374" max="5374" width="24.42578125" style="20" customWidth="1"/>
    <col min="5375" max="5375" width="17.140625" style="20" customWidth="1"/>
    <col min="5376" max="5376" width="15.28515625" style="20" customWidth="1"/>
    <col min="5377" max="5377" width="13.42578125" style="20" customWidth="1"/>
    <col min="5378" max="5379" width="12.7109375" style="20" customWidth="1"/>
    <col min="5380" max="5380" width="15" style="20" customWidth="1"/>
    <col min="5381" max="5381" width="16.7109375" style="20" customWidth="1"/>
    <col min="5382" max="5382" width="16.140625" style="20" customWidth="1"/>
    <col min="5383" max="5383" width="15.42578125" style="20" customWidth="1"/>
    <col min="5384" max="5384" width="15.7109375" style="20" customWidth="1"/>
    <col min="5385" max="5385" width="19.42578125" style="20" customWidth="1"/>
    <col min="5386" max="5386" width="15.7109375" style="20" customWidth="1"/>
    <col min="5387" max="5387" width="14.28515625" style="20" customWidth="1"/>
    <col min="5388" max="5388" width="15.7109375" style="20" customWidth="1"/>
    <col min="5389" max="5389" width="17.7109375" style="20" customWidth="1"/>
    <col min="5390" max="5390" width="19.7109375" style="20" customWidth="1"/>
    <col min="5391" max="5391" width="14.42578125" style="20" customWidth="1"/>
    <col min="5392" max="5627" width="9.28515625" style="20"/>
    <col min="5628" max="5628" width="12.140625" style="20" customWidth="1"/>
    <col min="5629" max="5629" width="30" style="20" customWidth="1"/>
    <col min="5630" max="5630" width="24.42578125" style="20" customWidth="1"/>
    <col min="5631" max="5631" width="17.140625" style="20" customWidth="1"/>
    <col min="5632" max="5632" width="15.28515625" style="20" customWidth="1"/>
    <col min="5633" max="5633" width="13.42578125" style="20" customWidth="1"/>
    <col min="5634" max="5635" width="12.7109375" style="20" customWidth="1"/>
    <col min="5636" max="5636" width="15" style="20" customWidth="1"/>
    <col min="5637" max="5637" width="16.7109375" style="20" customWidth="1"/>
    <col min="5638" max="5638" width="16.140625" style="20" customWidth="1"/>
    <col min="5639" max="5639" width="15.42578125" style="20" customWidth="1"/>
    <col min="5640" max="5640" width="15.7109375" style="20" customWidth="1"/>
    <col min="5641" max="5641" width="19.42578125" style="20" customWidth="1"/>
    <col min="5642" max="5642" width="15.7109375" style="20" customWidth="1"/>
    <col min="5643" max="5643" width="14.28515625" style="20" customWidth="1"/>
    <col min="5644" max="5644" width="15.7109375" style="20" customWidth="1"/>
    <col min="5645" max="5645" width="17.7109375" style="20" customWidth="1"/>
    <col min="5646" max="5646" width="19.7109375" style="20" customWidth="1"/>
    <col min="5647" max="5647" width="14.42578125" style="20" customWidth="1"/>
    <col min="5648" max="5883" width="9.28515625" style="20"/>
    <col min="5884" max="5884" width="12.140625" style="20" customWidth="1"/>
    <col min="5885" max="5885" width="30" style="20" customWidth="1"/>
    <col min="5886" max="5886" width="24.42578125" style="20" customWidth="1"/>
    <col min="5887" max="5887" width="17.140625" style="20" customWidth="1"/>
    <col min="5888" max="5888" width="15.28515625" style="20" customWidth="1"/>
    <col min="5889" max="5889" width="13.42578125" style="20" customWidth="1"/>
    <col min="5890" max="5891" width="12.7109375" style="20" customWidth="1"/>
    <col min="5892" max="5892" width="15" style="20" customWidth="1"/>
    <col min="5893" max="5893" width="16.7109375" style="20" customWidth="1"/>
    <col min="5894" max="5894" width="16.140625" style="20" customWidth="1"/>
    <col min="5895" max="5895" width="15.42578125" style="20" customWidth="1"/>
    <col min="5896" max="5896" width="15.7109375" style="20" customWidth="1"/>
    <col min="5897" max="5897" width="19.42578125" style="20" customWidth="1"/>
    <col min="5898" max="5898" width="15.7109375" style="20" customWidth="1"/>
    <col min="5899" max="5899" width="14.28515625" style="20" customWidth="1"/>
    <col min="5900" max="5900" width="15.7109375" style="20" customWidth="1"/>
    <col min="5901" max="5901" width="17.7109375" style="20" customWidth="1"/>
    <col min="5902" max="5902" width="19.7109375" style="20" customWidth="1"/>
    <col min="5903" max="5903" width="14.42578125" style="20" customWidth="1"/>
    <col min="5904" max="6139" width="9.28515625" style="20"/>
    <col min="6140" max="6140" width="12.140625" style="20" customWidth="1"/>
    <col min="6141" max="6141" width="30" style="20" customWidth="1"/>
    <col min="6142" max="6142" width="24.42578125" style="20" customWidth="1"/>
    <col min="6143" max="6143" width="17.140625" style="20" customWidth="1"/>
    <col min="6144" max="6144" width="15.28515625" style="20" customWidth="1"/>
    <col min="6145" max="6145" width="13.42578125" style="20" customWidth="1"/>
    <col min="6146" max="6147" width="12.7109375" style="20" customWidth="1"/>
    <col min="6148" max="6148" width="15" style="20" customWidth="1"/>
    <col min="6149" max="6149" width="16.7109375" style="20" customWidth="1"/>
    <col min="6150" max="6150" width="16.140625" style="20" customWidth="1"/>
    <col min="6151" max="6151" width="15.42578125" style="20" customWidth="1"/>
    <col min="6152" max="6152" width="15.7109375" style="20" customWidth="1"/>
    <col min="6153" max="6153" width="19.42578125" style="20" customWidth="1"/>
    <col min="6154" max="6154" width="15.7109375" style="20" customWidth="1"/>
    <col min="6155" max="6155" width="14.28515625" style="20" customWidth="1"/>
    <col min="6156" max="6156" width="15.7109375" style="20" customWidth="1"/>
    <col min="6157" max="6157" width="17.7109375" style="20" customWidth="1"/>
    <col min="6158" max="6158" width="19.7109375" style="20" customWidth="1"/>
    <col min="6159" max="6159" width="14.42578125" style="20" customWidth="1"/>
    <col min="6160" max="6395" width="9.28515625" style="20"/>
    <col min="6396" max="6396" width="12.140625" style="20" customWidth="1"/>
    <col min="6397" max="6397" width="30" style="20" customWidth="1"/>
    <col min="6398" max="6398" width="24.42578125" style="20" customWidth="1"/>
    <col min="6399" max="6399" width="17.140625" style="20" customWidth="1"/>
    <col min="6400" max="6400" width="15.28515625" style="20" customWidth="1"/>
    <col min="6401" max="6401" width="13.42578125" style="20" customWidth="1"/>
    <col min="6402" max="6403" width="12.7109375" style="20" customWidth="1"/>
    <col min="6404" max="6404" width="15" style="20" customWidth="1"/>
    <col min="6405" max="6405" width="16.7109375" style="20" customWidth="1"/>
    <col min="6406" max="6406" width="16.140625" style="20" customWidth="1"/>
    <col min="6407" max="6407" width="15.42578125" style="20" customWidth="1"/>
    <col min="6408" max="6408" width="15.7109375" style="20" customWidth="1"/>
    <col min="6409" max="6409" width="19.42578125" style="20" customWidth="1"/>
    <col min="6410" max="6410" width="15.7109375" style="20" customWidth="1"/>
    <col min="6411" max="6411" width="14.28515625" style="20" customWidth="1"/>
    <col min="6412" max="6412" width="15.7109375" style="20" customWidth="1"/>
    <col min="6413" max="6413" width="17.7109375" style="20" customWidth="1"/>
    <col min="6414" max="6414" width="19.7109375" style="20" customWidth="1"/>
    <col min="6415" max="6415" width="14.42578125" style="20" customWidth="1"/>
    <col min="6416" max="6651" width="9.28515625" style="20"/>
    <col min="6652" max="6652" width="12.140625" style="20" customWidth="1"/>
    <col min="6653" max="6653" width="30" style="20" customWidth="1"/>
    <col min="6654" max="6654" width="24.42578125" style="20" customWidth="1"/>
    <col min="6655" max="6655" width="17.140625" style="20" customWidth="1"/>
    <col min="6656" max="6656" width="15.28515625" style="20" customWidth="1"/>
    <col min="6657" max="6657" width="13.42578125" style="20" customWidth="1"/>
    <col min="6658" max="6659" width="12.7109375" style="20" customWidth="1"/>
    <col min="6660" max="6660" width="15" style="20" customWidth="1"/>
    <col min="6661" max="6661" width="16.7109375" style="20" customWidth="1"/>
    <col min="6662" max="6662" width="16.140625" style="20" customWidth="1"/>
    <col min="6663" max="6663" width="15.42578125" style="20" customWidth="1"/>
    <col min="6664" max="6664" width="15.7109375" style="20" customWidth="1"/>
    <col min="6665" max="6665" width="19.42578125" style="20" customWidth="1"/>
    <col min="6666" max="6666" width="15.7109375" style="20" customWidth="1"/>
    <col min="6667" max="6667" width="14.28515625" style="20" customWidth="1"/>
    <col min="6668" max="6668" width="15.7109375" style="20" customWidth="1"/>
    <col min="6669" max="6669" width="17.7109375" style="20" customWidth="1"/>
    <col min="6670" max="6670" width="19.7109375" style="20" customWidth="1"/>
    <col min="6671" max="6671" width="14.42578125" style="20" customWidth="1"/>
    <col min="6672" max="6907" width="9.28515625" style="20"/>
    <col min="6908" max="6908" width="12.140625" style="20" customWidth="1"/>
    <col min="6909" max="6909" width="30" style="20" customWidth="1"/>
    <col min="6910" max="6910" width="24.42578125" style="20" customWidth="1"/>
    <col min="6911" max="6911" width="17.140625" style="20" customWidth="1"/>
    <col min="6912" max="6912" width="15.28515625" style="20" customWidth="1"/>
    <col min="6913" max="6913" width="13.42578125" style="20" customWidth="1"/>
    <col min="6914" max="6915" width="12.7109375" style="20" customWidth="1"/>
    <col min="6916" max="6916" width="15" style="20" customWidth="1"/>
    <col min="6917" max="6917" width="16.7109375" style="20" customWidth="1"/>
    <col min="6918" max="6918" width="16.140625" style="20" customWidth="1"/>
    <col min="6919" max="6919" width="15.42578125" style="20" customWidth="1"/>
    <col min="6920" max="6920" width="15.7109375" style="20" customWidth="1"/>
    <col min="6921" max="6921" width="19.42578125" style="20" customWidth="1"/>
    <col min="6922" max="6922" width="15.7109375" style="20" customWidth="1"/>
    <col min="6923" max="6923" width="14.28515625" style="20" customWidth="1"/>
    <col min="6924" max="6924" width="15.7109375" style="20" customWidth="1"/>
    <col min="6925" max="6925" width="17.7109375" style="20" customWidth="1"/>
    <col min="6926" max="6926" width="19.7109375" style="20" customWidth="1"/>
    <col min="6927" max="6927" width="14.42578125" style="20" customWidth="1"/>
    <col min="6928" max="7163" width="9.28515625" style="20"/>
    <col min="7164" max="7164" width="12.140625" style="20" customWidth="1"/>
    <col min="7165" max="7165" width="30" style="20" customWidth="1"/>
    <col min="7166" max="7166" width="24.42578125" style="20" customWidth="1"/>
    <col min="7167" max="7167" width="17.140625" style="20" customWidth="1"/>
    <col min="7168" max="7168" width="15.28515625" style="20" customWidth="1"/>
    <col min="7169" max="7169" width="13.42578125" style="20" customWidth="1"/>
    <col min="7170" max="7171" width="12.7109375" style="20" customWidth="1"/>
    <col min="7172" max="7172" width="15" style="20" customWidth="1"/>
    <col min="7173" max="7173" width="16.7109375" style="20" customWidth="1"/>
    <col min="7174" max="7174" width="16.140625" style="20" customWidth="1"/>
    <col min="7175" max="7175" width="15.42578125" style="20" customWidth="1"/>
    <col min="7176" max="7176" width="15.7109375" style="20" customWidth="1"/>
    <col min="7177" max="7177" width="19.42578125" style="20" customWidth="1"/>
    <col min="7178" max="7178" width="15.7109375" style="20" customWidth="1"/>
    <col min="7179" max="7179" width="14.28515625" style="20" customWidth="1"/>
    <col min="7180" max="7180" width="15.7109375" style="20" customWidth="1"/>
    <col min="7181" max="7181" width="17.7109375" style="20" customWidth="1"/>
    <col min="7182" max="7182" width="19.7109375" style="20" customWidth="1"/>
    <col min="7183" max="7183" width="14.42578125" style="20" customWidth="1"/>
    <col min="7184" max="7419" width="9.28515625" style="20"/>
    <col min="7420" max="7420" width="12.140625" style="20" customWidth="1"/>
    <col min="7421" max="7421" width="30" style="20" customWidth="1"/>
    <col min="7422" max="7422" width="24.42578125" style="20" customWidth="1"/>
    <col min="7423" max="7423" width="17.140625" style="20" customWidth="1"/>
    <col min="7424" max="7424" width="15.28515625" style="20" customWidth="1"/>
    <col min="7425" max="7425" width="13.42578125" style="20" customWidth="1"/>
    <col min="7426" max="7427" width="12.7109375" style="20" customWidth="1"/>
    <col min="7428" max="7428" width="15" style="20" customWidth="1"/>
    <col min="7429" max="7429" width="16.7109375" style="20" customWidth="1"/>
    <col min="7430" max="7430" width="16.140625" style="20" customWidth="1"/>
    <col min="7431" max="7431" width="15.42578125" style="20" customWidth="1"/>
    <col min="7432" max="7432" width="15.7109375" style="20" customWidth="1"/>
    <col min="7433" max="7433" width="19.42578125" style="20" customWidth="1"/>
    <col min="7434" max="7434" width="15.7109375" style="20" customWidth="1"/>
    <col min="7435" max="7435" width="14.28515625" style="20" customWidth="1"/>
    <col min="7436" max="7436" width="15.7109375" style="20" customWidth="1"/>
    <col min="7437" max="7437" width="17.7109375" style="20" customWidth="1"/>
    <col min="7438" max="7438" width="19.7109375" style="20" customWidth="1"/>
    <col min="7439" max="7439" width="14.42578125" style="20" customWidth="1"/>
    <col min="7440" max="7675" width="9.28515625" style="20"/>
    <col min="7676" max="7676" width="12.140625" style="20" customWidth="1"/>
    <col min="7677" max="7677" width="30" style="20" customWidth="1"/>
    <col min="7678" max="7678" width="24.42578125" style="20" customWidth="1"/>
    <col min="7679" max="7679" width="17.140625" style="20" customWidth="1"/>
    <col min="7680" max="7680" width="15.28515625" style="20" customWidth="1"/>
    <col min="7681" max="7681" width="13.42578125" style="20" customWidth="1"/>
    <col min="7682" max="7683" width="12.7109375" style="20" customWidth="1"/>
    <col min="7684" max="7684" width="15" style="20" customWidth="1"/>
    <col min="7685" max="7685" width="16.7109375" style="20" customWidth="1"/>
    <col min="7686" max="7686" width="16.140625" style="20" customWidth="1"/>
    <col min="7687" max="7687" width="15.42578125" style="20" customWidth="1"/>
    <col min="7688" max="7688" width="15.7109375" style="20" customWidth="1"/>
    <col min="7689" max="7689" width="19.42578125" style="20" customWidth="1"/>
    <col min="7690" max="7690" width="15.7109375" style="20" customWidth="1"/>
    <col min="7691" max="7691" width="14.28515625" style="20" customWidth="1"/>
    <col min="7692" max="7692" width="15.7109375" style="20" customWidth="1"/>
    <col min="7693" max="7693" width="17.7109375" style="20" customWidth="1"/>
    <col min="7694" max="7694" width="19.7109375" style="20" customWidth="1"/>
    <col min="7695" max="7695" width="14.42578125" style="20" customWidth="1"/>
    <col min="7696" max="7931" width="9.28515625" style="20"/>
    <col min="7932" max="7932" width="12.140625" style="20" customWidth="1"/>
    <col min="7933" max="7933" width="30" style="20" customWidth="1"/>
    <col min="7934" max="7934" width="24.42578125" style="20" customWidth="1"/>
    <col min="7935" max="7935" width="17.140625" style="20" customWidth="1"/>
    <col min="7936" max="7936" width="15.28515625" style="20" customWidth="1"/>
    <col min="7937" max="7937" width="13.42578125" style="20" customWidth="1"/>
    <col min="7938" max="7939" width="12.7109375" style="20" customWidth="1"/>
    <col min="7940" max="7940" width="15" style="20" customWidth="1"/>
    <col min="7941" max="7941" width="16.7109375" style="20" customWidth="1"/>
    <col min="7942" max="7942" width="16.140625" style="20" customWidth="1"/>
    <col min="7943" max="7943" width="15.42578125" style="20" customWidth="1"/>
    <col min="7944" max="7944" width="15.7109375" style="20" customWidth="1"/>
    <col min="7945" max="7945" width="19.42578125" style="20" customWidth="1"/>
    <col min="7946" max="7946" width="15.7109375" style="20" customWidth="1"/>
    <col min="7947" max="7947" width="14.28515625" style="20" customWidth="1"/>
    <col min="7948" max="7948" width="15.7109375" style="20" customWidth="1"/>
    <col min="7949" max="7949" width="17.7109375" style="20" customWidth="1"/>
    <col min="7950" max="7950" width="19.7109375" style="20" customWidth="1"/>
    <col min="7951" max="7951" width="14.42578125" style="20" customWidth="1"/>
    <col min="7952" max="8187" width="9.28515625" style="20"/>
    <col min="8188" max="8188" width="12.140625" style="20" customWidth="1"/>
    <col min="8189" max="8189" width="30" style="20" customWidth="1"/>
    <col min="8190" max="8190" width="24.42578125" style="20" customWidth="1"/>
    <col min="8191" max="8191" width="17.140625" style="20" customWidth="1"/>
    <col min="8192" max="8192" width="15.28515625" style="20" customWidth="1"/>
    <col min="8193" max="8193" width="13.42578125" style="20" customWidth="1"/>
    <col min="8194" max="8195" width="12.7109375" style="20" customWidth="1"/>
    <col min="8196" max="8196" width="15" style="20" customWidth="1"/>
    <col min="8197" max="8197" width="16.7109375" style="20" customWidth="1"/>
    <col min="8198" max="8198" width="16.140625" style="20" customWidth="1"/>
    <col min="8199" max="8199" width="15.42578125" style="20" customWidth="1"/>
    <col min="8200" max="8200" width="15.7109375" style="20" customWidth="1"/>
    <col min="8201" max="8201" width="19.42578125" style="20" customWidth="1"/>
    <col min="8202" max="8202" width="15.7109375" style="20" customWidth="1"/>
    <col min="8203" max="8203" width="14.28515625" style="20" customWidth="1"/>
    <col min="8204" max="8204" width="15.7109375" style="20" customWidth="1"/>
    <col min="8205" max="8205" width="17.7109375" style="20" customWidth="1"/>
    <col min="8206" max="8206" width="19.7109375" style="20" customWidth="1"/>
    <col min="8207" max="8207" width="14.42578125" style="20" customWidth="1"/>
    <col min="8208" max="8443" width="9.28515625" style="20"/>
    <col min="8444" max="8444" width="12.140625" style="20" customWidth="1"/>
    <col min="8445" max="8445" width="30" style="20" customWidth="1"/>
    <col min="8446" max="8446" width="24.42578125" style="20" customWidth="1"/>
    <col min="8447" max="8447" width="17.140625" style="20" customWidth="1"/>
    <col min="8448" max="8448" width="15.28515625" style="20" customWidth="1"/>
    <col min="8449" max="8449" width="13.42578125" style="20" customWidth="1"/>
    <col min="8450" max="8451" width="12.7109375" style="20" customWidth="1"/>
    <col min="8452" max="8452" width="15" style="20" customWidth="1"/>
    <col min="8453" max="8453" width="16.7109375" style="20" customWidth="1"/>
    <col min="8454" max="8454" width="16.140625" style="20" customWidth="1"/>
    <col min="8455" max="8455" width="15.42578125" style="20" customWidth="1"/>
    <col min="8456" max="8456" width="15.7109375" style="20" customWidth="1"/>
    <col min="8457" max="8457" width="19.42578125" style="20" customWidth="1"/>
    <col min="8458" max="8458" width="15.7109375" style="20" customWidth="1"/>
    <col min="8459" max="8459" width="14.28515625" style="20" customWidth="1"/>
    <col min="8460" max="8460" width="15.7109375" style="20" customWidth="1"/>
    <col min="8461" max="8461" width="17.7109375" style="20" customWidth="1"/>
    <col min="8462" max="8462" width="19.7109375" style="20" customWidth="1"/>
    <col min="8463" max="8463" width="14.42578125" style="20" customWidth="1"/>
    <col min="8464" max="8699" width="9.28515625" style="20"/>
    <col min="8700" max="8700" width="12.140625" style="20" customWidth="1"/>
    <col min="8701" max="8701" width="30" style="20" customWidth="1"/>
    <col min="8702" max="8702" width="24.42578125" style="20" customWidth="1"/>
    <col min="8703" max="8703" width="17.140625" style="20" customWidth="1"/>
    <col min="8704" max="8704" width="15.28515625" style="20" customWidth="1"/>
    <col min="8705" max="8705" width="13.42578125" style="20" customWidth="1"/>
    <col min="8706" max="8707" width="12.7109375" style="20" customWidth="1"/>
    <col min="8708" max="8708" width="15" style="20" customWidth="1"/>
    <col min="8709" max="8709" width="16.7109375" style="20" customWidth="1"/>
    <col min="8710" max="8710" width="16.140625" style="20" customWidth="1"/>
    <col min="8711" max="8711" width="15.42578125" style="20" customWidth="1"/>
    <col min="8712" max="8712" width="15.7109375" style="20" customWidth="1"/>
    <col min="8713" max="8713" width="19.42578125" style="20" customWidth="1"/>
    <col min="8714" max="8714" width="15.7109375" style="20" customWidth="1"/>
    <col min="8715" max="8715" width="14.28515625" style="20" customWidth="1"/>
    <col min="8716" max="8716" width="15.7109375" style="20" customWidth="1"/>
    <col min="8717" max="8717" width="17.7109375" style="20" customWidth="1"/>
    <col min="8718" max="8718" width="19.7109375" style="20" customWidth="1"/>
    <col min="8719" max="8719" width="14.42578125" style="20" customWidth="1"/>
    <col min="8720" max="8955" width="9.28515625" style="20"/>
    <col min="8956" max="8956" width="12.140625" style="20" customWidth="1"/>
    <col min="8957" max="8957" width="30" style="20" customWidth="1"/>
    <col min="8958" max="8958" width="24.42578125" style="20" customWidth="1"/>
    <col min="8959" max="8959" width="17.140625" style="20" customWidth="1"/>
    <col min="8960" max="8960" width="15.28515625" style="20" customWidth="1"/>
    <col min="8961" max="8961" width="13.42578125" style="20" customWidth="1"/>
    <col min="8962" max="8963" width="12.7109375" style="20" customWidth="1"/>
    <col min="8964" max="8964" width="15" style="20" customWidth="1"/>
    <col min="8965" max="8965" width="16.7109375" style="20" customWidth="1"/>
    <col min="8966" max="8966" width="16.140625" style="20" customWidth="1"/>
    <col min="8967" max="8967" width="15.42578125" style="20" customWidth="1"/>
    <col min="8968" max="8968" width="15.7109375" style="20" customWidth="1"/>
    <col min="8969" max="8969" width="19.42578125" style="20" customWidth="1"/>
    <col min="8970" max="8970" width="15.7109375" style="20" customWidth="1"/>
    <col min="8971" max="8971" width="14.28515625" style="20" customWidth="1"/>
    <col min="8972" max="8972" width="15.7109375" style="20" customWidth="1"/>
    <col min="8973" max="8973" width="17.7109375" style="20" customWidth="1"/>
    <col min="8974" max="8974" width="19.7109375" style="20" customWidth="1"/>
    <col min="8975" max="8975" width="14.42578125" style="20" customWidth="1"/>
    <col min="8976" max="9211" width="9.28515625" style="20"/>
    <col min="9212" max="9212" width="12.140625" style="20" customWidth="1"/>
    <col min="9213" max="9213" width="30" style="20" customWidth="1"/>
    <col min="9214" max="9214" width="24.42578125" style="20" customWidth="1"/>
    <col min="9215" max="9215" width="17.140625" style="20" customWidth="1"/>
    <col min="9216" max="9216" width="15.28515625" style="20" customWidth="1"/>
    <col min="9217" max="9217" width="13.42578125" style="20" customWidth="1"/>
    <col min="9218" max="9219" width="12.7109375" style="20" customWidth="1"/>
    <col min="9220" max="9220" width="15" style="20" customWidth="1"/>
    <col min="9221" max="9221" width="16.7109375" style="20" customWidth="1"/>
    <col min="9222" max="9222" width="16.140625" style="20" customWidth="1"/>
    <col min="9223" max="9223" width="15.42578125" style="20" customWidth="1"/>
    <col min="9224" max="9224" width="15.7109375" style="20" customWidth="1"/>
    <col min="9225" max="9225" width="19.42578125" style="20" customWidth="1"/>
    <col min="9226" max="9226" width="15.7109375" style="20" customWidth="1"/>
    <col min="9227" max="9227" width="14.28515625" style="20" customWidth="1"/>
    <col min="9228" max="9228" width="15.7109375" style="20" customWidth="1"/>
    <col min="9229" max="9229" width="17.7109375" style="20" customWidth="1"/>
    <col min="9230" max="9230" width="19.7109375" style="20" customWidth="1"/>
    <col min="9231" max="9231" width="14.42578125" style="20" customWidth="1"/>
    <col min="9232" max="9467" width="9.28515625" style="20"/>
    <col min="9468" max="9468" width="12.140625" style="20" customWidth="1"/>
    <col min="9469" max="9469" width="30" style="20" customWidth="1"/>
    <col min="9470" max="9470" width="24.42578125" style="20" customWidth="1"/>
    <col min="9471" max="9471" width="17.140625" style="20" customWidth="1"/>
    <col min="9472" max="9472" width="15.28515625" style="20" customWidth="1"/>
    <col min="9473" max="9473" width="13.42578125" style="20" customWidth="1"/>
    <col min="9474" max="9475" width="12.7109375" style="20" customWidth="1"/>
    <col min="9476" max="9476" width="15" style="20" customWidth="1"/>
    <col min="9477" max="9477" width="16.7109375" style="20" customWidth="1"/>
    <col min="9478" max="9478" width="16.140625" style="20" customWidth="1"/>
    <col min="9479" max="9479" width="15.42578125" style="20" customWidth="1"/>
    <col min="9480" max="9480" width="15.7109375" style="20" customWidth="1"/>
    <col min="9481" max="9481" width="19.42578125" style="20" customWidth="1"/>
    <col min="9482" max="9482" width="15.7109375" style="20" customWidth="1"/>
    <col min="9483" max="9483" width="14.28515625" style="20" customWidth="1"/>
    <col min="9484" max="9484" width="15.7109375" style="20" customWidth="1"/>
    <col min="9485" max="9485" width="17.7109375" style="20" customWidth="1"/>
    <col min="9486" max="9486" width="19.7109375" style="20" customWidth="1"/>
    <col min="9487" max="9487" width="14.42578125" style="20" customWidth="1"/>
    <col min="9488" max="9723" width="9.28515625" style="20"/>
    <col min="9724" max="9724" width="12.140625" style="20" customWidth="1"/>
    <col min="9725" max="9725" width="30" style="20" customWidth="1"/>
    <col min="9726" max="9726" width="24.42578125" style="20" customWidth="1"/>
    <col min="9727" max="9727" width="17.140625" style="20" customWidth="1"/>
    <col min="9728" max="9728" width="15.28515625" style="20" customWidth="1"/>
    <col min="9729" max="9729" width="13.42578125" style="20" customWidth="1"/>
    <col min="9730" max="9731" width="12.7109375" style="20" customWidth="1"/>
    <col min="9732" max="9732" width="15" style="20" customWidth="1"/>
    <col min="9733" max="9733" width="16.7109375" style="20" customWidth="1"/>
    <col min="9734" max="9734" width="16.140625" style="20" customWidth="1"/>
    <col min="9735" max="9735" width="15.42578125" style="20" customWidth="1"/>
    <col min="9736" max="9736" width="15.7109375" style="20" customWidth="1"/>
    <col min="9737" max="9737" width="19.42578125" style="20" customWidth="1"/>
    <col min="9738" max="9738" width="15.7109375" style="20" customWidth="1"/>
    <col min="9739" max="9739" width="14.28515625" style="20" customWidth="1"/>
    <col min="9740" max="9740" width="15.7109375" style="20" customWidth="1"/>
    <col min="9741" max="9741" width="17.7109375" style="20" customWidth="1"/>
    <col min="9742" max="9742" width="19.7109375" style="20" customWidth="1"/>
    <col min="9743" max="9743" width="14.42578125" style="20" customWidth="1"/>
    <col min="9744" max="9979" width="9.28515625" style="20"/>
    <col min="9980" max="9980" width="12.140625" style="20" customWidth="1"/>
    <col min="9981" max="9981" width="30" style="20" customWidth="1"/>
    <col min="9982" max="9982" width="24.42578125" style="20" customWidth="1"/>
    <col min="9983" max="9983" width="17.140625" style="20" customWidth="1"/>
    <col min="9984" max="9984" width="15.28515625" style="20" customWidth="1"/>
    <col min="9985" max="9985" width="13.42578125" style="20" customWidth="1"/>
    <col min="9986" max="9987" width="12.7109375" style="20" customWidth="1"/>
    <col min="9988" max="9988" width="15" style="20" customWidth="1"/>
    <col min="9989" max="9989" width="16.7109375" style="20" customWidth="1"/>
    <col min="9990" max="9990" width="16.140625" style="20" customWidth="1"/>
    <col min="9991" max="9991" width="15.42578125" style="20" customWidth="1"/>
    <col min="9992" max="9992" width="15.7109375" style="20" customWidth="1"/>
    <col min="9993" max="9993" width="19.42578125" style="20" customWidth="1"/>
    <col min="9994" max="9994" width="15.7109375" style="20" customWidth="1"/>
    <col min="9995" max="9995" width="14.28515625" style="20" customWidth="1"/>
    <col min="9996" max="9996" width="15.7109375" style="20" customWidth="1"/>
    <col min="9997" max="9997" width="17.7109375" style="20" customWidth="1"/>
    <col min="9998" max="9998" width="19.7109375" style="20" customWidth="1"/>
    <col min="9999" max="9999" width="14.42578125" style="20" customWidth="1"/>
    <col min="10000" max="10235" width="9.28515625" style="20"/>
    <col min="10236" max="10236" width="12.140625" style="20" customWidth="1"/>
    <col min="10237" max="10237" width="30" style="20" customWidth="1"/>
    <col min="10238" max="10238" width="24.42578125" style="20" customWidth="1"/>
    <col min="10239" max="10239" width="17.140625" style="20" customWidth="1"/>
    <col min="10240" max="10240" width="15.28515625" style="20" customWidth="1"/>
    <col min="10241" max="10241" width="13.42578125" style="20" customWidth="1"/>
    <col min="10242" max="10243" width="12.7109375" style="20" customWidth="1"/>
    <col min="10244" max="10244" width="15" style="20" customWidth="1"/>
    <col min="10245" max="10245" width="16.7109375" style="20" customWidth="1"/>
    <col min="10246" max="10246" width="16.140625" style="20" customWidth="1"/>
    <col min="10247" max="10247" width="15.42578125" style="20" customWidth="1"/>
    <col min="10248" max="10248" width="15.7109375" style="20" customWidth="1"/>
    <col min="10249" max="10249" width="19.42578125" style="20" customWidth="1"/>
    <col min="10250" max="10250" width="15.7109375" style="20" customWidth="1"/>
    <col min="10251" max="10251" width="14.28515625" style="20" customWidth="1"/>
    <col min="10252" max="10252" width="15.7109375" style="20" customWidth="1"/>
    <col min="10253" max="10253" width="17.7109375" style="20" customWidth="1"/>
    <col min="10254" max="10254" width="19.7109375" style="20" customWidth="1"/>
    <col min="10255" max="10255" width="14.42578125" style="20" customWidth="1"/>
    <col min="10256" max="10491" width="9.28515625" style="20"/>
    <col min="10492" max="10492" width="12.140625" style="20" customWidth="1"/>
    <col min="10493" max="10493" width="30" style="20" customWidth="1"/>
    <col min="10494" max="10494" width="24.42578125" style="20" customWidth="1"/>
    <col min="10495" max="10495" width="17.140625" style="20" customWidth="1"/>
    <col min="10496" max="10496" width="15.28515625" style="20" customWidth="1"/>
    <col min="10497" max="10497" width="13.42578125" style="20" customWidth="1"/>
    <col min="10498" max="10499" width="12.7109375" style="20" customWidth="1"/>
    <col min="10500" max="10500" width="15" style="20" customWidth="1"/>
    <col min="10501" max="10501" width="16.7109375" style="20" customWidth="1"/>
    <col min="10502" max="10502" width="16.140625" style="20" customWidth="1"/>
    <col min="10503" max="10503" width="15.42578125" style="20" customWidth="1"/>
    <col min="10504" max="10504" width="15.7109375" style="20" customWidth="1"/>
    <col min="10505" max="10505" width="19.42578125" style="20" customWidth="1"/>
    <col min="10506" max="10506" width="15.7109375" style="20" customWidth="1"/>
    <col min="10507" max="10507" width="14.28515625" style="20" customWidth="1"/>
    <col min="10508" max="10508" width="15.7109375" style="20" customWidth="1"/>
    <col min="10509" max="10509" width="17.7109375" style="20" customWidth="1"/>
    <col min="10510" max="10510" width="19.7109375" style="20" customWidth="1"/>
    <col min="10511" max="10511" width="14.42578125" style="20" customWidth="1"/>
    <col min="10512" max="10747" width="9.28515625" style="20"/>
    <col min="10748" max="10748" width="12.140625" style="20" customWidth="1"/>
    <col min="10749" max="10749" width="30" style="20" customWidth="1"/>
    <col min="10750" max="10750" width="24.42578125" style="20" customWidth="1"/>
    <col min="10751" max="10751" width="17.140625" style="20" customWidth="1"/>
    <col min="10752" max="10752" width="15.28515625" style="20" customWidth="1"/>
    <col min="10753" max="10753" width="13.42578125" style="20" customWidth="1"/>
    <col min="10754" max="10755" width="12.7109375" style="20" customWidth="1"/>
    <col min="10756" max="10756" width="15" style="20" customWidth="1"/>
    <col min="10757" max="10757" width="16.7109375" style="20" customWidth="1"/>
    <col min="10758" max="10758" width="16.140625" style="20" customWidth="1"/>
    <col min="10759" max="10759" width="15.42578125" style="20" customWidth="1"/>
    <col min="10760" max="10760" width="15.7109375" style="20" customWidth="1"/>
    <col min="10761" max="10761" width="19.42578125" style="20" customWidth="1"/>
    <col min="10762" max="10762" width="15.7109375" style="20" customWidth="1"/>
    <col min="10763" max="10763" width="14.28515625" style="20" customWidth="1"/>
    <col min="10764" max="10764" width="15.7109375" style="20" customWidth="1"/>
    <col min="10765" max="10765" width="17.7109375" style="20" customWidth="1"/>
    <col min="10766" max="10766" width="19.7109375" style="20" customWidth="1"/>
    <col min="10767" max="10767" width="14.42578125" style="20" customWidth="1"/>
    <col min="10768" max="11003" width="9.28515625" style="20"/>
    <col min="11004" max="11004" width="12.140625" style="20" customWidth="1"/>
    <col min="11005" max="11005" width="30" style="20" customWidth="1"/>
    <col min="11006" max="11006" width="24.42578125" style="20" customWidth="1"/>
    <col min="11007" max="11007" width="17.140625" style="20" customWidth="1"/>
    <col min="11008" max="11008" width="15.28515625" style="20" customWidth="1"/>
    <col min="11009" max="11009" width="13.42578125" style="20" customWidth="1"/>
    <col min="11010" max="11011" width="12.7109375" style="20" customWidth="1"/>
    <col min="11012" max="11012" width="15" style="20" customWidth="1"/>
    <col min="11013" max="11013" width="16.7109375" style="20" customWidth="1"/>
    <col min="11014" max="11014" width="16.140625" style="20" customWidth="1"/>
    <col min="11015" max="11015" width="15.42578125" style="20" customWidth="1"/>
    <col min="11016" max="11016" width="15.7109375" style="20" customWidth="1"/>
    <col min="11017" max="11017" width="19.42578125" style="20" customWidth="1"/>
    <col min="11018" max="11018" width="15.7109375" style="20" customWidth="1"/>
    <col min="11019" max="11019" width="14.28515625" style="20" customWidth="1"/>
    <col min="11020" max="11020" width="15.7109375" style="20" customWidth="1"/>
    <col min="11021" max="11021" width="17.7109375" style="20" customWidth="1"/>
    <col min="11022" max="11022" width="19.7109375" style="20" customWidth="1"/>
    <col min="11023" max="11023" width="14.42578125" style="20" customWidth="1"/>
    <col min="11024" max="11259" width="9.28515625" style="20"/>
    <col min="11260" max="11260" width="12.140625" style="20" customWidth="1"/>
    <col min="11261" max="11261" width="30" style="20" customWidth="1"/>
    <col min="11262" max="11262" width="24.42578125" style="20" customWidth="1"/>
    <col min="11263" max="11263" width="17.140625" style="20" customWidth="1"/>
    <col min="11264" max="11264" width="15.28515625" style="20" customWidth="1"/>
    <col min="11265" max="11265" width="13.42578125" style="20" customWidth="1"/>
    <col min="11266" max="11267" width="12.7109375" style="20" customWidth="1"/>
    <col min="11268" max="11268" width="15" style="20" customWidth="1"/>
    <col min="11269" max="11269" width="16.7109375" style="20" customWidth="1"/>
    <col min="11270" max="11270" width="16.140625" style="20" customWidth="1"/>
    <col min="11271" max="11271" width="15.42578125" style="20" customWidth="1"/>
    <col min="11272" max="11272" width="15.7109375" style="20" customWidth="1"/>
    <col min="11273" max="11273" width="19.42578125" style="20" customWidth="1"/>
    <col min="11274" max="11274" width="15.7109375" style="20" customWidth="1"/>
    <col min="11275" max="11275" width="14.28515625" style="20" customWidth="1"/>
    <col min="11276" max="11276" width="15.7109375" style="20" customWidth="1"/>
    <col min="11277" max="11277" width="17.7109375" style="20" customWidth="1"/>
    <col min="11278" max="11278" width="19.7109375" style="20" customWidth="1"/>
    <col min="11279" max="11279" width="14.42578125" style="20" customWidth="1"/>
    <col min="11280" max="11515" width="9.28515625" style="20"/>
    <col min="11516" max="11516" width="12.140625" style="20" customWidth="1"/>
    <col min="11517" max="11517" width="30" style="20" customWidth="1"/>
    <col min="11518" max="11518" width="24.42578125" style="20" customWidth="1"/>
    <col min="11519" max="11519" width="17.140625" style="20" customWidth="1"/>
    <col min="11520" max="11520" width="15.28515625" style="20" customWidth="1"/>
    <col min="11521" max="11521" width="13.42578125" style="20" customWidth="1"/>
    <col min="11522" max="11523" width="12.7109375" style="20" customWidth="1"/>
    <col min="11524" max="11524" width="15" style="20" customWidth="1"/>
    <col min="11525" max="11525" width="16.7109375" style="20" customWidth="1"/>
    <col min="11526" max="11526" width="16.140625" style="20" customWidth="1"/>
    <col min="11527" max="11527" width="15.42578125" style="20" customWidth="1"/>
    <col min="11528" max="11528" width="15.7109375" style="20" customWidth="1"/>
    <col min="11529" max="11529" width="19.42578125" style="20" customWidth="1"/>
    <col min="11530" max="11530" width="15.7109375" style="20" customWidth="1"/>
    <col min="11531" max="11531" width="14.28515625" style="20" customWidth="1"/>
    <col min="11532" max="11532" width="15.7109375" style="20" customWidth="1"/>
    <col min="11533" max="11533" width="17.7109375" style="20" customWidth="1"/>
    <col min="11534" max="11534" width="19.7109375" style="20" customWidth="1"/>
    <col min="11535" max="11535" width="14.42578125" style="20" customWidth="1"/>
    <col min="11536" max="11771" width="9.28515625" style="20"/>
    <col min="11772" max="11772" width="12.140625" style="20" customWidth="1"/>
    <col min="11773" max="11773" width="30" style="20" customWidth="1"/>
    <col min="11774" max="11774" width="24.42578125" style="20" customWidth="1"/>
    <col min="11775" max="11775" width="17.140625" style="20" customWidth="1"/>
    <col min="11776" max="11776" width="15.28515625" style="20" customWidth="1"/>
    <col min="11777" max="11777" width="13.42578125" style="20" customWidth="1"/>
    <col min="11778" max="11779" width="12.7109375" style="20" customWidth="1"/>
    <col min="11780" max="11780" width="15" style="20" customWidth="1"/>
    <col min="11781" max="11781" width="16.7109375" style="20" customWidth="1"/>
    <col min="11782" max="11782" width="16.140625" style="20" customWidth="1"/>
    <col min="11783" max="11783" width="15.42578125" style="20" customWidth="1"/>
    <col min="11784" max="11784" width="15.7109375" style="20" customWidth="1"/>
    <col min="11785" max="11785" width="19.42578125" style="20" customWidth="1"/>
    <col min="11786" max="11786" width="15.7109375" style="20" customWidth="1"/>
    <col min="11787" max="11787" width="14.28515625" style="20" customWidth="1"/>
    <col min="11788" max="11788" width="15.7109375" style="20" customWidth="1"/>
    <col min="11789" max="11789" width="17.7109375" style="20" customWidth="1"/>
    <col min="11790" max="11790" width="19.7109375" style="20" customWidth="1"/>
    <col min="11791" max="11791" width="14.42578125" style="20" customWidth="1"/>
    <col min="11792" max="12027" width="9.28515625" style="20"/>
    <col min="12028" max="12028" width="12.140625" style="20" customWidth="1"/>
    <col min="12029" max="12029" width="30" style="20" customWidth="1"/>
    <col min="12030" max="12030" width="24.42578125" style="20" customWidth="1"/>
    <col min="12031" max="12031" width="17.140625" style="20" customWidth="1"/>
    <col min="12032" max="12032" width="15.28515625" style="20" customWidth="1"/>
    <col min="12033" max="12033" width="13.42578125" style="20" customWidth="1"/>
    <col min="12034" max="12035" width="12.7109375" style="20" customWidth="1"/>
    <col min="12036" max="12036" width="15" style="20" customWidth="1"/>
    <col min="12037" max="12037" width="16.7109375" style="20" customWidth="1"/>
    <col min="12038" max="12038" width="16.140625" style="20" customWidth="1"/>
    <col min="12039" max="12039" width="15.42578125" style="20" customWidth="1"/>
    <col min="12040" max="12040" width="15.7109375" style="20" customWidth="1"/>
    <col min="12041" max="12041" width="19.42578125" style="20" customWidth="1"/>
    <col min="12042" max="12042" width="15.7109375" style="20" customWidth="1"/>
    <col min="12043" max="12043" width="14.28515625" style="20" customWidth="1"/>
    <col min="12044" max="12044" width="15.7109375" style="20" customWidth="1"/>
    <col min="12045" max="12045" width="17.7109375" style="20" customWidth="1"/>
    <col min="12046" max="12046" width="19.7109375" style="20" customWidth="1"/>
    <col min="12047" max="12047" width="14.42578125" style="20" customWidth="1"/>
    <col min="12048" max="12283" width="9.28515625" style="20"/>
    <col min="12284" max="12284" width="12.140625" style="20" customWidth="1"/>
    <col min="12285" max="12285" width="30" style="20" customWidth="1"/>
    <col min="12286" max="12286" width="24.42578125" style="20" customWidth="1"/>
    <col min="12287" max="12287" width="17.140625" style="20" customWidth="1"/>
    <col min="12288" max="12288" width="15.28515625" style="20" customWidth="1"/>
    <col min="12289" max="12289" width="13.42578125" style="20" customWidth="1"/>
    <col min="12290" max="12291" width="12.7109375" style="20" customWidth="1"/>
    <col min="12292" max="12292" width="15" style="20" customWidth="1"/>
    <col min="12293" max="12293" width="16.7109375" style="20" customWidth="1"/>
    <col min="12294" max="12294" width="16.140625" style="20" customWidth="1"/>
    <col min="12295" max="12295" width="15.42578125" style="20" customWidth="1"/>
    <col min="12296" max="12296" width="15.7109375" style="20" customWidth="1"/>
    <col min="12297" max="12297" width="19.42578125" style="20" customWidth="1"/>
    <col min="12298" max="12298" width="15.7109375" style="20" customWidth="1"/>
    <col min="12299" max="12299" width="14.28515625" style="20" customWidth="1"/>
    <col min="12300" max="12300" width="15.7109375" style="20" customWidth="1"/>
    <col min="12301" max="12301" width="17.7109375" style="20" customWidth="1"/>
    <col min="12302" max="12302" width="19.7109375" style="20" customWidth="1"/>
    <col min="12303" max="12303" width="14.42578125" style="20" customWidth="1"/>
    <col min="12304" max="12539" width="9.28515625" style="20"/>
    <col min="12540" max="12540" width="12.140625" style="20" customWidth="1"/>
    <col min="12541" max="12541" width="30" style="20" customWidth="1"/>
    <col min="12542" max="12542" width="24.42578125" style="20" customWidth="1"/>
    <col min="12543" max="12543" width="17.140625" style="20" customWidth="1"/>
    <col min="12544" max="12544" width="15.28515625" style="20" customWidth="1"/>
    <col min="12545" max="12545" width="13.42578125" style="20" customWidth="1"/>
    <col min="12546" max="12547" width="12.7109375" style="20" customWidth="1"/>
    <col min="12548" max="12548" width="15" style="20" customWidth="1"/>
    <col min="12549" max="12549" width="16.7109375" style="20" customWidth="1"/>
    <col min="12550" max="12550" width="16.140625" style="20" customWidth="1"/>
    <col min="12551" max="12551" width="15.42578125" style="20" customWidth="1"/>
    <col min="12552" max="12552" width="15.7109375" style="20" customWidth="1"/>
    <col min="12553" max="12553" width="19.42578125" style="20" customWidth="1"/>
    <col min="12554" max="12554" width="15.7109375" style="20" customWidth="1"/>
    <col min="12555" max="12555" width="14.28515625" style="20" customWidth="1"/>
    <col min="12556" max="12556" width="15.7109375" style="20" customWidth="1"/>
    <col min="12557" max="12557" width="17.7109375" style="20" customWidth="1"/>
    <col min="12558" max="12558" width="19.7109375" style="20" customWidth="1"/>
    <col min="12559" max="12559" width="14.42578125" style="20" customWidth="1"/>
    <col min="12560" max="12795" width="9.28515625" style="20"/>
    <col min="12796" max="12796" width="12.140625" style="20" customWidth="1"/>
    <col min="12797" max="12797" width="30" style="20" customWidth="1"/>
    <col min="12798" max="12798" width="24.42578125" style="20" customWidth="1"/>
    <col min="12799" max="12799" width="17.140625" style="20" customWidth="1"/>
    <col min="12800" max="12800" width="15.28515625" style="20" customWidth="1"/>
    <col min="12801" max="12801" width="13.42578125" style="20" customWidth="1"/>
    <col min="12802" max="12803" width="12.7109375" style="20" customWidth="1"/>
    <col min="12804" max="12804" width="15" style="20" customWidth="1"/>
    <col min="12805" max="12805" width="16.7109375" style="20" customWidth="1"/>
    <col min="12806" max="12806" width="16.140625" style="20" customWidth="1"/>
    <col min="12807" max="12807" width="15.42578125" style="20" customWidth="1"/>
    <col min="12808" max="12808" width="15.7109375" style="20" customWidth="1"/>
    <col min="12809" max="12809" width="19.42578125" style="20" customWidth="1"/>
    <col min="12810" max="12810" width="15.7109375" style="20" customWidth="1"/>
    <col min="12811" max="12811" width="14.28515625" style="20" customWidth="1"/>
    <col min="12812" max="12812" width="15.7109375" style="20" customWidth="1"/>
    <col min="12813" max="12813" width="17.7109375" style="20" customWidth="1"/>
    <col min="12814" max="12814" width="19.7109375" style="20" customWidth="1"/>
    <col min="12815" max="12815" width="14.42578125" style="20" customWidth="1"/>
    <col min="12816" max="13051" width="9.28515625" style="20"/>
    <col min="13052" max="13052" width="12.140625" style="20" customWidth="1"/>
    <col min="13053" max="13053" width="30" style="20" customWidth="1"/>
    <col min="13054" max="13054" width="24.42578125" style="20" customWidth="1"/>
    <col min="13055" max="13055" width="17.140625" style="20" customWidth="1"/>
    <col min="13056" max="13056" width="15.28515625" style="20" customWidth="1"/>
    <col min="13057" max="13057" width="13.42578125" style="20" customWidth="1"/>
    <col min="13058" max="13059" width="12.7109375" style="20" customWidth="1"/>
    <col min="13060" max="13060" width="15" style="20" customWidth="1"/>
    <col min="13061" max="13061" width="16.7109375" style="20" customWidth="1"/>
    <col min="13062" max="13062" width="16.140625" style="20" customWidth="1"/>
    <col min="13063" max="13063" width="15.42578125" style="20" customWidth="1"/>
    <col min="13064" max="13064" width="15.7109375" style="20" customWidth="1"/>
    <col min="13065" max="13065" width="19.42578125" style="20" customWidth="1"/>
    <col min="13066" max="13066" width="15.7109375" style="20" customWidth="1"/>
    <col min="13067" max="13067" width="14.28515625" style="20" customWidth="1"/>
    <col min="13068" max="13068" width="15.7109375" style="20" customWidth="1"/>
    <col min="13069" max="13069" width="17.7109375" style="20" customWidth="1"/>
    <col min="13070" max="13070" width="19.7109375" style="20" customWidth="1"/>
    <col min="13071" max="13071" width="14.42578125" style="20" customWidth="1"/>
    <col min="13072" max="13307" width="9.28515625" style="20"/>
    <col min="13308" max="13308" width="12.140625" style="20" customWidth="1"/>
    <col min="13309" max="13309" width="30" style="20" customWidth="1"/>
    <col min="13310" max="13310" width="24.42578125" style="20" customWidth="1"/>
    <col min="13311" max="13311" width="17.140625" style="20" customWidth="1"/>
    <col min="13312" max="13312" width="15.28515625" style="20" customWidth="1"/>
    <col min="13313" max="13313" width="13.42578125" style="20" customWidth="1"/>
    <col min="13314" max="13315" width="12.7109375" style="20" customWidth="1"/>
    <col min="13316" max="13316" width="15" style="20" customWidth="1"/>
    <col min="13317" max="13317" width="16.7109375" style="20" customWidth="1"/>
    <col min="13318" max="13318" width="16.140625" style="20" customWidth="1"/>
    <col min="13319" max="13319" width="15.42578125" style="20" customWidth="1"/>
    <col min="13320" max="13320" width="15.7109375" style="20" customWidth="1"/>
    <col min="13321" max="13321" width="19.42578125" style="20" customWidth="1"/>
    <col min="13322" max="13322" width="15.7109375" style="20" customWidth="1"/>
    <col min="13323" max="13323" width="14.28515625" style="20" customWidth="1"/>
    <col min="13324" max="13324" width="15.7109375" style="20" customWidth="1"/>
    <col min="13325" max="13325" width="17.7109375" style="20" customWidth="1"/>
    <col min="13326" max="13326" width="19.7109375" style="20" customWidth="1"/>
    <col min="13327" max="13327" width="14.42578125" style="20" customWidth="1"/>
    <col min="13328" max="13563" width="9.28515625" style="20"/>
    <col min="13564" max="13564" width="12.140625" style="20" customWidth="1"/>
    <col min="13565" max="13565" width="30" style="20" customWidth="1"/>
    <col min="13566" max="13566" width="24.42578125" style="20" customWidth="1"/>
    <col min="13567" max="13567" width="17.140625" style="20" customWidth="1"/>
    <col min="13568" max="13568" width="15.28515625" style="20" customWidth="1"/>
    <col min="13569" max="13569" width="13.42578125" style="20" customWidth="1"/>
    <col min="13570" max="13571" width="12.7109375" style="20" customWidth="1"/>
    <col min="13572" max="13572" width="15" style="20" customWidth="1"/>
    <col min="13573" max="13573" width="16.7109375" style="20" customWidth="1"/>
    <col min="13574" max="13574" width="16.140625" style="20" customWidth="1"/>
    <col min="13575" max="13575" width="15.42578125" style="20" customWidth="1"/>
    <col min="13576" max="13576" width="15.7109375" style="20" customWidth="1"/>
    <col min="13577" max="13577" width="19.42578125" style="20" customWidth="1"/>
    <col min="13578" max="13578" width="15.7109375" style="20" customWidth="1"/>
    <col min="13579" max="13579" width="14.28515625" style="20" customWidth="1"/>
    <col min="13580" max="13580" width="15.7109375" style="20" customWidth="1"/>
    <col min="13581" max="13581" width="17.7109375" style="20" customWidth="1"/>
    <col min="13582" max="13582" width="19.7109375" style="20" customWidth="1"/>
    <col min="13583" max="13583" width="14.42578125" style="20" customWidth="1"/>
    <col min="13584" max="13819" width="9.28515625" style="20"/>
    <col min="13820" max="13820" width="12.140625" style="20" customWidth="1"/>
    <col min="13821" max="13821" width="30" style="20" customWidth="1"/>
    <col min="13822" max="13822" width="24.42578125" style="20" customWidth="1"/>
    <col min="13823" max="13823" width="17.140625" style="20" customWidth="1"/>
    <col min="13824" max="13824" width="15.28515625" style="20" customWidth="1"/>
    <col min="13825" max="13825" width="13.42578125" style="20" customWidth="1"/>
    <col min="13826" max="13827" width="12.7109375" style="20" customWidth="1"/>
    <col min="13828" max="13828" width="15" style="20" customWidth="1"/>
    <col min="13829" max="13829" width="16.7109375" style="20" customWidth="1"/>
    <col min="13830" max="13830" width="16.140625" style="20" customWidth="1"/>
    <col min="13831" max="13831" width="15.42578125" style="20" customWidth="1"/>
    <col min="13832" max="13832" width="15.7109375" style="20" customWidth="1"/>
    <col min="13833" max="13833" width="19.42578125" style="20" customWidth="1"/>
    <col min="13834" max="13834" width="15.7109375" style="20" customWidth="1"/>
    <col min="13835" max="13835" width="14.28515625" style="20" customWidth="1"/>
    <col min="13836" max="13836" width="15.7109375" style="20" customWidth="1"/>
    <col min="13837" max="13837" width="17.7109375" style="20" customWidth="1"/>
    <col min="13838" max="13838" width="19.7109375" style="20" customWidth="1"/>
    <col min="13839" max="13839" width="14.42578125" style="20" customWidth="1"/>
    <col min="13840" max="14075" width="9.28515625" style="20"/>
    <col min="14076" max="14076" width="12.140625" style="20" customWidth="1"/>
    <col min="14077" max="14077" width="30" style="20" customWidth="1"/>
    <col min="14078" max="14078" width="24.42578125" style="20" customWidth="1"/>
    <col min="14079" max="14079" width="17.140625" style="20" customWidth="1"/>
    <col min="14080" max="14080" width="15.28515625" style="20" customWidth="1"/>
    <col min="14081" max="14081" width="13.42578125" style="20" customWidth="1"/>
    <col min="14082" max="14083" width="12.7109375" style="20" customWidth="1"/>
    <col min="14084" max="14084" width="15" style="20" customWidth="1"/>
    <col min="14085" max="14085" width="16.7109375" style="20" customWidth="1"/>
    <col min="14086" max="14086" width="16.140625" style="20" customWidth="1"/>
    <col min="14087" max="14087" width="15.42578125" style="20" customWidth="1"/>
    <col min="14088" max="14088" width="15.7109375" style="20" customWidth="1"/>
    <col min="14089" max="14089" width="19.42578125" style="20" customWidth="1"/>
    <col min="14090" max="14090" width="15.7109375" style="20" customWidth="1"/>
    <col min="14091" max="14091" width="14.28515625" style="20" customWidth="1"/>
    <col min="14092" max="14092" width="15.7109375" style="20" customWidth="1"/>
    <col min="14093" max="14093" width="17.7109375" style="20" customWidth="1"/>
    <col min="14094" max="14094" width="19.7109375" style="20" customWidth="1"/>
    <col min="14095" max="14095" width="14.42578125" style="20" customWidth="1"/>
    <col min="14096" max="14331" width="9.28515625" style="20"/>
    <col min="14332" max="14332" width="12.140625" style="20" customWidth="1"/>
    <col min="14333" max="14333" width="30" style="20" customWidth="1"/>
    <col min="14334" max="14334" width="24.42578125" style="20" customWidth="1"/>
    <col min="14335" max="14335" width="17.140625" style="20" customWidth="1"/>
    <col min="14336" max="14336" width="15.28515625" style="20" customWidth="1"/>
    <col min="14337" max="14337" width="13.42578125" style="20" customWidth="1"/>
    <col min="14338" max="14339" width="12.7109375" style="20" customWidth="1"/>
    <col min="14340" max="14340" width="15" style="20" customWidth="1"/>
    <col min="14341" max="14341" width="16.7109375" style="20" customWidth="1"/>
    <col min="14342" max="14342" width="16.140625" style="20" customWidth="1"/>
    <col min="14343" max="14343" width="15.42578125" style="20" customWidth="1"/>
    <col min="14344" max="14344" width="15.7109375" style="20" customWidth="1"/>
    <col min="14345" max="14345" width="19.42578125" style="20" customWidth="1"/>
    <col min="14346" max="14346" width="15.7109375" style="20" customWidth="1"/>
    <col min="14347" max="14347" width="14.28515625" style="20" customWidth="1"/>
    <col min="14348" max="14348" width="15.7109375" style="20" customWidth="1"/>
    <col min="14349" max="14349" width="17.7109375" style="20" customWidth="1"/>
    <col min="14350" max="14350" width="19.7109375" style="20" customWidth="1"/>
    <col min="14351" max="14351" width="14.42578125" style="20" customWidth="1"/>
    <col min="14352" max="14587" width="9.28515625" style="20"/>
    <col min="14588" max="14588" width="12.140625" style="20" customWidth="1"/>
    <col min="14589" max="14589" width="30" style="20" customWidth="1"/>
    <col min="14590" max="14590" width="24.42578125" style="20" customWidth="1"/>
    <col min="14591" max="14591" width="17.140625" style="20" customWidth="1"/>
    <col min="14592" max="14592" width="15.28515625" style="20" customWidth="1"/>
    <col min="14593" max="14593" width="13.42578125" style="20" customWidth="1"/>
    <col min="14594" max="14595" width="12.7109375" style="20" customWidth="1"/>
    <col min="14596" max="14596" width="15" style="20" customWidth="1"/>
    <col min="14597" max="14597" width="16.7109375" style="20" customWidth="1"/>
    <col min="14598" max="14598" width="16.140625" style="20" customWidth="1"/>
    <col min="14599" max="14599" width="15.42578125" style="20" customWidth="1"/>
    <col min="14600" max="14600" width="15.7109375" style="20" customWidth="1"/>
    <col min="14601" max="14601" width="19.42578125" style="20" customWidth="1"/>
    <col min="14602" max="14602" width="15.7109375" style="20" customWidth="1"/>
    <col min="14603" max="14603" width="14.28515625" style="20" customWidth="1"/>
    <col min="14604" max="14604" width="15.7109375" style="20" customWidth="1"/>
    <col min="14605" max="14605" width="17.7109375" style="20" customWidth="1"/>
    <col min="14606" max="14606" width="19.7109375" style="20" customWidth="1"/>
    <col min="14607" max="14607" width="14.42578125" style="20" customWidth="1"/>
    <col min="14608" max="14843" width="9.28515625" style="20"/>
    <col min="14844" max="14844" width="12.140625" style="20" customWidth="1"/>
    <col min="14845" max="14845" width="30" style="20" customWidth="1"/>
    <col min="14846" max="14846" width="24.42578125" style="20" customWidth="1"/>
    <col min="14847" max="14847" width="17.140625" style="20" customWidth="1"/>
    <col min="14848" max="14848" width="15.28515625" style="20" customWidth="1"/>
    <col min="14849" max="14849" width="13.42578125" style="20" customWidth="1"/>
    <col min="14850" max="14851" width="12.7109375" style="20" customWidth="1"/>
    <col min="14852" max="14852" width="15" style="20" customWidth="1"/>
    <col min="14853" max="14853" width="16.7109375" style="20" customWidth="1"/>
    <col min="14854" max="14854" width="16.140625" style="20" customWidth="1"/>
    <col min="14855" max="14855" width="15.42578125" style="20" customWidth="1"/>
    <col min="14856" max="14856" width="15.7109375" style="20" customWidth="1"/>
    <col min="14857" max="14857" width="19.42578125" style="20" customWidth="1"/>
    <col min="14858" max="14858" width="15.7109375" style="20" customWidth="1"/>
    <col min="14859" max="14859" width="14.28515625" style="20" customWidth="1"/>
    <col min="14860" max="14860" width="15.7109375" style="20" customWidth="1"/>
    <col min="14861" max="14861" width="17.7109375" style="20" customWidth="1"/>
    <col min="14862" max="14862" width="19.7109375" style="20" customWidth="1"/>
    <col min="14863" max="14863" width="14.42578125" style="20" customWidth="1"/>
    <col min="14864" max="15099" width="9.28515625" style="20"/>
    <col min="15100" max="15100" width="12.140625" style="20" customWidth="1"/>
    <col min="15101" max="15101" width="30" style="20" customWidth="1"/>
    <col min="15102" max="15102" width="24.42578125" style="20" customWidth="1"/>
    <col min="15103" max="15103" width="17.140625" style="20" customWidth="1"/>
    <col min="15104" max="15104" width="15.28515625" style="20" customWidth="1"/>
    <col min="15105" max="15105" width="13.42578125" style="20" customWidth="1"/>
    <col min="15106" max="15107" width="12.7109375" style="20" customWidth="1"/>
    <col min="15108" max="15108" width="15" style="20" customWidth="1"/>
    <col min="15109" max="15109" width="16.7109375" style="20" customWidth="1"/>
    <col min="15110" max="15110" width="16.140625" style="20" customWidth="1"/>
    <col min="15111" max="15111" width="15.42578125" style="20" customWidth="1"/>
    <col min="15112" max="15112" width="15.7109375" style="20" customWidth="1"/>
    <col min="15113" max="15113" width="19.42578125" style="20" customWidth="1"/>
    <col min="15114" max="15114" width="15.7109375" style="20" customWidth="1"/>
    <col min="15115" max="15115" width="14.28515625" style="20" customWidth="1"/>
    <col min="15116" max="15116" width="15.7109375" style="20" customWidth="1"/>
    <col min="15117" max="15117" width="17.7109375" style="20" customWidth="1"/>
    <col min="15118" max="15118" width="19.7109375" style="20" customWidth="1"/>
    <col min="15119" max="15119" width="14.42578125" style="20" customWidth="1"/>
    <col min="15120" max="15355" width="9.28515625" style="20"/>
    <col min="15356" max="15356" width="12.140625" style="20" customWidth="1"/>
    <col min="15357" max="15357" width="30" style="20" customWidth="1"/>
    <col min="15358" max="15358" width="24.42578125" style="20" customWidth="1"/>
    <col min="15359" max="15359" width="17.140625" style="20" customWidth="1"/>
    <col min="15360" max="15360" width="15.28515625" style="20" customWidth="1"/>
    <col min="15361" max="15361" width="13.42578125" style="20" customWidth="1"/>
    <col min="15362" max="15363" width="12.7109375" style="20" customWidth="1"/>
    <col min="15364" max="15364" width="15" style="20" customWidth="1"/>
    <col min="15365" max="15365" width="16.7109375" style="20" customWidth="1"/>
    <col min="15366" max="15366" width="16.140625" style="20" customWidth="1"/>
    <col min="15367" max="15367" width="15.42578125" style="20" customWidth="1"/>
    <col min="15368" max="15368" width="15.7109375" style="20" customWidth="1"/>
    <col min="15369" max="15369" width="19.42578125" style="20" customWidth="1"/>
    <col min="15370" max="15370" width="15.7109375" style="20" customWidth="1"/>
    <col min="15371" max="15371" width="14.28515625" style="20" customWidth="1"/>
    <col min="15372" max="15372" width="15.7109375" style="20" customWidth="1"/>
    <col min="15373" max="15373" width="17.7109375" style="20" customWidth="1"/>
    <col min="15374" max="15374" width="19.7109375" style="20" customWidth="1"/>
    <col min="15375" max="15375" width="14.42578125" style="20" customWidth="1"/>
    <col min="15376" max="15611" width="9.28515625" style="20"/>
    <col min="15612" max="15612" width="12.140625" style="20" customWidth="1"/>
    <col min="15613" max="15613" width="30" style="20" customWidth="1"/>
    <col min="15614" max="15614" width="24.42578125" style="20" customWidth="1"/>
    <col min="15615" max="15615" width="17.140625" style="20" customWidth="1"/>
    <col min="15616" max="15616" width="15.28515625" style="20" customWidth="1"/>
    <col min="15617" max="15617" width="13.42578125" style="20" customWidth="1"/>
    <col min="15618" max="15619" width="12.7109375" style="20" customWidth="1"/>
    <col min="15620" max="15620" width="15" style="20" customWidth="1"/>
    <col min="15621" max="15621" width="16.7109375" style="20" customWidth="1"/>
    <col min="15622" max="15622" width="16.140625" style="20" customWidth="1"/>
    <col min="15623" max="15623" width="15.42578125" style="20" customWidth="1"/>
    <col min="15624" max="15624" width="15.7109375" style="20" customWidth="1"/>
    <col min="15625" max="15625" width="19.42578125" style="20" customWidth="1"/>
    <col min="15626" max="15626" width="15.7109375" style="20" customWidth="1"/>
    <col min="15627" max="15627" width="14.28515625" style="20" customWidth="1"/>
    <col min="15628" max="15628" width="15.7109375" style="20" customWidth="1"/>
    <col min="15629" max="15629" width="17.7109375" style="20" customWidth="1"/>
    <col min="15630" max="15630" width="19.7109375" style="20" customWidth="1"/>
    <col min="15631" max="15631" width="14.42578125" style="20" customWidth="1"/>
    <col min="15632" max="15867" width="9.28515625" style="20"/>
    <col min="15868" max="15868" width="12.140625" style="20" customWidth="1"/>
    <col min="15869" max="15869" width="30" style="20" customWidth="1"/>
    <col min="15870" max="15870" width="24.42578125" style="20" customWidth="1"/>
    <col min="15871" max="15871" width="17.140625" style="20" customWidth="1"/>
    <col min="15872" max="15872" width="15.28515625" style="20" customWidth="1"/>
    <col min="15873" max="15873" width="13.42578125" style="20" customWidth="1"/>
    <col min="15874" max="15875" width="12.7109375" style="20" customWidth="1"/>
    <col min="15876" max="15876" width="15" style="20" customWidth="1"/>
    <col min="15877" max="15877" width="16.7109375" style="20" customWidth="1"/>
    <col min="15878" max="15878" width="16.140625" style="20" customWidth="1"/>
    <col min="15879" max="15879" width="15.42578125" style="20" customWidth="1"/>
    <col min="15880" max="15880" width="15.7109375" style="20" customWidth="1"/>
    <col min="15881" max="15881" width="19.42578125" style="20" customWidth="1"/>
    <col min="15882" max="15882" width="15.7109375" style="20" customWidth="1"/>
    <col min="15883" max="15883" width="14.28515625" style="20" customWidth="1"/>
    <col min="15884" max="15884" width="15.7109375" style="20" customWidth="1"/>
    <col min="15885" max="15885" width="17.7109375" style="20" customWidth="1"/>
    <col min="15886" max="15886" width="19.7109375" style="20" customWidth="1"/>
    <col min="15887" max="15887" width="14.42578125" style="20" customWidth="1"/>
    <col min="15888" max="16123" width="9.28515625" style="20"/>
    <col min="16124" max="16124" width="12.140625" style="20" customWidth="1"/>
    <col min="16125" max="16125" width="30" style="20" customWidth="1"/>
    <col min="16126" max="16126" width="24.42578125" style="20" customWidth="1"/>
    <col min="16127" max="16127" width="17.140625" style="20" customWidth="1"/>
    <col min="16128" max="16128" width="15.28515625" style="20" customWidth="1"/>
    <col min="16129" max="16129" width="13.42578125" style="20" customWidth="1"/>
    <col min="16130" max="16131" width="12.7109375" style="20" customWidth="1"/>
    <col min="16132" max="16132" width="15" style="20" customWidth="1"/>
    <col min="16133" max="16133" width="16.7109375" style="20" customWidth="1"/>
    <col min="16134" max="16134" width="16.140625" style="20" customWidth="1"/>
    <col min="16135" max="16135" width="15.42578125" style="20" customWidth="1"/>
    <col min="16136" max="16136" width="15.7109375" style="20" customWidth="1"/>
    <col min="16137" max="16137" width="19.42578125" style="20" customWidth="1"/>
    <col min="16138" max="16138" width="15.7109375" style="20" customWidth="1"/>
    <col min="16139" max="16139" width="14.28515625" style="20" customWidth="1"/>
    <col min="16140" max="16140" width="15.7109375" style="20" customWidth="1"/>
    <col min="16141" max="16141" width="17.7109375" style="20" customWidth="1"/>
    <col min="16142" max="16142" width="19.7109375" style="20" customWidth="1"/>
    <col min="16143" max="16143" width="14.42578125" style="20" customWidth="1"/>
    <col min="16144" max="16381" width="9.28515625" style="20"/>
    <col min="16382" max="16384" width="8.7109375" style="20" customWidth="1"/>
  </cols>
  <sheetData>
    <row r="1" spans="1:40" ht="50.25" customHeight="1" x14ac:dyDescent="0.25">
      <c r="A1" s="173" t="s">
        <v>0</v>
      </c>
      <c r="B1" s="173"/>
      <c r="C1" s="173"/>
      <c r="D1" s="173"/>
      <c r="E1" s="173"/>
      <c r="F1" s="173"/>
      <c r="G1" s="173"/>
      <c r="H1" s="173"/>
      <c r="I1" s="173"/>
      <c r="J1" s="173"/>
      <c r="K1" s="173"/>
      <c r="L1" s="173"/>
      <c r="M1" s="173"/>
      <c r="N1" s="173"/>
      <c r="O1" s="158"/>
      <c r="P1" s="156"/>
      <c r="Q1" s="156"/>
      <c r="R1" s="156"/>
      <c r="S1" s="156"/>
      <c r="T1" s="173" t="s">
        <v>120</v>
      </c>
      <c r="U1" s="173"/>
      <c r="V1" s="173"/>
      <c r="W1" s="119"/>
      <c r="X1" s="119"/>
      <c r="Y1" s="119"/>
      <c r="Z1" s="119"/>
      <c r="AA1" s="119"/>
      <c r="AB1" s="119"/>
      <c r="AC1" s="119"/>
      <c r="AD1" s="119"/>
      <c r="AE1" s="119"/>
      <c r="AF1" s="119"/>
      <c r="AG1" s="119"/>
      <c r="AH1" s="119"/>
      <c r="AI1" s="119"/>
      <c r="AJ1" s="119"/>
      <c r="AK1" s="119"/>
      <c r="AL1" s="119"/>
      <c r="AM1" s="119"/>
      <c r="AN1" s="119"/>
    </row>
    <row r="2" spans="1:40" ht="22.5" customHeight="1" x14ac:dyDescent="0.3">
      <c r="A2" s="119"/>
      <c r="B2" s="120"/>
      <c r="C2" s="120"/>
      <c r="D2" s="120"/>
      <c r="E2" s="120"/>
      <c r="F2" s="174" t="s">
        <v>121</v>
      </c>
      <c r="G2" s="174"/>
      <c r="H2" s="174"/>
      <c r="I2" s="174"/>
      <c r="J2" s="174"/>
      <c r="K2" s="120"/>
      <c r="L2" s="120"/>
      <c r="M2" s="120"/>
      <c r="N2" s="120"/>
      <c r="O2" s="115">
        <v>1</v>
      </c>
      <c r="P2" s="120"/>
      <c r="Q2" s="119"/>
      <c r="R2" s="121"/>
      <c r="S2" s="122"/>
      <c r="T2" s="173"/>
      <c r="U2" s="173"/>
      <c r="V2" s="173"/>
      <c r="W2" s="119"/>
      <c r="X2" s="119"/>
      <c r="Y2" s="119"/>
      <c r="Z2" s="119"/>
      <c r="AA2" s="119"/>
      <c r="AB2" s="119"/>
      <c r="AC2" s="119"/>
      <c r="AD2" s="119"/>
      <c r="AE2" s="119"/>
      <c r="AF2" s="119"/>
      <c r="AG2" s="119"/>
      <c r="AH2" s="119"/>
      <c r="AI2" s="119"/>
      <c r="AJ2" s="119"/>
      <c r="AK2" s="119"/>
      <c r="AL2" s="119"/>
      <c r="AM2" s="119"/>
      <c r="AN2" s="119"/>
    </row>
    <row r="3" spans="1:40" ht="12" customHeight="1" thickBot="1" x14ac:dyDescent="0.3">
      <c r="A3" s="119"/>
      <c r="B3" s="119"/>
      <c r="C3" s="119"/>
      <c r="D3" s="119"/>
      <c r="E3" s="119"/>
      <c r="F3" s="119"/>
      <c r="G3" s="119"/>
      <c r="H3" s="119"/>
      <c r="I3" s="119"/>
      <c r="J3" s="119"/>
      <c r="K3" s="119"/>
      <c r="L3" s="119"/>
      <c r="M3" s="119"/>
      <c r="N3" s="119"/>
      <c r="O3" s="119"/>
      <c r="P3" s="119"/>
      <c r="Q3" s="119"/>
      <c r="R3" s="119"/>
      <c r="S3" s="119"/>
      <c r="T3" s="173"/>
      <c r="U3" s="173"/>
      <c r="V3" s="173"/>
      <c r="W3" s="119"/>
      <c r="X3" s="119"/>
      <c r="Y3" s="119"/>
      <c r="Z3" s="119"/>
      <c r="AA3" s="119"/>
      <c r="AB3" s="119"/>
      <c r="AC3" s="119"/>
      <c r="AD3" s="119"/>
      <c r="AE3" s="119"/>
      <c r="AF3" s="119"/>
      <c r="AG3" s="119"/>
      <c r="AH3" s="119"/>
      <c r="AI3" s="119"/>
      <c r="AJ3" s="119"/>
      <c r="AK3" s="119"/>
      <c r="AL3" s="119"/>
      <c r="AM3" s="119"/>
      <c r="AN3" s="119"/>
    </row>
    <row r="4" spans="1:40" ht="29.25" customHeight="1" thickBot="1" x14ac:dyDescent="0.35">
      <c r="A4" s="119"/>
      <c r="B4" s="175" t="s">
        <v>3</v>
      </c>
      <c r="C4" s="176"/>
      <c r="D4" s="176"/>
      <c r="E4" s="176"/>
      <c r="F4" s="176"/>
      <c r="G4" s="177"/>
      <c r="H4" s="178"/>
      <c r="I4" s="178"/>
      <c r="J4" s="178"/>
      <c r="K4" s="178"/>
      <c r="L4" s="179"/>
      <c r="M4" s="124"/>
      <c r="N4" s="124"/>
      <c r="O4" s="124"/>
      <c r="P4" s="125"/>
      <c r="Q4" s="119"/>
      <c r="R4" s="121"/>
      <c r="S4" s="122"/>
      <c r="T4" s="122"/>
      <c r="U4" s="122"/>
      <c r="V4" s="123">
        <v>0.17249999999999999</v>
      </c>
      <c r="W4" s="119"/>
      <c r="X4" s="119"/>
      <c r="Y4" s="119"/>
      <c r="Z4" s="119"/>
      <c r="AA4" s="119"/>
      <c r="AB4" s="119"/>
      <c r="AC4" s="119"/>
      <c r="AD4" s="119"/>
      <c r="AE4" s="119"/>
      <c r="AF4" s="119"/>
      <c r="AG4" s="119"/>
      <c r="AH4" s="119"/>
      <c r="AI4" s="119"/>
      <c r="AJ4" s="119"/>
      <c r="AK4" s="119"/>
      <c r="AL4" s="119"/>
      <c r="AM4" s="119"/>
      <c r="AN4" s="119"/>
    </row>
    <row r="5" spans="1:40" ht="11.25" customHeight="1" x14ac:dyDescent="0.3">
      <c r="A5" s="119"/>
      <c r="B5" s="126"/>
      <c r="C5" s="126"/>
      <c r="D5" s="126"/>
      <c r="E5" s="126"/>
      <c r="F5" s="126"/>
      <c r="G5" s="126"/>
      <c r="H5" s="126"/>
      <c r="I5" s="124"/>
      <c r="J5" s="124"/>
      <c r="K5" s="124"/>
      <c r="L5" s="124"/>
      <c r="M5" s="124"/>
      <c r="N5" s="124"/>
      <c r="O5" s="124"/>
      <c r="P5" s="119"/>
      <c r="Q5" s="119"/>
      <c r="R5" s="121"/>
      <c r="S5" s="122"/>
      <c r="T5" s="122"/>
      <c r="U5" s="122"/>
      <c r="V5" s="123">
        <v>0.18890000000000001</v>
      </c>
      <c r="W5" s="119"/>
      <c r="X5" s="119"/>
      <c r="Y5" s="119"/>
      <c r="Z5" s="119"/>
      <c r="AA5" s="119"/>
      <c r="AB5" s="119"/>
      <c r="AC5" s="119"/>
      <c r="AD5" s="119"/>
      <c r="AE5" s="119"/>
      <c r="AF5" s="119"/>
      <c r="AG5" s="119"/>
      <c r="AH5" s="119"/>
      <c r="AI5" s="119"/>
      <c r="AJ5" s="119"/>
      <c r="AK5" s="119"/>
      <c r="AL5" s="119"/>
      <c r="AM5" s="119"/>
      <c r="AN5" s="119"/>
    </row>
    <row r="6" spans="1:40" ht="14.1" customHeight="1" x14ac:dyDescent="0.3">
      <c r="A6" s="119"/>
      <c r="B6" s="180" t="s">
        <v>4</v>
      </c>
      <c r="C6" s="180"/>
      <c r="D6" s="180"/>
      <c r="E6" s="180"/>
      <c r="F6" s="180"/>
      <c r="G6" s="180"/>
      <c r="H6" s="180"/>
      <c r="I6" s="180"/>
      <c r="J6" s="180"/>
      <c r="K6" s="180"/>
      <c r="L6" s="180"/>
      <c r="M6" s="180"/>
      <c r="N6" s="180"/>
      <c r="O6" s="180"/>
      <c r="P6" s="119"/>
      <c r="Q6" s="119"/>
      <c r="R6" s="121"/>
      <c r="S6" s="122"/>
      <c r="T6" s="122"/>
      <c r="U6" s="122"/>
      <c r="V6" s="123">
        <v>0.20019999999999999</v>
      </c>
      <c r="W6" s="119"/>
      <c r="X6" s="119"/>
      <c r="Y6" s="119"/>
      <c r="Z6" s="119"/>
      <c r="AA6" s="119"/>
      <c r="AB6" s="119"/>
      <c r="AC6" s="119"/>
      <c r="AD6" s="119"/>
      <c r="AE6" s="119"/>
      <c r="AF6" s="119"/>
      <c r="AG6" s="119"/>
      <c r="AH6" s="119"/>
      <c r="AI6" s="119"/>
      <c r="AJ6" s="119"/>
      <c r="AK6" s="119"/>
      <c r="AL6" s="119"/>
      <c r="AM6" s="119"/>
      <c r="AN6" s="119"/>
    </row>
    <row r="7" spans="1:40" ht="18" customHeight="1" x14ac:dyDescent="0.25">
      <c r="A7" s="119"/>
      <c r="B7" s="170" t="s">
        <v>5</v>
      </c>
      <c r="C7" s="171"/>
      <c r="D7" s="171"/>
      <c r="E7" s="171"/>
      <c r="F7" s="171"/>
      <c r="G7" s="171"/>
      <c r="H7" s="128" t="s">
        <v>6</v>
      </c>
      <c r="I7" s="113">
        <f>+IF(H7="Biudžetinė",0.0014,IF(H7="Verslo įm. ir kt.",0.0046,IF(H7="Kitos organizacijos**",0.003,0)))</f>
        <v>1.4E-3</v>
      </c>
      <c r="J7" s="119"/>
      <c r="K7" s="129"/>
      <c r="L7" s="127"/>
      <c r="M7" s="127"/>
      <c r="N7" s="127"/>
      <c r="O7" s="130"/>
      <c r="P7" s="119"/>
      <c r="Q7" s="119"/>
      <c r="R7" s="131"/>
      <c r="S7" s="122"/>
      <c r="T7" s="122"/>
      <c r="U7" s="122"/>
      <c r="V7" s="119"/>
      <c r="W7" s="119"/>
      <c r="X7" s="119"/>
      <c r="Y7" s="119"/>
      <c r="Z7" s="119"/>
      <c r="AA7" s="119"/>
      <c r="AB7" s="119"/>
      <c r="AC7" s="119"/>
      <c r="AD7" s="119"/>
      <c r="AE7" s="119"/>
      <c r="AF7" s="119"/>
      <c r="AG7" s="119"/>
      <c r="AH7" s="119"/>
      <c r="AI7" s="119"/>
      <c r="AJ7" s="119"/>
      <c r="AK7" s="119"/>
      <c r="AL7" s="119"/>
      <c r="AM7" s="119"/>
      <c r="AN7" s="119"/>
    </row>
    <row r="8" spans="1:40" ht="3" customHeight="1" x14ac:dyDescent="0.25">
      <c r="A8" s="119"/>
      <c r="B8" s="119"/>
      <c r="C8" s="119"/>
      <c r="D8" s="119"/>
      <c r="E8" s="119"/>
      <c r="F8" s="119"/>
      <c r="G8" s="119"/>
      <c r="H8" s="119"/>
      <c r="I8" s="12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row>
    <row r="9" spans="1:40" ht="60.75" customHeight="1" x14ac:dyDescent="0.25">
      <c r="A9" s="119"/>
      <c r="B9" s="163" t="s">
        <v>7</v>
      </c>
      <c r="C9" s="163" t="s">
        <v>8</v>
      </c>
      <c r="D9" s="163" t="s">
        <v>9</v>
      </c>
      <c r="E9" s="166" t="s">
        <v>10</v>
      </c>
      <c r="F9" s="163" t="s">
        <v>11</v>
      </c>
      <c r="G9" s="163" t="s">
        <v>12</v>
      </c>
      <c r="H9" s="163" t="s">
        <v>13</v>
      </c>
      <c r="I9" s="163" t="s">
        <v>14</v>
      </c>
      <c r="J9" s="172" t="s">
        <v>15</v>
      </c>
      <c r="K9" s="172" t="s">
        <v>16</v>
      </c>
      <c r="L9" s="172" t="s">
        <v>17</v>
      </c>
      <c r="M9" s="172" t="s">
        <v>18</v>
      </c>
      <c r="N9" s="163" t="s">
        <v>19</v>
      </c>
      <c r="O9" s="163" t="s">
        <v>20</v>
      </c>
      <c r="P9" s="163" t="s">
        <v>21</v>
      </c>
      <c r="Q9" s="163" t="s">
        <v>22</v>
      </c>
      <c r="R9" s="163" t="s">
        <v>23</v>
      </c>
      <c r="S9" s="163" t="s">
        <v>24</v>
      </c>
      <c r="T9" s="163" t="s">
        <v>25</v>
      </c>
      <c r="U9" s="163" t="s">
        <v>26</v>
      </c>
      <c r="V9" s="163" t="s">
        <v>27</v>
      </c>
      <c r="W9" s="119"/>
      <c r="X9" s="119"/>
      <c r="Y9" s="119"/>
      <c r="Z9" s="119"/>
      <c r="AA9" s="119"/>
      <c r="AB9" s="119"/>
      <c r="AC9" s="119"/>
      <c r="AD9" s="119"/>
      <c r="AE9" s="119"/>
      <c r="AF9" s="119"/>
      <c r="AG9" s="119"/>
      <c r="AH9" s="119"/>
      <c r="AI9" s="119"/>
      <c r="AJ9" s="119"/>
      <c r="AK9" s="119"/>
      <c r="AL9" s="119"/>
      <c r="AM9" s="119"/>
      <c r="AN9" s="119"/>
    </row>
    <row r="10" spans="1:40" ht="18" customHeight="1" x14ac:dyDescent="0.25">
      <c r="A10" s="119"/>
      <c r="B10" s="164"/>
      <c r="C10" s="164"/>
      <c r="D10" s="164"/>
      <c r="E10" s="167"/>
      <c r="F10" s="164"/>
      <c r="G10" s="164"/>
      <c r="H10" s="164"/>
      <c r="I10" s="164"/>
      <c r="J10" s="172"/>
      <c r="K10" s="172"/>
      <c r="L10" s="172"/>
      <c r="M10" s="172"/>
      <c r="N10" s="164"/>
      <c r="O10" s="164"/>
      <c r="P10" s="164"/>
      <c r="Q10" s="164"/>
      <c r="R10" s="164"/>
      <c r="S10" s="164"/>
      <c r="T10" s="164"/>
      <c r="U10" s="164"/>
      <c r="V10" s="164"/>
      <c r="W10" s="119"/>
      <c r="X10" s="119"/>
      <c r="Y10" s="119"/>
      <c r="Z10" s="119"/>
      <c r="AA10" s="119"/>
      <c r="AB10" s="119"/>
      <c r="AC10" s="119"/>
      <c r="AD10" s="119"/>
      <c r="AE10" s="119"/>
      <c r="AF10" s="119"/>
      <c r="AG10" s="119"/>
      <c r="AH10" s="119"/>
      <c r="AI10" s="119"/>
      <c r="AJ10" s="119"/>
      <c r="AK10" s="119"/>
      <c r="AL10" s="119"/>
      <c r="AM10" s="119"/>
      <c r="AN10" s="119"/>
    </row>
    <row r="11" spans="1:40" ht="30" customHeight="1" x14ac:dyDescent="0.25">
      <c r="A11" s="119"/>
      <c r="B11" s="165"/>
      <c r="C11" s="165"/>
      <c r="D11" s="165"/>
      <c r="E11" s="168"/>
      <c r="F11" s="165"/>
      <c r="G11" s="165"/>
      <c r="H11" s="165"/>
      <c r="I11" s="165"/>
      <c r="J11" s="172"/>
      <c r="K11" s="172"/>
      <c r="L11" s="172"/>
      <c r="M11" s="172"/>
      <c r="N11" s="165"/>
      <c r="O11" s="165"/>
      <c r="P11" s="165"/>
      <c r="Q11" s="165"/>
      <c r="R11" s="165"/>
      <c r="S11" s="165"/>
      <c r="T11" s="165"/>
      <c r="U11" s="165"/>
      <c r="V11" s="165"/>
      <c r="W11" s="119"/>
      <c r="X11" s="119"/>
      <c r="Y11" s="119"/>
      <c r="Z11" s="119"/>
      <c r="AA11" s="119"/>
      <c r="AB11" s="119"/>
      <c r="AC11" s="119"/>
      <c r="AD11" s="119"/>
      <c r="AE11" s="119"/>
      <c r="AF11" s="119"/>
      <c r="AG11" s="119"/>
      <c r="AH11" s="119"/>
      <c r="AI11" s="119"/>
      <c r="AJ11" s="119"/>
      <c r="AK11" s="119"/>
      <c r="AL11" s="119"/>
      <c r="AM11" s="119"/>
      <c r="AN11" s="119"/>
    </row>
    <row r="12" spans="1:40" ht="15" customHeight="1" x14ac:dyDescent="0.25">
      <c r="A12" s="119"/>
      <c r="B12" s="53">
        <v>1</v>
      </c>
      <c r="C12" s="53">
        <v>2</v>
      </c>
      <c r="D12" s="53">
        <v>3</v>
      </c>
      <c r="E12" s="53">
        <v>4</v>
      </c>
      <c r="F12" s="53">
        <v>5</v>
      </c>
      <c r="G12" s="53">
        <v>6</v>
      </c>
      <c r="H12" s="53">
        <v>7</v>
      </c>
      <c r="I12" s="54" t="s">
        <v>28</v>
      </c>
      <c r="J12" s="53">
        <v>9</v>
      </c>
      <c r="K12" s="53">
        <v>10</v>
      </c>
      <c r="L12" s="53">
        <v>11</v>
      </c>
      <c r="M12" s="53">
        <v>12</v>
      </c>
      <c r="N12" s="53" t="s">
        <v>29</v>
      </c>
      <c r="O12" s="55">
        <v>14</v>
      </c>
      <c r="P12" s="55">
        <v>15</v>
      </c>
      <c r="Q12" s="55">
        <v>16</v>
      </c>
      <c r="R12" s="55">
        <v>17</v>
      </c>
      <c r="S12" s="55">
        <v>18</v>
      </c>
      <c r="T12" s="55" t="s">
        <v>30</v>
      </c>
      <c r="U12" s="55" t="s">
        <v>31</v>
      </c>
      <c r="V12" s="55">
        <v>21</v>
      </c>
      <c r="W12" s="119"/>
      <c r="X12" s="119"/>
      <c r="Y12" s="119"/>
      <c r="Z12" s="119"/>
      <c r="AA12" s="119"/>
      <c r="AB12" s="119"/>
      <c r="AC12" s="119"/>
      <c r="AD12" s="119"/>
      <c r="AE12" s="119"/>
      <c r="AF12" s="119"/>
      <c r="AG12" s="119"/>
      <c r="AH12" s="119"/>
      <c r="AI12" s="119"/>
      <c r="AJ12" s="119"/>
      <c r="AK12" s="119"/>
      <c r="AL12" s="119"/>
      <c r="AM12" s="119"/>
      <c r="AN12" s="119"/>
    </row>
    <row r="13" spans="1:40" ht="15" customHeight="1" x14ac:dyDescent="0.25">
      <c r="A13" s="119"/>
      <c r="B13" s="132">
        <f>ROW(A1)</f>
        <v>1</v>
      </c>
      <c r="C13" s="83"/>
      <c r="D13" s="83"/>
      <c r="E13" s="84"/>
      <c r="F13" s="76"/>
      <c r="G13" s="84"/>
      <c r="H13" s="83"/>
      <c r="I13" s="85"/>
      <c r="J13" s="85"/>
      <c r="K13" s="85"/>
      <c r="L13" s="110"/>
      <c r="M13" s="66">
        <f t="shared" ref="M13:M15" si="0">(+J13+K13)*L13</f>
        <v>0</v>
      </c>
      <c r="N13" s="66">
        <f>ROUND(J13+K13+M13,2)</f>
        <v>0</v>
      </c>
      <c r="O13" s="66">
        <f t="shared" ref="O13:O15" si="1">ROUND(IF($I$7=0%,0,(IF(G13="Terminuota",(1+$I$7+0.0203)*(J13+K13+M13),(1+$I$7+0.0131)*(J13+K13+M13)))),2)</f>
        <v>0</v>
      </c>
      <c r="P13" s="87"/>
      <c r="Q13" s="88"/>
      <c r="R13" s="65" t="str">
        <f>IF(OR(P13="",Q13=""),"",VLOOKUP(CONCATENATE(P13," dienų darbo savaitė"),'Atostogų išmokų FN'!$A$7:$AH$8,Q13-16)/100)</f>
        <v/>
      </c>
      <c r="S13" s="62">
        <f t="shared" ref="S13:S15" si="2">IF(O13=0,0,ROUND((O13*R13),2))</f>
        <v>0</v>
      </c>
      <c r="T13" s="133">
        <f>SUM(O13+S13)</f>
        <v>0</v>
      </c>
      <c r="U13" s="133">
        <f t="shared" ref="U13:U15" si="3">SUM(F13*I13*T13)</f>
        <v>0</v>
      </c>
      <c r="V13" s="92"/>
      <c r="W13" s="119"/>
      <c r="X13" s="119"/>
      <c r="Y13" s="119"/>
      <c r="Z13" s="119"/>
      <c r="AA13" s="119"/>
      <c r="AB13" s="119"/>
      <c r="AC13" s="119"/>
      <c r="AD13" s="119"/>
      <c r="AE13" s="119"/>
      <c r="AF13" s="119"/>
      <c r="AG13" s="119"/>
      <c r="AH13" s="119"/>
      <c r="AI13" s="119"/>
      <c r="AJ13" s="119"/>
      <c r="AK13" s="119"/>
      <c r="AL13" s="119"/>
      <c r="AM13" s="119"/>
      <c r="AN13" s="119"/>
    </row>
    <row r="14" spans="1:40" x14ac:dyDescent="0.25">
      <c r="A14" s="119"/>
      <c r="B14" s="132">
        <f t="shared" ref="B14:B15" si="4">ROW(A2)</f>
        <v>2</v>
      </c>
      <c r="C14" s="83"/>
      <c r="D14" s="83"/>
      <c r="E14" s="84"/>
      <c r="F14" s="76"/>
      <c r="G14" s="84"/>
      <c r="H14" s="83"/>
      <c r="I14" s="85"/>
      <c r="J14" s="85"/>
      <c r="K14" s="85"/>
      <c r="L14" s="110"/>
      <c r="M14" s="66">
        <f t="shared" si="0"/>
        <v>0</v>
      </c>
      <c r="N14" s="66">
        <f t="shared" ref="N14:N15" si="5">ROUND(J14+K14+M14,2)</f>
        <v>0</v>
      </c>
      <c r="O14" s="66">
        <f t="shared" si="1"/>
        <v>0</v>
      </c>
      <c r="P14" s="87"/>
      <c r="Q14" s="88"/>
      <c r="R14" s="65" t="str">
        <f>IF(OR(P14="",Q14=""),"",VLOOKUP(CONCATENATE(P14," dienų darbo savaitė"),'Atostogų išmokų FN'!$A$7:$AH$8,Q14-16)/100)</f>
        <v/>
      </c>
      <c r="S14" s="62">
        <f t="shared" si="2"/>
        <v>0</v>
      </c>
      <c r="T14" s="133">
        <f t="shared" ref="T14:T15" si="6">SUM(O14+S14)</f>
        <v>0</v>
      </c>
      <c r="U14" s="133">
        <f t="shared" si="3"/>
        <v>0</v>
      </c>
      <c r="V14" s="109"/>
      <c r="W14" s="119"/>
      <c r="X14" s="119"/>
      <c r="Y14" s="119"/>
      <c r="Z14" s="119"/>
      <c r="AA14" s="119"/>
      <c r="AB14" s="119"/>
      <c r="AC14" s="119"/>
      <c r="AD14" s="119"/>
      <c r="AE14" s="119"/>
      <c r="AF14" s="119"/>
      <c r="AG14" s="119"/>
      <c r="AH14" s="119"/>
      <c r="AI14" s="119"/>
      <c r="AJ14" s="119"/>
      <c r="AK14" s="119"/>
      <c r="AL14" s="119"/>
      <c r="AM14" s="119"/>
      <c r="AN14" s="119"/>
    </row>
    <row r="15" spans="1:40" x14ac:dyDescent="0.25">
      <c r="A15" s="119"/>
      <c r="B15" s="132">
        <f t="shared" si="4"/>
        <v>3</v>
      </c>
      <c r="C15" s="83"/>
      <c r="D15" s="83"/>
      <c r="E15" s="84"/>
      <c r="F15" s="76"/>
      <c r="G15" s="84"/>
      <c r="H15" s="83"/>
      <c r="I15" s="85"/>
      <c r="J15" s="85"/>
      <c r="K15" s="85"/>
      <c r="L15" s="110"/>
      <c r="M15" s="66">
        <f t="shared" si="0"/>
        <v>0</v>
      </c>
      <c r="N15" s="66">
        <f t="shared" si="5"/>
        <v>0</v>
      </c>
      <c r="O15" s="66">
        <f t="shared" si="1"/>
        <v>0</v>
      </c>
      <c r="P15" s="87"/>
      <c r="Q15" s="88"/>
      <c r="R15" s="65" t="str">
        <f>IF(OR(P15="",Q15=""),"",VLOOKUP(CONCATENATE(P15," dienų darbo savaitė"),'Atostogų išmokų FN'!$A$7:$AH$8,Q15-16)/100)</f>
        <v/>
      </c>
      <c r="S15" s="62">
        <f t="shared" si="2"/>
        <v>0</v>
      </c>
      <c r="T15" s="133">
        <f t="shared" si="6"/>
        <v>0</v>
      </c>
      <c r="U15" s="133">
        <f t="shared" si="3"/>
        <v>0</v>
      </c>
      <c r="V15" s="93"/>
      <c r="W15" s="119"/>
      <c r="X15" s="119"/>
      <c r="Y15" s="119"/>
      <c r="Z15" s="119"/>
      <c r="AA15" s="119"/>
      <c r="AB15" s="119"/>
      <c r="AC15" s="119"/>
      <c r="AD15" s="119"/>
      <c r="AE15" s="119"/>
      <c r="AF15" s="119"/>
      <c r="AG15" s="119"/>
      <c r="AH15" s="119"/>
      <c r="AI15" s="119"/>
      <c r="AJ15" s="119"/>
      <c r="AK15" s="119"/>
      <c r="AL15" s="119"/>
      <c r="AM15" s="119"/>
      <c r="AN15" s="119"/>
    </row>
    <row r="16" spans="1:40" x14ac:dyDescent="0.25">
      <c r="A16" s="119"/>
      <c r="B16" s="132">
        <f t="shared" ref="B16:B20" si="7">ROW(A4)</f>
        <v>4</v>
      </c>
      <c r="C16" s="83"/>
      <c r="D16" s="83"/>
      <c r="E16" s="84"/>
      <c r="F16" s="76"/>
      <c r="G16" s="84"/>
      <c r="H16" s="83"/>
      <c r="I16" s="85"/>
      <c r="J16" s="85"/>
      <c r="K16" s="85"/>
      <c r="L16" s="110"/>
      <c r="M16" s="66">
        <f t="shared" ref="M16:M20" si="8">(+J16+K16)*L16</f>
        <v>0</v>
      </c>
      <c r="N16" s="66">
        <f t="shared" ref="N16:N20" si="9">ROUND(J16+K16+M16,2)</f>
        <v>0</v>
      </c>
      <c r="O16" s="66">
        <f t="shared" ref="O16:O20" si="10">ROUND(IF($I$7=0%,0,(IF(G16="Terminuota",(1+$I$7+0.0203)*(J16+K16+M16),(1+$I$7+0.0131)*(J16+K16+M16)))),2)</f>
        <v>0</v>
      </c>
      <c r="P16" s="87"/>
      <c r="Q16" s="88"/>
      <c r="R16" s="65" t="str">
        <f>IF(OR(P16="",Q16=""),"",VLOOKUP(CONCATENATE(P16," dienų darbo savaitė"),'Atostogų išmokų FN'!$A$7:$AH$8,Q16-16)/100)</f>
        <v/>
      </c>
      <c r="S16" s="62">
        <f t="shared" ref="S16:S20" si="11">IF(O16=0,0,ROUND((O16*R16),2))</f>
        <v>0</v>
      </c>
      <c r="T16" s="133">
        <f t="shared" ref="T16:T20" si="12">SUM(O16+S16)</f>
        <v>0</v>
      </c>
      <c r="U16" s="133">
        <f t="shared" ref="U16:U20" si="13">SUM(F16*I16*T16)</f>
        <v>0</v>
      </c>
      <c r="V16" s="93"/>
      <c r="W16" s="119"/>
      <c r="X16" s="119"/>
      <c r="Y16" s="119"/>
      <c r="Z16" s="119"/>
      <c r="AA16" s="119"/>
      <c r="AB16" s="119"/>
      <c r="AC16" s="119"/>
      <c r="AD16" s="119"/>
      <c r="AE16" s="119"/>
      <c r="AF16" s="119"/>
      <c r="AG16" s="119"/>
      <c r="AH16" s="119"/>
      <c r="AI16" s="119"/>
      <c r="AJ16" s="119"/>
      <c r="AK16" s="119"/>
      <c r="AL16" s="119"/>
      <c r="AM16" s="119"/>
      <c r="AN16" s="119"/>
    </row>
    <row r="17" spans="1:40" x14ac:dyDescent="0.25">
      <c r="A17" s="119"/>
      <c r="B17" s="132">
        <f t="shared" si="7"/>
        <v>5</v>
      </c>
      <c r="C17" s="83"/>
      <c r="D17" s="83"/>
      <c r="E17" s="84"/>
      <c r="F17" s="76"/>
      <c r="G17" s="84"/>
      <c r="H17" s="83"/>
      <c r="I17" s="85"/>
      <c r="J17" s="85"/>
      <c r="K17" s="85"/>
      <c r="L17" s="110"/>
      <c r="M17" s="66">
        <f t="shared" si="8"/>
        <v>0</v>
      </c>
      <c r="N17" s="66">
        <f t="shared" si="9"/>
        <v>0</v>
      </c>
      <c r="O17" s="66">
        <f t="shared" si="10"/>
        <v>0</v>
      </c>
      <c r="P17" s="87"/>
      <c r="Q17" s="88"/>
      <c r="R17" s="65" t="str">
        <f>IF(OR(P17="",Q17=""),"",VLOOKUP(CONCATENATE(P17," dienų darbo savaitė"),'Atostogų išmokų FN'!$A$7:$AH$8,Q17-16)/100)</f>
        <v/>
      </c>
      <c r="S17" s="62">
        <f t="shared" si="11"/>
        <v>0</v>
      </c>
      <c r="T17" s="133">
        <f t="shared" si="12"/>
        <v>0</v>
      </c>
      <c r="U17" s="133">
        <f t="shared" si="13"/>
        <v>0</v>
      </c>
      <c r="V17" s="93"/>
      <c r="W17" s="119"/>
      <c r="X17" s="119"/>
      <c r="Y17" s="119"/>
      <c r="Z17" s="119"/>
      <c r="AA17" s="119"/>
      <c r="AB17" s="119"/>
      <c r="AC17" s="119"/>
      <c r="AD17" s="119"/>
      <c r="AE17" s="119"/>
      <c r="AF17" s="119"/>
      <c r="AG17" s="119"/>
      <c r="AH17" s="119"/>
      <c r="AI17" s="119"/>
      <c r="AJ17" s="119"/>
      <c r="AK17" s="119"/>
      <c r="AL17" s="119"/>
      <c r="AM17" s="119"/>
      <c r="AN17" s="119"/>
    </row>
    <row r="18" spans="1:40" x14ac:dyDescent="0.25">
      <c r="A18" s="119"/>
      <c r="B18" s="132">
        <f t="shared" si="7"/>
        <v>6</v>
      </c>
      <c r="C18" s="83"/>
      <c r="D18" s="83"/>
      <c r="E18" s="84"/>
      <c r="F18" s="76"/>
      <c r="G18" s="84"/>
      <c r="H18" s="83"/>
      <c r="I18" s="85"/>
      <c r="J18" s="85"/>
      <c r="K18" s="85"/>
      <c r="L18" s="110"/>
      <c r="M18" s="66">
        <f t="shared" si="8"/>
        <v>0</v>
      </c>
      <c r="N18" s="66">
        <f t="shared" si="9"/>
        <v>0</v>
      </c>
      <c r="O18" s="66">
        <f t="shared" si="10"/>
        <v>0</v>
      </c>
      <c r="P18" s="87"/>
      <c r="Q18" s="88"/>
      <c r="R18" s="65" t="str">
        <f>IF(OR(P18="",Q18=""),"",VLOOKUP(CONCATENATE(P18," dienų darbo savaitė"),'Atostogų išmokų FN'!$A$7:$AH$8,Q18-16)/100)</f>
        <v/>
      </c>
      <c r="S18" s="62">
        <f t="shared" si="11"/>
        <v>0</v>
      </c>
      <c r="T18" s="133">
        <f t="shared" si="12"/>
        <v>0</v>
      </c>
      <c r="U18" s="133">
        <f t="shared" si="13"/>
        <v>0</v>
      </c>
      <c r="V18" s="93"/>
      <c r="W18" s="119"/>
      <c r="X18" s="119"/>
      <c r="Y18" s="119"/>
      <c r="Z18" s="119"/>
      <c r="AA18" s="119"/>
      <c r="AB18" s="119"/>
      <c r="AC18" s="119"/>
      <c r="AD18" s="119"/>
      <c r="AE18" s="119"/>
      <c r="AF18" s="119"/>
      <c r="AG18" s="119"/>
      <c r="AH18" s="119"/>
      <c r="AI18" s="119"/>
      <c r="AJ18" s="119"/>
      <c r="AK18" s="119"/>
      <c r="AL18" s="119"/>
      <c r="AM18" s="119"/>
      <c r="AN18" s="119"/>
    </row>
    <row r="19" spans="1:40" x14ac:dyDescent="0.25">
      <c r="A19" s="119"/>
      <c r="B19" s="132">
        <f t="shared" si="7"/>
        <v>7</v>
      </c>
      <c r="C19" s="83"/>
      <c r="D19" s="83"/>
      <c r="E19" s="84"/>
      <c r="F19" s="76"/>
      <c r="G19" s="84"/>
      <c r="H19" s="83"/>
      <c r="I19" s="85"/>
      <c r="J19" s="85"/>
      <c r="K19" s="85"/>
      <c r="L19" s="110"/>
      <c r="M19" s="66">
        <f t="shared" si="8"/>
        <v>0</v>
      </c>
      <c r="N19" s="66">
        <f t="shared" si="9"/>
        <v>0</v>
      </c>
      <c r="O19" s="66">
        <f t="shared" si="10"/>
        <v>0</v>
      </c>
      <c r="P19" s="87"/>
      <c r="Q19" s="88"/>
      <c r="R19" s="65" t="str">
        <f>IF(OR(P19="",Q19=""),"",VLOOKUP(CONCATENATE(P19," dienų darbo savaitė"),'Atostogų išmokų FN'!$A$7:$AH$8,Q19-16)/100)</f>
        <v/>
      </c>
      <c r="S19" s="62">
        <f t="shared" si="11"/>
        <v>0</v>
      </c>
      <c r="T19" s="133">
        <f t="shared" si="12"/>
        <v>0</v>
      </c>
      <c r="U19" s="133">
        <f t="shared" si="13"/>
        <v>0</v>
      </c>
      <c r="V19" s="93"/>
      <c r="W19" s="119"/>
      <c r="X19" s="119"/>
      <c r="Y19" s="119"/>
      <c r="Z19" s="119"/>
      <c r="AA19" s="119"/>
      <c r="AB19" s="119"/>
      <c r="AC19" s="119"/>
      <c r="AD19" s="119"/>
      <c r="AE19" s="119"/>
      <c r="AF19" s="119"/>
      <c r="AG19" s="119"/>
      <c r="AH19" s="119"/>
      <c r="AI19" s="119"/>
      <c r="AJ19" s="119"/>
      <c r="AK19" s="119"/>
      <c r="AL19" s="119"/>
      <c r="AM19" s="119"/>
      <c r="AN19" s="119"/>
    </row>
    <row r="20" spans="1:40" x14ac:dyDescent="0.25">
      <c r="A20" s="119"/>
      <c r="B20" s="132">
        <f t="shared" si="7"/>
        <v>8</v>
      </c>
      <c r="C20" s="83"/>
      <c r="D20" s="83"/>
      <c r="E20" s="84"/>
      <c r="F20" s="76"/>
      <c r="G20" s="84"/>
      <c r="H20" s="83"/>
      <c r="I20" s="85"/>
      <c r="J20" s="85"/>
      <c r="K20" s="85"/>
      <c r="L20" s="110"/>
      <c r="M20" s="66">
        <f t="shared" si="8"/>
        <v>0</v>
      </c>
      <c r="N20" s="66">
        <f t="shared" si="9"/>
        <v>0</v>
      </c>
      <c r="O20" s="66">
        <f t="shared" si="10"/>
        <v>0</v>
      </c>
      <c r="P20" s="87"/>
      <c r="Q20" s="88"/>
      <c r="R20" s="65" t="str">
        <f>IF(OR(P20="",Q20=""),"",VLOOKUP(CONCATENATE(P20," dienų darbo savaitė"),'Atostogų išmokų FN'!$A$7:$AH$8,Q20-16)/100)</f>
        <v/>
      </c>
      <c r="S20" s="62">
        <f t="shared" si="11"/>
        <v>0</v>
      </c>
      <c r="T20" s="133">
        <f t="shared" si="12"/>
        <v>0</v>
      </c>
      <c r="U20" s="133">
        <f t="shared" si="13"/>
        <v>0</v>
      </c>
      <c r="V20" s="93"/>
      <c r="W20" s="119"/>
      <c r="X20" s="119"/>
      <c r="Y20" s="119"/>
      <c r="Z20" s="119"/>
      <c r="AA20" s="119"/>
      <c r="AB20" s="119"/>
      <c r="AC20" s="119"/>
      <c r="AD20" s="119"/>
      <c r="AE20" s="119"/>
      <c r="AF20" s="119"/>
      <c r="AG20" s="119"/>
      <c r="AH20" s="119"/>
      <c r="AI20" s="119"/>
      <c r="AJ20" s="119"/>
      <c r="AK20" s="119"/>
      <c r="AL20" s="119"/>
      <c r="AM20" s="119"/>
      <c r="AN20" s="119"/>
    </row>
    <row r="21" spans="1:40" x14ac:dyDescent="0.25">
      <c r="A21" s="119"/>
      <c r="B21" s="132">
        <f t="shared" ref="B21:B22" si="14">ROW(A9)</f>
        <v>9</v>
      </c>
      <c r="C21" s="83"/>
      <c r="D21" s="83"/>
      <c r="E21" s="84"/>
      <c r="F21" s="76"/>
      <c r="G21" s="84"/>
      <c r="H21" s="83"/>
      <c r="I21" s="85"/>
      <c r="J21" s="85"/>
      <c r="K21" s="85"/>
      <c r="L21" s="110"/>
      <c r="M21" s="66">
        <f t="shared" ref="M21:M22" si="15">(+J21+K21)*L21</f>
        <v>0</v>
      </c>
      <c r="N21" s="66">
        <f t="shared" ref="N21:N22" si="16">ROUND(J21+K21+M21,2)</f>
        <v>0</v>
      </c>
      <c r="O21" s="66">
        <f t="shared" ref="O21:O22" si="17">ROUND(IF($I$7=0%,0,(IF(G21="Terminuota",(1+$I$7+0.0203)*(J21+K21+M21),(1+$I$7+0.0131)*(J21+K21+M21)))),2)</f>
        <v>0</v>
      </c>
      <c r="P21" s="87"/>
      <c r="Q21" s="88"/>
      <c r="R21" s="65" t="str">
        <f>IF(OR(P21="",Q21=""),"",VLOOKUP(CONCATENATE(P21," dienų darbo savaitė"),'Atostogų išmokų FN'!$A$7:$AH$8,Q21-16)/100)</f>
        <v/>
      </c>
      <c r="S21" s="62">
        <f t="shared" ref="S21:S22" si="18">IF(O21=0,0,ROUND((O21*R21),2))</f>
        <v>0</v>
      </c>
      <c r="T21" s="133">
        <f t="shared" ref="T21:T22" si="19">SUM(O21+S21)</f>
        <v>0</v>
      </c>
      <c r="U21" s="133">
        <f t="shared" ref="U21:U22" si="20">SUM(F21*I21*T21)</f>
        <v>0</v>
      </c>
      <c r="V21" s="93"/>
      <c r="W21" s="119"/>
      <c r="X21" s="119"/>
      <c r="Y21" s="119"/>
      <c r="Z21" s="119"/>
      <c r="AA21" s="119"/>
      <c r="AB21" s="119"/>
      <c r="AC21" s="119"/>
      <c r="AD21" s="119"/>
      <c r="AE21" s="119"/>
      <c r="AF21" s="119"/>
      <c r="AG21" s="119"/>
      <c r="AH21" s="119"/>
      <c r="AI21" s="119"/>
      <c r="AJ21" s="119"/>
      <c r="AK21" s="119"/>
      <c r="AL21" s="119"/>
      <c r="AM21" s="119"/>
      <c r="AN21" s="119"/>
    </row>
    <row r="22" spans="1:40" x14ac:dyDescent="0.25">
      <c r="A22" s="119"/>
      <c r="B22" s="132">
        <f t="shared" si="14"/>
        <v>10</v>
      </c>
      <c r="C22" s="83"/>
      <c r="D22" s="83"/>
      <c r="E22" s="84"/>
      <c r="F22" s="76"/>
      <c r="G22" s="84"/>
      <c r="H22" s="83"/>
      <c r="I22" s="85"/>
      <c r="J22" s="85"/>
      <c r="K22" s="85"/>
      <c r="L22" s="110"/>
      <c r="M22" s="66">
        <f t="shared" si="15"/>
        <v>0</v>
      </c>
      <c r="N22" s="66">
        <f t="shared" si="16"/>
        <v>0</v>
      </c>
      <c r="O22" s="66">
        <f t="shared" si="17"/>
        <v>0</v>
      </c>
      <c r="P22" s="87"/>
      <c r="Q22" s="88"/>
      <c r="R22" s="65" t="str">
        <f>IF(OR(P22="",Q22=""),"",VLOOKUP(CONCATENATE(P22," dienų darbo savaitė"),'Atostogų išmokų FN'!$A$7:$AH$8,Q22-16)/100)</f>
        <v/>
      </c>
      <c r="S22" s="62">
        <f t="shared" si="18"/>
        <v>0</v>
      </c>
      <c r="T22" s="133">
        <f t="shared" si="19"/>
        <v>0</v>
      </c>
      <c r="U22" s="133">
        <f t="shared" si="20"/>
        <v>0</v>
      </c>
      <c r="V22" s="93"/>
      <c r="W22" s="119"/>
      <c r="X22" s="119"/>
      <c r="Y22" s="119"/>
      <c r="Z22" s="119"/>
      <c r="AA22" s="119"/>
      <c r="AB22" s="119"/>
      <c r="AC22" s="119"/>
      <c r="AD22" s="119"/>
      <c r="AE22" s="119"/>
      <c r="AF22" s="119"/>
      <c r="AG22" s="119"/>
      <c r="AH22" s="119"/>
      <c r="AI22" s="119"/>
      <c r="AJ22" s="119"/>
      <c r="AK22" s="119"/>
      <c r="AL22" s="119"/>
      <c r="AM22" s="119"/>
      <c r="AN22" s="119"/>
    </row>
    <row r="23" spans="1:40" x14ac:dyDescent="0.25">
      <c r="A23" s="119"/>
      <c r="B23" s="48" t="s">
        <v>32</v>
      </c>
      <c r="C23" s="49"/>
      <c r="D23" s="49"/>
      <c r="E23" s="49"/>
      <c r="F23" s="49"/>
      <c r="G23" s="49"/>
      <c r="H23" s="47"/>
      <c r="I23" s="47">
        <f ca="1">SUBTOTAL(9, INDIRECT(ADDRESS(13, COLUMN()) &amp; ":" &amp; ADDRESS(ROW() - 1, COLUMN())))</f>
        <v>0</v>
      </c>
      <c r="J23" s="47">
        <f ca="1">SUBTOTAL(9, INDIRECT(ADDRESS(13, COLUMN()) &amp; ":" &amp; ADDRESS(ROW() - 1, COLUMN())))</f>
        <v>0</v>
      </c>
      <c r="K23" s="47">
        <f ca="1">SUBTOTAL(9, INDIRECT(ADDRESS(13, COLUMN()) &amp; ":" &amp; ADDRESS(ROW() - 1, COLUMN())))</f>
        <v>0</v>
      </c>
      <c r="L23" s="47"/>
      <c r="M23" s="47">
        <f ca="1">SUBTOTAL(9, INDIRECT(ADDRESS(13, COLUMN()) &amp; ":" &amp; ADDRESS(ROW() - 1, COLUMN())))</f>
        <v>0</v>
      </c>
      <c r="N23" s="47">
        <f ca="1">SUBTOTAL(9, INDIRECT(ADDRESS(13, COLUMN()) &amp; ":" &amp; ADDRESS(ROW() - 1, COLUMN())))</f>
        <v>0</v>
      </c>
      <c r="O23" s="47">
        <f ca="1">SUBTOTAL(9, INDIRECT(ADDRESS(13, COLUMN()) &amp; ":" &amp; ADDRESS(ROW() - 1, COLUMN())))</f>
        <v>0</v>
      </c>
      <c r="P23" s="47"/>
      <c r="Q23" s="47"/>
      <c r="R23" s="47"/>
      <c r="S23" s="47">
        <f ca="1">SUBTOTAL(9, INDIRECT(ADDRESS(13, COLUMN()) &amp; ":" &amp; ADDRESS(ROW() - 1, COLUMN())))</f>
        <v>0</v>
      </c>
      <c r="T23" s="47"/>
      <c r="U23" s="47">
        <f ca="1">SUBTOTAL(9, INDIRECT(ADDRESS(13, COLUMN()) &amp; ":" &amp; ADDRESS(ROW() - 1, COLUMN())))</f>
        <v>0</v>
      </c>
      <c r="V23" s="47"/>
      <c r="W23" s="119"/>
      <c r="X23" s="119"/>
      <c r="Y23" s="119"/>
      <c r="Z23" s="119"/>
      <c r="AA23" s="119"/>
      <c r="AB23" s="119"/>
      <c r="AC23" s="119"/>
      <c r="AD23" s="119"/>
      <c r="AE23" s="119"/>
      <c r="AF23" s="119"/>
      <c r="AG23" s="119"/>
      <c r="AH23" s="119"/>
      <c r="AI23" s="119"/>
      <c r="AJ23" s="119"/>
      <c r="AK23" s="119"/>
      <c r="AL23" s="119"/>
      <c r="AM23" s="119"/>
      <c r="AN23" s="119"/>
    </row>
    <row r="24" spans="1:40" s="136" customFormat="1" x14ac:dyDescent="0.25">
      <c r="A24" s="119"/>
      <c r="B24" s="134"/>
      <c r="C24" s="134"/>
      <c r="D24" s="134"/>
      <c r="E24" s="134"/>
      <c r="F24" s="134"/>
      <c r="G24" s="134"/>
      <c r="H24" s="135"/>
      <c r="I24" s="135"/>
      <c r="J24" s="135"/>
      <c r="K24" s="135"/>
      <c r="L24" s="135"/>
      <c r="M24" s="135"/>
      <c r="N24" s="135"/>
      <c r="O24" s="135"/>
      <c r="P24" s="135"/>
      <c r="Q24" s="135"/>
      <c r="R24" s="135"/>
      <c r="S24" s="135"/>
      <c r="T24" s="135"/>
      <c r="U24" s="135"/>
      <c r="V24" s="135"/>
      <c r="W24" s="119"/>
      <c r="X24" s="119"/>
      <c r="Y24" s="119"/>
      <c r="Z24" s="119"/>
      <c r="AA24" s="119"/>
      <c r="AB24" s="119"/>
      <c r="AC24" s="119"/>
      <c r="AD24" s="119"/>
      <c r="AE24" s="119"/>
      <c r="AF24" s="119"/>
      <c r="AG24" s="119"/>
      <c r="AH24" s="119"/>
      <c r="AI24" s="119"/>
      <c r="AJ24" s="119"/>
      <c r="AK24" s="119"/>
      <c r="AL24" s="119"/>
      <c r="AM24" s="119"/>
      <c r="AN24" s="119"/>
    </row>
    <row r="25" spans="1:40" ht="19.5" customHeight="1" x14ac:dyDescent="0.25">
      <c r="A25" s="119"/>
      <c r="B25" s="137" t="s">
        <v>33</v>
      </c>
      <c r="C25" s="138"/>
      <c r="D25" s="138"/>
      <c r="E25" s="134"/>
      <c r="F25" s="134"/>
      <c r="G25" s="134"/>
      <c r="H25" s="134"/>
      <c r="I25" s="139"/>
      <c r="J25" s="138"/>
      <c r="K25" s="139"/>
      <c r="L25" s="138"/>
      <c r="M25" s="138"/>
      <c r="N25" s="138"/>
      <c r="O25" s="138"/>
      <c r="P25" s="139"/>
      <c r="Q25" s="134"/>
      <c r="R25" s="134"/>
      <c r="S25" s="134"/>
      <c r="T25" s="134"/>
      <c r="U25" s="134"/>
      <c r="V25" s="119"/>
      <c r="W25" s="119"/>
      <c r="X25" s="119"/>
      <c r="Y25" s="119"/>
      <c r="Z25" s="119"/>
      <c r="AA25" s="119"/>
      <c r="AB25" s="119"/>
      <c r="AC25" s="119"/>
      <c r="AD25" s="119"/>
      <c r="AE25" s="119"/>
      <c r="AF25" s="119"/>
      <c r="AG25" s="119"/>
      <c r="AH25" s="119"/>
      <c r="AI25" s="119"/>
      <c r="AJ25" s="119"/>
      <c r="AK25" s="119"/>
      <c r="AL25" s="119"/>
      <c r="AM25" s="119"/>
      <c r="AN25" s="119"/>
    </row>
    <row r="26" spans="1:40" ht="19.5" customHeight="1" x14ac:dyDescent="0.25">
      <c r="A26" s="119"/>
      <c r="B26" s="137" t="s">
        <v>34</v>
      </c>
      <c r="C26" s="138"/>
      <c r="D26" s="138"/>
      <c r="E26" s="134"/>
      <c r="F26" s="134"/>
      <c r="G26" s="134"/>
      <c r="H26" s="134"/>
      <c r="I26" s="139"/>
      <c r="J26" s="138"/>
      <c r="K26" s="139"/>
      <c r="L26" s="138"/>
      <c r="M26" s="138"/>
      <c r="N26" s="138"/>
      <c r="O26" s="138"/>
      <c r="P26" s="139"/>
      <c r="Q26" s="134"/>
      <c r="R26" s="134"/>
      <c r="S26" s="134"/>
      <c r="T26" s="134"/>
      <c r="U26" s="134"/>
      <c r="V26" s="119"/>
      <c r="W26" s="119"/>
      <c r="X26" s="119"/>
      <c r="Y26" s="119"/>
      <c r="Z26" s="119"/>
      <c r="AA26" s="119"/>
      <c r="AB26" s="119"/>
      <c r="AC26" s="119"/>
      <c r="AD26" s="119"/>
      <c r="AE26" s="119"/>
      <c r="AF26" s="119"/>
      <c r="AG26" s="119"/>
      <c r="AH26" s="119"/>
      <c r="AI26" s="119"/>
      <c r="AJ26" s="119"/>
      <c r="AK26" s="119"/>
      <c r="AL26" s="119"/>
      <c r="AM26" s="119"/>
      <c r="AN26" s="119"/>
    </row>
    <row r="27" spans="1:40" ht="18.75" customHeight="1" x14ac:dyDescent="0.25">
      <c r="A27" s="119"/>
      <c r="B27" s="137" t="s">
        <v>35</v>
      </c>
      <c r="C27" s="138"/>
      <c r="D27" s="138"/>
      <c r="E27" s="134"/>
      <c r="F27" s="134"/>
      <c r="G27" s="134"/>
      <c r="H27" s="134"/>
      <c r="I27" s="139"/>
      <c r="J27" s="138"/>
      <c r="K27" s="139"/>
      <c r="L27" s="138"/>
      <c r="M27" s="138"/>
      <c r="N27" s="138"/>
      <c r="O27" s="138"/>
      <c r="P27" s="139"/>
      <c r="Q27" s="134"/>
      <c r="R27" s="134"/>
      <c r="S27" s="134"/>
      <c r="T27" s="134"/>
      <c r="U27" s="134"/>
      <c r="V27" s="119"/>
      <c r="W27" s="119"/>
      <c r="X27" s="119"/>
      <c r="Y27" s="119"/>
      <c r="Z27" s="119"/>
      <c r="AA27" s="119"/>
      <c r="AB27" s="119"/>
      <c r="AC27" s="119"/>
      <c r="AD27" s="119"/>
      <c r="AE27" s="119"/>
      <c r="AF27" s="119"/>
      <c r="AG27" s="119"/>
      <c r="AH27" s="119"/>
      <c r="AI27" s="119"/>
      <c r="AJ27" s="119"/>
      <c r="AK27" s="119"/>
      <c r="AL27" s="119"/>
      <c r="AM27" s="119"/>
      <c r="AN27" s="119"/>
    </row>
    <row r="28" spans="1:40" ht="14.4" customHeight="1" x14ac:dyDescent="0.25">
      <c r="A28" s="119"/>
      <c r="B28" s="169" t="s">
        <v>36</v>
      </c>
      <c r="C28" s="169"/>
      <c r="D28" s="169"/>
      <c r="E28" s="169"/>
      <c r="F28" s="169"/>
      <c r="G28" s="169"/>
      <c r="H28" s="134"/>
      <c r="I28" s="139"/>
      <c r="J28" s="138"/>
      <c r="K28" s="139"/>
      <c r="L28" s="138"/>
      <c r="M28" s="138"/>
      <c r="N28" s="138"/>
      <c r="O28" s="138"/>
      <c r="P28" s="139"/>
      <c r="Q28" s="134"/>
      <c r="R28" s="134"/>
      <c r="S28" s="134"/>
      <c r="T28" s="134"/>
      <c r="U28" s="134"/>
      <c r="V28" s="119"/>
      <c r="W28" s="119"/>
      <c r="X28" s="119"/>
      <c r="Y28" s="119"/>
      <c r="Z28" s="119"/>
      <c r="AA28" s="119"/>
      <c r="AB28" s="119"/>
      <c r="AC28" s="119"/>
      <c r="AD28" s="119"/>
      <c r="AE28" s="119"/>
      <c r="AF28" s="119"/>
      <c r="AG28" s="119"/>
      <c r="AH28" s="119"/>
      <c r="AI28" s="119"/>
      <c r="AJ28" s="119"/>
      <c r="AK28" s="119"/>
      <c r="AL28" s="119"/>
      <c r="AM28" s="119"/>
      <c r="AN28" s="119"/>
    </row>
    <row r="29" spans="1:40" ht="33" customHeight="1" x14ac:dyDescent="0.25">
      <c r="A29" s="119"/>
      <c r="B29" s="160" t="s">
        <v>37</v>
      </c>
      <c r="C29" s="160"/>
      <c r="D29" s="160"/>
      <c r="E29" s="160"/>
      <c r="F29" s="160"/>
      <c r="G29" s="160"/>
      <c r="H29" s="160"/>
      <c r="I29" s="160"/>
      <c r="J29" s="160"/>
      <c r="K29" s="160"/>
      <c r="L29" s="160"/>
      <c r="M29" s="160"/>
      <c r="N29" s="160"/>
      <c r="O29" s="160"/>
      <c r="P29" s="160"/>
      <c r="Q29" s="160"/>
      <c r="R29" s="160"/>
      <c r="S29" s="134"/>
      <c r="T29" s="134"/>
      <c r="U29" s="134"/>
      <c r="V29" s="119"/>
      <c r="W29" s="119"/>
      <c r="X29" s="119"/>
      <c r="Y29" s="119"/>
      <c r="Z29" s="119"/>
      <c r="AA29" s="119"/>
      <c r="AB29" s="119"/>
      <c r="AC29" s="119"/>
      <c r="AD29" s="119"/>
      <c r="AE29" s="119"/>
      <c r="AF29" s="119"/>
      <c r="AG29" s="119"/>
      <c r="AH29" s="119"/>
      <c r="AI29" s="119"/>
      <c r="AJ29" s="119"/>
      <c r="AK29" s="119"/>
      <c r="AL29" s="119"/>
      <c r="AM29" s="119"/>
      <c r="AN29" s="119"/>
    </row>
    <row r="30" spans="1:40" ht="16.5" customHeight="1" x14ac:dyDescent="0.25">
      <c r="A30" s="119"/>
      <c r="B30" s="159" t="s">
        <v>38</v>
      </c>
      <c r="C30" s="160"/>
      <c r="D30" s="160"/>
      <c r="E30" s="160"/>
      <c r="F30" s="160"/>
      <c r="G30" s="160"/>
      <c r="H30" s="160"/>
      <c r="I30" s="160"/>
      <c r="J30" s="160"/>
      <c r="K30" s="160"/>
      <c r="L30" s="160"/>
      <c r="M30" s="160"/>
      <c r="N30" s="160"/>
      <c r="O30" s="160"/>
      <c r="P30" s="160"/>
      <c r="Q30" s="160"/>
      <c r="R30" s="160"/>
      <c r="S30" s="134"/>
      <c r="T30" s="134"/>
      <c r="U30" s="134"/>
      <c r="V30" s="119"/>
      <c r="W30" s="119"/>
      <c r="X30" s="119"/>
      <c r="Y30" s="119"/>
      <c r="Z30" s="119"/>
      <c r="AA30" s="119"/>
      <c r="AB30" s="119"/>
      <c r="AC30" s="119"/>
      <c r="AD30" s="119"/>
      <c r="AE30" s="119"/>
      <c r="AF30" s="119"/>
      <c r="AG30" s="119"/>
      <c r="AH30" s="119"/>
      <c r="AI30" s="119"/>
      <c r="AJ30" s="119"/>
      <c r="AK30" s="119"/>
      <c r="AL30" s="119"/>
      <c r="AM30" s="119"/>
      <c r="AN30" s="119"/>
    </row>
    <row r="31" spans="1:40" s="44" customFormat="1" ht="17.25" customHeight="1" x14ac:dyDescent="0.25">
      <c r="A31" s="141"/>
      <c r="B31" s="160" t="s">
        <v>39</v>
      </c>
      <c r="C31" s="160"/>
      <c r="D31" s="160"/>
      <c r="E31" s="160"/>
      <c r="F31" s="160"/>
      <c r="G31" s="160"/>
      <c r="H31" s="160"/>
      <c r="I31" s="160"/>
      <c r="J31" s="160"/>
      <c r="K31" s="160"/>
      <c r="L31" s="160"/>
      <c r="M31" s="160"/>
      <c r="N31" s="160"/>
      <c r="O31" s="160"/>
      <c r="P31" s="160"/>
      <c r="Q31" s="160"/>
      <c r="R31" s="160"/>
      <c r="S31" s="142"/>
      <c r="T31" s="142"/>
      <c r="U31" s="142"/>
      <c r="V31" s="141"/>
      <c r="W31" s="141"/>
      <c r="X31" s="141"/>
      <c r="Y31" s="141"/>
      <c r="Z31" s="141"/>
      <c r="AA31" s="141"/>
      <c r="AB31" s="141"/>
      <c r="AC31" s="141"/>
      <c r="AD31" s="141"/>
      <c r="AE31" s="141"/>
      <c r="AF31" s="141"/>
      <c r="AG31" s="141"/>
      <c r="AH31" s="141"/>
      <c r="AI31" s="141"/>
      <c r="AJ31" s="141"/>
      <c r="AK31" s="141"/>
      <c r="AL31" s="141"/>
      <c r="AM31" s="141"/>
      <c r="AN31" s="141"/>
    </row>
    <row r="32" spans="1:40" ht="15.6" x14ac:dyDescent="0.25">
      <c r="A32" s="119"/>
      <c r="B32" s="159" t="s">
        <v>40</v>
      </c>
      <c r="C32" s="160"/>
      <c r="D32" s="160"/>
      <c r="E32" s="160"/>
      <c r="F32" s="160"/>
      <c r="G32" s="160"/>
      <c r="H32" s="160"/>
      <c r="I32" s="160"/>
      <c r="J32" s="160"/>
      <c r="K32" s="160"/>
      <c r="L32" s="160"/>
      <c r="M32" s="160"/>
      <c r="N32" s="160"/>
      <c r="O32" s="160"/>
      <c r="P32" s="160"/>
      <c r="Q32" s="160"/>
      <c r="R32" s="160"/>
      <c r="S32" s="119"/>
      <c r="T32" s="119"/>
      <c r="U32" s="119"/>
      <c r="V32" s="119"/>
      <c r="W32" s="119"/>
      <c r="X32" s="119"/>
      <c r="Y32" s="119"/>
      <c r="Z32" s="119"/>
      <c r="AA32" s="119"/>
      <c r="AB32" s="119"/>
      <c r="AC32" s="119"/>
      <c r="AD32" s="119"/>
      <c r="AE32" s="119"/>
      <c r="AF32" s="119"/>
      <c r="AG32" s="119"/>
      <c r="AH32" s="119"/>
      <c r="AI32" s="119"/>
      <c r="AJ32" s="119"/>
      <c r="AK32" s="119"/>
      <c r="AL32" s="119"/>
      <c r="AM32" s="119"/>
      <c r="AN32" s="119"/>
    </row>
    <row r="33" spans="1:256" s="46" customFormat="1" ht="15.9" customHeight="1" x14ac:dyDescent="0.3">
      <c r="A33" s="143"/>
      <c r="B33" s="160" t="s">
        <v>41</v>
      </c>
      <c r="C33" s="160"/>
      <c r="D33" s="160"/>
      <c r="E33" s="160"/>
      <c r="F33" s="160"/>
      <c r="G33" s="160"/>
      <c r="H33" s="160"/>
      <c r="I33" s="160"/>
      <c r="J33" s="160"/>
      <c r="K33" s="160"/>
      <c r="L33" s="160"/>
      <c r="M33" s="160"/>
      <c r="N33" s="160"/>
      <c r="O33" s="160"/>
      <c r="P33" s="160"/>
      <c r="Q33" s="160"/>
      <c r="R33" s="160"/>
      <c r="S33" s="144"/>
      <c r="T33" s="144"/>
      <c r="U33" s="144"/>
      <c r="V33" s="144"/>
      <c r="W33" s="119"/>
      <c r="X33" s="119"/>
      <c r="Y33" s="119"/>
      <c r="Z33" s="119"/>
      <c r="AA33" s="119"/>
      <c r="AB33" s="119"/>
      <c r="AC33" s="119"/>
      <c r="AD33" s="119"/>
      <c r="AE33" s="119"/>
      <c r="AF33" s="119"/>
      <c r="AG33" s="119"/>
      <c r="AH33" s="119"/>
      <c r="AI33" s="119"/>
      <c r="AJ33" s="119"/>
      <c r="AK33" s="119"/>
      <c r="AL33" s="119"/>
      <c r="AM33" s="119"/>
      <c r="AN33" s="119"/>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row>
    <row r="34" spans="1:256" s="46" customFormat="1" ht="14.25" customHeight="1" x14ac:dyDescent="0.3">
      <c r="A34" s="143"/>
      <c r="B34" s="159" t="s">
        <v>42</v>
      </c>
      <c r="C34" s="159"/>
      <c r="D34" s="159"/>
      <c r="E34" s="159"/>
      <c r="F34" s="159"/>
      <c r="G34" s="159"/>
      <c r="H34" s="159"/>
      <c r="I34" s="159"/>
      <c r="J34" s="159"/>
      <c r="K34" s="159"/>
      <c r="L34" s="159"/>
      <c r="M34" s="159"/>
      <c r="N34" s="159"/>
      <c r="O34" s="159"/>
      <c r="P34" s="159"/>
      <c r="Q34" s="140"/>
      <c r="R34" s="140"/>
      <c r="S34" s="144"/>
      <c r="T34" s="144"/>
      <c r="U34" s="144"/>
      <c r="V34" s="144"/>
      <c r="W34" s="119"/>
      <c r="X34" s="119"/>
      <c r="Y34" s="119"/>
      <c r="Z34" s="119"/>
      <c r="AA34" s="119"/>
      <c r="AB34" s="119"/>
      <c r="AC34" s="119"/>
      <c r="AD34" s="119"/>
      <c r="AE34" s="119"/>
      <c r="AF34" s="119"/>
      <c r="AG34" s="119"/>
      <c r="AH34" s="119"/>
      <c r="AI34" s="119"/>
      <c r="AJ34" s="119"/>
      <c r="AK34" s="119"/>
      <c r="AL34" s="119"/>
      <c r="AM34" s="119"/>
      <c r="AN34" s="119"/>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row>
    <row r="35" spans="1:256" ht="27" customHeight="1" x14ac:dyDescent="0.25">
      <c r="A35" s="137"/>
      <c r="B35" s="137" t="s">
        <v>43</v>
      </c>
      <c r="C35" s="137"/>
      <c r="D35" s="137"/>
      <c r="E35" s="137"/>
      <c r="F35" s="137"/>
      <c r="G35" s="137"/>
      <c r="H35" s="137"/>
      <c r="I35" s="137"/>
      <c r="J35" s="137"/>
      <c r="K35" s="137"/>
      <c r="L35" s="137"/>
      <c r="M35" s="137"/>
      <c r="N35" s="137"/>
      <c r="O35" s="137"/>
      <c r="P35" s="137"/>
      <c r="Q35" s="137"/>
      <c r="R35" s="137"/>
      <c r="S35" s="137"/>
      <c r="T35" s="137"/>
      <c r="U35" s="119"/>
      <c r="V35" s="119"/>
      <c r="W35" s="119"/>
      <c r="X35" s="119"/>
      <c r="Y35" s="119"/>
      <c r="Z35" s="119"/>
      <c r="AA35" s="119"/>
      <c r="AB35" s="119"/>
      <c r="AC35" s="119"/>
      <c r="AD35" s="119"/>
      <c r="AE35" s="119"/>
      <c r="AF35" s="119"/>
      <c r="AG35" s="119"/>
      <c r="AH35" s="119"/>
      <c r="AI35" s="119"/>
      <c r="AJ35" s="119"/>
      <c r="AK35" s="119"/>
      <c r="AL35" s="119"/>
      <c r="AM35" s="119"/>
      <c r="AN35" s="119"/>
    </row>
    <row r="36" spans="1:256" ht="14.7" customHeight="1" x14ac:dyDescent="0.25">
      <c r="A36" s="119"/>
      <c r="B36" s="145"/>
      <c r="C36" s="145"/>
      <c r="D36" s="145"/>
      <c r="E36" s="161"/>
      <c r="F36" s="161"/>
      <c r="G36" s="161"/>
      <c r="H36" s="161"/>
      <c r="I36" s="161"/>
      <c r="J36" s="119"/>
      <c r="K36" s="119"/>
      <c r="L36" s="119"/>
      <c r="M36" s="119"/>
      <c r="N36" s="119"/>
      <c r="O36" s="162"/>
      <c r="P36" s="162"/>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row>
    <row r="37" spans="1:256" ht="13.8" x14ac:dyDescent="0.25">
      <c r="A37" s="119"/>
      <c r="B37" s="145"/>
      <c r="C37" s="145"/>
      <c r="D37" s="145"/>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row>
    <row r="38" spans="1:256" ht="13.8" x14ac:dyDescent="0.25">
      <c r="A38" s="119"/>
      <c r="B38" s="145"/>
      <c r="C38" s="145"/>
      <c r="D38" s="145"/>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row>
    <row r="39" spans="1:256" x14ac:dyDescent="0.25">
      <c r="A39" s="119"/>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row>
    <row r="40" spans="1:256" ht="12.75" customHeight="1" x14ac:dyDescent="0.25">
      <c r="A40" s="119"/>
      <c r="B40" s="119"/>
      <c r="C40" s="119"/>
      <c r="D40" s="119"/>
      <c r="E40" s="147"/>
      <c r="F40" s="147"/>
      <c r="G40" s="147"/>
      <c r="H40" s="147"/>
      <c r="I40" s="147"/>
      <c r="J40" s="147"/>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row>
    <row r="41" spans="1:256" x14ac:dyDescent="0.25">
      <c r="A41" s="119"/>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19"/>
      <c r="AN41" s="119"/>
    </row>
    <row r="42" spans="1:256" x14ac:dyDescent="0.25">
      <c r="A42" s="119"/>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row>
    <row r="43" spans="1:256" x14ac:dyDescent="0.2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row>
    <row r="44" spans="1:256" x14ac:dyDescent="0.25">
      <c r="A44" s="119"/>
      <c r="B44" s="119"/>
      <c r="C44" s="119"/>
      <c r="D44" s="119"/>
      <c r="E44" s="119"/>
      <c r="F44" s="119"/>
      <c r="G44" s="119"/>
      <c r="H44" s="119"/>
      <c r="I44" s="119"/>
      <c r="J44" s="119"/>
      <c r="K44" s="119"/>
      <c r="L44" s="119"/>
      <c r="M44" s="119"/>
      <c r="N44" s="119"/>
      <c r="O44" s="119"/>
      <c r="P44" s="119"/>
      <c r="Q44" s="119" t="s">
        <v>44</v>
      </c>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row>
    <row r="45" spans="1:256" x14ac:dyDescent="0.25">
      <c r="A45" s="119"/>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row>
    <row r="46" spans="1:256" x14ac:dyDescent="0.25">
      <c r="A46" s="119"/>
      <c r="B46" s="119"/>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row>
    <row r="47" spans="1:256" x14ac:dyDescent="0.25">
      <c r="A47" s="119"/>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row>
    <row r="48" spans="1:256" x14ac:dyDescent="0.25">
      <c r="A48" s="119"/>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row>
    <row r="49" spans="1:40" x14ac:dyDescent="0.25">
      <c r="A49" s="119"/>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row>
    <row r="50" spans="1:40" x14ac:dyDescent="0.25">
      <c r="A50" s="119"/>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row>
  </sheetData>
  <sheetProtection algorithmName="SHA-512" hashValue="SwF7OYARXEZJfE1dMqbGfynYHOdaKpE9YTna270cJM5ohgW+hqZc9cflR+hjR/bpgc2o+2Ee4zKGJjiyE5bvnQ==" saltValue="oWoXqMwOtG1qNG3r/jvAbQ==" spinCount="100000" sheet="1" objects="1" scenarios="1"/>
  <autoFilter ref="B12:V15" xr:uid="{DF318965-8A0F-4AC8-9117-67D93D066380}"/>
  <dataConsolidate/>
  <mergeCells count="37">
    <mergeCell ref="T1:V3"/>
    <mergeCell ref="F2:J2"/>
    <mergeCell ref="B4:G4"/>
    <mergeCell ref="H4:L4"/>
    <mergeCell ref="B6:O6"/>
    <mergeCell ref="A1:N1"/>
    <mergeCell ref="T9:T11"/>
    <mergeCell ref="U9:U11"/>
    <mergeCell ref="V9:V11"/>
    <mergeCell ref="B28:G28"/>
    <mergeCell ref="B7:G7"/>
    <mergeCell ref="N9:N11"/>
    <mergeCell ref="O9:O11"/>
    <mergeCell ref="P9:P11"/>
    <mergeCell ref="Q9:Q11"/>
    <mergeCell ref="R9:R11"/>
    <mergeCell ref="H9:H11"/>
    <mergeCell ref="I9:I11"/>
    <mergeCell ref="J9:J11"/>
    <mergeCell ref="K9:K11"/>
    <mergeCell ref="L9:L11"/>
    <mergeCell ref="M9:M11"/>
    <mergeCell ref="B29:R29"/>
    <mergeCell ref="S9:S11"/>
    <mergeCell ref="F9:F11"/>
    <mergeCell ref="G9:G11"/>
    <mergeCell ref="B31:R31"/>
    <mergeCell ref="E9:E11"/>
    <mergeCell ref="B30:R30"/>
    <mergeCell ref="B9:B11"/>
    <mergeCell ref="C9:C11"/>
    <mergeCell ref="D9:D11"/>
    <mergeCell ref="B32:R32"/>
    <mergeCell ref="B33:R33"/>
    <mergeCell ref="B34:P34"/>
    <mergeCell ref="E36:I36"/>
    <mergeCell ref="O36:P36"/>
  </mergeCells>
  <dataValidations count="3">
    <dataValidation type="list" allowBlank="1" showInputMessage="1" showErrorMessage="1" sqref="P13:P22" xr:uid="{45C1CB80-D544-4C74-9383-4C092D5DBE63}">
      <formula1>"5,6"</formula1>
    </dataValidation>
    <dataValidation type="list" allowBlank="1" showInputMessage="1" showErrorMessage="1" sqref="G13:G22" xr:uid="{BE97AEE1-B988-426C-83F6-EC5B5ED7A56A}">
      <formula1>"Terminuota, Neterminuota"</formula1>
    </dataValidation>
    <dataValidation type="list" allowBlank="1" showInputMessage="1" showErrorMessage="1" sqref="WVG983054 I65550 IU65550 SQ65550 ACM65550 AMI65550 AWE65550 BGA65550 BPW65550 BZS65550 CJO65550 CTK65550 DDG65550 DNC65550 DWY65550 EGU65550 EQQ65550 FAM65550 FKI65550 FUE65550 GEA65550 GNW65550 GXS65550 HHO65550 HRK65550 IBG65550 ILC65550 IUY65550 JEU65550 JOQ65550 JYM65550 KII65550 KSE65550 LCA65550 LLW65550 LVS65550 MFO65550 MPK65550 MZG65550 NJC65550 NSY65550 OCU65550 OMQ65550 OWM65550 PGI65550 PQE65550 QAA65550 QJW65550 QTS65550 RDO65550 RNK65550 RXG65550 SHC65550 SQY65550 TAU65550 TKQ65550 TUM65550 UEI65550 UOE65550 UYA65550 VHW65550 VRS65550 WBO65550 WLK65550 WVG65550 I131086 IU131086 SQ131086 ACM131086 AMI131086 AWE131086 BGA131086 BPW131086 BZS131086 CJO131086 CTK131086 DDG131086 DNC131086 DWY131086 EGU131086 EQQ131086 FAM131086 FKI131086 FUE131086 GEA131086 GNW131086 GXS131086 HHO131086 HRK131086 IBG131086 ILC131086 IUY131086 JEU131086 JOQ131086 JYM131086 KII131086 KSE131086 LCA131086 LLW131086 LVS131086 MFO131086 MPK131086 MZG131086 NJC131086 NSY131086 OCU131086 OMQ131086 OWM131086 PGI131086 PQE131086 QAA131086 QJW131086 QTS131086 RDO131086 RNK131086 RXG131086 SHC131086 SQY131086 TAU131086 TKQ131086 TUM131086 UEI131086 UOE131086 UYA131086 VHW131086 VRS131086 WBO131086 WLK131086 WVG131086 I196622 IU196622 SQ196622 ACM196622 AMI196622 AWE196622 BGA196622 BPW196622 BZS196622 CJO196622 CTK196622 DDG196622 DNC196622 DWY196622 EGU196622 EQQ196622 FAM196622 FKI196622 FUE196622 GEA196622 GNW196622 GXS196622 HHO196622 HRK196622 IBG196622 ILC196622 IUY196622 JEU196622 JOQ196622 JYM196622 KII196622 KSE196622 LCA196622 LLW196622 LVS196622 MFO196622 MPK196622 MZG196622 NJC196622 NSY196622 OCU196622 OMQ196622 OWM196622 PGI196622 PQE196622 QAA196622 QJW196622 QTS196622 RDO196622 RNK196622 RXG196622 SHC196622 SQY196622 TAU196622 TKQ196622 TUM196622 UEI196622 UOE196622 UYA196622 VHW196622 VRS196622 WBO196622 WLK196622 WVG196622 I262158 IU262158 SQ262158 ACM262158 AMI262158 AWE262158 BGA262158 BPW262158 BZS262158 CJO262158 CTK262158 DDG262158 DNC262158 DWY262158 EGU262158 EQQ262158 FAM262158 FKI262158 FUE262158 GEA262158 GNW262158 GXS262158 HHO262158 HRK262158 IBG262158 ILC262158 IUY262158 JEU262158 JOQ262158 JYM262158 KII262158 KSE262158 LCA262158 LLW262158 LVS262158 MFO262158 MPK262158 MZG262158 NJC262158 NSY262158 OCU262158 OMQ262158 OWM262158 PGI262158 PQE262158 QAA262158 QJW262158 QTS262158 RDO262158 RNK262158 RXG262158 SHC262158 SQY262158 TAU262158 TKQ262158 TUM262158 UEI262158 UOE262158 UYA262158 VHW262158 VRS262158 WBO262158 WLK262158 WVG262158 I327694 IU327694 SQ327694 ACM327694 AMI327694 AWE327694 BGA327694 BPW327694 BZS327694 CJO327694 CTK327694 DDG327694 DNC327694 DWY327694 EGU327694 EQQ327694 FAM327694 FKI327694 FUE327694 GEA327694 GNW327694 GXS327694 HHO327694 HRK327694 IBG327694 ILC327694 IUY327694 JEU327694 JOQ327694 JYM327694 KII327694 KSE327694 LCA327694 LLW327694 LVS327694 MFO327694 MPK327694 MZG327694 NJC327694 NSY327694 OCU327694 OMQ327694 OWM327694 PGI327694 PQE327694 QAA327694 QJW327694 QTS327694 RDO327694 RNK327694 RXG327694 SHC327694 SQY327694 TAU327694 TKQ327694 TUM327694 UEI327694 UOE327694 UYA327694 VHW327694 VRS327694 WBO327694 WLK327694 WVG327694 I393230 IU393230 SQ393230 ACM393230 AMI393230 AWE393230 BGA393230 BPW393230 BZS393230 CJO393230 CTK393230 DDG393230 DNC393230 DWY393230 EGU393230 EQQ393230 FAM393230 FKI393230 FUE393230 GEA393230 GNW393230 GXS393230 HHO393230 HRK393230 IBG393230 ILC393230 IUY393230 JEU393230 JOQ393230 JYM393230 KII393230 KSE393230 LCA393230 LLW393230 LVS393230 MFO393230 MPK393230 MZG393230 NJC393230 NSY393230 OCU393230 OMQ393230 OWM393230 PGI393230 PQE393230 QAA393230 QJW393230 QTS393230 RDO393230 RNK393230 RXG393230 SHC393230 SQY393230 TAU393230 TKQ393230 TUM393230 UEI393230 UOE393230 UYA393230 VHW393230 VRS393230 WBO393230 WLK393230 WVG393230 I458766 IU458766 SQ458766 ACM458766 AMI458766 AWE458766 BGA458766 BPW458766 BZS458766 CJO458766 CTK458766 DDG458766 DNC458766 DWY458766 EGU458766 EQQ458766 FAM458766 FKI458766 FUE458766 GEA458766 GNW458766 GXS458766 HHO458766 HRK458766 IBG458766 ILC458766 IUY458766 JEU458766 JOQ458766 JYM458766 KII458766 KSE458766 LCA458766 LLW458766 LVS458766 MFO458766 MPK458766 MZG458766 NJC458766 NSY458766 OCU458766 OMQ458766 OWM458766 PGI458766 PQE458766 QAA458766 QJW458766 QTS458766 RDO458766 RNK458766 RXG458766 SHC458766 SQY458766 TAU458766 TKQ458766 TUM458766 UEI458766 UOE458766 UYA458766 VHW458766 VRS458766 WBO458766 WLK458766 WVG458766 I524302 IU524302 SQ524302 ACM524302 AMI524302 AWE524302 BGA524302 BPW524302 BZS524302 CJO524302 CTK524302 DDG524302 DNC524302 DWY524302 EGU524302 EQQ524302 FAM524302 FKI524302 FUE524302 GEA524302 GNW524302 GXS524302 HHO524302 HRK524302 IBG524302 ILC524302 IUY524302 JEU524302 JOQ524302 JYM524302 KII524302 KSE524302 LCA524302 LLW524302 LVS524302 MFO524302 MPK524302 MZG524302 NJC524302 NSY524302 OCU524302 OMQ524302 OWM524302 PGI524302 PQE524302 QAA524302 QJW524302 QTS524302 RDO524302 RNK524302 RXG524302 SHC524302 SQY524302 TAU524302 TKQ524302 TUM524302 UEI524302 UOE524302 UYA524302 VHW524302 VRS524302 WBO524302 WLK524302 WVG524302 I589838 IU589838 SQ589838 ACM589838 AMI589838 AWE589838 BGA589838 BPW589838 BZS589838 CJO589838 CTK589838 DDG589838 DNC589838 DWY589838 EGU589838 EQQ589838 FAM589838 FKI589838 FUE589838 GEA589838 GNW589838 GXS589838 HHO589838 HRK589838 IBG589838 ILC589838 IUY589838 JEU589838 JOQ589838 JYM589838 KII589838 KSE589838 LCA589838 LLW589838 LVS589838 MFO589838 MPK589838 MZG589838 NJC589838 NSY589838 OCU589838 OMQ589838 OWM589838 PGI589838 PQE589838 QAA589838 QJW589838 QTS589838 RDO589838 RNK589838 RXG589838 SHC589838 SQY589838 TAU589838 TKQ589838 TUM589838 UEI589838 UOE589838 UYA589838 VHW589838 VRS589838 WBO589838 WLK589838 WVG589838 I655374 IU655374 SQ655374 ACM655374 AMI655374 AWE655374 BGA655374 BPW655374 BZS655374 CJO655374 CTK655374 DDG655374 DNC655374 DWY655374 EGU655374 EQQ655374 FAM655374 FKI655374 FUE655374 GEA655374 GNW655374 GXS655374 HHO655374 HRK655374 IBG655374 ILC655374 IUY655374 JEU655374 JOQ655374 JYM655374 KII655374 KSE655374 LCA655374 LLW655374 LVS655374 MFO655374 MPK655374 MZG655374 NJC655374 NSY655374 OCU655374 OMQ655374 OWM655374 PGI655374 PQE655374 QAA655374 QJW655374 QTS655374 RDO655374 RNK655374 RXG655374 SHC655374 SQY655374 TAU655374 TKQ655374 TUM655374 UEI655374 UOE655374 UYA655374 VHW655374 VRS655374 WBO655374 WLK655374 WVG655374 I720910 IU720910 SQ720910 ACM720910 AMI720910 AWE720910 BGA720910 BPW720910 BZS720910 CJO720910 CTK720910 DDG720910 DNC720910 DWY720910 EGU720910 EQQ720910 FAM720910 FKI720910 FUE720910 GEA720910 GNW720910 GXS720910 HHO720910 HRK720910 IBG720910 ILC720910 IUY720910 JEU720910 JOQ720910 JYM720910 KII720910 KSE720910 LCA720910 LLW720910 LVS720910 MFO720910 MPK720910 MZG720910 NJC720910 NSY720910 OCU720910 OMQ720910 OWM720910 PGI720910 PQE720910 QAA720910 QJW720910 QTS720910 RDO720910 RNK720910 RXG720910 SHC720910 SQY720910 TAU720910 TKQ720910 TUM720910 UEI720910 UOE720910 UYA720910 VHW720910 VRS720910 WBO720910 WLK720910 WVG720910 I786446 IU786446 SQ786446 ACM786446 AMI786446 AWE786446 BGA786446 BPW786446 BZS786446 CJO786446 CTK786446 DDG786446 DNC786446 DWY786446 EGU786446 EQQ786446 FAM786446 FKI786446 FUE786446 GEA786446 GNW786446 GXS786446 HHO786446 HRK786446 IBG786446 ILC786446 IUY786446 JEU786446 JOQ786446 JYM786446 KII786446 KSE786446 LCA786446 LLW786446 LVS786446 MFO786446 MPK786446 MZG786446 NJC786446 NSY786446 OCU786446 OMQ786446 OWM786446 PGI786446 PQE786446 QAA786446 QJW786446 QTS786446 RDO786446 RNK786446 RXG786446 SHC786446 SQY786446 TAU786446 TKQ786446 TUM786446 UEI786446 UOE786446 UYA786446 VHW786446 VRS786446 WBO786446 WLK786446 WVG786446 I851982 IU851982 SQ851982 ACM851982 AMI851982 AWE851982 BGA851982 BPW851982 BZS851982 CJO851982 CTK851982 DDG851982 DNC851982 DWY851982 EGU851982 EQQ851982 FAM851982 FKI851982 FUE851982 GEA851982 GNW851982 GXS851982 HHO851982 HRK851982 IBG851982 ILC851982 IUY851982 JEU851982 JOQ851982 JYM851982 KII851982 KSE851982 LCA851982 LLW851982 LVS851982 MFO851982 MPK851982 MZG851982 NJC851982 NSY851982 OCU851982 OMQ851982 OWM851982 PGI851982 PQE851982 QAA851982 QJW851982 QTS851982 RDO851982 RNK851982 RXG851982 SHC851982 SQY851982 TAU851982 TKQ851982 TUM851982 UEI851982 UOE851982 UYA851982 VHW851982 VRS851982 WBO851982 WLK851982 WVG851982 I917518 IU917518 SQ917518 ACM917518 AMI917518 AWE917518 BGA917518 BPW917518 BZS917518 CJO917518 CTK917518 DDG917518 DNC917518 DWY917518 EGU917518 EQQ917518 FAM917518 FKI917518 FUE917518 GEA917518 GNW917518 GXS917518 HHO917518 HRK917518 IBG917518 ILC917518 IUY917518 JEU917518 JOQ917518 JYM917518 KII917518 KSE917518 LCA917518 LLW917518 LVS917518 MFO917518 MPK917518 MZG917518 NJC917518 NSY917518 OCU917518 OMQ917518 OWM917518 PGI917518 PQE917518 QAA917518 QJW917518 QTS917518 RDO917518 RNK917518 RXG917518 SHC917518 SQY917518 TAU917518 TKQ917518 TUM917518 UEI917518 UOE917518 UYA917518 VHW917518 VRS917518 WBO917518 WLK917518 WVG917518 I983054 IU983054 SQ983054 ACM983054 AMI983054 AWE983054 BGA983054 BPW983054 BZS983054 CJO983054 CTK983054 DDG983054 DNC983054 DWY983054 EGU983054 EQQ983054 FAM983054 FKI983054 FUE983054 GEA983054 GNW983054 GXS983054 HHO983054 HRK983054 IBG983054 ILC983054 IUY983054 JEU983054 JOQ983054 JYM983054 KII983054 KSE983054 LCA983054 LLW983054 LVS983054 MFO983054 MPK983054 MZG983054 NJC983054 NSY983054 OCU983054 OMQ983054 OWM983054 PGI983054 PQE983054 QAA983054 QJW983054 QTS983054 RDO983054 RNK983054 RXG983054 SHC983054 SQY983054 TAU983054 TKQ983054 TUM983054 UEI983054 UOE983054 UYA983054 VHW983054 VRS983054 WBO983054 WLK983054" xr:uid="{6D6B0A8C-FA0C-4016-A1D1-B9D88F530132}">
      <formula1>Taip</formula1>
    </dataValidation>
  </dataValidations>
  <hyperlinks>
    <hyperlink ref="B30" r:id="rId1" xr:uid="{CB104A6B-F4D7-4C7E-B4D1-8B98CD6001C3}"/>
    <hyperlink ref="B32" r:id="rId2" xr:uid="{E15C05E1-0E8B-4BCE-9385-1C4EC18A96D7}"/>
    <hyperlink ref="B34" r:id="rId3" xr:uid="{C5015072-B0F4-49EE-8DCE-278024DD34CA}"/>
    <hyperlink ref="B28" r:id="rId4" xr:uid="{0097B380-5F7D-4B5F-9421-9DD281F21C63}"/>
  </hyperlinks>
  <pageMargins left="0.23622047244094491" right="0.75" top="0.23622047244094491" bottom="0.27559055118110237" header="0.19685039370078741" footer="0.23622047244094491"/>
  <pageSetup paperSize="9" scale="42" fitToHeight="0" orientation="landscape" cellComments="asDisplayed" r:id="rId5"/>
  <headerFooter alignWithMargins="0"/>
  <drawing r:id="rId6"/>
  <legacyDrawing r:id="rId7"/>
  <mc:AlternateContent xmlns:mc="http://schemas.openxmlformats.org/markup-compatibility/2006">
    <mc:Choice Requires="x14">
      <controls>
        <mc:AlternateContent xmlns:mc="http://schemas.openxmlformats.org/markup-compatibility/2006">
          <mc:Choice Requires="x14">
            <control shapeId="2053" r:id="rId8" name="Button 5">
              <controlPr defaultSize="0" print="0" autoFill="0" autoPict="0" macro="[0]!InsertAndCopyRows">
                <anchor moveWithCells="1" sizeWithCells="1">
                  <from>
                    <xdr:col>12</xdr:col>
                    <xdr:colOff>571500</xdr:colOff>
                    <xdr:row>1</xdr:row>
                    <xdr:rowOff>22860</xdr:rowOff>
                  </from>
                  <to>
                    <xdr:col>13</xdr:col>
                    <xdr:colOff>861060</xdr:colOff>
                    <xdr:row>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94DDCDD3-70A0-40F5-9A09-9BD70AD554C3}">
          <x14:formula1>
            <xm:f>'Atostogų išmokų FN'!$D$6:$AH$6</xm:f>
          </x14:formula1>
          <xm:sqref>Q13:Q22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08244-DF76-42BF-BB06-114701881456}">
  <sheetPr codeName="Sheet5">
    <tabColor theme="3" tint="0.59999389629810485"/>
  </sheetPr>
  <dimension ref="A1:AM46"/>
  <sheetViews>
    <sheetView workbookViewId="0">
      <selection activeCell="E26" sqref="E26"/>
    </sheetView>
  </sheetViews>
  <sheetFormatPr defaultRowHeight="13.2" x14ac:dyDescent="0.25"/>
  <cols>
    <col min="1" max="1" width="2" style="20" customWidth="1"/>
    <col min="2" max="2" width="8.42578125" style="20" customWidth="1"/>
    <col min="3" max="4" width="12.140625" style="20" customWidth="1"/>
    <col min="5" max="5" width="24.42578125" style="20" customWidth="1"/>
    <col min="6" max="6" width="19.140625" style="20" customWidth="1"/>
    <col min="7" max="7" width="16.7109375" style="20" customWidth="1"/>
    <col min="8" max="8" width="15.7109375" style="20" customWidth="1"/>
    <col min="9" max="9" width="22.85546875" style="20" customWidth="1"/>
    <col min="10" max="10" width="14.85546875" style="20" customWidth="1"/>
    <col min="11" max="11" width="18.140625" style="20" customWidth="1"/>
    <col min="12" max="12" width="16.42578125" style="20" customWidth="1"/>
    <col min="13" max="13" width="14.28515625" style="20" customWidth="1"/>
    <col min="14" max="14" width="24.42578125" style="20" customWidth="1"/>
    <col min="15" max="15" width="6.7109375" style="20" hidden="1" customWidth="1"/>
    <col min="16" max="16" width="7.7109375" style="20" hidden="1" customWidth="1"/>
    <col min="17" max="18" width="16.7109375" style="20" customWidth="1"/>
    <col min="19" max="19" width="14.42578125" style="20" customWidth="1"/>
    <col min="20" max="20" width="14.28515625" style="20" customWidth="1"/>
    <col min="21" max="21" width="16.140625" style="20" customWidth="1"/>
    <col min="22" max="23" width="18.42578125" style="20" customWidth="1"/>
    <col min="24" max="24" width="21.42578125" style="20" customWidth="1"/>
    <col min="25" max="25" width="59.28515625" style="20" customWidth="1"/>
    <col min="26" max="26" width="9.28515625" style="20"/>
    <col min="27" max="27" width="20.7109375" style="20" customWidth="1"/>
    <col min="28" max="28" width="21.7109375" style="20" customWidth="1"/>
    <col min="29" max="254" width="9.28515625" style="20"/>
    <col min="255" max="255" width="12.140625" style="20" customWidth="1"/>
    <col min="256" max="256" width="30" style="20" customWidth="1"/>
    <col min="257" max="257" width="24.42578125" style="20" customWidth="1"/>
    <col min="258" max="258" width="17.140625" style="20" customWidth="1"/>
    <col min="259" max="259" width="15.28515625" style="20" customWidth="1"/>
    <col min="260" max="260" width="13.42578125" style="20" customWidth="1"/>
    <col min="261" max="262" width="12.7109375" style="20" customWidth="1"/>
    <col min="263" max="263" width="15" style="20" customWidth="1"/>
    <col min="264" max="264" width="16.7109375" style="20" customWidth="1"/>
    <col min="265" max="265" width="16.140625" style="20" customWidth="1"/>
    <col min="266" max="266" width="15.42578125" style="20" customWidth="1"/>
    <col min="267" max="267" width="15.7109375" style="20" customWidth="1"/>
    <col min="268" max="268" width="19.42578125" style="20" customWidth="1"/>
    <col min="269" max="269" width="15.7109375" style="20" customWidth="1"/>
    <col min="270" max="270" width="14.28515625" style="20" customWidth="1"/>
    <col min="271" max="271" width="15.7109375" style="20" customWidth="1"/>
    <col min="272" max="272" width="17.7109375" style="20" customWidth="1"/>
    <col min="273" max="273" width="19.7109375" style="20" customWidth="1"/>
    <col min="274" max="274" width="14.42578125" style="20" customWidth="1"/>
    <col min="275" max="510" width="9.28515625" style="20"/>
    <col min="511" max="511" width="12.140625" style="20" customWidth="1"/>
    <col min="512" max="512" width="30" style="20" customWidth="1"/>
    <col min="513" max="513" width="24.42578125" style="20" customWidth="1"/>
    <col min="514" max="514" width="17.140625" style="20" customWidth="1"/>
    <col min="515" max="515" width="15.28515625" style="20" customWidth="1"/>
    <col min="516" max="516" width="13.42578125" style="20" customWidth="1"/>
    <col min="517" max="518" width="12.7109375" style="20" customWidth="1"/>
    <col min="519" max="519" width="15" style="20" customWidth="1"/>
    <col min="520" max="520" width="16.7109375" style="20" customWidth="1"/>
    <col min="521" max="521" width="16.140625" style="20" customWidth="1"/>
    <col min="522" max="522" width="15.42578125" style="20" customWidth="1"/>
    <col min="523" max="523" width="15.7109375" style="20" customWidth="1"/>
    <col min="524" max="524" width="19.42578125" style="20" customWidth="1"/>
    <col min="525" max="525" width="15.7109375" style="20" customWidth="1"/>
    <col min="526" max="526" width="14.28515625" style="20" customWidth="1"/>
    <col min="527" max="527" width="15.7109375" style="20" customWidth="1"/>
    <col min="528" max="528" width="17.7109375" style="20" customWidth="1"/>
    <col min="529" max="529" width="19.7109375" style="20" customWidth="1"/>
    <col min="530" max="530" width="14.42578125" style="20" customWidth="1"/>
    <col min="531" max="766" width="9.28515625" style="20"/>
    <col min="767" max="767" width="12.140625" style="20" customWidth="1"/>
    <col min="768" max="768" width="30" style="20" customWidth="1"/>
    <col min="769" max="769" width="24.42578125" style="20" customWidth="1"/>
    <col min="770" max="770" width="17.140625" style="20" customWidth="1"/>
    <col min="771" max="771" width="15.28515625" style="20" customWidth="1"/>
    <col min="772" max="772" width="13.42578125" style="20" customWidth="1"/>
    <col min="773" max="774" width="12.7109375" style="20" customWidth="1"/>
    <col min="775" max="775" width="15" style="20" customWidth="1"/>
    <col min="776" max="776" width="16.7109375" style="20" customWidth="1"/>
    <col min="777" max="777" width="16.140625" style="20" customWidth="1"/>
    <col min="778" max="778" width="15.42578125" style="20" customWidth="1"/>
    <col min="779" max="779" width="15.7109375" style="20" customWidth="1"/>
    <col min="780" max="780" width="19.42578125" style="20" customWidth="1"/>
    <col min="781" max="781" width="15.7109375" style="20" customWidth="1"/>
    <col min="782" max="782" width="14.28515625" style="20" customWidth="1"/>
    <col min="783" max="783" width="15.7109375" style="20" customWidth="1"/>
    <col min="784" max="784" width="17.7109375" style="20" customWidth="1"/>
    <col min="785" max="785" width="19.7109375" style="20" customWidth="1"/>
    <col min="786" max="786" width="14.42578125" style="20" customWidth="1"/>
    <col min="787" max="1022" width="9.28515625" style="20"/>
    <col min="1023" max="1023" width="12.140625" style="20" customWidth="1"/>
    <col min="1024" max="1024" width="30" style="20" customWidth="1"/>
    <col min="1025" max="1025" width="24.42578125" style="20" customWidth="1"/>
    <col min="1026" max="1026" width="17.140625" style="20" customWidth="1"/>
    <col min="1027" max="1027" width="15.28515625" style="20" customWidth="1"/>
    <col min="1028" max="1028" width="13.42578125" style="20" customWidth="1"/>
    <col min="1029" max="1030" width="12.7109375" style="20" customWidth="1"/>
    <col min="1031" max="1031" width="15" style="20" customWidth="1"/>
    <col min="1032" max="1032" width="16.7109375" style="20" customWidth="1"/>
    <col min="1033" max="1033" width="16.140625" style="20" customWidth="1"/>
    <col min="1034" max="1034" width="15.42578125" style="20" customWidth="1"/>
    <col min="1035" max="1035" width="15.7109375" style="20" customWidth="1"/>
    <col min="1036" max="1036" width="19.42578125" style="20" customWidth="1"/>
    <col min="1037" max="1037" width="15.7109375" style="20" customWidth="1"/>
    <col min="1038" max="1038" width="14.28515625" style="20" customWidth="1"/>
    <col min="1039" max="1039" width="15.7109375" style="20" customWidth="1"/>
    <col min="1040" max="1040" width="17.7109375" style="20" customWidth="1"/>
    <col min="1041" max="1041" width="19.7109375" style="20" customWidth="1"/>
    <col min="1042" max="1042" width="14.42578125" style="20" customWidth="1"/>
    <col min="1043" max="1278" width="9.28515625" style="20"/>
    <col min="1279" max="1279" width="12.140625" style="20" customWidth="1"/>
    <col min="1280" max="1280" width="30" style="20" customWidth="1"/>
    <col min="1281" max="1281" width="24.42578125" style="20" customWidth="1"/>
    <col min="1282" max="1282" width="17.140625" style="20" customWidth="1"/>
    <col min="1283" max="1283" width="15.28515625" style="20" customWidth="1"/>
    <col min="1284" max="1284" width="13.42578125" style="20" customWidth="1"/>
    <col min="1285" max="1286" width="12.7109375" style="20" customWidth="1"/>
    <col min="1287" max="1287" width="15" style="20" customWidth="1"/>
    <col min="1288" max="1288" width="16.7109375" style="20" customWidth="1"/>
    <col min="1289" max="1289" width="16.140625" style="20" customWidth="1"/>
    <col min="1290" max="1290" width="15.42578125" style="20" customWidth="1"/>
    <col min="1291" max="1291" width="15.7109375" style="20" customWidth="1"/>
    <col min="1292" max="1292" width="19.42578125" style="20" customWidth="1"/>
    <col min="1293" max="1293" width="15.7109375" style="20" customWidth="1"/>
    <col min="1294" max="1294" width="14.28515625" style="20" customWidth="1"/>
    <col min="1295" max="1295" width="15.7109375" style="20" customWidth="1"/>
    <col min="1296" max="1296" width="17.7109375" style="20" customWidth="1"/>
    <col min="1297" max="1297" width="19.7109375" style="20" customWidth="1"/>
    <col min="1298" max="1298" width="14.42578125" style="20" customWidth="1"/>
    <col min="1299" max="1534" width="9.28515625" style="20"/>
    <col min="1535" max="1535" width="12.140625" style="20" customWidth="1"/>
    <col min="1536" max="1536" width="30" style="20" customWidth="1"/>
    <col min="1537" max="1537" width="24.42578125" style="20" customWidth="1"/>
    <col min="1538" max="1538" width="17.140625" style="20" customWidth="1"/>
    <col min="1539" max="1539" width="15.28515625" style="20" customWidth="1"/>
    <col min="1540" max="1540" width="13.42578125" style="20" customWidth="1"/>
    <col min="1541" max="1542" width="12.7109375" style="20" customWidth="1"/>
    <col min="1543" max="1543" width="15" style="20" customWidth="1"/>
    <col min="1544" max="1544" width="16.7109375" style="20" customWidth="1"/>
    <col min="1545" max="1545" width="16.140625" style="20" customWidth="1"/>
    <col min="1546" max="1546" width="15.42578125" style="20" customWidth="1"/>
    <col min="1547" max="1547" width="15.7109375" style="20" customWidth="1"/>
    <col min="1548" max="1548" width="19.42578125" style="20" customWidth="1"/>
    <col min="1549" max="1549" width="15.7109375" style="20" customWidth="1"/>
    <col min="1550" max="1550" width="14.28515625" style="20" customWidth="1"/>
    <col min="1551" max="1551" width="15.7109375" style="20" customWidth="1"/>
    <col min="1552" max="1552" width="17.7109375" style="20" customWidth="1"/>
    <col min="1553" max="1553" width="19.7109375" style="20" customWidth="1"/>
    <col min="1554" max="1554" width="14.42578125" style="20" customWidth="1"/>
    <col min="1555" max="1790" width="9.28515625" style="20"/>
    <col min="1791" max="1791" width="12.140625" style="20" customWidth="1"/>
    <col min="1792" max="1792" width="30" style="20" customWidth="1"/>
    <col min="1793" max="1793" width="24.42578125" style="20" customWidth="1"/>
    <col min="1794" max="1794" width="17.140625" style="20" customWidth="1"/>
    <col min="1795" max="1795" width="15.28515625" style="20" customWidth="1"/>
    <col min="1796" max="1796" width="13.42578125" style="20" customWidth="1"/>
    <col min="1797" max="1798" width="12.7109375" style="20" customWidth="1"/>
    <col min="1799" max="1799" width="15" style="20" customWidth="1"/>
    <col min="1800" max="1800" width="16.7109375" style="20" customWidth="1"/>
    <col min="1801" max="1801" width="16.140625" style="20" customWidth="1"/>
    <col min="1802" max="1802" width="15.42578125" style="20" customWidth="1"/>
    <col min="1803" max="1803" width="15.7109375" style="20" customWidth="1"/>
    <col min="1804" max="1804" width="19.42578125" style="20" customWidth="1"/>
    <col min="1805" max="1805" width="15.7109375" style="20" customWidth="1"/>
    <col min="1806" max="1806" width="14.28515625" style="20" customWidth="1"/>
    <col min="1807" max="1807" width="15.7109375" style="20" customWidth="1"/>
    <col min="1808" max="1808" width="17.7109375" style="20" customWidth="1"/>
    <col min="1809" max="1809" width="19.7109375" style="20" customWidth="1"/>
    <col min="1810" max="1810" width="14.42578125" style="20" customWidth="1"/>
    <col min="1811" max="2046" width="9.28515625" style="20"/>
    <col min="2047" max="2047" width="12.140625" style="20" customWidth="1"/>
    <col min="2048" max="2048" width="30" style="20" customWidth="1"/>
    <col min="2049" max="2049" width="24.42578125" style="20" customWidth="1"/>
    <col min="2050" max="2050" width="17.140625" style="20" customWidth="1"/>
    <col min="2051" max="2051" width="15.28515625" style="20" customWidth="1"/>
    <col min="2052" max="2052" width="13.42578125" style="20" customWidth="1"/>
    <col min="2053" max="2054" width="12.7109375" style="20" customWidth="1"/>
    <col min="2055" max="2055" width="15" style="20" customWidth="1"/>
    <col min="2056" max="2056" width="16.7109375" style="20" customWidth="1"/>
    <col min="2057" max="2057" width="16.140625" style="20" customWidth="1"/>
    <col min="2058" max="2058" width="15.42578125" style="20" customWidth="1"/>
    <col min="2059" max="2059" width="15.7109375" style="20" customWidth="1"/>
    <col min="2060" max="2060" width="19.42578125" style="20" customWidth="1"/>
    <col min="2061" max="2061" width="15.7109375" style="20" customWidth="1"/>
    <col min="2062" max="2062" width="14.28515625" style="20" customWidth="1"/>
    <col min="2063" max="2063" width="15.7109375" style="20" customWidth="1"/>
    <col min="2064" max="2064" width="17.7109375" style="20" customWidth="1"/>
    <col min="2065" max="2065" width="19.7109375" style="20" customWidth="1"/>
    <col min="2066" max="2066" width="14.42578125" style="20" customWidth="1"/>
    <col min="2067" max="2302" width="9.28515625" style="20"/>
    <col min="2303" max="2303" width="12.140625" style="20" customWidth="1"/>
    <col min="2304" max="2304" width="30" style="20" customWidth="1"/>
    <col min="2305" max="2305" width="24.42578125" style="20" customWidth="1"/>
    <col min="2306" max="2306" width="17.140625" style="20" customWidth="1"/>
    <col min="2307" max="2307" width="15.28515625" style="20" customWidth="1"/>
    <col min="2308" max="2308" width="13.42578125" style="20" customWidth="1"/>
    <col min="2309" max="2310" width="12.7109375" style="20" customWidth="1"/>
    <col min="2311" max="2311" width="15" style="20" customWidth="1"/>
    <col min="2312" max="2312" width="16.7109375" style="20" customWidth="1"/>
    <col min="2313" max="2313" width="16.140625" style="20" customWidth="1"/>
    <col min="2314" max="2314" width="15.42578125" style="20" customWidth="1"/>
    <col min="2315" max="2315" width="15.7109375" style="20" customWidth="1"/>
    <col min="2316" max="2316" width="19.42578125" style="20" customWidth="1"/>
    <col min="2317" max="2317" width="15.7109375" style="20" customWidth="1"/>
    <col min="2318" max="2318" width="14.28515625" style="20" customWidth="1"/>
    <col min="2319" max="2319" width="15.7109375" style="20" customWidth="1"/>
    <col min="2320" max="2320" width="17.7109375" style="20" customWidth="1"/>
    <col min="2321" max="2321" width="19.7109375" style="20" customWidth="1"/>
    <col min="2322" max="2322" width="14.42578125" style="20" customWidth="1"/>
    <col min="2323" max="2558" width="9.28515625" style="20"/>
    <col min="2559" max="2559" width="12.140625" style="20" customWidth="1"/>
    <col min="2560" max="2560" width="30" style="20" customWidth="1"/>
    <col min="2561" max="2561" width="24.42578125" style="20" customWidth="1"/>
    <col min="2562" max="2562" width="17.140625" style="20" customWidth="1"/>
    <col min="2563" max="2563" width="15.28515625" style="20" customWidth="1"/>
    <col min="2564" max="2564" width="13.42578125" style="20" customWidth="1"/>
    <col min="2565" max="2566" width="12.7109375" style="20" customWidth="1"/>
    <col min="2567" max="2567" width="15" style="20" customWidth="1"/>
    <col min="2568" max="2568" width="16.7109375" style="20" customWidth="1"/>
    <col min="2569" max="2569" width="16.140625" style="20" customWidth="1"/>
    <col min="2570" max="2570" width="15.42578125" style="20" customWidth="1"/>
    <col min="2571" max="2571" width="15.7109375" style="20" customWidth="1"/>
    <col min="2572" max="2572" width="19.42578125" style="20" customWidth="1"/>
    <col min="2573" max="2573" width="15.7109375" style="20" customWidth="1"/>
    <col min="2574" max="2574" width="14.28515625" style="20" customWidth="1"/>
    <col min="2575" max="2575" width="15.7109375" style="20" customWidth="1"/>
    <col min="2576" max="2576" width="17.7109375" style="20" customWidth="1"/>
    <col min="2577" max="2577" width="19.7109375" style="20" customWidth="1"/>
    <col min="2578" max="2578" width="14.42578125" style="20" customWidth="1"/>
    <col min="2579" max="2814" width="9.28515625" style="20"/>
    <col min="2815" max="2815" width="12.140625" style="20" customWidth="1"/>
    <col min="2816" max="2816" width="30" style="20" customWidth="1"/>
    <col min="2817" max="2817" width="24.42578125" style="20" customWidth="1"/>
    <col min="2818" max="2818" width="17.140625" style="20" customWidth="1"/>
    <col min="2819" max="2819" width="15.28515625" style="20" customWidth="1"/>
    <col min="2820" max="2820" width="13.42578125" style="20" customWidth="1"/>
    <col min="2821" max="2822" width="12.7109375" style="20" customWidth="1"/>
    <col min="2823" max="2823" width="15" style="20" customWidth="1"/>
    <col min="2824" max="2824" width="16.7109375" style="20" customWidth="1"/>
    <col min="2825" max="2825" width="16.140625" style="20" customWidth="1"/>
    <col min="2826" max="2826" width="15.42578125" style="20" customWidth="1"/>
    <col min="2827" max="2827" width="15.7109375" style="20" customWidth="1"/>
    <col min="2828" max="2828" width="19.42578125" style="20" customWidth="1"/>
    <col min="2829" max="2829" width="15.7109375" style="20" customWidth="1"/>
    <col min="2830" max="2830" width="14.28515625" style="20" customWidth="1"/>
    <col min="2831" max="2831" width="15.7109375" style="20" customWidth="1"/>
    <col min="2832" max="2832" width="17.7109375" style="20" customWidth="1"/>
    <col min="2833" max="2833" width="19.7109375" style="20" customWidth="1"/>
    <col min="2834" max="2834" width="14.42578125" style="20" customWidth="1"/>
    <col min="2835" max="3070" width="9.28515625" style="20"/>
    <col min="3071" max="3071" width="12.140625" style="20" customWidth="1"/>
    <col min="3072" max="3072" width="30" style="20" customWidth="1"/>
    <col min="3073" max="3073" width="24.42578125" style="20" customWidth="1"/>
    <col min="3074" max="3074" width="17.140625" style="20" customWidth="1"/>
    <col min="3075" max="3075" width="15.28515625" style="20" customWidth="1"/>
    <col min="3076" max="3076" width="13.42578125" style="20" customWidth="1"/>
    <col min="3077" max="3078" width="12.7109375" style="20" customWidth="1"/>
    <col min="3079" max="3079" width="15" style="20" customWidth="1"/>
    <col min="3080" max="3080" width="16.7109375" style="20" customWidth="1"/>
    <col min="3081" max="3081" width="16.140625" style="20" customWidth="1"/>
    <col min="3082" max="3082" width="15.42578125" style="20" customWidth="1"/>
    <col min="3083" max="3083" width="15.7109375" style="20" customWidth="1"/>
    <col min="3084" max="3084" width="19.42578125" style="20" customWidth="1"/>
    <col min="3085" max="3085" width="15.7109375" style="20" customWidth="1"/>
    <col min="3086" max="3086" width="14.28515625" style="20" customWidth="1"/>
    <col min="3087" max="3087" width="15.7109375" style="20" customWidth="1"/>
    <col min="3088" max="3088" width="17.7109375" style="20" customWidth="1"/>
    <col min="3089" max="3089" width="19.7109375" style="20" customWidth="1"/>
    <col min="3090" max="3090" width="14.42578125" style="20" customWidth="1"/>
    <col min="3091" max="3326" width="9.28515625" style="20"/>
    <col min="3327" max="3327" width="12.140625" style="20" customWidth="1"/>
    <col min="3328" max="3328" width="30" style="20" customWidth="1"/>
    <col min="3329" max="3329" width="24.42578125" style="20" customWidth="1"/>
    <col min="3330" max="3330" width="17.140625" style="20" customWidth="1"/>
    <col min="3331" max="3331" width="15.28515625" style="20" customWidth="1"/>
    <col min="3332" max="3332" width="13.42578125" style="20" customWidth="1"/>
    <col min="3333" max="3334" width="12.7109375" style="20" customWidth="1"/>
    <col min="3335" max="3335" width="15" style="20" customWidth="1"/>
    <col min="3336" max="3336" width="16.7109375" style="20" customWidth="1"/>
    <col min="3337" max="3337" width="16.140625" style="20" customWidth="1"/>
    <col min="3338" max="3338" width="15.42578125" style="20" customWidth="1"/>
    <col min="3339" max="3339" width="15.7109375" style="20" customWidth="1"/>
    <col min="3340" max="3340" width="19.42578125" style="20" customWidth="1"/>
    <col min="3341" max="3341" width="15.7109375" style="20" customWidth="1"/>
    <col min="3342" max="3342" width="14.28515625" style="20" customWidth="1"/>
    <col min="3343" max="3343" width="15.7109375" style="20" customWidth="1"/>
    <col min="3344" max="3344" width="17.7109375" style="20" customWidth="1"/>
    <col min="3345" max="3345" width="19.7109375" style="20" customWidth="1"/>
    <col min="3346" max="3346" width="14.42578125" style="20" customWidth="1"/>
    <col min="3347" max="3582" width="9.28515625" style="20"/>
    <col min="3583" max="3583" width="12.140625" style="20" customWidth="1"/>
    <col min="3584" max="3584" width="30" style="20" customWidth="1"/>
    <col min="3585" max="3585" width="24.42578125" style="20" customWidth="1"/>
    <col min="3586" max="3586" width="17.140625" style="20" customWidth="1"/>
    <col min="3587" max="3587" width="15.28515625" style="20" customWidth="1"/>
    <col min="3588" max="3588" width="13.42578125" style="20" customWidth="1"/>
    <col min="3589" max="3590" width="12.7109375" style="20" customWidth="1"/>
    <col min="3591" max="3591" width="15" style="20" customWidth="1"/>
    <col min="3592" max="3592" width="16.7109375" style="20" customWidth="1"/>
    <col min="3593" max="3593" width="16.140625" style="20" customWidth="1"/>
    <col min="3594" max="3594" width="15.42578125" style="20" customWidth="1"/>
    <col min="3595" max="3595" width="15.7109375" style="20" customWidth="1"/>
    <col min="3596" max="3596" width="19.42578125" style="20" customWidth="1"/>
    <col min="3597" max="3597" width="15.7109375" style="20" customWidth="1"/>
    <col min="3598" max="3598" width="14.28515625" style="20" customWidth="1"/>
    <col min="3599" max="3599" width="15.7109375" style="20" customWidth="1"/>
    <col min="3600" max="3600" width="17.7109375" style="20" customWidth="1"/>
    <col min="3601" max="3601" width="19.7109375" style="20" customWidth="1"/>
    <col min="3602" max="3602" width="14.42578125" style="20" customWidth="1"/>
    <col min="3603" max="3838" width="9.28515625" style="20"/>
    <col min="3839" max="3839" width="12.140625" style="20" customWidth="1"/>
    <col min="3840" max="3840" width="30" style="20" customWidth="1"/>
    <col min="3841" max="3841" width="24.42578125" style="20" customWidth="1"/>
    <col min="3842" max="3842" width="17.140625" style="20" customWidth="1"/>
    <col min="3843" max="3843" width="15.28515625" style="20" customWidth="1"/>
    <col min="3844" max="3844" width="13.42578125" style="20" customWidth="1"/>
    <col min="3845" max="3846" width="12.7109375" style="20" customWidth="1"/>
    <col min="3847" max="3847" width="15" style="20" customWidth="1"/>
    <col min="3848" max="3848" width="16.7109375" style="20" customWidth="1"/>
    <col min="3849" max="3849" width="16.140625" style="20" customWidth="1"/>
    <col min="3850" max="3850" width="15.42578125" style="20" customWidth="1"/>
    <col min="3851" max="3851" width="15.7109375" style="20" customWidth="1"/>
    <col min="3852" max="3852" width="19.42578125" style="20" customWidth="1"/>
    <col min="3853" max="3853" width="15.7109375" style="20" customWidth="1"/>
    <col min="3854" max="3854" width="14.28515625" style="20" customWidth="1"/>
    <col min="3855" max="3855" width="15.7109375" style="20" customWidth="1"/>
    <col min="3856" max="3856" width="17.7109375" style="20" customWidth="1"/>
    <col min="3857" max="3857" width="19.7109375" style="20" customWidth="1"/>
    <col min="3858" max="3858" width="14.42578125" style="20" customWidth="1"/>
    <col min="3859" max="4094" width="9.28515625" style="20"/>
    <col min="4095" max="4095" width="12.140625" style="20" customWidth="1"/>
    <col min="4096" max="4096" width="30" style="20" customWidth="1"/>
    <col min="4097" max="4097" width="24.42578125" style="20" customWidth="1"/>
    <col min="4098" max="4098" width="17.140625" style="20" customWidth="1"/>
    <col min="4099" max="4099" width="15.28515625" style="20" customWidth="1"/>
    <col min="4100" max="4100" width="13.42578125" style="20" customWidth="1"/>
    <col min="4101" max="4102" width="12.7109375" style="20" customWidth="1"/>
    <col min="4103" max="4103" width="15" style="20" customWidth="1"/>
    <col min="4104" max="4104" width="16.7109375" style="20" customWidth="1"/>
    <col min="4105" max="4105" width="16.140625" style="20" customWidth="1"/>
    <col min="4106" max="4106" width="15.42578125" style="20" customWidth="1"/>
    <col min="4107" max="4107" width="15.7109375" style="20" customWidth="1"/>
    <col min="4108" max="4108" width="19.42578125" style="20" customWidth="1"/>
    <col min="4109" max="4109" width="15.7109375" style="20" customWidth="1"/>
    <col min="4110" max="4110" width="14.28515625" style="20" customWidth="1"/>
    <col min="4111" max="4111" width="15.7109375" style="20" customWidth="1"/>
    <col min="4112" max="4112" width="17.7109375" style="20" customWidth="1"/>
    <col min="4113" max="4113" width="19.7109375" style="20" customWidth="1"/>
    <col min="4114" max="4114" width="14.42578125" style="20" customWidth="1"/>
    <col min="4115" max="4350" width="9.28515625" style="20"/>
    <col min="4351" max="4351" width="12.140625" style="20" customWidth="1"/>
    <col min="4352" max="4352" width="30" style="20" customWidth="1"/>
    <col min="4353" max="4353" width="24.42578125" style="20" customWidth="1"/>
    <col min="4354" max="4354" width="17.140625" style="20" customWidth="1"/>
    <col min="4355" max="4355" width="15.28515625" style="20" customWidth="1"/>
    <col min="4356" max="4356" width="13.42578125" style="20" customWidth="1"/>
    <col min="4357" max="4358" width="12.7109375" style="20" customWidth="1"/>
    <col min="4359" max="4359" width="15" style="20" customWidth="1"/>
    <col min="4360" max="4360" width="16.7109375" style="20" customWidth="1"/>
    <col min="4361" max="4361" width="16.140625" style="20" customWidth="1"/>
    <col min="4362" max="4362" width="15.42578125" style="20" customWidth="1"/>
    <col min="4363" max="4363" width="15.7109375" style="20" customWidth="1"/>
    <col min="4364" max="4364" width="19.42578125" style="20" customWidth="1"/>
    <col min="4365" max="4365" width="15.7109375" style="20" customWidth="1"/>
    <col min="4366" max="4366" width="14.28515625" style="20" customWidth="1"/>
    <col min="4367" max="4367" width="15.7109375" style="20" customWidth="1"/>
    <col min="4368" max="4368" width="17.7109375" style="20" customWidth="1"/>
    <col min="4369" max="4369" width="19.7109375" style="20" customWidth="1"/>
    <col min="4370" max="4370" width="14.42578125" style="20" customWidth="1"/>
    <col min="4371" max="4606" width="9.28515625" style="20"/>
    <col min="4607" max="4607" width="12.140625" style="20" customWidth="1"/>
    <col min="4608" max="4608" width="30" style="20" customWidth="1"/>
    <col min="4609" max="4609" width="24.42578125" style="20" customWidth="1"/>
    <col min="4610" max="4610" width="17.140625" style="20" customWidth="1"/>
    <col min="4611" max="4611" width="15.28515625" style="20" customWidth="1"/>
    <col min="4612" max="4612" width="13.42578125" style="20" customWidth="1"/>
    <col min="4613" max="4614" width="12.7109375" style="20" customWidth="1"/>
    <col min="4615" max="4615" width="15" style="20" customWidth="1"/>
    <col min="4616" max="4616" width="16.7109375" style="20" customWidth="1"/>
    <col min="4617" max="4617" width="16.140625" style="20" customWidth="1"/>
    <col min="4618" max="4618" width="15.42578125" style="20" customWidth="1"/>
    <col min="4619" max="4619" width="15.7109375" style="20" customWidth="1"/>
    <col min="4620" max="4620" width="19.42578125" style="20" customWidth="1"/>
    <col min="4621" max="4621" width="15.7109375" style="20" customWidth="1"/>
    <col min="4622" max="4622" width="14.28515625" style="20" customWidth="1"/>
    <col min="4623" max="4623" width="15.7109375" style="20" customWidth="1"/>
    <col min="4624" max="4624" width="17.7109375" style="20" customWidth="1"/>
    <col min="4625" max="4625" width="19.7109375" style="20" customWidth="1"/>
    <col min="4626" max="4626" width="14.42578125" style="20" customWidth="1"/>
    <col min="4627" max="4862" width="9.28515625" style="20"/>
    <col min="4863" max="4863" width="12.140625" style="20" customWidth="1"/>
    <col min="4864" max="4864" width="30" style="20" customWidth="1"/>
    <col min="4865" max="4865" width="24.42578125" style="20" customWidth="1"/>
    <col min="4866" max="4866" width="17.140625" style="20" customWidth="1"/>
    <col min="4867" max="4867" width="15.28515625" style="20" customWidth="1"/>
    <col min="4868" max="4868" width="13.42578125" style="20" customWidth="1"/>
    <col min="4869" max="4870" width="12.7109375" style="20" customWidth="1"/>
    <col min="4871" max="4871" width="15" style="20" customWidth="1"/>
    <col min="4872" max="4872" width="16.7109375" style="20" customWidth="1"/>
    <col min="4873" max="4873" width="16.140625" style="20" customWidth="1"/>
    <col min="4874" max="4874" width="15.42578125" style="20" customWidth="1"/>
    <col min="4875" max="4875" width="15.7109375" style="20" customWidth="1"/>
    <col min="4876" max="4876" width="19.42578125" style="20" customWidth="1"/>
    <col min="4877" max="4877" width="15.7109375" style="20" customWidth="1"/>
    <col min="4878" max="4878" width="14.28515625" style="20" customWidth="1"/>
    <col min="4879" max="4879" width="15.7109375" style="20" customWidth="1"/>
    <col min="4880" max="4880" width="17.7109375" style="20" customWidth="1"/>
    <col min="4881" max="4881" width="19.7109375" style="20" customWidth="1"/>
    <col min="4882" max="4882" width="14.42578125" style="20" customWidth="1"/>
    <col min="4883" max="5118" width="9.28515625" style="20"/>
    <col min="5119" max="5119" width="12.140625" style="20" customWidth="1"/>
    <col min="5120" max="5120" width="30" style="20" customWidth="1"/>
    <col min="5121" max="5121" width="24.42578125" style="20" customWidth="1"/>
    <col min="5122" max="5122" width="17.140625" style="20" customWidth="1"/>
    <col min="5123" max="5123" width="15.28515625" style="20" customWidth="1"/>
    <col min="5124" max="5124" width="13.42578125" style="20" customWidth="1"/>
    <col min="5125" max="5126" width="12.7109375" style="20" customWidth="1"/>
    <col min="5127" max="5127" width="15" style="20" customWidth="1"/>
    <col min="5128" max="5128" width="16.7109375" style="20" customWidth="1"/>
    <col min="5129" max="5129" width="16.140625" style="20" customWidth="1"/>
    <col min="5130" max="5130" width="15.42578125" style="20" customWidth="1"/>
    <col min="5131" max="5131" width="15.7109375" style="20" customWidth="1"/>
    <col min="5132" max="5132" width="19.42578125" style="20" customWidth="1"/>
    <col min="5133" max="5133" width="15.7109375" style="20" customWidth="1"/>
    <col min="5134" max="5134" width="14.28515625" style="20" customWidth="1"/>
    <col min="5135" max="5135" width="15.7109375" style="20" customWidth="1"/>
    <col min="5136" max="5136" width="17.7109375" style="20" customWidth="1"/>
    <col min="5137" max="5137" width="19.7109375" style="20" customWidth="1"/>
    <col min="5138" max="5138" width="14.42578125" style="20" customWidth="1"/>
    <col min="5139" max="5374" width="9.28515625" style="20"/>
    <col min="5375" max="5375" width="12.140625" style="20" customWidth="1"/>
    <col min="5376" max="5376" width="30" style="20" customWidth="1"/>
    <col min="5377" max="5377" width="24.42578125" style="20" customWidth="1"/>
    <col min="5378" max="5378" width="17.140625" style="20" customWidth="1"/>
    <col min="5379" max="5379" width="15.28515625" style="20" customWidth="1"/>
    <col min="5380" max="5380" width="13.42578125" style="20" customWidth="1"/>
    <col min="5381" max="5382" width="12.7109375" style="20" customWidth="1"/>
    <col min="5383" max="5383" width="15" style="20" customWidth="1"/>
    <col min="5384" max="5384" width="16.7109375" style="20" customWidth="1"/>
    <col min="5385" max="5385" width="16.140625" style="20" customWidth="1"/>
    <col min="5386" max="5386" width="15.42578125" style="20" customWidth="1"/>
    <col min="5387" max="5387" width="15.7109375" style="20" customWidth="1"/>
    <col min="5388" max="5388" width="19.42578125" style="20" customWidth="1"/>
    <col min="5389" max="5389" width="15.7109375" style="20" customWidth="1"/>
    <col min="5390" max="5390" width="14.28515625" style="20" customWidth="1"/>
    <col min="5391" max="5391" width="15.7109375" style="20" customWidth="1"/>
    <col min="5392" max="5392" width="17.7109375" style="20" customWidth="1"/>
    <col min="5393" max="5393" width="19.7109375" style="20" customWidth="1"/>
    <col min="5394" max="5394" width="14.42578125" style="20" customWidth="1"/>
    <col min="5395" max="5630" width="9.28515625" style="20"/>
    <col min="5631" max="5631" width="12.140625" style="20" customWidth="1"/>
    <col min="5632" max="5632" width="30" style="20" customWidth="1"/>
    <col min="5633" max="5633" width="24.42578125" style="20" customWidth="1"/>
    <col min="5634" max="5634" width="17.140625" style="20" customWidth="1"/>
    <col min="5635" max="5635" width="15.28515625" style="20" customWidth="1"/>
    <col min="5636" max="5636" width="13.42578125" style="20" customWidth="1"/>
    <col min="5637" max="5638" width="12.7109375" style="20" customWidth="1"/>
    <col min="5639" max="5639" width="15" style="20" customWidth="1"/>
    <col min="5640" max="5640" width="16.7109375" style="20" customWidth="1"/>
    <col min="5641" max="5641" width="16.140625" style="20" customWidth="1"/>
    <col min="5642" max="5642" width="15.42578125" style="20" customWidth="1"/>
    <col min="5643" max="5643" width="15.7109375" style="20" customWidth="1"/>
    <col min="5644" max="5644" width="19.42578125" style="20" customWidth="1"/>
    <col min="5645" max="5645" width="15.7109375" style="20" customWidth="1"/>
    <col min="5646" max="5646" width="14.28515625" style="20" customWidth="1"/>
    <col min="5647" max="5647" width="15.7109375" style="20" customWidth="1"/>
    <col min="5648" max="5648" width="17.7109375" style="20" customWidth="1"/>
    <col min="5649" max="5649" width="19.7109375" style="20" customWidth="1"/>
    <col min="5650" max="5650" width="14.42578125" style="20" customWidth="1"/>
    <col min="5651" max="5886" width="9.28515625" style="20"/>
    <col min="5887" max="5887" width="12.140625" style="20" customWidth="1"/>
    <col min="5888" max="5888" width="30" style="20" customWidth="1"/>
    <col min="5889" max="5889" width="24.42578125" style="20" customWidth="1"/>
    <col min="5890" max="5890" width="17.140625" style="20" customWidth="1"/>
    <col min="5891" max="5891" width="15.28515625" style="20" customWidth="1"/>
    <col min="5892" max="5892" width="13.42578125" style="20" customWidth="1"/>
    <col min="5893" max="5894" width="12.7109375" style="20" customWidth="1"/>
    <col min="5895" max="5895" width="15" style="20" customWidth="1"/>
    <col min="5896" max="5896" width="16.7109375" style="20" customWidth="1"/>
    <col min="5897" max="5897" width="16.140625" style="20" customWidth="1"/>
    <col min="5898" max="5898" width="15.42578125" style="20" customWidth="1"/>
    <col min="5899" max="5899" width="15.7109375" style="20" customWidth="1"/>
    <col min="5900" max="5900" width="19.42578125" style="20" customWidth="1"/>
    <col min="5901" max="5901" width="15.7109375" style="20" customWidth="1"/>
    <col min="5902" max="5902" width="14.28515625" style="20" customWidth="1"/>
    <col min="5903" max="5903" width="15.7109375" style="20" customWidth="1"/>
    <col min="5904" max="5904" width="17.7109375" style="20" customWidth="1"/>
    <col min="5905" max="5905" width="19.7109375" style="20" customWidth="1"/>
    <col min="5906" max="5906" width="14.42578125" style="20" customWidth="1"/>
    <col min="5907" max="6142" width="9.28515625" style="20"/>
    <col min="6143" max="6143" width="12.140625" style="20" customWidth="1"/>
    <col min="6144" max="6144" width="30" style="20" customWidth="1"/>
    <col min="6145" max="6145" width="24.42578125" style="20" customWidth="1"/>
    <col min="6146" max="6146" width="17.140625" style="20" customWidth="1"/>
    <col min="6147" max="6147" width="15.28515625" style="20" customWidth="1"/>
    <col min="6148" max="6148" width="13.42578125" style="20" customWidth="1"/>
    <col min="6149" max="6150" width="12.7109375" style="20" customWidth="1"/>
    <col min="6151" max="6151" width="15" style="20" customWidth="1"/>
    <col min="6152" max="6152" width="16.7109375" style="20" customWidth="1"/>
    <col min="6153" max="6153" width="16.140625" style="20" customWidth="1"/>
    <col min="6154" max="6154" width="15.42578125" style="20" customWidth="1"/>
    <col min="6155" max="6155" width="15.7109375" style="20" customWidth="1"/>
    <col min="6156" max="6156" width="19.42578125" style="20" customWidth="1"/>
    <col min="6157" max="6157" width="15.7109375" style="20" customWidth="1"/>
    <col min="6158" max="6158" width="14.28515625" style="20" customWidth="1"/>
    <col min="6159" max="6159" width="15.7109375" style="20" customWidth="1"/>
    <col min="6160" max="6160" width="17.7109375" style="20" customWidth="1"/>
    <col min="6161" max="6161" width="19.7109375" style="20" customWidth="1"/>
    <col min="6162" max="6162" width="14.42578125" style="20" customWidth="1"/>
    <col min="6163" max="6398" width="9.28515625" style="20"/>
    <col min="6399" max="6399" width="12.140625" style="20" customWidth="1"/>
    <col min="6400" max="6400" width="30" style="20" customWidth="1"/>
    <col min="6401" max="6401" width="24.42578125" style="20" customWidth="1"/>
    <col min="6402" max="6402" width="17.140625" style="20" customWidth="1"/>
    <col min="6403" max="6403" width="15.28515625" style="20" customWidth="1"/>
    <col min="6404" max="6404" width="13.42578125" style="20" customWidth="1"/>
    <col min="6405" max="6406" width="12.7109375" style="20" customWidth="1"/>
    <col min="6407" max="6407" width="15" style="20" customWidth="1"/>
    <col min="6408" max="6408" width="16.7109375" style="20" customWidth="1"/>
    <col min="6409" max="6409" width="16.140625" style="20" customWidth="1"/>
    <col min="6410" max="6410" width="15.42578125" style="20" customWidth="1"/>
    <col min="6411" max="6411" width="15.7109375" style="20" customWidth="1"/>
    <col min="6412" max="6412" width="19.42578125" style="20" customWidth="1"/>
    <col min="6413" max="6413" width="15.7109375" style="20" customWidth="1"/>
    <col min="6414" max="6414" width="14.28515625" style="20" customWidth="1"/>
    <col min="6415" max="6415" width="15.7109375" style="20" customWidth="1"/>
    <col min="6416" max="6416" width="17.7109375" style="20" customWidth="1"/>
    <col min="6417" max="6417" width="19.7109375" style="20" customWidth="1"/>
    <col min="6418" max="6418" width="14.42578125" style="20" customWidth="1"/>
    <col min="6419" max="6654" width="9.28515625" style="20"/>
    <col min="6655" max="6655" width="12.140625" style="20" customWidth="1"/>
    <col min="6656" max="6656" width="30" style="20" customWidth="1"/>
    <col min="6657" max="6657" width="24.42578125" style="20" customWidth="1"/>
    <col min="6658" max="6658" width="17.140625" style="20" customWidth="1"/>
    <col min="6659" max="6659" width="15.28515625" style="20" customWidth="1"/>
    <col min="6660" max="6660" width="13.42578125" style="20" customWidth="1"/>
    <col min="6661" max="6662" width="12.7109375" style="20" customWidth="1"/>
    <col min="6663" max="6663" width="15" style="20" customWidth="1"/>
    <col min="6664" max="6664" width="16.7109375" style="20" customWidth="1"/>
    <col min="6665" max="6665" width="16.140625" style="20" customWidth="1"/>
    <col min="6666" max="6666" width="15.42578125" style="20" customWidth="1"/>
    <col min="6667" max="6667" width="15.7109375" style="20" customWidth="1"/>
    <col min="6668" max="6668" width="19.42578125" style="20" customWidth="1"/>
    <col min="6669" max="6669" width="15.7109375" style="20" customWidth="1"/>
    <col min="6670" max="6670" width="14.28515625" style="20" customWidth="1"/>
    <col min="6671" max="6671" width="15.7109375" style="20" customWidth="1"/>
    <col min="6672" max="6672" width="17.7109375" style="20" customWidth="1"/>
    <col min="6673" max="6673" width="19.7109375" style="20" customWidth="1"/>
    <col min="6674" max="6674" width="14.42578125" style="20" customWidth="1"/>
    <col min="6675" max="6910" width="9.28515625" style="20"/>
    <col min="6911" max="6911" width="12.140625" style="20" customWidth="1"/>
    <col min="6912" max="6912" width="30" style="20" customWidth="1"/>
    <col min="6913" max="6913" width="24.42578125" style="20" customWidth="1"/>
    <col min="6914" max="6914" width="17.140625" style="20" customWidth="1"/>
    <col min="6915" max="6915" width="15.28515625" style="20" customWidth="1"/>
    <col min="6916" max="6916" width="13.42578125" style="20" customWidth="1"/>
    <col min="6917" max="6918" width="12.7109375" style="20" customWidth="1"/>
    <col min="6919" max="6919" width="15" style="20" customWidth="1"/>
    <col min="6920" max="6920" width="16.7109375" style="20" customWidth="1"/>
    <col min="6921" max="6921" width="16.140625" style="20" customWidth="1"/>
    <col min="6922" max="6922" width="15.42578125" style="20" customWidth="1"/>
    <col min="6923" max="6923" width="15.7109375" style="20" customWidth="1"/>
    <col min="6924" max="6924" width="19.42578125" style="20" customWidth="1"/>
    <col min="6925" max="6925" width="15.7109375" style="20" customWidth="1"/>
    <col min="6926" max="6926" width="14.28515625" style="20" customWidth="1"/>
    <col min="6927" max="6927" width="15.7109375" style="20" customWidth="1"/>
    <col min="6928" max="6928" width="17.7109375" style="20" customWidth="1"/>
    <col min="6929" max="6929" width="19.7109375" style="20" customWidth="1"/>
    <col min="6930" max="6930" width="14.42578125" style="20" customWidth="1"/>
    <col min="6931" max="7166" width="9.28515625" style="20"/>
    <col min="7167" max="7167" width="12.140625" style="20" customWidth="1"/>
    <col min="7168" max="7168" width="30" style="20" customWidth="1"/>
    <col min="7169" max="7169" width="24.42578125" style="20" customWidth="1"/>
    <col min="7170" max="7170" width="17.140625" style="20" customWidth="1"/>
    <col min="7171" max="7171" width="15.28515625" style="20" customWidth="1"/>
    <col min="7172" max="7172" width="13.42578125" style="20" customWidth="1"/>
    <col min="7173" max="7174" width="12.7109375" style="20" customWidth="1"/>
    <col min="7175" max="7175" width="15" style="20" customWidth="1"/>
    <col min="7176" max="7176" width="16.7109375" style="20" customWidth="1"/>
    <col min="7177" max="7177" width="16.140625" style="20" customWidth="1"/>
    <col min="7178" max="7178" width="15.42578125" style="20" customWidth="1"/>
    <col min="7179" max="7179" width="15.7109375" style="20" customWidth="1"/>
    <col min="7180" max="7180" width="19.42578125" style="20" customWidth="1"/>
    <col min="7181" max="7181" width="15.7109375" style="20" customWidth="1"/>
    <col min="7182" max="7182" width="14.28515625" style="20" customWidth="1"/>
    <col min="7183" max="7183" width="15.7109375" style="20" customWidth="1"/>
    <col min="7184" max="7184" width="17.7109375" style="20" customWidth="1"/>
    <col min="7185" max="7185" width="19.7109375" style="20" customWidth="1"/>
    <col min="7186" max="7186" width="14.42578125" style="20" customWidth="1"/>
    <col min="7187" max="7422" width="9.28515625" style="20"/>
    <col min="7423" max="7423" width="12.140625" style="20" customWidth="1"/>
    <col min="7424" max="7424" width="30" style="20" customWidth="1"/>
    <col min="7425" max="7425" width="24.42578125" style="20" customWidth="1"/>
    <col min="7426" max="7426" width="17.140625" style="20" customWidth="1"/>
    <col min="7427" max="7427" width="15.28515625" style="20" customWidth="1"/>
    <col min="7428" max="7428" width="13.42578125" style="20" customWidth="1"/>
    <col min="7429" max="7430" width="12.7109375" style="20" customWidth="1"/>
    <col min="7431" max="7431" width="15" style="20" customWidth="1"/>
    <col min="7432" max="7432" width="16.7109375" style="20" customWidth="1"/>
    <col min="7433" max="7433" width="16.140625" style="20" customWidth="1"/>
    <col min="7434" max="7434" width="15.42578125" style="20" customWidth="1"/>
    <col min="7435" max="7435" width="15.7109375" style="20" customWidth="1"/>
    <col min="7436" max="7436" width="19.42578125" style="20" customWidth="1"/>
    <col min="7437" max="7437" width="15.7109375" style="20" customWidth="1"/>
    <col min="7438" max="7438" width="14.28515625" style="20" customWidth="1"/>
    <col min="7439" max="7439" width="15.7109375" style="20" customWidth="1"/>
    <col min="7440" max="7440" width="17.7109375" style="20" customWidth="1"/>
    <col min="7441" max="7441" width="19.7109375" style="20" customWidth="1"/>
    <col min="7442" max="7442" width="14.42578125" style="20" customWidth="1"/>
    <col min="7443" max="7678" width="9.28515625" style="20"/>
    <col min="7679" max="7679" width="12.140625" style="20" customWidth="1"/>
    <col min="7680" max="7680" width="30" style="20" customWidth="1"/>
    <col min="7681" max="7681" width="24.42578125" style="20" customWidth="1"/>
    <col min="7682" max="7682" width="17.140625" style="20" customWidth="1"/>
    <col min="7683" max="7683" width="15.28515625" style="20" customWidth="1"/>
    <col min="7684" max="7684" width="13.42578125" style="20" customWidth="1"/>
    <col min="7685" max="7686" width="12.7109375" style="20" customWidth="1"/>
    <col min="7687" max="7687" width="15" style="20" customWidth="1"/>
    <col min="7688" max="7688" width="16.7109375" style="20" customWidth="1"/>
    <col min="7689" max="7689" width="16.140625" style="20" customWidth="1"/>
    <col min="7690" max="7690" width="15.42578125" style="20" customWidth="1"/>
    <col min="7691" max="7691" width="15.7109375" style="20" customWidth="1"/>
    <col min="7692" max="7692" width="19.42578125" style="20" customWidth="1"/>
    <col min="7693" max="7693" width="15.7109375" style="20" customWidth="1"/>
    <col min="7694" max="7694" width="14.28515625" style="20" customWidth="1"/>
    <col min="7695" max="7695" width="15.7109375" style="20" customWidth="1"/>
    <col min="7696" max="7696" width="17.7109375" style="20" customWidth="1"/>
    <col min="7697" max="7697" width="19.7109375" style="20" customWidth="1"/>
    <col min="7698" max="7698" width="14.42578125" style="20" customWidth="1"/>
    <col min="7699" max="7934" width="9.28515625" style="20"/>
    <col min="7935" max="7935" width="12.140625" style="20" customWidth="1"/>
    <col min="7936" max="7936" width="30" style="20" customWidth="1"/>
    <col min="7937" max="7937" width="24.42578125" style="20" customWidth="1"/>
    <col min="7938" max="7938" width="17.140625" style="20" customWidth="1"/>
    <col min="7939" max="7939" width="15.28515625" style="20" customWidth="1"/>
    <col min="7940" max="7940" width="13.42578125" style="20" customWidth="1"/>
    <col min="7941" max="7942" width="12.7109375" style="20" customWidth="1"/>
    <col min="7943" max="7943" width="15" style="20" customWidth="1"/>
    <col min="7944" max="7944" width="16.7109375" style="20" customWidth="1"/>
    <col min="7945" max="7945" width="16.140625" style="20" customWidth="1"/>
    <col min="7946" max="7946" width="15.42578125" style="20" customWidth="1"/>
    <col min="7947" max="7947" width="15.7109375" style="20" customWidth="1"/>
    <col min="7948" max="7948" width="19.42578125" style="20" customWidth="1"/>
    <col min="7949" max="7949" width="15.7109375" style="20" customWidth="1"/>
    <col min="7950" max="7950" width="14.28515625" style="20" customWidth="1"/>
    <col min="7951" max="7951" width="15.7109375" style="20" customWidth="1"/>
    <col min="7952" max="7952" width="17.7109375" style="20" customWidth="1"/>
    <col min="7953" max="7953" width="19.7109375" style="20" customWidth="1"/>
    <col min="7954" max="7954" width="14.42578125" style="20" customWidth="1"/>
    <col min="7955" max="8190" width="9.28515625" style="20"/>
    <col min="8191" max="8191" width="12.140625" style="20" customWidth="1"/>
    <col min="8192" max="8192" width="30" style="20" customWidth="1"/>
    <col min="8193" max="8193" width="24.42578125" style="20" customWidth="1"/>
    <col min="8194" max="8194" width="17.140625" style="20" customWidth="1"/>
    <col min="8195" max="8195" width="15.28515625" style="20" customWidth="1"/>
    <col min="8196" max="8196" width="13.42578125" style="20" customWidth="1"/>
    <col min="8197" max="8198" width="12.7109375" style="20" customWidth="1"/>
    <col min="8199" max="8199" width="15" style="20" customWidth="1"/>
    <col min="8200" max="8200" width="16.7109375" style="20" customWidth="1"/>
    <col min="8201" max="8201" width="16.140625" style="20" customWidth="1"/>
    <col min="8202" max="8202" width="15.42578125" style="20" customWidth="1"/>
    <col min="8203" max="8203" width="15.7109375" style="20" customWidth="1"/>
    <col min="8204" max="8204" width="19.42578125" style="20" customWidth="1"/>
    <col min="8205" max="8205" width="15.7109375" style="20" customWidth="1"/>
    <col min="8206" max="8206" width="14.28515625" style="20" customWidth="1"/>
    <col min="8207" max="8207" width="15.7109375" style="20" customWidth="1"/>
    <col min="8208" max="8208" width="17.7109375" style="20" customWidth="1"/>
    <col min="8209" max="8209" width="19.7109375" style="20" customWidth="1"/>
    <col min="8210" max="8210" width="14.42578125" style="20" customWidth="1"/>
    <col min="8211" max="8446" width="9.28515625" style="20"/>
    <col min="8447" max="8447" width="12.140625" style="20" customWidth="1"/>
    <col min="8448" max="8448" width="30" style="20" customWidth="1"/>
    <col min="8449" max="8449" width="24.42578125" style="20" customWidth="1"/>
    <col min="8450" max="8450" width="17.140625" style="20" customWidth="1"/>
    <col min="8451" max="8451" width="15.28515625" style="20" customWidth="1"/>
    <col min="8452" max="8452" width="13.42578125" style="20" customWidth="1"/>
    <col min="8453" max="8454" width="12.7109375" style="20" customWidth="1"/>
    <col min="8455" max="8455" width="15" style="20" customWidth="1"/>
    <col min="8456" max="8456" width="16.7109375" style="20" customWidth="1"/>
    <col min="8457" max="8457" width="16.140625" style="20" customWidth="1"/>
    <col min="8458" max="8458" width="15.42578125" style="20" customWidth="1"/>
    <col min="8459" max="8459" width="15.7109375" style="20" customWidth="1"/>
    <col min="8460" max="8460" width="19.42578125" style="20" customWidth="1"/>
    <col min="8461" max="8461" width="15.7109375" style="20" customWidth="1"/>
    <col min="8462" max="8462" width="14.28515625" style="20" customWidth="1"/>
    <col min="8463" max="8463" width="15.7109375" style="20" customWidth="1"/>
    <col min="8464" max="8464" width="17.7109375" style="20" customWidth="1"/>
    <col min="8465" max="8465" width="19.7109375" style="20" customWidth="1"/>
    <col min="8466" max="8466" width="14.42578125" style="20" customWidth="1"/>
    <col min="8467" max="8702" width="9.28515625" style="20"/>
    <col min="8703" max="8703" width="12.140625" style="20" customWidth="1"/>
    <col min="8704" max="8704" width="30" style="20" customWidth="1"/>
    <col min="8705" max="8705" width="24.42578125" style="20" customWidth="1"/>
    <col min="8706" max="8706" width="17.140625" style="20" customWidth="1"/>
    <col min="8707" max="8707" width="15.28515625" style="20" customWidth="1"/>
    <col min="8708" max="8708" width="13.42578125" style="20" customWidth="1"/>
    <col min="8709" max="8710" width="12.7109375" style="20" customWidth="1"/>
    <col min="8711" max="8711" width="15" style="20" customWidth="1"/>
    <col min="8712" max="8712" width="16.7109375" style="20" customWidth="1"/>
    <col min="8713" max="8713" width="16.140625" style="20" customWidth="1"/>
    <col min="8714" max="8714" width="15.42578125" style="20" customWidth="1"/>
    <col min="8715" max="8715" width="15.7109375" style="20" customWidth="1"/>
    <col min="8716" max="8716" width="19.42578125" style="20" customWidth="1"/>
    <col min="8717" max="8717" width="15.7109375" style="20" customWidth="1"/>
    <col min="8718" max="8718" width="14.28515625" style="20" customWidth="1"/>
    <col min="8719" max="8719" width="15.7109375" style="20" customWidth="1"/>
    <col min="8720" max="8720" width="17.7109375" style="20" customWidth="1"/>
    <col min="8721" max="8721" width="19.7109375" style="20" customWidth="1"/>
    <col min="8722" max="8722" width="14.42578125" style="20" customWidth="1"/>
    <col min="8723" max="8958" width="9.28515625" style="20"/>
    <col min="8959" max="8959" width="12.140625" style="20" customWidth="1"/>
    <col min="8960" max="8960" width="30" style="20" customWidth="1"/>
    <col min="8961" max="8961" width="24.42578125" style="20" customWidth="1"/>
    <col min="8962" max="8962" width="17.140625" style="20" customWidth="1"/>
    <col min="8963" max="8963" width="15.28515625" style="20" customWidth="1"/>
    <col min="8964" max="8964" width="13.42578125" style="20" customWidth="1"/>
    <col min="8965" max="8966" width="12.7109375" style="20" customWidth="1"/>
    <col min="8967" max="8967" width="15" style="20" customWidth="1"/>
    <col min="8968" max="8968" width="16.7109375" style="20" customWidth="1"/>
    <col min="8969" max="8969" width="16.140625" style="20" customWidth="1"/>
    <col min="8970" max="8970" width="15.42578125" style="20" customWidth="1"/>
    <col min="8971" max="8971" width="15.7109375" style="20" customWidth="1"/>
    <col min="8972" max="8972" width="19.42578125" style="20" customWidth="1"/>
    <col min="8973" max="8973" width="15.7109375" style="20" customWidth="1"/>
    <col min="8974" max="8974" width="14.28515625" style="20" customWidth="1"/>
    <col min="8975" max="8975" width="15.7109375" style="20" customWidth="1"/>
    <col min="8976" max="8976" width="17.7109375" style="20" customWidth="1"/>
    <col min="8977" max="8977" width="19.7109375" style="20" customWidth="1"/>
    <col min="8978" max="8978" width="14.42578125" style="20" customWidth="1"/>
    <col min="8979" max="9214" width="9.28515625" style="20"/>
    <col min="9215" max="9215" width="12.140625" style="20" customWidth="1"/>
    <col min="9216" max="9216" width="30" style="20" customWidth="1"/>
    <col min="9217" max="9217" width="24.42578125" style="20" customWidth="1"/>
    <col min="9218" max="9218" width="17.140625" style="20" customWidth="1"/>
    <col min="9219" max="9219" width="15.28515625" style="20" customWidth="1"/>
    <col min="9220" max="9220" width="13.42578125" style="20" customWidth="1"/>
    <col min="9221" max="9222" width="12.7109375" style="20" customWidth="1"/>
    <col min="9223" max="9223" width="15" style="20" customWidth="1"/>
    <col min="9224" max="9224" width="16.7109375" style="20" customWidth="1"/>
    <col min="9225" max="9225" width="16.140625" style="20" customWidth="1"/>
    <col min="9226" max="9226" width="15.42578125" style="20" customWidth="1"/>
    <col min="9227" max="9227" width="15.7109375" style="20" customWidth="1"/>
    <col min="9228" max="9228" width="19.42578125" style="20" customWidth="1"/>
    <col min="9229" max="9229" width="15.7109375" style="20" customWidth="1"/>
    <col min="9230" max="9230" width="14.28515625" style="20" customWidth="1"/>
    <col min="9231" max="9231" width="15.7109375" style="20" customWidth="1"/>
    <col min="9232" max="9232" width="17.7109375" style="20" customWidth="1"/>
    <col min="9233" max="9233" width="19.7109375" style="20" customWidth="1"/>
    <col min="9234" max="9234" width="14.42578125" style="20" customWidth="1"/>
    <col min="9235" max="9470" width="9.28515625" style="20"/>
    <col min="9471" max="9471" width="12.140625" style="20" customWidth="1"/>
    <col min="9472" max="9472" width="30" style="20" customWidth="1"/>
    <col min="9473" max="9473" width="24.42578125" style="20" customWidth="1"/>
    <col min="9474" max="9474" width="17.140625" style="20" customWidth="1"/>
    <col min="9475" max="9475" width="15.28515625" style="20" customWidth="1"/>
    <col min="9476" max="9476" width="13.42578125" style="20" customWidth="1"/>
    <col min="9477" max="9478" width="12.7109375" style="20" customWidth="1"/>
    <col min="9479" max="9479" width="15" style="20" customWidth="1"/>
    <col min="9480" max="9480" width="16.7109375" style="20" customWidth="1"/>
    <col min="9481" max="9481" width="16.140625" style="20" customWidth="1"/>
    <col min="9482" max="9482" width="15.42578125" style="20" customWidth="1"/>
    <col min="9483" max="9483" width="15.7109375" style="20" customWidth="1"/>
    <col min="9484" max="9484" width="19.42578125" style="20" customWidth="1"/>
    <col min="9485" max="9485" width="15.7109375" style="20" customWidth="1"/>
    <col min="9486" max="9486" width="14.28515625" style="20" customWidth="1"/>
    <col min="9487" max="9487" width="15.7109375" style="20" customWidth="1"/>
    <col min="9488" max="9488" width="17.7109375" style="20" customWidth="1"/>
    <col min="9489" max="9489" width="19.7109375" style="20" customWidth="1"/>
    <col min="9490" max="9490" width="14.42578125" style="20" customWidth="1"/>
    <col min="9491" max="9726" width="9.28515625" style="20"/>
    <col min="9727" max="9727" width="12.140625" style="20" customWidth="1"/>
    <col min="9728" max="9728" width="30" style="20" customWidth="1"/>
    <col min="9729" max="9729" width="24.42578125" style="20" customWidth="1"/>
    <col min="9730" max="9730" width="17.140625" style="20" customWidth="1"/>
    <col min="9731" max="9731" width="15.28515625" style="20" customWidth="1"/>
    <col min="9732" max="9732" width="13.42578125" style="20" customWidth="1"/>
    <col min="9733" max="9734" width="12.7109375" style="20" customWidth="1"/>
    <col min="9735" max="9735" width="15" style="20" customWidth="1"/>
    <col min="9736" max="9736" width="16.7109375" style="20" customWidth="1"/>
    <col min="9737" max="9737" width="16.140625" style="20" customWidth="1"/>
    <col min="9738" max="9738" width="15.42578125" style="20" customWidth="1"/>
    <col min="9739" max="9739" width="15.7109375" style="20" customWidth="1"/>
    <col min="9740" max="9740" width="19.42578125" style="20" customWidth="1"/>
    <col min="9741" max="9741" width="15.7109375" style="20" customWidth="1"/>
    <col min="9742" max="9742" width="14.28515625" style="20" customWidth="1"/>
    <col min="9743" max="9743" width="15.7109375" style="20" customWidth="1"/>
    <col min="9744" max="9744" width="17.7109375" style="20" customWidth="1"/>
    <col min="9745" max="9745" width="19.7109375" style="20" customWidth="1"/>
    <col min="9746" max="9746" width="14.42578125" style="20" customWidth="1"/>
    <col min="9747" max="9982" width="9.28515625" style="20"/>
    <col min="9983" max="9983" width="12.140625" style="20" customWidth="1"/>
    <col min="9984" max="9984" width="30" style="20" customWidth="1"/>
    <col min="9985" max="9985" width="24.42578125" style="20" customWidth="1"/>
    <col min="9986" max="9986" width="17.140625" style="20" customWidth="1"/>
    <col min="9987" max="9987" width="15.28515625" style="20" customWidth="1"/>
    <col min="9988" max="9988" width="13.42578125" style="20" customWidth="1"/>
    <col min="9989" max="9990" width="12.7109375" style="20" customWidth="1"/>
    <col min="9991" max="9991" width="15" style="20" customWidth="1"/>
    <col min="9992" max="9992" width="16.7109375" style="20" customWidth="1"/>
    <col min="9993" max="9993" width="16.140625" style="20" customWidth="1"/>
    <col min="9994" max="9994" width="15.42578125" style="20" customWidth="1"/>
    <col min="9995" max="9995" width="15.7109375" style="20" customWidth="1"/>
    <col min="9996" max="9996" width="19.42578125" style="20" customWidth="1"/>
    <col min="9997" max="9997" width="15.7109375" style="20" customWidth="1"/>
    <col min="9998" max="9998" width="14.28515625" style="20" customWidth="1"/>
    <col min="9999" max="9999" width="15.7109375" style="20" customWidth="1"/>
    <col min="10000" max="10000" width="17.7109375" style="20" customWidth="1"/>
    <col min="10001" max="10001" width="19.7109375" style="20" customWidth="1"/>
    <col min="10002" max="10002" width="14.42578125" style="20" customWidth="1"/>
    <col min="10003" max="10238" width="9.28515625" style="20"/>
    <col min="10239" max="10239" width="12.140625" style="20" customWidth="1"/>
    <col min="10240" max="10240" width="30" style="20" customWidth="1"/>
    <col min="10241" max="10241" width="24.42578125" style="20" customWidth="1"/>
    <col min="10242" max="10242" width="17.140625" style="20" customWidth="1"/>
    <col min="10243" max="10243" width="15.28515625" style="20" customWidth="1"/>
    <col min="10244" max="10244" width="13.42578125" style="20" customWidth="1"/>
    <col min="10245" max="10246" width="12.7109375" style="20" customWidth="1"/>
    <col min="10247" max="10247" width="15" style="20" customWidth="1"/>
    <col min="10248" max="10248" width="16.7109375" style="20" customWidth="1"/>
    <col min="10249" max="10249" width="16.140625" style="20" customWidth="1"/>
    <col min="10250" max="10250" width="15.42578125" style="20" customWidth="1"/>
    <col min="10251" max="10251" width="15.7109375" style="20" customWidth="1"/>
    <col min="10252" max="10252" width="19.42578125" style="20" customWidth="1"/>
    <col min="10253" max="10253" width="15.7109375" style="20" customWidth="1"/>
    <col min="10254" max="10254" width="14.28515625" style="20" customWidth="1"/>
    <col min="10255" max="10255" width="15.7109375" style="20" customWidth="1"/>
    <col min="10256" max="10256" width="17.7109375" style="20" customWidth="1"/>
    <col min="10257" max="10257" width="19.7109375" style="20" customWidth="1"/>
    <col min="10258" max="10258" width="14.42578125" style="20" customWidth="1"/>
    <col min="10259" max="10494" width="9.28515625" style="20"/>
    <col min="10495" max="10495" width="12.140625" style="20" customWidth="1"/>
    <col min="10496" max="10496" width="30" style="20" customWidth="1"/>
    <col min="10497" max="10497" width="24.42578125" style="20" customWidth="1"/>
    <col min="10498" max="10498" width="17.140625" style="20" customWidth="1"/>
    <col min="10499" max="10499" width="15.28515625" style="20" customWidth="1"/>
    <col min="10500" max="10500" width="13.42578125" style="20" customWidth="1"/>
    <col min="10501" max="10502" width="12.7109375" style="20" customWidth="1"/>
    <col min="10503" max="10503" width="15" style="20" customWidth="1"/>
    <col min="10504" max="10504" width="16.7109375" style="20" customWidth="1"/>
    <col min="10505" max="10505" width="16.140625" style="20" customWidth="1"/>
    <col min="10506" max="10506" width="15.42578125" style="20" customWidth="1"/>
    <col min="10507" max="10507" width="15.7109375" style="20" customWidth="1"/>
    <col min="10508" max="10508" width="19.42578125" style="20" customWidth="1"/>
    <col min="10509" max="10509" width="15.7109375" style="20" customWidth="1"/>
    <col min="10510" max="10510" width="14.28515625" style="20" customWidth="1"/>
    <col min="10511" max="10511" width="15.7109375" style="20" customWidth="1"/>
    <col min="10512" max="10512" width="17.7109375" style="20" customWidth="1"/>
    <col min="10513" max="10513" width="19.7109375" style="20" customWidth="1"/>
    <col min="10514" max="10514" width="14.42578125" style="20" customWidth="1"/>
    <col min="10515" max="10750" width="9.28515625" style="20"/>
    <col min="10751" max="10751" width="12.140625" style="20" customWidth="1"/>
    <col min="10752" max="10752" width="30" style="20" customWidth="1"/>
    <col min="10753" max="10753" width="24.42578125" style="20" customWidth="1"/>
    <col min="10754" max="10754" width="17.140625" style="20" customWidth="1"/>
    <col min="10755" max="10755" width="15.28515625" style="20" customWidth="1"/>
    <col min="10756" max="10756" width="13.42578125" style="20" customWidth="1"/>
    <col min="10757" max="10758" width="12.7109375" style="20" customWidth="1"/>
    <col min="10759" max="10759" width="15" style="20" customWidth="1"/>
    <col min="10760" max="10760" width="16.7109375" style="20" customWidth="1"/>
    <col min="10761" max="10761" width="16.140625" style="20" customWidth="1"/>
    <col min="10762" max="10762" width="15.42578125" style="20" customWidth="1"/>
    <col min="10763" max="10763" width="15.7109375" style="20" customWidth="1"/>
    <col min="10764" max="10764" width="19.42578125" style="20" customWidth="1"/>
    <col min="10765" max="10765" width="15.7109375" style="20" customWidth="1"/>
    <col min="10766" max="10766" width="14.28515625" style="20" customWidth="1"/>
    <col min="10767" max="10767" width="15.7109375" style="20" customWidth="1"/>
    <col min="10768" max="10768" width="17.7109375" style="20" customWidth="1"/>
    <col min="10769" max="10769" width="19.7109375" style="20" customWidth="1"/>
    <col min="10770" max="10770" width="14.42578125" style="20" customWidth="1"/>
    <col min="10771" max="11006" width="9.28515625" style="20"/>
    <col min="11007" max="11007" width="12.140625" style="20" customWidth="1"/>
    <col min="11008" max="11008" width="30" style="20" customWidth="1"/>
    <col min="11009" max="11009" width="24.42578125" style="20" customWidth="1"/>
    <col min="11010" max="11010" width="17.140625" style="20" customWidth="1"/>
    <col min="11011" max="11011" width="15.28515625" style="20" customWidth="1"/>
    <col min="11012" max="11012" width="13.42578125" style="20" customWidth="1"/>
    <col min="11013" max="11014" width="12.7109375" style="20" customWidth="1"/>
    <col min="11015" max="11015" width="15" style="20" customWidth="1"/>
    <col min="11016" max="11016" width="16.7109375" style="20" customWidth="1"/>
    <col min="11017" max="11017" width="16.140625" style="20" customWidth="1"/>
    <col min="11018" max="11018" width="15.42578125" style="20" customWidth="1"/>
    <col min="11019" max="11019" width="15.7109375" style="20" customWidth="1"/>
    <col min="11020" max="11020" width="19.42578125" style="20" customWidth="1"/>
    <col min="11021" max="11021" width="15.7109375" style="20" customWidth="1"/>
    <col min="11022" max="11022" width="14.28515625" style="20" customWidth="1"/>
    <col min="11023" max="11023" width="15.7109375" style="20" customWidth="1"/>
    <col min="11024" max="11024" width="17.7109375" style="20" customWidth="1"/>
    <col min="11025" max="11025" width="19.7109375" style="20" customWidth="1"/>
    <col min="11026" max="11026" width="14.42578125" style="20" customWidth="1"/>
    <col min="11027" max="11262" width="9.28515625" style="20"/>
    <col min="11263" max="11263" width="12.140625" style="20" customWidth="1"/>
    <col min="11264" max="11264" width="30" style="20" customWidth="1"/>
    <col min="11265" max="11265" width="24.42578125" style="20" customWidth="1"/>
    <col min="11266" max="11266" width="17.140625" style="20" customWidth="1"/>
    <col min="11267" max="11267" width="15.28515625" style="20" customWidth="1"/>
    <col min="11268" max="11268" width="13.42578125" style="20" customWidth="1"/>
    <col min="11269" max="11270" width="12.7109375" style="20" customWidth="1"/>
    <col min="11271" max="11271" width="15" style="20" customWidth="1"/>
    <col min="11272" max="11272" width="16.7109375" style="20" customWidth="1"/>
    <col min="11273" max="11273" width="16.140625" style="20" customWidth="1"/>
    <col min="11274" max="11274" width="15.42578125" style="20" customWidth="1"/>
    <col min="11275" max="11275" width="15.7109375" style="20" customWidth="1"/>
    <col min="11276" max="11276" width="19.42578125" style="20" customWidth="1"/>
    <col min="11277" max="11277" width="15.7109375" style="20" customWidth="1"/>
    <col min="11278" max="11278" width="14.28515625" style="20" customWidth="1"/>
    <col min="11279" max="11279" width="15.7109375" style="20" customWidth="1"/>
    <col min="11280" max="11280" width="17.7109375" style="20" customWidth="1"/>
    <col min="11281" max="11281" width="19.7109375" style="20" customWidth="1"/>
    <col min="11282" max="11282" width="14.42578125" style="20" customWidth="1"/>
    <col min="11283" max="11518" width="9.28515625" style="20"/>
    <col min="11519" max="11519" width="12.140625" style="20" customWidth="1"/>
    <col min="11520" max="11520" width="30" style="20" customWidth="1"/>
    <col min="11521" max="11521" width="24.42578125" style="20" customWidth="1"/>
    <col min="11522" max="11522" width="17.140625" style="20" customWidth="1"/>
    <col min="11523" max="11523" width="15.28515625" style="20" customWidth="1"/>
    <col min="11524" max="11524" width="13.42578125" style="20" customWidth="1"/>
    <col min="11525" max="11526" width="12.7109375" style="20" customWidth="1"/>
    <col min="11527" max="11527" width="15" style="20" customWidth="1"/>
    <col min="11528" max="11528" width="16.7109375" style="20" customWidth="1"/>
    <col min="11529" max="11529" width="16.140625" style="20" customWidth="1"/>
    <col min="11530" max="11530" width="15.42578125" style="20" customWidth="1"/>
    <col min="11531" max="11531" width="15.7109375" style="20" customWidth="1"/>
    <col min="11532" max="11532" width="19.42578125" style="20" customWidth="1"/>
    <col min="11533" max="11533" width="15.7109375" style="20" customWidth="1"/>
    <col min="11534" max="11534" width="14.28515625" style="20" customWidth="1"/>
    <col min="11535" max="11535" width="15.7109375" style="20" customWidth="1"/>
    <col min="11536" max="11536" width="17.7109375" style="20" customWidth="1"/>
    <col min="11537" max="11537" width="19.7109375" style="20" customWidth="1"/>
    <col min="11538" max="11538" width="14.42578125" style="20" customWidth="1"/>
    <col min="11539" max="11774" width="9.28515625" style="20"/>
    <col min="11775" max="11775" width="12.140625" style="20" customWidth="1"/>
    <col min="11776" max="11776" width="30" style="20" customWidth="1"/>
    <col min="11777" max="11777" width="24.42578125" style="20" customWidth="1"/>
    <col min="11778" max="11778" width="17.140625" style="20" customWidth="1"/>
    <col min="11779" max="11779" width="15.28515625" style="20" customWidth="1"/>
    <col min="11780" max="11780" width="13.42578125" style="20" customWidth="1"/>
    <col min="11781" max="11782" width="12.7109375" style="20" customWidth="1"/>
    <col min="11783" max="11783" width="15" style="20" customWidth="1"/>
    <col min="11784" max="11784" width="16.7109375" style="20" customWidth="1"/>
    <col min="11785" max="11785" width="16.140625" style="20" customWidth="1"/>
    <col min="11786" max="11786" width="15.42578125" style="20" customWidth="1"/>
    <col min="11787" max="11787" width="15.7109375" style="20" customWidth="1"/>
    <col min="11788" max="11788" width="19.42578125" style="20" customWidth="1"/>
    <col min="11789" max="11789" width="15.7109375" style="20" customWidth="1"/>
    <col min="11790" max="11790" width="14.28515625" style="20" customWidth="1"/>
    <col min="11791" max="11791" width="15.7109375" style="20" customWidth="1"/>
    <col min="11792" max="11792" width="17.7109375" style="20" customWidth="1"/>
    <col min="11793" max="11793" width="19.7109375" style="20" customWidth="1"/>
    <col min="11794" max="11794" width="14.42578125" style="20" customWidth="1"/>
    <col min="11795" max="12030" width="9.28515625" style="20"/>
    <col min="12031" max="12031" width="12.140625" style="20" customWidth="1"/>
    <col min="12032" max="12032" width="30" style="20" customWidth="1"/>
    <col min="12033" max="12033" width="24.42578125" style="20" customWidth="1"/>
    <col min="12034" max="12034" width="17.140625" style="20" customWidth="1"/>
    <col min="12035" max="12035" width="15.28515625" style="20" customWidth="1"/>
    <col min="12036" max="12036" width="13.42578125" style="20" customWidth="1"/>
    <col min="12037" max="12038" width="12.7109375" style="20" customWidth="1"/>
    <col min="12039" max="12039" width="15" style="20" customWidth="1"/>
    <col min="12040" max="12040" width="16.7109375" style="20" customWidth="1"/>
    <col min="12041" max="12041" width="16.140625" style="20" customWidth="1"/>
    <col min="12042" max="12042" width="15.42578125" style="20" customWidth="1"/>
    <col min="12043" max="12043" width="15.7109375" style="20" customWidth="1"/>
    <col min="12044" max="12044" width="19.42578125" style="20" customWidth="1"/>
    <col min="12045" max="12045" width="15.7109375" style="20" customWidth="1"/>
    <col min="12046" max="12046" width="14.28515625" style="20" customWidth="1"/>
    <col min="12047" max="12047" width="15.7109375" style="20" customWidth="1"/>
    <col min="12048" max="12048" width="17.7109375" style="20" customWidth="1"/>
    <col min="12049" max="12049" width="19.7109375" style="20" customWidth="1"/>
    <col min="12050" max="12050" width="14.42578125" style="20" customWidth="1"/>
    <col min="12051" max="12286" width="9.28515625" style="20"/>
    <col min="12287" max="12287" width="12.140625" style="20" customWidth="1"/>
    <col min="12288" max="12288" width="30" style="20" customWidth="1"/>
    <col min="12289" max="12289" width="24.42578125" style="20" customWidth="1"/>
    <col min="12290" max="12290" width="17.140625" style="20" customWidth="1"/>
    <col min="12291" max="12291" width="15.28515625" style="20" customWidth="1"/>
    <col min="12292" max="12292" width="13.42578125" style="20" customWidth="1"/>
    <col min="12293" max="12294" width="12.7109375" style="20" customWidth="1"/>
    <col min="12295" max="12295" width="15" style="20" customWidth="1"/>
    <col min="12296" max="12296" width="16.7109375" style="20" customWidth="1"/>
    <col min="12297" max="12297" width="16.140625" style="20" customWidth="1"/>
    <col min="12298" max="12298" width="15.42578125" style="20" customWidth="1"/>
    <col min="12299" max="12299" width="15.7109375" style="20" customWidth="1"/>
    <col min="12300" max="12300" width="19.42578125" style="20" customWidth="1"/>
    <col min="12301" max="12301" width="15.7109375" style="20" customWidth="1"/>
    <col min="12302" max="12302" width="14.28515625" style="20" customWidth="1"/>
    <col min="12303" max="12303" width="15.7109375" style="20" customWidth="1"/>
    <col min="12304" max="12304" width="17.7109375" style="20" customWidth="1"/>
    <col min="12305" max="12305" width="19.7109375" style="20" customWidth="1"/>
    <col min="12306" max="12306" width="14.42578125" style="20" customWidth="1"/>
    <col min="12307" max="12542" width="9.28515625" style="20"/>
    <col min="12543" max="12543" width="12.140625" style="20" customWidth="1"/>
    <col min="12544" max="12544" width="30" style="20" customWidth="1"/>
    <col min="12545" max="12545" width="24.42578125" style="20" customWidth="1"/>
    <col min="12546" max="12546" width="17.140625" style="20" customWidth="1"/>
    <col min="12547" max="12547" width="15.28515625" style="20" customWidth="1"/>
    <col min="12548" max="12548" width="13.42578125" style="20" customWidth="1"/>
    <col min="12549" max="12550" width="12.7109375" style="20" customWidth="1"/>
    <col min="12551" max="12551" width="15" style="20" customWidth="1"/>
    <col min="12552" max="12552" width="16.7109375" style="20" customWidth="1"/>
    <col min="12553" max="12553" width="16.140625" style="20" customWidth="1"/>
    <col min="12554" max="12554" width="15.42578125" style="20" customWidth="1"/>
    <col min="12555" max="12555" width="15.7109375" style="20" customWidth="1"/>
    <col min="12556" max="12556" width="19.42578125" style="20" customWidth="1"/>
    <col min="12557" max="12557" width="15.7109375" style="20" customWidth="1"/>
    <col min="12558" max="12558" width="14.28515625" style="20" customWidth="1"/>
    <col min="12559" max="12559" width="15.7109375" style="20" customWidth="1"/>
    <col min="12560" max="12560" width="17.7109375" style="20" customWidth="1"/>
    <col min="12561" max="12561" width="19.7109375" style="20" customWidth="1"/>
    <col min="12562" max="12562" width="14.42578125" style="20" customWidth="1"/>
    <col min="12563" max="12798" width="9.28515625" style="20"/>
    <col min="12799" max="12799" width="12.140625" style="20" customWidth="1"/>
    <col min="12800" max="12800" width="30" style="20" customWidth="1"/>
    <col min="12801" max="12801" width="24.42578125" style="20" customWidth="1"/>
    <col min="12802" max="12802" width="17.140625" style="20" customWidth="1"/>
    <col min="12803" max="12803" width="15.28515625" style="20" customWidth="1"/>
    <col min="12804" max="12804" width="13.42578125" style="20" customWidth="1"/>
    <col min="12805" max="12806" width="12.7109375" style="20" customWidth="1"/>
    <col min="12807" max="12807" width="15" style="20" customWidth="1"/>
    <col min="12808" max="12808" width="16.7109375" style="20" customWidth="1"/>
    <col min="12809" max="12809" width="16.140625" style="20" customWidth="1"/>
    <col min="12810" max="12810" width="15.42578125" style="20" customWidth="1"/>
    <col min="12811" max="12811" width="15.7109375" style="20" customWidth="1"/>
    <col min="12812" max="12812" width="19.42578125" style="20" customWidth="1"/>
    <col min="12813" max="12813" width="15.7109375" style="20" customWidth="1"/>
    <col min="12814" max="12814" width="14.28515625" style="20" customWidth="1"/>
    <col min="12815" max="12815" width="15.7109375" style="20" customWidth="1"/>
    <col min="12816" max="12816" width="17.7109375" style="20" customWidth="1"/>
    <col min="12817" max="12817" width="19.7109375" style="20" customWidth="1"/>
    <col min="12818" max="12818" width="14.42578125" style="20" customWidth="1"/>
    <col min="12819" max="13054" width="9.28515625" style="20"/>
    <col min="13055" max="13055" width="12.140625" style="20" customWidth="1"/>
    <col min="13056" max="13056" width="30" style="20" customWidth="1"/>
    <col min="13057" max="13057" width="24.42578125" style="20" customWidth="1"/>
    <col min="13058" max="13058" width="17.140625" style="20" customWidth="1"/>
    <col min="13059" max="13059" width="15.28515625" style="20" customWidth="1"/>
    <col min="13060" max="13060" width="13.42578125" style="20" customWidth="1"/>
    <col min="13061" max="13062" width="12.7109375" style="20" customWidth="1"/>
    <col min="13063" max="13063" width="15" style="20" customWidth="1"/>
    <col min="13064" max="13064" width="16.7109375" style="20" customWidth="1"/>
    <col min="13065" max="13065" width="16.140625" style="20" customWidth="1"/>
    <col min="13066" max="13066" width="15.42578125" style="20" customWidth="1"/>
    <col min="13067" max="13067" width="15.7109375" style="20" customWidth="1"/>
    <col min="13068" max="13068" width="19.42578125" style="20" customWidth="1"/>
    <col min="13069" max="13069" width="15.7109375" style="20" customWidth="1"/>
    <col min="13070" max="13070" width="14.28515625" style="20" customWidth="1"/>
    <col min="13071" max="13071" width="15.7109375" style="20" customWidth="1"/>
    <col min="13072" max="13072" width="17.7109375" style="20" customWidth="1"/>
    <col min="13073" max="13073" width="19.7109375" style="20" customWidth="1"/>
    <col min="13074" max="13074" width="14.42578125" style="20" customWidth="1"/>
    <col min="13075" max="13310" width="9.28515625" style="20"/>
    <col min="13311" max="13311" width="12.140625" style="20" customWidth="1"/>
    <col min="13312" max="13312" width="30" style="20" customWidth="1"/>
    <col min="13313" max="13313" width="24.42578125" style="20" customWidth="1"/>
    <col min="13314" max="13314" width="17.140625" style="20" customWidth="1"/>
    <col min="13315" max="13315" width="15.28515625" style="20" customWidth="1"/>
    <col min="13316" max="13316" width="13.42578125" style="20" customWidth="1"/>
    <col min="13317" max="13318" width="12.7109375" style="20" customWidth="1"/>
    <col min="13319" max="13319" width="15" style="20" customWidth="1"/>
    <col min="13320" max="13320" width="16.7109375" style="20" customWidth="1"/>
    <col min="13321" max="13321" width="16.140625" style="20" customWidth="1"/>
    <col min="13322" max="13322" width="15.42578125" style="20" customWidth="1"/>
    <col min="13323" max="13323" width="15.7109375" style="20" customWidth="1"/>
    <col min="13324" max="13324" width="19.42578125" style="20" customWidth="1"/>
    <col min="13325" max="13325" width="15.7109375" style="20" customWidth="1"/>
    <col min="13326" max="13326" width="14.28515625" style="20" customWidth="1"/>
    <col min="13327" max="13327" width="15.7109375" style="20" customWidth="1"/>
    <col min="13328" max="13328" width="17.7109375" style="20" customWidth="1"/>
    <col min="13329" max="13329" width="19.7109375" style="20" customWidth="1"/>
    <col min="13330" max="13330" width="14.42578125" style="20" customWidth="1"/>
    <col min="13331" max="13566" width="9.28515625" style="20"/>
    <col min="13567" max="13567" width="12.140625" style="20" customWidth="1"/>
    <col min="13568" max="13568" width="30" style="20" customWidth="1"/>
    <col min="13569" max="13569" width="24.42578125" style="20" customWidth="1"/>
    <col min="13570" max="13570" width="17.140625" style="20" customWidth="1"/>
    <col min="13571" max="13571" width="15.28515625" style="20" customWidth="1"/>
    <col min="13572" max="13572" width="13.42578125" style="20" customWidth="1"/>
    <col min="13573" max="13574" width="12.7109375" style="20" customWidth="1"/>
    <col min="13575" max="13575" width="15" style="20" customWidth="1"/>
    <col min="13576" max="13576" width="16.7109375" style="20" customWidth="1"/>
    <col min="13577" max="13577" width="16.140625" style="20" customWidth="1"/>
    <col min="13578" max="13578" width="15.42578125" style="20" customWidth="1"/>
    <col min="13579" max="13579" width="15.7109375" style="20" customWidth="1"/>
    <col min="13580" max="13580" width="19.42578125" style="20" customWidth="1"/>
    <col min="13581" max="13581" width="15.7109375" style="20" customWidth="1"/>
    <col min="13582" max="13582" width="14.28515625" style="20" customWidth="1"/>
    <col min="13583" max="13583" width="15.7109375" style="20" customWidth="1"/>
    <col min="13584" max="13584" width="17.7109375" style="20" customWidth="1"/>
    <col min="13585" max="13585" width="19.7109375" style="20" customWidth="1"/>
    <col min="13586" max="13586" width="14.42578125" style="20" customWidth="1"/>
    <col min="13587" max="13822" width="9.28515625" style="20"/>
    <col min="13823" max="13823" width="12.140625" style="20" customWidth="1"/>
    <col min="13824" max="13824" width="30" style="20" customWidth="1"/>
    <col min="13825" max="13825" width="24.42578125" style="20" customWidth="1"/>
    <col min="13826" max="13826" width="17.140625" style="20" customWidth="1"/>
    <col min="13827" max="13827" width="15.28515625" style="20" customWidth="1"/>
    <col min="13828" max="13828" width="13.42578125" style="20" customWidth="1"/>
    <col min="13829" max="13830" width="12.7109375" style="20" customWidth="1"/>
    <col min="13831" max="13831" width="15" style="20" customWidth="1"/>
    <col min="13832" max="13832" width="16.7109375" style="20" customWidth="1"/>
    <col min="13833" max="13833" width="16.140625" style="20" customWidth="1"/>
    <col min="13834" max="13834" width="15.42578125" style="20" customWidth="1"/>
    <col min="13835" max="13835" width="15.7109375" style="20" customWidth="1"/>
    <col min="13836" max="13836" width="19.42578125" style="20" customWidth="1"/>
    <col min="13837" max="13837" width="15.7109375" style="20" customWidth="1"/>
    <col min="13838" max="13838" width="14.28515625" style="20" customWidth="1"/>
    <col min="13839" max="13839" width="15.7109375" style="20" customWidth="1"/>
    <col min="13840" max="13840" width="17.7109375" style="20" customWidth="1"/>
    <col min="13841" max="13841" width="19.7109375" style="20" customWidth="1"/>
    <col min="13842" max="13842" width="14.42578125" style="20" customWidth="1"/>
    <col min="13843" max="14078" width="9.28515625" style="20"/>
    <col min="14079" max="14079" width="12.140625" style="20" customWidth="1"/>
    <col min="14080" max="14080" width="30" style="20" customWidth="1"/>
    <col min="14081" max="14081" width="24.42578125" style="20" customWidth="1"/>
    <col min="14082" max="14082" width="17.140625" style="20" customWidth="1"/>
    <col min="14083" max="14083" width="15.28515625" style="20" customWidth="1"/>
    <col min="14084" max="14084" width="13.42578125" style="20" customWidth="1"/>
    <col min="14085" max="14086" width="12.7109375" style="20" customWidth="1"/>
    <col min="14087" max="14087" width="15" style="20" customWidth="1"/>
    <col min="14088" max="14088" width="16.7109375" style="20" customWidth="1"/>
    <col min="14089" max="14089" width="16.140625" style="20" customWidth="1"/>
    <col min="14090" max="14090" width="15.42578125" style="20" customWidth="1"/>
    <col min="14091" max="14091" width="15.7109375" style="20" customWidth="1"/>
    <col min="14092" max="14092" width="19.42578125" style="20" customWidth="1"/>
    <col min="14093" max="14093" width="15.7109375" style="20" customWidth="1"/>
    <col min="14094" max="14094" width="14.28515625" style="20" customWidth="1"/>
    <col min="14095" max="14095" width="15.7109375" style="20" customWidth="1"/>
    <col min="14096" max="14096" width="17.7109375" style="20" customWidth="1"/>
    <col min="14097" max="14097" width="19.7109375" style="20" customWidth="1"/>
    <col min="14098" max="14098" width="14.42578125" style="20" customWidth="1"/>
    <col min="14099" max="14334" width="9.28515625" style="20"/>
    <col min="14335" max="14335" width="12.140625" style="20" customWidth="1"/>
    <col min="14336" max="14336" width="30" style="20" customWidth="1"/>
    <col min="14337" max="14337" width="24.42578125" style="20" customWidth="1"/>
    <col min="14338" max="14338" width="17.140625" style="20" customWidth="1"/>
    <col min="14339" max="14339" width="15.28515625" style="20" customWidth="1"/>
    <col min="14340" max="14340" width="13.42578125" style="20" customWidth="1"/>
    <col min="14341" max="14342" width="12.7109375" style="20" customWidth="1"/>
    <col min="14343" max="14343" width="15" style="20" customWidth="1"/>
    <col min="14344" max="14344" width="16.7109375" style="20" customWidth="1"/>
    <col min="14345" max="14345" width="16.140625" style="20" customWidth="1"/>
    <col min="14346" max="14346" width="15.42578125" style="20" customWidth="1"/>
    <col min="14347" max="14347" width="15.7109375" style="20" customWidth="1"/>
    <col min="14348" max="14348" width="19.42578125" style="20" customWidth="1"/>
    <col min="14349" max="14349" width="15.7109375" style="20" customWidth="1"/>
    <col min="14350" max="14350" width="14.28515625" style="20" customWidth="1"/>
    <col min="14351" max="14351" width="15.7109375" style="20" customWidth="1"/>
    <col min="14352" max="14352" width="17.7109375" style="20" customWidth="1"/>
    <col min="14353" max="14353" width="19.7109375" style="20" customWidth="1"/>
    <col min="14354" max="14354" width="14.42578125" style="20" customWidth="1"/>
    <col min="14355" max="14590" width="9.28515625" style="20"/>
    <col min="14591" max="14591" width="12.140625" style="20" customWidth="1"/>
    <col min="14592" max="14592" width="30" style="20" customWidth="1"/>
    <col min="14593" max="14593" width="24.42578125" style="20" customWidth="1"/>
    <col min="14594" max="14594" width="17.140625" style="20" customWidth="1"/>
    <col min="14595" max="14595" width="15.28515625" style="20" customWidth="1"/>
    <col min="14596" max="14596" width="13.42578125" style="20" customWidth="1"/>
    <col min="14597" max="14598" width="12.7109375" style="20" customWidth="1"/>
    <col min="14599" max="14599" width="15" style="20" customWidth="1"/>
    <col min="14600" max="14600" width="16.7109375" style="20" customWidth="1"/>
    <col min="14601" max="14601" width="16.140625" style="20" customWidth="1"/>
    <col min="14602" max="14602" width="15.42578125" style="20" customWidth="1"/>
    <col min="14603" max="14603" width="15.7109375" style="20" customWidth="1"/>
    <col min="14604" max="14604" width="19.42578125" style="20" customWidth="1"/>
    <col min="14605" max="14605" width="15.7109375" style="20" customWidth="1"/>
    <col min="14606" max="14606" width="14.28515625" style="20" customWidth="1"/>
    <col min="14607" max="14607" width="15.7109375" style="20" customWidth="1"/>
    <col min="14608" max="14608" width="17.7109375" style="20" customWidth="1"/>
    <col min="14609" max="14609" width="19.7109375" style="20" customWidth="1"/>
    <col min="14610" max="14610" width="14.42578125" style="20" customWidth="1"/>
    <col min="14611" max="14846" width="9.28515625" style="20"/>
    <col min="14847" max="14847" width="12.140625" style="20" customWidth="1"/>
    <col min="14848" max="14848" width="30" style="20" customWidth="1"/>
    <col min="14849" max="14849" width="24.42578125" style="20" customWidth="1"/>
    <col min="14850" max="14850" width="17.140625" style="20" customWidth="1"/>
    <col min="14851" max="14851" width="15.28515625" style="20" customWidth="1"/>
    <col min="14852" max="14852" width="13.42578125" style="20" customWidth="1"/>
    <col min="14853" max="14854" width="12.7109375" style="20" customWidth="1"/>
    <col min="14855" max="14855" width="15" style="20" customWidth="1"/>
    <col min="14856" max="14856" width="16.7109375" style="20" customWidth="1"/>
    <col min="14857" max="14857" width="16.140625" style="20" customWidth="1"/>
    <col min="14858" max="14858" width="15.42578125" style="20" customWidth="1"/>
    <col min="14859" max="14859" width="15.7109375" style="20" customWidth="1"/>
    <col min="14860" max="14860" width="19.42578125" style="20" customWidth="1"/>
    <col min="14861" max="14861" width="15.7109375" style="20" customWidth="1"/>
    <col min="14862" max="14862" width="14.28515625" style="20" customWidth="1"/>
    <col min="14863" max="14863" width="15.7109375" style="20" customWidth="1"/>
    <col min="14864" max="14864" width="17.7109375" style="20" customWidth="1"/>
    <col min="14865" max="14865" width="19.7109375" style="20" customWidth="1"/>
    <col min="14866" max="14866" width="14.42578125" style="20" customWidth="1"/>
    <col min="14867" max="15102" width="9.28515625" style="20"/>
    <col min="15103" max="15103" width="12.140625" style="20" customWidth="1"/>
    <col min="15104" max="15104" width="30" style="20" customWidth="1"/>
    <col min="15105" max="15105" width="24.42578125" style="20" customWidth="1"/>
    <col min="15106" max="15106" width="17.140625" style="20" customWidth="1"/>
    <col min="15107" max="15107" width="15.28515625" style="20" customWidth="1"/>
    <col min="15108" max="15108" width="13.42578125" style="20" customWidth="1"/>
    <col min="15109" max="15110" width="12.7109375" style="20" customWidth="1"/>
    <col min="15111" max="15111" width="15" style="20" customWidth="1"/>
    <col min="15112" max="15112" width="16.7109375" style="20" customWidth="1"/>
    <col min="15113" max="15113" width="16.140625" style="20" customWidth="1"/>
    <col min="15114" max="15114" width="15.42578125" style="20" customWidth="1"/>
    <col min="15115" max="15115" width="15.7109375" style="20" customWidth="1"/>
    <col min="15116" max="15116" width="19.42578125" style="20" customWidth="1"/>
    <col min="15117" max="15117" width="15.7109375" style="20" customWidth="1"/>
    <col min="15118" max="15118" width="14.28515625" style="20" customWidth="1"/>
    <col min="15119" max="15119" width="15.7109375" style="20" customWidth="1"/>
    <col min="15120" max="15120" width="17.7109375" style="20" customWidth="1"/>
    <col min="15121" max="15121" width="19.7109375" style="20" customWidth="1"/>
    <col min="15122" max="15122" width="14.42578125" style="20" customWidth="1"/>
    <col min="15123" max="15358" width="9.28515625" style="20"/>
    <col min="15359" max="15359" width="12.140625" style="20" customWidth="1"/>
    <col min="15360" max="15360" width="30" style="20" customWidth="1"/>
    <col min="15361" max="15361" width="24.42578125" style="20" customWidth="1"/>
    <col min="15362" max="15362" width="17.140625" style="20" customWidth="1"/>
    <col min="15363" max="15363" width="15.28515625" style="20" customWidth="1"/>
    <col min="15364" max="15364" width="13.42578125" style="20" customWidth="1"/>
    <col min="15365" max="15366" width="12.7109375" style="20" customWidth="1"/>
    <col min="15367" max="15367" width="15" style="20" customWidth="1"/>
    <col min="15368" max="15368" width="16.7109375" style="20" customWidth="1"/>
    <col min="15369" max="15369" width="16.140625" style="20" customWidth="1"/>
    <col min="15370" max="15370" width="15.42578125" style="20" customWidth="1"/>
    <col min="15371" max="15371" width="15.7109375" style="20" customWidth="1"/>
    <col min="15372" max="15372" width="19.42578125" style="20" customWidth="1"/>
    <col min="15373" max="15373" width="15.7109375" style="20" customWidth="1"/>
    <col min="15374" max="15374" width="14.28515625" style="20" customWidth="1"/>
    <col min="15375" max="15375" width="15.7109375" style="20" customWidth="1"/>
    <col min="15376" max="15376" width="17.7109375" style="20" customWidth="1"/>
    <col min="15377" max="15377" width="19.7109375" style="20" customWidth="1"/>
    <col min="15378" max="15378" width="14.42578125" style="20" customWidth="1"/>
    <col min="15379" max="15614" width="9.28515625" style="20"/>
    <col min="15615" max="15615" width="12.140625" style="20" customWidth="1"/>
    <col min="15616" max="15616" width="30" style="20" customWidth="1"/>
    <col min="15617" max="15617" width="24.42578125" style="20" customWidth="1"/>
    <col min="15618" max="15618" width="17.140625" style="20" customWidth="1"/>
    <col min="15619" max="15619" width="15.28515625" style="20" customWidth="1"/>
    <col min="15620" max="15620" width="13.42578125" style="20" customWidth="1"/>
    <col min="15621" max="15622" width="12.7109375" style="20" customWidth="1"/>
    <col min="15623" max="15623" width="15" style="20" customWidth="1"/>
    <col min="15624" max="15624" width="16.7109375" style="20" customWidth="1"/>
    <col min="15625" max="15625" width="16.140625" style="20" customWidth="1"/>
    <col min="15626" max="15626" width="15.42578125" style="20" customWidth="1"/>
    <col min="15627" max="15627" width="15.7109375" style="20" customWidth="1"/>
    <col min="15628" max="15628" width="19.42578125" style="20" customWidth="1"/>
    <col min="15629" max="15629" width="15.7109375" style="20" customWidth="1"/>
    <col min="15630" max="15630" width="14.28515625" style="20" customWidth="1"/>
    <col min="15631" max="15631" width="15.7109375" style="20" customWidth="1"/>
    <col min="15632" max="15632" width="17.7109375" style="20" customWidth="1"/>
    <col min="15633" max="15633" width="19.7109375" style="20" customWidth="1"/>
    <col min="15634" max="15634" width="14.42578125" style="20" customWidth="1"/>
    <col min="15635" max="15870" width="9.28515625" style="20"/>
    <col min="15871" max="15871" width="12.140625" style="20" customWidth="1"/>
    <col min="15872" max="15872" width="30" style="20" customWidth="1"/>
    <col min="15873" max="15873" width="24.42578125" style="20" customWidth="1"/>
    <col min="15874" max="15874" width="17.140625" style="20" customWidth="1"/>
    <col min="15875" max="15875" width="15.28515625" style="20" customWidth="1"/>
    <col min="15876" max="15876" width="13.42578125" style="20" customWidth="1"/>
    <col min="15877" max="15878" width="12.7109375" style="20" customWidth="1"/>
    <col min="15879" max="15879" width="15" style="20" customWidth="1"/>
    <col min="15880" max="15880" width="16.7109375" style="20" customWidth="1"/>
    <col min="15881" max="15881" width="16.140625" style="20" customWidth="1"/>
    <col min="15882" max="15882" width="15.42578125" style="20" customWidth="1"/>
    <col min="15883" max="15883" width="15.7109375" style="20" customWidth="1"/>
    <col min="15884" max="15884" width="19.42578125" style="20" customWidth="1"/>
    <col min="15885" max="15885" width="15.7109375" style="20" customWidth="1"/>
    <col min="15886" max="15886" width="14.28515625" style="20" customWidth="1"/>
    <col min="15887" max="15887" width="15.7109375" style="20" customWidth="1"/>
    <col min="15888" max="15888" width="17.7109375" style="20" customWidth="1"/>
    <col min="15889" max="15889" width="19.7109375" style="20" customWidth="1"/>
    <col min="15890" max="15890" width="14.42578125" style="20" customWidth="1"/>
    <col min="15891" max="16126" width="9.28515625" style="20"/>
    <col min="16127" max="16127" width="12.140625" style="20" customWidth="1"/>
    <col min="16128" max="16128" width="30" style="20" customWidth="1"/>
    <col min="16129" max="16129" width="24.42578125" style="20" customWidth="1"/>
    <col min="16130" max="16130" width="17.140625" style="20" customWidth="1"/>
    <col min="16131" max="16131" width="15.28515625" style="20" customWidth="1"/>
    <col min="16132" max="16132" width="13.42578125" style="20" customWidth="1"/>
    <col min="16133" max="16134" width="12.7109375" style="20" customWidth="1"/>
    <col min="16135" max="16135" width="15" style="20" customWidth="1"/>
    <col min="16136" max="16136" width="16.7109375" style="20" customWidth="1"/>
    <col min="16137" max="16137" width="16.140625" style="20" customWidth="1"/>
    <col min="16138" max="16138" width="15.42578125" style="20" customWidth="1"/>
    <col min="16139" max="16139" width="15.7109375" style="20" customWidth="1"/>
    <col min="16140" max="16140" width="19.42578125" style="20" customWidth="1"/>
    <col min="16141" max="16141" width="15.7109375" style="20" customWidth="1"/>
    <col min="16142" max="16142" width="14.28515625" style="20" customWidth="1"/>
    <col min="16143" max="16143" width="15.7109375" style="20" customWidth="1"/>
    <col min="16144" max="16144" width="17.7109375" style="20" customWidth="1"/>
    <col min="16145" max="16145" width="19.7109375" style="20" customWidth="1"/>
    <col min="16146" max="16146" width="14.42578125" style="20" customWidth="1"/>
    <col min="16147" max="16384" width="9.28515625" style="20"/>
  </cols>
  <sheetData>
    <row r="1" spans="1:39" ht="50.25" customHeight="1" x14ac:dyDescent="0.25">
      <c r="A1" s="173" t="s">
        <v>0</v>
      </c>
      <c r="B1" s="173"/>
      <c r="C1" s="173"/>
      <c r="D1" s="173"/>
      <c r="E1" s="173"/>
      <c r="F1" s="173"/>
      <c r="G1" s="173"/>
      <c r="H1" s="173"/>
      <c r="I1" s="173"/>
      <c r="J1" s="173"/>
      <c r="K1" s="173"/>
      <c r="L1" s="173"/>
      <c r="M1" s="157"/>
      <c r="N1" s="158"/>
      <c r="O1" s="157"/>
      <c r="P1" s="157"/>
      <c r="Q1" s="119"/>
      <c r="R1" s="157"/>
      <c r="S1" s="157"/>
      <c r="T1" s="157"/>
      <c r="U1" s="157"/>
      <c r="V1" s="157"/>
      <c r="W1" s="157"/>
      <c r="X1" s="157"/>
      <c r="Y1" s="157"/>
      <c r="Z1" s="119"/>
      <c r="AA1" s="119"/>
      <c r="AB1" s="119"/>
      <c r="AC1" s="119"/>
      <c r="AD1" s="119"/>
      <c r="AE1" s="119"/>
      <c r="AF1" s="119"/>
      <c r="AG1" s="119"/>
      <c r="AH1" s="119"/>
      <c r="AI1" s="119"/>
      <c r="AJ1" s="119"/>
      <c r="AK1" s="119"/>
      <c r="AL1" s="119"/>
      <c r="AM1" s="119"/>
    </row>
    <row r="2" spans="1:39" ht="21.75" customHeight="1" x14ac:dyDescent="0.3">
      <c r="A2" s="119"/>
      <c r="B2" s="120"/>
      <c r="C2" s="120"/>
      <c r="D2" s="120"/>
      <c r="E2" s="120"/>
      <c r="F2" s="174" t="s">
        <v>2</v>
      </c>
      <c r="G2" s="174"/>
      <c r="H2" s="174"/>
      <c r="I2" s="174"/>
      <c r="J2" s="174"/>
      <c r="K2" s="120"/>
      <c r="L2" s="120"/>
      <c r="M2" s="120"/>
      <c r="N2" s="120"/>
      <c r="O2" s="120"/>
      <c r="P2" s="120"/>
      <c r="Q2" s="120"/>
      <c r="R2" s="120"/>
      <c r="S2" s="115">
        <v>1</v>
      </c>
      <c r="T2" s="119"/>
      <c r="U2" s="121"/>
      <c r="V2" s="122"/>
      <c r="W2" s="122"/>
      <c r="X2" s="122"/>
      <c r="Y2" s="123"/>
      <c r="Z2" s="119"/>
      <c r="AA2" s="119"/>
      <c r="AB2" s="119"/>
      <c r="AC2" s="119"/>
      <c r="AD2" s="119"/>
      <c r="AE2" s="119"/>
      <c r="AF2" s="119"/>
      <c r="AG2" s="119"/>
      <c r="AH2" s="119"/>
      <c r="AI2" s="119"/>
      <c r="AJ2" s="119"/>
      <c r="AK2" s="119"/>
      <c r="AL2" s="119"/>
      <c r="AM2" s="119"/>
    </row>
    <row r="3" spans="1:39" ht="12" customHeight="1" thickBot="1" x14ac:dyDescent="0.35">
      <c r="A3" s="119"/>
      <c r="B3" s="180"/>
      <c r="C3" s="180"/>
      <c r="D3" s="180"/>
      <c r="E3" s="180"/>
      <c r="F3" s="180"/>
      <c r="G3" s="180"/>
      <c r="H3" s="180"/>
      <c r="I3" s="180"/>
      <c r="J3" s="180"/>
      <c r="K3" s="180"/>
      <c r="L3" s="180"/>
      <c r="M3" s="180"/>
      <c r="N3" s="180"/>
      <c r="O3" s="180"/>
      <c r="P3" s="180"/>
      <c r="Q3" s="180"/>
      <c r="R3" s="180"/>
      <c r="S3" s="119"/>
      <c r="T3" s="119"/>
      <c r="U3" s="121"/>
      <c r="V3" s="122"/>
      <c r="W3" s="122"/>
      <c r="X3" s="122"/>
      <c r="Y3" s="123">
        <v>0.1235</v>
      </c>
      <c r="Z3" s="119"/>
      <c r="AA3" s="119"/>
      <c r="AB3" s="119"/>
      <c r="AC3" s="119"/>
      <c r="AD3" s="119"/>
      <c r="AE3" s="119"/>
      <c r="AF3" s="119"/>
      <c r="AG3" s="119"/>
      <c r="AH3" s="119"/>
      <c r="AI3" s="119"/>
      <c r="AJ3" s="119"/>
      <c r="AK3" s="119"/>
      <c r="AL3" s="119"/>
      <c r="AM3" s="119"/>
    </row>
    <row r="4" spans="1:39" ht="30" customHeight="1" thickBot="1" x14ac:dyDescent="0.35">
      <c r="A4" s="119"/>
      <c r="B4" s="175" t="s">
        <v>45</v>
      </c>
      <c r="C4" s="176"/>
      <c r="D4" s="176"/>
      <c r="E4" s="176"/>
      <c r="F4" s="176"/>
      <c r="G4" s="176"/>
      <c r="H4" s="177"/>
      <c r="I4" s="178"/>
      <c r="J4" s="178"/>
      <c r="K4" s="178"/>
      <c r="L4" s="178"/>
      <c r="M4" s="179"/>
      <c r="N4" s="124"/>
      <c r="O4" s="124"/>
      <c r="P4" s="124"/>
      <c r="Q4" s="124"/>
      <c r="R4" s="124"/>
      <c r="S4" s="125"/>
      <c r="T4" s="119"/>
      <c r="U4" s="121"/>
      <c r="V4" s="122"/>
      <c r="W4" s="122"/>
      <c r="X4" s="122"/>
      <c r="Y4" s="123">
        <v>0.17249999999999999</v>
      </c>
      <c r="Z4" s="119"/>
      <c r="AA4" s="119"/>
      <c r="AB4" s="119"/>
      <c r="AC4" s="119"/>
      <c r="AD4" s="119"/>
      <c r="AE4" s="119"/>
      <c r="AF4" s="119"/>
      <c r="AG4" s="119"/>
      <c r="AH4" s="119"/>
      <c r="AI4" s="119"/>
      <c r="AJ4" s="119"/>
      <c r="AK4" s="119"/>
      <c r="AL4" s="119"/>
      <c r="AM4" s="119"/>
    </row>
    <row r="5" spans="1:39" s="116" customFormat="1" ht="11.25" customHeight="1" x14ac:dyDescent="0.25">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row>
    <row r="6" spans="1:39" ht="14.1" customHeight="1" x14ac:dyDescent="0.3">
      <c r="A6" s="119"/>
      <c r="B6" s="180" t="s">
        <v>46</v>
      </c>
      <c r="C6" s="180"/>
      <c r="D6" s="180"/>
      <c r="E6" s="180"/>
      <c r="F6" s="180"/>
      <c r="G6" s="180"/>
      <c r="H6" s="180"/>
      <c r="I6" s="180"/>
      <c r="J6" s="180"/>
      <c r="K6" s="180"/>
      <c r="L6" s="180"/>
      <c r="M6" s="180"/>
      <c r="N6" s="180"/>
      <c r="O6" s="180"/>
      <c r="P6" s="180"/>
      <c r="Q6" s="180"/>
      <c r="R6" s="180"/>
      <c r="S6" s="119"/>
      <c r="T6" s="119"/>
      <c r="U6" s="121"/>
      <c r="V6" s="122"/>
      <c r="W6" s="122"/>
      <c r="X6" s="122"/>
      <c r="Y6" s="123">
        <v>0.20019999999999999</v>
      </c>
      <c r="Z6" s="119"/>
      <c r="AA6" s="119"/>
      <c r="AB6" s="119"/>
      <c r="AC6" s="119"/>
      <c r="AD6" s="119"/>
      <c r="AE6" s="119"/>
      <c r="AF6" s="119"/>
      <c r="AG6" s="119"/>
      <c r="AH6" s="119"/>
      <c r="AI6" s="119"/>
      <c r="AJ6" s="119"/>
      <c r="AK6" s="119"/>
      <c r="AL6" s="119"/>
      <c r="AM6" s="119"/>
    </row>
    <row r="7" spans="1:39" ht="18" customHeight="1" x14ac:dyDescent="0.25">
      <c r="A7" s="119"/>
      <c r="B7" s="170" t="s">
        <v>5</v>
      </c>
      <c r="C7" s="171"/>
      <c r="D7" s="171"/>
      <c r="E7" s="171"/>
      <c r="F7" s="171"/>
      <c r="G7" s="171"/>
      <c r="H7" s="171"/>
      <c r="I7" s="76" t="s">
        <v>47</v>
      </c>
      <c r="J7" s="113">
        <f>+IF(I7="Biudžetinė",0.0014,IF(I7="Verslo įm. ir kt.(2)",0.0046,IF(I7="Kitos organizacijos(3)",0.003,0)))</f>
        <v>4.5999999999999999E-3</v>
      </c>
      <c r="K7" s="119"/>
      <c r="L7" s="129"/>
      <c r="M7" s="127"/>
      <c r="N7" s="127"/>
      <c r="O7" s="127"/>
      <c r="P7" s="127"/>
      <c r="Q7" s="127"/>
      <c r="R7" s="130"/>
      <c r="S7" s="119"/>
      <c r="T7" s="119"/>
      <c r="U7" s="131"/>
      <c r="V7" s="122"/>
      <c r="W7" s="122"/>
      <c r="X7" s="122"/>
      <c r="Y7" s="119"/>
      <c r="Z7" s="119"/>
      <c r="AA7" s="119"/>
      <c r="AB7" s="119"/>
      <c r="AC7" s="119"/>
      <c r="AD7" s="119"/>
      <c r="AE7" s="119"/>
      <c r="AF7" s="119"/>
      <c r="AG7" s="119"/>
      <c r="AH7" s="119"/>
      <c r="AI7" s="119"/>
      <c r="AJ7" s="119"/>
      <c r="AK7" s="119"/>
      <c r="AL7" s="119"/>
      <c r="AM7" s="119"/>
    </row>
    <row r="8" spans="1:39" ht="3" customHeight="1" x14ac:dyDescent="0.25">
      <c r="A8" s="119"/>
      <c r="B8" s="119"/>
      <c r="C8" s="119"/>
      <c r="D8" s="119"/>
      <c r="E8" s="119"/>
      <c r="F8" s="119"/>
      <c r="G8" s="119"/>
      <c r="H8" s="119"/>
      <c r="I8" s="119"/>
      <c r="J8" s="12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row>
    <row r="9" spans="1:39" ht="60.75" customHeight="1" x14ac:dyDescent="0.25">
      <c r="A9" s="119"/>
      <c r="B9" s="163" t="s">
        <v>7</v>
      </c>
      <c r="C9" s="163" t="s">
        <v>8</v>
      </c>
      <c r="D9" s="163" t="s">
        <v>9</v>
      </c>
      <c r="E9" s="163" t="s">
        <v>10</v>
      </c>
      <c r="F9" s="163" t="s">
        <v>48</v>
      </c>
      <c r="G9" s="163" t="s">
        <v>11</v>
      </c>
      <c r="H9" s="163" t="s">
        <v>49</v>
      </c>
      <c r="I9" s="163" t="s">
        <v>13</v>
      </c>
      <c r="J9" s="163" t="s">
        <v>50</v>
      </c>
      <c r="K9" s="163" t="s">
        <v>51</v>
      </c>
      <c r="L9" s="163" t="s">
        <v>52</v>
      </c>
      <c r="M9" s="163" t="s">
        <v>53</v>
      </c>
      <c r="N9" s="163" t="s">
        <v>54</v>
      </c>
      <c r="O9" s="49"/>
      <c r="P9" s="49"/>
      <c r="Q9" s="163" t="s">
        <v>19</v>
      </c>
      <c r="R9" s="163" t="s">
        <v>55</v>
      </c>
      <c r="S9" s="163" t="s">
        <v>21</v>
      </c>
      <c r="T9" s="163" t="s">
        <v>22</v>
      </c>
      <c r="U9" s="163" t="s">
        <v>23</v>
      </c>
      <c r="V9" s="163" t="s">
        <v>56</v>
      </c>
      <c r="W9" s="163" t="s">
        <v>25</v>
      </c>
      <c r="X9" s="163" t="s">
        <v>26</v>
      </c>
      <c r="Y9" s="163" t="s">
        <v>57</v>
      </c>
      <c r="Z9" s="119"/>
      <c r="AA9" s="119"/>
      <c r="AB9" s="119"/>
      <c r="AC9" s="119"/>
      <c r="AD9" s="119"/>
      <c r="AE9" s="119"/>
      <c r="AF9" s="119"/>
      <c r="AG9" s="119"/>
      <c r="AH9" s="119"/>
      <c r="AI9" s="119"/>
      <c r="AJ9" s="119"/>
      <c r="AK9" s="119"/>
      <c r="AL9" s="119"/>
      <c r="AM9" s="119"/>
    </row>
    <row r="10" spans="1:39" ht="12.75" customHeight="1" x14ac:dyDescent="0.25">
      <c r="A10" s="119"/>
      <c r="B10" s="164"/>
      <c r="C10" s="164"/>
      <c r="D10" s="164"/>
      <c r="E10" s="164"/>
      <c r="F10" s="164"/>
      <c r="G10" s="164"/>
      <c r="H10" s="164"/>
      <c r="I10" s="164"/>
      <c r="J10" s="164"/>
      <c r="K10" s="164"/>
      <c r="L10" s="164"/>
      <c r="M10" s="164"/>
      <c r="N10" s="164"/>
      <c r="O10" s="182"/>
      <c r="P10" s="182"/>
      <c r="Q10" s="164"/>
      <c r="R10" s="164"/>
      <c r="S10" s="164"/>
      <c r="T10" s="164"/>
      <c r="U10" s="164"/>
      <c r="V10" s="164"/>
      <c r="W10" s="164"/>
      <c r="X10" s="164"/>
      <c r="Y10" s="164"/>
      <c r="Z10" s="119"/>
      <c r="AA10" s="119"/>
      <c r="AB10" s="119"/>
      <c r="AC10" s="119"/>
      <c r="AD10" s="119"/>
      <c r="AE10" s="119"/>
      <c r="AF10" s="119"/>
      <c r="AG10" s="119"/>
      <c r="AH10" s="119"/>
      <c r="AI10" s="119"/>
      <c r="AJ10" s="119"/>
      <c r="AK10" s="119"/>
      <c r="AL10" s="119"/>
      <c r="AM10" s="119"/>
    </row>
    <row r="11" spans="1:39" ht="38.1" customHeight="1" x14ac:dyDescent="0.25">
      <c r="A11" s="119"/>
      <c r="B11" s="165"/>
      <c r="C11" s="165"/>
      <c r="D11" s="165"/>
      <c r="E11" s="165"/>
      <c r="F11" s="165"/>
      <c r="G11" s="165"/>
      <c r="H11" s="165"/>
      <c r="I11" s="165"/>
      <c r="J11" s="165"/>
      <c r="K11" s="165"/>
      <c r="L11" s="165"/>
      <c r="M11" s="165"/>
      <c r="N11" s="165"/>
      <c r="O11" s="183"/>
      <c r="P11" s="183"/>
      <c r="Q11" s="165"/>
      <c r="R11" s="165"/>
      <c r="S11" s="165"/>
      <c r="T11" s="165"/>
      <c r="U11" s="165"/>
      <c r="V11" s="165"/>
      <c r="W11" s="165"/>
      <c r="X11" s="165"/>
      <c r="Y11" s="165"/>
      <c r="Z11" s="119"/>
      <c r="AA11" s="119"/>
      <c r="AB11" s="119"/>
      <c r="AC11" s="119"/>
      <c r="AD11" s="119"/>
      <c r="AE11" s="119"/>
      <c r="AF11" s="119"/>
      <c r="AG11" s="119"/>
      <c r="AH11" s="119"/>
      <c r="AI11" s="119"/>
      <c r="AJ11" s="119"/>
      <c r="AK11" s="119"/>
      <c r="AL11" s="119"/>
      <c r="AM11" s="119"/>
    </row>
    <row r="12" spans="1:39" ht="15" customHeight="1" x14ac:dyDescent="0.25">
      <c r="A12" s="119"/>
      <c r="B12" s="53">
        <v>1</v>
      </c>
      <c r="C12" s="53">
        <v>2</v>
      </c>
      <c r="D12" s="53">
        <v>3</v>
      </c>
      <c r="E12" s="53">
        <v>4</v>
      </c>
      <c r="F12" s="53">
        <v>5</v>
      </c>
      <c r="G12" s="53">
        <v>6</v>
      </c>
      <c r="H12" s="53">
        <v>7</v>
      </c>
      <c r="I12" s="53">
        <v>8</v>
      </c>
      <c r="J12" s="54" t="s">
        <v>58</v>
      </c>
      <c r="K12" s="53">
        <v>10</v>
      </c>
      <c r="L12" s="53">
        <v>11</v>
      </c>
      <c r="M12" s="53">
        <v>12</v>
      </c>
      <c r="N12" s="53">
        <v>13</v>
      </c>
      <c r="O12" s="53">
        <v>15</v>
      </c>
      <c r="P12" s="53">
        <v>16</v>
      </c>
      <c r="Q12" s="53" t="s">
        <v>59</v>
      </c>
      <c r="R12" s="55">
        <v>15</v>
      </c>
      <c r="S12" s="55">
        <v>16</v>
      </c>
      <c r="T12" s="55">
        <v>17</v>
      </c>
      <c r="U12" s="55">
        <v>18</v>
      </c>
      <c r="V12" s="55">
        <v>19</v>
      </c>
      <c r="W12" s="55" t="s">
        <v>60</v>
      </c>
      <c r="X12" s="55" t="s">
        <v>61</v>
      </c>
      <c r="Y12" s="55">
        <v>22</v>
      </c>
      <c r="Z12" s="119"/>
      <c r="AA12" s="119"/>
      <c r="AB12" s="119"/>
      <c r="AC12" s="119"/>
      <c r="AD12" s="119"/>
      <c r="AE12" s="119"/>
      <c r="AF12" s="119"/>
      <c r="AG12" s="119"/>
      <c r="AH12" s="119"/>
      <c r="AI12" s="119"/>
      <c r="AJ12" s="119"/>
      <c r="AK12" s="119"/>
      <c r="AL12" s="119"/>
      <c r="AM12" s="119"/>
    </row>
    <row r="13" spans="1:39" x14ac:dyDescent="0.25">
      <c r="A13" s="119"/>
      <c r="B13" s="132">
        <f>ROW(A1)</f>
        <v>1</v>
      </c>
      <c r="C13" s="83"/>
      <c r="D13" s="83"/>
      <c r="E13" s="84"/>
      <c r="F13" s="154"/>
      <c r="G13" s="76"/>
      <c r="H13" s="84"/>
      <c r="I13" s="83"/>
      <c r="J13" s="85"/>
      <c r="K13" s="85"/>
      <c r="L13" s="85"/>
      <c r="M13" s="110"/>
      <c r="N13" s="66">
        <f>ROUND((+K13+L13)*M13,2)</f>
        <v>0</v>
      </c>
      <c r="O13" s="66"/>
      <c r="P13" s="66"/>
      <c r="Q13" s="66">
        <f>ROUND(K13+L13+N13+O13+P13,2)</f>
        <v>0</v>
      </c>
      <c r="R13" s="66">
        <f>ROUND(IF($J$7=0%,0,(IF(H13="Terminuota",(1+$J$7+0.0203)*(K13+L13+N13+P13+O13),(1+$J$7+0.0131)*(K13+L13+N13+P13+O13)))),2)</f>
        <v>0</v>
      </c>
      <c r="S13" s="87"/>
      <c r="T13" s="155"/>
      <c r="U13" s="65" t="str">
        <f>IF(OR(S13="",T13=""),"",VLOOKUP(CONCATENATE(S13," dienų darbo savaitė"),'Atostogų išmokų FN'!$A$7:$AH$8,T13-16)/100)</f>
        <v/>
      </c>
      <c r="V13" s="62">
        <f t="shared" ref="V13:V15" si="0">IF(R13=0,0,ROUND((R13*U13),2))</f>
        <v>0</v>
      </c>
      <c r="W13" s="133">
        <f t="shared" ref="W13:W15" si="1">SUM(R13+V13)</f>
        <v>0</v>
      </c>
      <c r="X13" s="133">
        <f>SUM(G13*J13*W13)</f>
        <v>0</v>
      </c>
      <c r="Y13" s="93"/>
      <c r="Z13" s="119"/>
      <c r="AA13" s="119"/>
      <c r="AB13" s="119"/>
      <c r="AC13" s="119"/>
      <c r="AD13" s="119"/>
      <c r="AE13" s="119"/>
      <c r="AF13" s="119"/>
      <c r="AG13" s="119"/>
      <c r="AH13" s="119"/>
      <c r="AI13" s="119"/>
      <c r="AJ13" s="119"/>
      <c r="AK13" s="119"/>
      <c r="AL13" s="119"/>
      <c r="AM13" s="119"/>
    </row>
    <row r="14" spans="1:39" x14ac:dyDescent="0.25">
      <c r="A14" s="119"/>
      <c r="B14" s="132">
        <f>ROW(A2)</f>
        <v>2</v>
      </c>
      <c r="C14" s="83"/>
      <c r="D14" s="83"/>
      <c r="E14" s="84"/>
      <c r="F14" s="154"/>
      <c r="G14" s="76"/>
      <c r="H14" s="84"/>
      <c r="I14" s="83"/>
      <c r="J14" s="85"/>
      <c r="K14" s="85"/>
      <c r="L14" s="85"/>
      <c r="M14" s="110"/>
      <c r="N14" s="66">
        <f>ROUND((+K14+L14)*M14,2)</f>
        <v>0</v>
      </c>
      <c r="O14" s="66"/>
      <c r="P14" s="66"/>
      <c r="Q14" s="66">
        <f>ROUND(K14+L14+N14+O14+P14,2)</f>
        <v>0</v>
      </c>
      <c r="R14" s="66">
        <f>ROUND(IF($J$7=0%,0,(IF(H14="Terminuota",(1+$J$7+0.0203)*(K14+L14+N14+P14+O14),(1+$J$7+0.0131)*(K14+L14+N14+P14+O14)))),2)</f>
        <v>0</v>
      </c>
      <c r="S14" s="87"/>
      <c r="T14" s="155"/>
      <c r="U14" s="65" t="str">
        <f>IF(OR(S14="",T14=""),"",VLOOKUP(CONCATENATE(S14," dienų darbo savaitė"),'Atostogų išmokų FN'!$A$7:$AH$8,T14-16)/100)</f>
        <v/>
      </c>
      <c r="V14" s="62">
        <f t="shared" si="0"/>
        <v>0</v>
      </c>
      <c r="W14" s="133">
        <f t="shared" si="1"/>
        <v>0</v>
      </c>
      <c r="X14" s="133">
        <f>SUM(G14*J14*W14)</f>
        <v>0</v>
      </c>
      <c r="Y14" s="93"/>
      <c r="Z14" s="119"/>
      <c r="AA14" s="119"/>
      <c r="AB14" s="119"/>
      <c r="AC14" s="119"/>
      <c r="AD14" s="119"/>
      <c r="AE14" s="119"/>
      <c r="AF14" s="119"/>
      <c r="AG14" s="119"/>
      <c r="AH14" s="119"/>
      <c r="AI14" s="119"/>
      <c r="AJ14" s="119"/>
      <c r="AK14" s="119"/>
      <c r="AL14" s="119"/>
      <c r="AM14" s="119"/>
    </row>
    <row r="15" spans="1:39" x14ac:dyDescent="0.25">
      <c r="A15" s="119"/>
      <c r="B15" s="132">
        <f>ROW(A3)</f>
        <v>3</v>
      </c>
      <c r="C15" s="83"/>
      <c r="D15" s="83"/>
      <c r="E15" s="84"/>
      <c r="F15" s="154"/>
      <c r="G15" s="76"/>
      <c r="H15" s="84"/>
      <c r="I15" s="83"/>
      <c r="J15" s="85"/>
      <c r="K15" s="85"/>
      <c r="L15" s="85"/>
      <c r="M15" s="110"/>
      <c r="N15" s="66">
        <f>ROUND((+K15+L15)*M15,2)</f>
        <v>0</v>
      </c>
      <c r="O15" s="66"/>
      <c r="P15" s="66"/>
      <c r="Q15" s="66">
        <f>ROUND(K15+L15+N15+O15+P15,2)</f>
        <v>0</v>
      </c>
      <c r="R15" s="66">
        <f>ROUND(IF($J$7=0%,0,(IF(H15="Terminuota",(1+$J$7+0.0203)*(K15+L15+N15+P15+O15),(1+$J$7+0.0131)*(K15+L15+N15+P15+O15)))),2)</f>
        <v>0</v>
      </c>
      <c r="S15" s="87"/>
      <c r="T15" s="155"/>
      <c r="U15" s="65" t="str">
        <f>IF(OR(S15="",T15=""),"",VLOOKUP(CONCATENATE(S15," dienų darbo savaitė"),'Atostogų išmokų FN'!$A$7:$AH$8,T15-16)/100)</f>
        <v/>
      </c>
      <c r="V15" s="62">
        <f t="shared" si="0"/>
        <v>0</v>
      </c>
      <c r="W15" s="133">
        <f t="shared" si="1"/>
        <v>0</v>
      </c>
      <c r="X15" s="133">
        <f>SUM(G15*J15*W15)</f>
        <v>0</v>
      </c>
      <c r="Y15" s="93"/>
      <c r="Z15" s="119"/>
      <c r="AA15" s="119"/>
      <c r="AB15" s="119"/>
      <c r="AC15" s="119"/>
      <c r="AD15" s="119"/>
      <c r="AE15" s="119"/>
      <c r="AF15" s="119"/>
      <c r="AG15" s="119"/>
      <c r="AH15" s="119"/>
      <c r="AI15" s="119"/>
      <c r="AJ15" s="119"/>
      <c r="AK15" s="119"/>
      <c r="AL15" s="119"/>
      <c r="AM15" s="119"/>
    </row>
    <row r="16" spans="1:39" x14ac:dyDescent="0.25">
      <c r="A16" s="119"/>
      <c r="B16" s="132">
        <f t="shared" ref="B16:B22" si="2">ROW(A4)</f>
        <v>4</v>
      </c>
      <c r="C16" s="83"/>
      <c r="D16" s="83"/>
      <c r="E16" s="84"/>
      <c r="F16" s="154"/>
      <c r="G16" s="76"/>
      <c r="H16" s="84"/>
      <c r="I16" s="83"/>
      <c r="J16" s="85"/>
      <c r="K16" s="85"/>
      <c r="L16" s="85"/>
      <c r="M16" s="110"/>
      <c r="N16" s="66">
        <f t="shared" ref="N16:N17" si="3">ROUND((+K16+L16)*M16,2)</f>
        <v>0</v>
      </c>
      <c r="O16" s="66"/>
      <c r="P16" s="66"/>
      <c r="Q16" s="66">
        <f t="shared" ref="Q16:Q17" si="4">ROUND(K16+L16+N16+O16+P16,2)</f>
        <v>0</v>
      </c>
      <c r="R16" s="66">
        <f t="shared" ref="R16:R17" si="5">ROUND(IF($J$7=0%,0,(IF(H16="Terminuota",(1+$J$7+0.0203)*(K16+L16+N16+P16+O16),(1+$J$7+0.0131)*(K16+L16+N16+P16+O16)))),2)</f>
        <v>0</v>
      </c>
      <c r="S16" s="87"/>
      <c r="T16" s="155"/>
      <c r="U16" s="65" t="str">
        <f>IF(OR(S16="",T16=""),"",VLOOKUP(CONCATENATE(S16," dienų darbo savaitė"),'Atostogų išmokų FN'!$A$7:$AH$8,T16-16)/100)</f>
        <v/>
      </c>
      <c r="V16" s="62">
        <f t="shared" ref="V16:V17" si="6">IF(R16=0,0,ROUND((R16*U16),2))</f>
        <v>0</v>
      </c>
      <c r="W16" s="133">
        <f t="shared" ref="W16:W17" si="7">SUM(R16+V16)</f>
        <v>0</v>
      </c>
      <c r="X16" s="133">
        <f t="shared" ref="X16:X17" si="8">SUM(G16*J16*W16)</f>
        <v>0</v>
      </c>
      <c r="Y16" s="93"/>
      <c r="Z16" s="119"/>
      <c r="AA16" s="119"/>
      <c r="AB16" s="119"/>
      <c r="AC16" s="119"/>
      <c r="AD16" s="119"/>
      <c r="AE16" s="119"/>
      <c r="AF16" s="119"/>
      <c r="AG16" s="119"/>
      <c r="AH16" s="119"/>
      <c r="AI16" s="119"/>
      <c r="AJ16" s="119"/>
      <c r="AK16" s="119"/>
      <c r="AL16" s="119"/>
      <c r="AM16" s="119"/>
    </row>
    <row r="17" spans="1:39" x14ac:dyDescent="0.25">
      <c r="A17" s="119"/>
      <c r="B17" s="132">
        <f t="shared" si="2"/>
        <v>5</v>
      </c>
      <c r="C17" s="83"/>
      <c r="D17" s="83"/>
      <c r="E17" s="84"/>
      <c r="F17" s="154"/>
      <c r="G17" s="76"/>
      <c r="H17" s="84"/>
      <c r="I17" s="83"/>
      <c r="J17" s="85"/>
      <c r="K17" s="85"/>
      <c r="L17" s="85"/>
      <c r="M17" s="110"/>
      <c r="N17" s="66">
        <f t="shared" si="3"/>
        <v>0</v>
      </c>
      <c r="O17" s="66"/>
      <c r="P17" s="66"/>
      <c r="Q17" s="66">
        <f t="shared" si="4"/>
        <v>0</v>
      </c>
      <c r="R17" s="66">
        <f t="shared" si="5"/>
        <v>0</v>
      </c>
      <c r="S17" s="87"/>
      <c r="T17" s="155"/>
      <c r="U17" s="65" t="str">
        <f>IF(OR(S17="",T17=""),"",VLOOKUP(CONCATENATE(S17," dienų darbo savaitė"),'Atostogų išmokų FN'!$A$7:$AH$8,T17-16)/100)</f>
        <v/>
      </c>
      <c r="V17" s="62">
        <f t="shared" si="6"/>
        <v>0</v>
      </c>
      <c r="W17" s="133">
        <f t="shared" si="7"/>
        <v>0</v>
      </c>
      <c r="X17" s="133">
        <f t="shared" si="8"/>
        <v>0</v>
      </c>
      <c r="Y17" s="93"/>
      <c r="Z17" s="119"/>
      <c r="AA17" s="119"/>
      <c r="AB17" s="119"/>
      <c r="AC17" s="119"/>
      <c r="AD17" s="119"/>
      <c r="AE17" s="119"/>
      <c r="AF17" s="119"/>
      <c r="AG17" s="119"/>
      <c r="AH17" s="119"/>
      <c r="AI17" s="119"/>
      <c r="AJ17" s="119"/>
      <c r="AK17" s="119"/>
      <c r="AL17" s="119"/>
      <c r="AM17" s="119"/>
    </row>
    <row r="18" spans="1:39" x14ac:dyDescent="0.25">
      <c r="A18" s="119"/>
      <c r="B18" s="132">
        <f t="shared" si="2"/>
        <v>6</v>
      </c>
      <c r="C18" s="83"/>
      <c r="D18" s="83"/>
      <c r="E18" s="84"/>
      <c r="F18" s="154"/>
      <c r="G18" s="76"/>
      <c r="H18" s="84"/>
      <c r="I18" s="83"/>
      <c r="J18" s="85"/>
      <c r="K18" s="85"/>
      <c r="L18" s="85"/>
      <c r="M18" s="110"/>
      <c r="N18" s="66">
        <f t="shared" ref="N18:N22" si="9">ROUND((+K18+L18)*M18,2)</f>
        <v>0</v>
      </c>
      <c r="O18" s="66"/>
      <c r="P18" s="66"/>
      <c r="Q18" s="66">
        <f t="shared" ref="Q18:Q22" si="10">ROUND(K18+L18+N18+O18+P18,2)</f>
        <v>0</v>
      </c>
      <c r="R18" s="66">
        <f t="shared" ref="R18:R22" si="11">ROUND(IF($J$7=0%,0,(IF(H18="Terminuota",(1+$J$7+0.0203)*(K18+L18+N18+P18+O18),(1+$J$7+0.0131)*(K18+L18+N18+P18+O18)))),2)</f>
        <v>0</v>
      </c>
      <c r="S18" s="87"/>
      <c r="T18" s="155"/>
      <c r="U18" s="65" t="str">
        <f>IF(OR(S18="",T18=""),"",VLOOKUP(CONCATENATE(S18," dienų darbo savaitė"),'Atostogų išmokų FN'!$A$7:$AH$8,T18-16)/100)</f>
        <v/>
      </c>
      <c r="V18" s="62">
        <f t="shared" ref="V18:V22" si="12">IF(R18=0,0,ROUND((R18*U18),2))</f>
        <v>0</v>
      </c>
      <c r="W18" s="133">
        <f t="shared" ref="W18:W22" si="13">SUM(R18+V18)</f>
        <v>0</v>
      </c>
      <c r="X18" s="133">
        <f t="shared" ref="X18:X22" si="14">SUM(G18*J18*W18)</f>
        <v>0</v>
      </c>
      <c r="Y18" s="93"/>
      <c r="Z18" s="119"/>
      <c r="AA18" s="119"/>
      <c r="AB18" s="119"/>
      <c r="AC18" s="119"/>
      <c r="AD18" s="119"/>
      <c r="AE18" s="119"/>
      <c r="AF18" s="119"/>
      <c r="AG18" s="119"/>
      <c r="AH18" s="119"/>
      <c r="AI18" s="119"/>
      <c r="AJ18" s="119"/>
      <c r="AK18" s="119"/>
      <c r="AL18" s="119"/>
      <c r="AM18" s="119"/>
    </row>
    <row r="19" spans="1:39" x14ac:dyDescent="0.25">
      <c r="A19" s="119"/>
      <c r="B19" s="132">
        <f t="shared" si="2"/>
        <v>7</v>
      </c>
      <c r="C19" s="83"/>
      <c r="D19" s="83"/>
      <c r="E19" s="84"/>
      <c r="F19" s="154"/>
      <c r="G19" s="76"/>
      <c r="H19" s="84"/>
      <c r="I19" s="83"/>
      <c r="J19" s="85"/>
      <c r="K19" s="85"/>
      <c r="L19" s="85"/>
      <c r="M19" s="110"/>
      <c r="N19" s="66">
        <f t="shared" si="9"/>
        <v>0</v>
      </c>
      <c r="O19" s="66"/>
      <c r="P19" s="66"/>
      <c r="Q19" s="66">
        <f t="shared" si="10"/>
        <v>0</v>
      </c>
      <c r="R19" s="66">
        <f t="shared" si="11"/>
        <v>0</v>
      </c>
      <c r="S19" s="87"/>
      <c r="T19" s="155"/>
      <c r="U19" s="65" t="str">
        <f>IF(OR(S19="",T19=""),"",VLOOKUP(CONCATENATE(S19," dienų darbo savaitė"),'Atostogų išmokų FN'!$A$7:$AH$8,T19-16)/100)</f>
        <v/>
      </c>
      <c r="V19" s="62">
        <f t="shared" si="12"/>
        <v>0</v>
      </c>
      <c r="W19" s="133">
        <f t="shared" si="13"/>
        <v>0</v>
      </c>
      <c r="X19" s="133">
        <f t="shared" si="14"/>
        <v>0</v>
      </c>
      <c r="Y19" s="93"/>
      <c r="Z19" s="119"/>
      <c r="AA19" s="119"/>
      <c r="AB19" s="119"/>
      <c r="AC19" s="119"/>
      <c r="AD19" s="119"/>
      <c r="AE19" s="119"/>
      <c r="AF19" s="119"/>
      <c r="AG19" s="119"/>
      <c r="AH19" s="119"/>
      <c r="AI19" s="119"/>
      <c r="AJ19" s="119"/>
      <c r="AK19" s="119"/>
      <c r="AL19" s="119"/>
      <c r="AM19" s="119"/>
    </row>
    <row r="20" spans="1:39" x14ac:dyDescent="0.25">
      <c r="A20" s="119"/>
      <c r="B20" s="132">
        <f t="shared" si="2"/>
        <v>8</v>
      </c>
      <c r="C20" s="83"/>
      <c r="D20" s="83"/>
      <c r="E20" s="84"/>
      <c r="F20" s="154"/>
      <c r="G20" s="76"/>
      <c r="H20" s="84"/>
      <c r="I20" s="83"/>
      <c r="J20" s="85"/>
      <c r="K20" s="85"/>
      <c r="L20" s="85"/>
      <c r="M20" s="110"/>
      <c r="N20" s="66">
        <f t="shared" si="9"/>
        <v>0</v>
      </c>
      <c r="O20" s="66"/>
      <c r="P20" s="66"/>
      <c r="Q20" s="66">
        <f t="shared" si="10"/>
        <v>0</v>
      </c>
      <c r="R20" s="66">
        <f t="shared" si="11"/>
        <v>0</v>
      </c>
      <c r="S20" s="87"/>
      <c r="T20" s="155"/>
      <c r="U20" s="65" t="str">
        <f>IF(OR(S20="",T20=""),"",VLOOKUP(CONCATENATE(S20," dienų darbo savaitė"),'Atostogų išmokų FN'!$A$7:$AH$8,T20-16)/100)</f>
        <v/>
      </c>
      <c r="V20" s="62">
        <f t="shared" si="12"/>
        <v>0</v>
      </c>
      <c r="W20" s="133">
        <f t="shared" si="13"/>
        <v>0</v>
      </c>
      <c r="X20" s="133">
        <f t="shared" si="14"/>
        <v>0</v>
      </c>
      <c r="Y20" s="93"/>
      <c r="Z20" s="119"/>
      <c r="AA20" s="119"/>
      <c r="AB20" s="119"/>
      <c r="AC20" s="119"/>
      <c r="AD20" s="119"/>
      <c r="AE20" s="119"/>
      <c r="AF20" s="119"/>
      <c r="AG20" s="119"/>
      <c r="AH20" s="119"/>
      <c r="AI20" s="119"/>
      <c r="AJ20" s="119"/>
      <c r="AK20" s="119"/>
      <c r="AL20" s="119"/>
      <c r="AM20" s="119"/>
    </row>
    <row r="21" spans="1:39" x14ac:dyDescent="0.25">
      <c r="A21" s="119"/>
      <c r="B21" s="132">
        <f t="shared" si="2"/>
        <v>9</v>
      </c>
      <c r="C21" s="83"/>
      <c r="D21" s="83"/>
      <c r="E21" s="84"/>
      <c r="F21" s="154"/>
      <c r="G21" s="76"/>
      <c r="H21" s="84"/>
      <c r="I21" s="83"/>
      <c r="J21" s="85"/>
      <c r="K21" s="85"/>
      <c r="L21" s="85"/>
      <c r="M21" s="110"/>
      <c r="N21" s="66">
        <f t="shared" si="9"/>
        <v>0</v>
      </c>
      <c r="O21" s="66"/>
      <c r="P21" s="66"/>
      <c r="Q21" s="66">
        <f t="shared" si="10"/>
        <v>0</v>
      </c>
      <c r="R21" s="66">
        <f t="shared" si="11"/>
        <v>0</v>
      </c>
      <c r="S21" s="87"/>
      <c r="T21" s="155"/>
      <c r="U21" s="65" t="str">
        <f>IF(OR(S21="",T21=""),"",VLOOKUP(CONCATENATE(S21," dienų darbo savaitė"),'Atostogų išmokų FN'!$A$7:$AH$8,T21-16)/100)</f>
        <v/>
      </c>
      <c r="V21" s="62">
        <f t="shared" si="12"/>
        <v>0</v>
      </c>
      <c r="W21" s="133">
        <f t="shared" si="13"/>
        <v>0</v>
      </c>
      <c r="X21" s="133">
        <f t="shared" si="14"/>
        <v>0</v>
      </c>
      <c r="Y21" s="93"/>
      <c r="Z21" s="119"/>
      <c r="AA21" s="119"/>
      <c r="AB21" s="119"/>
      <c r="AC21" s="119"/>
      <c r="AD21" s="119"/>
      <c r="AE21" s="119"/>
      <c r="AF21" s="119"/>
      <c r="AG21" s="119"/>
      <c r="AH21" s="119"/>
      <c r="AI21" s="119"/>
      <c r="AJ21" s="119"/>
      <c r="AK21" s="119"/>
      <c r="AL21" s="119"/>
      <c r="AM21" s="119"/>
    </row>
    <row r="22" spans="1:39" x14ac:dyDescent="0.25">
      <c r="A22" s="119"/>
      <c r="B22" s="132">
        <f t="shared" si="2"/>
        <v>10</v>
      </c>
      <c r="C22" s="83"/>
      <c r="D22" s="83"/>
      <c r="E22" s="84"/>
      <c r="F22" s="154"/>
      <c r="G22" s="76"/>
      <c r="H22" s="84"/>
      <c r="I22" s="83"/>
      <c r="J22" s="85"/>
      <c r="K22" s="85"/>
      <c r="L22" s="85"/>
      <c r="M22" s="110"/>
      <c r="N22" s="66">
        <f t="shared" si="9"/>
        <v>0</v>
      </c>
      <c r="O22" s="66"/>
      <c r="P22" s="66"/>
      <c r="Q22" s="66">
        <f t="shared" si="10"/>
        <v>0</v>
      </c>
      <c r="R22" s="66">
        <f t="shared" si="11"/>
        <v>0</v>
      </c>
      <c r="S22" s="87"/>
      <c r="T22" s="155"/>
      <c r="U22" s="65" t="str">
        <f>IF(OR(S22="",T22=""),"",VLOOKUP(CONCATENATE(S22," dienų darbo savaitė"),'Atostogų išmokų FN'!$A$7:$AH$8,T22-16)/100)</f>
        <v/>
      </c>
      <c r="V22" s="62">
        <f t="shared" si="12"/>
        <v>0</v>
      </c>
      <c r="W22" s="133">
        <f t="shared" si="13"/>
        <v>0</v>
      </c>
      <c r="X22" s="133">
        <f t="shared" si="14"/>
        <v>0</v>
      </c>
      <c r="Y22" s="93"/>
      <c r="Z22" s="119"/>
      <c r="AA22" s="119"/>
      <c r="AB22" s="119"/>
      <c r="AC22" s="119"/>
      <c r="AD22" s="119"/>
      <c r="AE22" s="119"/>
      <c r="AF22" s="119"/>
      <c r="AG22" s="119"/>
      <c r="AH22" s="119"/>
      <c r="AI22" s="119"/>
      <c r="AJ22" s="119"/>
      <c r="AK22" s="119"/>
      <c r="AL22" s="119"/>
      <c r="AM22" s="119"/>
    </row>
    <row r="23" spans="1:39" x14ac:dyDescent="0.25">
      <c r="A23" s="119"/>
      <c r="B23" s="48" t="s">
        <v>32</v>
      </c>
      <c r="C23" s="49"/>
      <c r="D23" s="49"/>
      <c r="E23" s="49"/>
      <c r="F23" s="49"/>
      <c r="G23" s="49"/>
      <c r="H23" s="49"/>
      <c r="I23" s="47"/>
      <c r="J23" s="47">
        <f ca="1">SUBTOTAL(9, INDIRECT(ADDRESS(13, COLUMN()) &amp; ":" &amp; ADDRESS(ROW() - 1, COLUMN())))</f>
        <v>0</v>
      </c>
      <c r="K23" s="47">
        <f ca="1">SUBTOTAL(9, INDIRECT(ADDRESS(13, COLUMN()) &amp; ":" &amp; ADDRESS(ROW() - 1, COLUMN())))</f>
        <v>0</v>
      </c>
      <c r="L23" s="47">
        <f ca="1">SUBTOTAL(9, INDIRECT(ADDRESS(13, COLUMN()) &amp; ":" &amp; ADDRESS(ROW() - 1, COLUMN())))</f>
        <v>0</v>
      </c>
      <c r="M23" s="47"/>
      <c r="N23" s="47">
        <f ca="1">SUBTOTAL(9, INDIRECT(ADDRESS(13, COLUMN()) &amp; ":" &amp; ADDRESS(ROW() - 1, COLUMN())))</f>
        <v>0</v>
      </c>
      <c r="O23" s="47">
        <f>SUBTOTAL(9,O13:O15)</f>
        <v>0</v>
      </c>
      <c r="P23" s="47"/>
      <c r="Q23" s="47">
        <f ca="1">SUBTOTAL(9, INDIRECT(ADDRESS(13, COLUMN()) &amp; ":" &amp; ADDRESS(ROW() - 1, COLUMN())))</f>
        <v>0</v>
      </c>
      <c r="R23" s="47">
        <f ca="1">SUBTOTAL(9, INDIRECT(ADDRESS(13, COLUMN()) &amp; ":" &amp; ADDRESS(ROW() - 1, COLUMN())))</f>
        <v>0</v>
      </c>
      <c r="S23" s="47"/>
      <c r="T23" s="47"/>
      <c r="U23" s="47"/>
      <c r="V23" s="47">
        <f ca="1">SUBTOTAL(9, INDIRECT(ADDRESS(13, COLUMN()) &amp; ":" &amp; ADDRESS(ROW() - 1, COLUMN())))</f>
        <v>0</v>
      </c>
      <c r="W23" s="47">
        <f ca="1">SUBTOTAL(9, INDIRECT(ADDRESS(13, COLUMN()) &amp; ":" &amp; ADDRESS(ROW() - 1, COLUMN())))</f>
        <v>0</v>
      </c>
      <c r="X23" s="47">
        <f ca="1">SUBTOTAL(9, INDIRECT(ADDRESS(13, COLUMN()) &amp; ":" &amp; ADDRESS(ROW() - 1, COLUMN())))</f>
        <v>0</v>
      </c>
      <c r="Y23" s="47"/>
      <c r="Z23" s="119"/>
      <c r="AA23" s="119"/>
      <c r="AB23" s="119"/>
      <c r="AC23" s="119"/>
      <c r="AD23" s="119"/>
      <c r="AE23" s="119"/>
      <c r="AF23" s="119"/>
      <c r="AG23" s="119"/>
      <c r="AH23" s="119"/>
      <c r="AI23" s="119"/>
      <c r="AJ23" s="119"/>
      <c r="AK23" s="119"/>
      <c r="AL23" s="119"/>
      <c r="AM23" s="119"/>
    </row>
    <row r="24" spans="1:39" ht="13.5" customHeight="1" x14ac:dyDescent="0.25">
      <c r="A24" s="119"/>
      <c r="B24" s="138"/>
      <c r="C24" s="138"/>
      <c r="D24" s="138"/>
      <c r="E24" s="134"/>
      <c r="F24" s="134"/>
      <c r="G24" s="134"/>
      <c r="H24" s="134"/>
      <c r="I24" s="134"/>
      <c r="J24" s="139"/>
      <c r="K24" s="138"/>
      <c r="L24" s="139"/>
      <c r="M24" s="138"/>
      <c r="N24" s="138"/>
      <c r="O24" s="138"/>
      <c r="P24" s="138"/>
      <c r="Q24" s="138"/>
      <c r="R24" s="138"/>
      <c r="S24" s="139"/>
      <c r="T24" s="134"/>
      <c r="U24" s="134"/>
      <c r="V24" s="134"/>
      <c r="W24" s="134"/>
      <c r="X24" s="134"/>
      <c r="Y24" s="119"/>
      <c r="Z24" s="119"/>
      <c r="AA24" s="119"/>
      <c r="AB24" s="119"/>
      <c r="AC24" s="119"/>
      <c r="AD24" s="119"/>
      <c r="AE24" s="119"/>
      <c r="AF24" s="119"/>
      <c r="AG24" s="119"/>
      <c r="AH24" s="119"/>
      <c r="AI24" s="119"/>
      <c r="AJ24" s="119"/>
      <c r="AK24" s="119"/>
      <c r="AL24" s="119"/>
      <c r="AM24" s="119"/>
    </row>
    <row r="25" spans="1:39" ht="20.100000000000001" customHeight="1" x14ac:dyDescent="0.25">
      <c r="A25" s="119"/>
      <c r="B25" s="137" t="s">
        <v>62</v>
      </c>
      <c r="C25" s="148"/>
      <c r="D25" s="148"/>
      <c r="E25" s="149"/>
      <c r="F25" s="149"/>
      <c r="G25" s="149"/>
      <c r="H25" s="149"/>
      <c r="I25" s="149"/>
      <c r="J25" s="150"/>
      <c r="K25" s="148"/>
      <c r="L25" s="150"/>
      <c r="M25" s="148"/>
      <c r="N25" s="148"/>
      <c r="O25" s="148"/>
      <c r="P25" s="148"/>
      <c r="Q25" s="148"/>
      <c r="R25" s="148"/>
      <c r="S25" s="150"/>
      <c r="T25" s="149"/>
      <c r="U25" s="149"/>
      <c r="V25" s="134"/>
      <c r="W25" s="134"/>
      <c r="X25" s="134"/>
      <c r="Y25" s="119"/>
      <c r="Z25" s="119"/>
      <c r="AA25" s="119"/>
      <c r="AB25" s="119"/>
      <c r="AC25" s="119"/>
      <c r="AD25" s="119"/>
      <c r="AE25" s="119"/>
      <c r="AF25" s="119"/>
      <c r="AG25" s="119"/>
      <c r="AH25" s="119"/>
      <c r="AI25" s="119"/>
      <c r="AJ25" s="119"/>
      <c r="AK25" s="119"/>
      <c r="AL25" s="119"/>
      <c r="AM25" s="119"/>
    </row>
    <row r="26" spans="1:39" ht="20.100000000000001" customHeight="1" x14ac:dyDescent="0.25">
      <c r="A26" s="119"/>
      <c r="B26" s="151" t="s">
        <v>63</v>
      </c>
      <c r="C26" s="148"/>
      <c r="D26" s="148"/>
      <c r="E26" s="149"/>
      <c r="F26" s="149"/>
      <c r="G26" s="149"/>
      <c r="H26" s="149"/>
      <c r="I26" s="149"/>
      <c r="J26" s="150"/>
      <c r="K26" s="148"/>
      <c r="L26" s="150"/>
      <c r="M26" s="148"/>
      <c r="N26" s="148"/>
      <c r="O26" s="148"/>
      <c r="P26" s="148"/>
      <c r="Q26" s="148"/>
      <c r="R26" s="148"/>
      <c r="S26" s="150"/>
      <c r="T26" s="149"/>
      <c r="U26" s="149"/>
      <c r="V26" s="134"/>
      <c r="W26" s="134"/>
      <c r="X26" s="134"/>
      <c r="Y26" s="119"/>
      <c r="Z26" s="119"/>
      <c r="AA26" s="119"/>
      <c r="AB26" s="119"/>
      <c r="AC26" s="119"/>
      <c r="AD26" s="119"/>
      <c r="AE26" s="119"/>
      <c r="AF26" s="119"/>
      <c r="AG26" s="119"/>
      <c r="AH26" s="119"/>
      <c r="AI26" s="119"/>
      <c r="AJ26" s="119"/>
      <c r="AK26" s="119"/>
      <c r="AL26" s="119"/>
      <c r="AM26" s="119"/>
    </row>
    <row r="27" spans="1:39" ht="21" customHeight="1" x14ac:dyDescent="0.25">
      <c r="A27" s="119"/>
      <c r="B27" s="137" t="s">
        <v>64</v>
      </c>
      <c r="C27" s="148"/>
      <c r="D27" s="148"/>
      <c r="E27" s="149"/>
      <c r="F27" s="149"/>
      <c r="G27" s="149"/>
      <c r="H27" s="149"/>
      <c r="I27" s="149"/>
      <c r="J27" s="150"/>
      <c r="K27" s="148"/>
      <c r="L27" s="150"/>
      <c r="M27" s="148"/>
      <c r="N27" s="148"/>
      <c r="O27" s="148"/>
      <c r="P27" s="148"/>
      <c r="Q27" s="148"/>
      <c r="R27" s="148"/>
      <c r="S27" s="150"/>
      <c r="T27" s="149"/>
      <c r="U27" s="149"/>
      <c r="V27" s="134"/>
      <c r="W27" s="134"/>
      <c r="X27" s="134"/>
      <c r="Y27" s="119"/>
      <c r="Z27" s="119"/>
      <c r="AA27" s="119"/>
      <c r="AB27" s="119"/>
      <c r="AC27" s="119"/>
      <c r="AD27" s="119"/>
      <c r="AE27" s="119"/>
      <c r="AF27" s="119"/>
      <c r="AG27" s="119"/>
      <c r="AH27" s="119"/>
      <c r="AI27" s="119"/>
      <c r="AJ27" s="119"/>
      <c r="AK27" s="119"/>
      <c r="AL27" s="119"/>
      <c r="AM27" s="119"/>
    </row>
    <row r="28" spans="1:39" ht="36" customHeight="1" x14ac:dyDescent="0.25">
      <c r="A28" s="119"/>
      <c r="B28" s="160" t="s">
        <v>65</v>
      </c>
      <c r="C28" s="160"/>
      <c r="D28" s="160"/>
      <c r="E28" s="160"/>
      <c r="F28" s="160"/>
      <c r="G28" s="160"/>
      <c r="H28" s="160"/>
      <c r="I28" s="160"/>
      <c r="J28" s="160"/>
      <c r="K28" s="160"/>
      <c r="L28" s="160"/>
      <c r="M28" s="160"/>
      <c r="N28" s="160"/>
      <c r="O28" s="160"/>
      <c r="P28" s="152"/>
      <c r="Q28" s="152"/>
      <c r="R28" s="148"/>
      <c r="S28" s="150"/>
      <c r="T28" s="149"/>
      <c r="U28" s="149"/>
      <c r="V28" s="134"/>
      <c r="W28" s="134"/>
      <c r="X28" s="134"/>
      <c r="Y28" s="119"/>
      <c r="Z28" s="119"/>
      <c r="AA28" s="119"/>
      <c r="AB28" s="119"/>
      <c r="AC28" s="119"/>
      <c r="AD28" s="119"/>
      <c r="AE28" s="119"/>
      <c r="AF28" s="119"/>
      <c r="AG28" s="119"/>
      <c r="AH28" s="119"/>
      <c r="AI28" s="119"/>
      <c r="AJ28" s="119"/>
      <c r="AK28" s="119"/>
      <c r="AL28" s="119"/>
      <c r="AM28" s="119"/>
    </row>
    <row r="29" spans="1:39" ht="21" customHeight="1" x14ac:dyDescent="0.25">
      <c r="A29" s="119"/>
      <c r="B29" s="181" t="s">
        <v>66</v>
      </c>
      <c r="C29" s="181"/>
      <c r="D29" s="181"/>
      <c r="E29" s="181"/>
      <c r="F29" s="181"/>
      <c r="G29" s="181"/>
      <c r="H29" s="181"/>
      <c r="I29" s="181"/>
      <c r="J29" s="181"/>
      <c r="K29" s="181"/>
      <c r="L29" s="181"/>
      <c r="M29" s="181"/>
      <c r="N29" s="181"/>
      <c r="O29" s="181"/>
      <c r="P29" s="181"/>
      <c r="Q29" s="181"/>
      <c r="R29" s="148"/>
      <c r="S29" s="150"/>
      <c r="T29" s="149"/>
      <c r="U29" s="149"/>
      <c r="V29" s="134"/>
      <c r="W29" s="134"/>
      <c r="X29" s="134"/>
      <c r="Y29" s="119"/>
      <c r="Z29" s="119"/>
      <c r="AA29" s="119"/>
      <c r="AB29" s="119"/>
      <c r="AC29" s="119"/>
      <c r="AD29" s="119"/>
      <c r="AE29" s="119"/>
      <c r="AF29" s="119"/>
      <c r="AG29" s="119"/>
      <c r="AH29" s="119"/>
      <c r="AI29" s="119"/>
      <c r="AJ29" s="119"/>
      <c r="AK29" s="119"/>
      <c r="AL29" s="119"/>
      <c r="AM29" s="119"/>
    </row>
    <row r="30" spans="1:39" ht="21" customHeight="1" x14ac:dyDescent="0.25">
      <c r="A30" s="119"/>
      <c r="B30" s="181" t="s">
        <v>67</v>
      </c>
      <c r="C30" s="181"/>
      <c r="D30" s="181"/>
      <c r="E30" s="181"/>
      <c r="F30" s="181"/>
      <c r="G30" s="181"/>
      <c r="H30" s="181"/>
      <c r="I30" s="181"/>
      <c r="J30" s="181"/>
      <c r="K30" s="181"/>
      <c r="L30" s="181"/>
      <c r="M30" s="181"/>
      <c r="N30" s="181"/>
      <c r="O30" s="181"/>
      <c r="P30" s="181"/>
      <c r="Q30" s="181"/>
      <c r="R30" s="148"/>
      <c r="S30" s="150"/>
      <c r="T30" s="149"/>
      <c r="U30" s="149"/>
      <c r="V30" s="134"/>
      <c r="W30" s="134"/>
      <c r="X30" s="134"/>
      <c r="Y30" s="119"/>
      <c r="Z30" s="119"/>
      <c r="AA30" s="119"/>
      <c r="AB30" s="119"/>
      <c r="AC30" s="119"/>
      <c r="AD30" s="119"/>
      <c r="AE30" s="119"/>
      <c r="AF30" s="119"/>
      <c r="AG30" s="119"/>
      <c r="AH30" s="119"/>
      <c r="AI30" s="119"/>
      <c r="AJ30" s="119"/>
      <c r="AK30" s="119"/>
      <c r="AL30" s="119"/>
      <c r="AM30" s="119"/>
    </row>
    <row r="31" spans="1:39" ht="21" customHeight="1" x14ac:dyDescent="0.25">
      <c r="A31" s="119"/>
      <c r="B31" s="137" t="s">
        <v>68</v>
      </c>
      <c r="C31" s="148"/>
      <c r="D31" s="148"/>
      <c r="E31" s="149"/>
      <c r="F31" s="149"/>
      <c r="G31" s="149"/>
      <c r="H31" s="149"/>
      <c r="I31" s="149"/>
      <c r="J31" s="150"/>
      <c r="K31" s="148"/>
      <c r="L31" s="150"/>
      <c r="M31" s="148"/>
      <c r="N31" s="148"/>
      <c r="O31" s="148"/>
      <c r="P31" s="148"/>
      <c r="Q31" s="148"/>
      <c r="R31" s="148"/>
      <c r="S31" s="150"/>
      <c r="T31" s="149"/>
      <c r="U31" s="149"/>
      <c r="V31" s="134"/>
      <c r="W31" s="134"/>
      <c r="X31" s="134"/>
      <c r="Y31" s="119"/>
      <c r="Z31" s="119"/>
      <c r="AA31" s="119"/>
      <c r="AB31" s="119"/>
      <c r="AC31" s="119"/>
      <c r="AD31" s="119"/>
      <c r="AE31" s="119"/>
      <c r="AF31" s="119"/>
      <c r="AG31" s="119"/>
      <c r="AH31" s="119"/>
      <c r="AI31" s="119"/>
      <c r="AJ31" s="119"/>
      <c r="AK31" s="119"/>
      <c r="AL31" s="119"/>
      <c r="AM31" s="119"/>
    </row>
    <row r="32" spans="1:39" ht="34.5" customHeight="1" x14ac:dyDescent="0.25">
      <c r="A32" s="119"/>
      <c r="B32" s="160" t="s">
        <v>69</v>
      </c>
      <c r="C32" s="160"/>
      <c r="D32" s="160"/>
      <c r="E32" s="160"/>
      <c r="F32" s="160"/>
      <c r="G32" s="160"/>
      <c r="H32" s="160"/>
      <c r="I32" s="160"/>
      <c r="J32" s="160"/>
      <c r="K32" s="160"/>
      <c r="L32" s="160"/>
      <c r="M32" s="160"/>
      <c r="N32" s="160"/>
      <c r="O32" s="160"/>
      <c r="P32" s="160"/>
      <c r="Q32" s="160"/>
      <c r="R32" s="160"/>
      <c r="S32" s="160"/>
      <c r="T32" s="160"/>
      <c r="U32" s="160"/>
      <c r="V32" s="134"/>
      <c r="W32" s="134"/>
      <c r="X32" s="134"/>
      <c r="Y32" s="119"/>
      <c r="Z32" s="119"/>
      <c r="AA32" s="119"/>
      <c r="AB32" s="119"/>
      <c r="AC32" s="119"/>
      <c r="AD32" s="119"/>
      <c r="AE32" s="119"/>
      <c r="AF32" s="119"/>
      <c r="AG32" s="119"/>
      <c r="AH32" s="119"/>
      <c r="AI32" s="119"/>
      <c r="AJ32" s="119"/>
      <c r="AK32" s="119"/>
      <c r="AL32" s="119"/>
      <c r="AM32" s="119"/>
    </row>
    <row r="33" spans="1:39" ht="18.75" customHeight="1" x14ac:dyDescent="0.25">
      <c r="A33" s="119"/>
      <c r="B33" s="159" t="s">
        <v>70</v>
      </c>
      <c r="C33" s="160"/>
      <c r="D33" s="160"/>
      <c r="E33" s="160"/>
      <c r="F33" s="160"/>
      <c r="G33" s="160"/>
      <c r="H33" s="160"/>
      <c r="I33" s="160"/>
      <c r="J33" s="160"/>
      <c r="K33" s="160"/>
      <c r="L33" s="160"/>
      <c r="M33" s="160"/>
      <c r="N33" s="160"/>
      <c r="O33" s="160"/>
      <c r="P33" s="160"/>
      <c r="Q33" s="160"/>
      <c r="R33" s="160"/>
      <c r="S33" s="160"/>
      <c r="T33" s="160"/>
      <c r="U33" s="160"/>
      <c r="V33" s="134"/>
      <c r="W33" s="134"/>
      <c r="X33" s="134"/>
      <c r="Y33" s="119"/>
      <c r="Z33" s="119"/>
      <c r="AA33" s="119"/>
      <c r="AB33" s="119"/>
      <c r="AC33" s="119"/>
      <c r="AD33" s="119"/>
      <c r="AE33" s="119"/>
      <c r="AF33" s="119"/>
      <c r="AG33" s="119"/>
      <c r="AH33" s="119"/>
      <c r="AI33" s="119"/>
      <c r="AJ33" s="119"/>
      <c r="AK33" s="119"/>
      <c r="AL33" s="119"/>
      <c r="AM33" s="119"/>
    </row>
    <row r="34" spans="1:39" s="44" customFormat="1" ht="53.25" customHeight="1" x14ac:dyDescent="0.25">
      <c r="A34" s="141"/>
      <c r="B34" s="160" t="s">
        <v>71</v>
      </c>
      <c r="C34" s="160"/>
      <c r="D34" s="160"/>
      <c r="E34" s="160"/>
      <c r="F34" s="160"/>
      <c r="G34" s="160"/>
      <c r="H34" s="160"/>
      <c r="I34" s="160"/>
      <c r="J34" s="160"/>
      <c r="K34" s="160"/>
      <c r="L34" s="160"/>
      <c r="M34" s="160"/>
      <c r="N34" s="160"/>
      <c r="O34" s="160"/>
      <c r="P34" s="160"/>
      <c r="Q34" s="160"/>
      <c r="R34" s="160"/>
      <c r="S34" s="160"/>
      <c r="T34" s="160"/>
      <c r="U34" s="160"/>
      <c r="V34" s="142"/>
      <c r="W34" s="142"/>
      <c r="X34" s="142"/>
      <c r="Y34" s="141"/>
      <c r="Z34" s="141"/>
      <c r="AA34" s="141"/>
      <c r="AB34" s="141"/>
      <c r="AC34" s="141"/>
      <c r="AD34" s="141"/>
      <c r="AE34" s="141"/>
      <c r="AF34" s="141"/>
      <c r="AG34" s="141"/>
      <c r="AH34" s="141"/>
      <c r="AI34" s="141"/>
      <c r="AJ34" s="141"/>
      <c r="AK34" s="141"/>
      <c r="AL34" s="141"/>
      <c r="AM34" s="141"/>
    </row>
    <row r="35" spans="1:39" x14ac:dyDescent="0.25">
      <c r="A35" s="119"/>
      <c r="B35" s="119"/>
      <c r="C35" s="119"/>
      <c r="D35" s="119"/>
      <c r="E35" s="153"/>
      <c r="F35" s="153"/>
      <c r="G35" s="153"/>
      <c r="H35" s="153"/>
      <c r="I35" s="153"/>
      <c r="J35" s="153"/>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row>
    <row r="36" spans="1:39" ht="14.7" customHeight="1" x14ac:dyDescent="0.25">
      <c r="A36" s="119"/>
      <c r="B36" s="145"/>
      <c r="C36" s="145"/>
      <c r="D36" s="145"/>
      <c r="E36" s="161"/>
      <c r="F36" s="161"/>
      <c r="G36" s="161"/>
      <c r="H36" s="161"/>
      <c r="I36" s="161"/>
      <c r="J36" s="161"/>
      <c r="K36" s="119"/>
      <c r="L36" s="119"/>
      <c r="M36" s="119"/>
      <c r="N36" s="119"/>
      <c r="O36" s="119"/>
      <c r="P36" s="119"/>
      <c r="Q36" s="119"/>
      <c r="R36" s="162"/>
      <c r="S36" s="162"/>
      <c r="T36" s="119"/>
      <c r="U36" s="119"/>
      <c r="V36" s="119"/>
      <c r="W36" s="119"/>
      <c r="X36" s="119"/>
      <c r="Y36" s="119"/>
      <c r="Z36" s="119"/>
      <c r="AA36" s="119"/>
      <c r="AB36" s="119"/>
      <c r="AC36" s="119"/>
      <c r="AD36" s="119"/>
      <c r="AE36" s="119"/>
      <c r="AF36" s="119"/>
      <c r="AG36" s="119"/>
      <c r="AH36" s="119"/>
      <c r="AI36" s="119"/>
      <c r="AJ36" s="119"/>
      <c r="AK36" s="119"/>
      <c r="AL36" s="119"/>
      <c r="AM36" s="119"/>
    </row>
    <row r="37" spans="1:39" ht="13.8" x14ac:dyDescent="0.25">
      <c r="A37" s="119"/>
      <c r="B37" s="145"/>
      <c r="C37" s="145"/>
      <c r="D37" s="145"/>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row>
    <row r="38" spans="1:39" ht="13.8" x14ac:dyDescent="0.25">
      <c r="A38" s="119"/>
      <c r="B38" s="145"/>
      <c r="C38" s="145"/>
      <c r="D38" s="145"/>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row>
    <row r="39" spans="1:39" x14ac:dyDescent="0.25">
      <c r="A39" s="119"/>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row>
    <row r="40" spans="1:39" ht="12.75" customHeight="1" x14ac:dyDescent="0.25">
      <c r="A40" s="119"/>
      <c r="B40" s="119"/>
      <c r="C40" s="119"/>
      <c r="D40" s="119"/>
      <c r="E40" s="147"/>
      <c r="F40" s="147"/>
      <c r="G40" s="147"/>
      <c r="H40" s="147"/>
      <c r="I40" s="147"/>
      <c r="J40" s="147"/>
      <c r="K40" s="147"/>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row>
    <row r="41" spans="1:39" x14ac:dyDescent="0.25">
      <c r="A41" s="119"/>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19"/>
    </row>
    <row r="42" spans="1:39" x14ac:dyDescent="0.25">
      <c r="A42" s="119"/>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row>
    <row r="43" spans="1:39" x14ac:dyDescent="0.2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row>
    <row r="44" spans="1:39" x14ac:dyDescent="0.25">
      <c r="A44" s="119"/>
      <c r="B44" s="119"/>
      <c r="C44" s="119"/>
      <c r="D44" s="119"/>
      <c r="E44" s="119"/>
      <c r="F44" s="119"/>
      <c r="G44" s="119"/>
      <c r="H44" s="119"/>
      <c r="I44" s="119"/>
      <c r="J44" s="119"/>
      <c r="K44" s="119"/>
      <c r="L44" s="119"/>
      <c r="M44" s="119"/>
      <c r="N44" s="119"/>
      <c r="O44" s="119"/>
      <c r="P44" s="119"/>
      <c r="Q44" s="119"/>
      <c r="R44" s="119"/>
      <c r="S44" s="119"/>
      <c r="T44" s="119" t="s">
        <v>44</v>
      </c>
      <c r="U44" s="119"/>
      <c r="V44" s="119"/>
      <c r="W44" s="119"/>
      <c r="X44" s="119"/>
      <c r="Y44" s="119"/>
      <c r="Z44" s="119"/>
      <c r="AA44" s="119"/>
      <c r="AB44" s="119"/>
      <c r="AC44" s="119"/>
      <c r="AD44" s="119"/>
      <c r="AE44" s="119"/>
      <c r="AF44" s="119"/>
      <c r="AG44" s="119"/>
      <c r="AH44" s="119"/>
      <c r="AI44" s="119"/>
      <c r="AJ44" s="119"/>
      <c r="AK44" s="119"/>
      <c r="AL44" s="119"/>
      <c r="AM44" s="119"/>
    </row>
    <row r="45" spans="1:39" x14ac:dyDescent="0.25">
      <c r="A45" s="119"/>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row>
    <row r="46" spans="1:39" x14ac:dyDescent="0.25">
      <c r="A46" s="119"/>
      <c r="B46" s="119"/>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row>
  </sheetData>
  <sheetProtection algorithmName="SHA-512" hashValue="00rNtmPrhy+XVEGuhw72IQ3A6zwzvMUI89yueE/pnPiBzNlEyURZgb3l9v1iEtBQiLs8agdtPKSQt6hxs9bt2A==" saltValue="XFD7XcPiNyMR3zEjEjbAvg==" spinCount="100000" sheet="1" objects="1" scenarios="1"/>
  <autoFilter ref="B12:Y12" xr:uid="{0F908244-DF76-42BF-BB06-114701881456}"/>
  <mergeCells count="39">
    <mergeCell ref="B3:R3"/>
    <mergeCell ref="B4:H4"/>
    <mergeCell ref="I4:M4"/>
    <mergeCell ref="F2:J2"/>
    <mergeCell ref="B6:R6"/>
    <mergeCell ref="B7:H7"/>
    <mergeCell ref="B9:B11"/>
    <mergeCell ref="C9:C11"/>
    <mergeCell ref="D9:D11"/>
    <mergeCell ref="E9:E11"/>
    <mergeCell ref="G9:G11"/>
    <mergeCell ref="H9:H11"/>
    <mergeCell ref="B30:Q30"/>
    <mergeCell ref="V9:V11"/>
    <mergeCell ref="X9:X11"/>
    <mergeCell ref="Y9:Y11"/>
    <mergeCell ref="I9:I11"/>
    <mergeCell ref="J9:J11"/>
    <mergeCell ref="R9:R11"/>
    <mergeCell ref="Q9:Q11"/>
    <mergeCell ref="O10:O11"/>
    <mergeCell ref="P10:P11"/>
    <mergeCell ref="W9:W11"/>
    <mergeCell ref="E36:J36"/>
    <mergeCell ref="R36:S36"/>
    <mergeCell ref="B34:U34"/>
    <mergeCell ref="A1:L1"/>
    <mergeCell ref="B32:U32"/>
    <mergeCell ref="S9:S11"/>
    <mergeCell ref="T9:T11"/>
    <mergeCell ref="U9:U11"/>
    <mergeCell ref="B33:U33"/>
    <mergeCell ref="K9:K11"/>
    <mergeCell ref="L9:L11"/>
    <mergeCell ref="M9:M11"/>
    <mergeCell ref="N9:N11"/>
    <mergeCell ref="F9:F11"/>
    <mergeCell ref="B28:O28"/>
    <mergeCell ref="B29:Q29"/>
  </mergeCells>
  <dataValidations count="4">
    <dataValidation type="list" allowBlank="1" showInputMessage="1" showErrorMessage="1" sqref="WVJ983054 J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J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J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J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J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J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J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J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J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J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J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J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J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J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J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xr:uid="{B1567EF7-2926-4876-A208-56C8A98A0CC9}">
      <formula1>Taip</formula1>
    </dataValidation>
    <dataValidation type="list" showInputMessage="1" showErrorMessage="1" sqref="I7" xr:uid="{F179E7DD-A63C-4D21-AD70-9DF17B6BBCA8}">
      <formula1>"Verslo įm. ir kt.(2), Kitos organizacijos(3),"</formula1>
    </dataValidation>
    <dataValidation type="list" allowBlank="1" showInputMessage="1" showErrorMessage="1" sqref="S13:S22" xr:uid="{1EAE191E-5163-4FA9-B34D-548C10A4C262}">
      <formula1>"5,6"</formula1>
    </dataValidation>
    <dataValidation type="list" allowBlank="1" showInputMessage="1" showErrorMessage="1" sqref="H13:H22" xr:uid="{A6E39115-3E22-43BA-A400-FA510113D0BB}">
      <formula1>"Terminuota, Neterminuota"</formula1>
    </dataValidation>
  </dataValidations>
  <hyperlinks>
    <hyperlink ref="B33" r:id="rId1" xr:uid="{109D7FE6-938C-4978-A0AB-ED191D4AED19}"/>
    <hyperlink ref="B30" r:id="rId2" location="/  mėnesinis bruto" xr:uid="{417E2324-B80A-4D5B-8724-2A1D7707F90A}"/>
    <hyperlink ref="B29" r:id="rId3" location="/  valandinis bruto" xr:uid="{33FF9D20-1297-4E12-9B0C-CC0EB5C3F6FA}"/>
  </hyperlinks>
  <pageMargins left="0.7" right="0.7" top="0.75" bottom="0.75" header="0.3" footer="0.3"/>
  <pageSetup paperSize="9" orientation="portrait" r:id="rId4"/>
  <ignoredErrors>
    <ignoredError sqref="B14:B15" unlockedFormula="1"/>
  </ignoredErrors>
  <drawing r:id="rId5"/>
  <legacyDrawing r:id="rId6"/>
  <mc:AlternateContent xmlns:mc="http://schemas.openxmlformats.org/markup-compatibility/2006">
    <mc:Choice Requires="x14">
      <controls>
        <mc:AlternateContent xmlns:mc="http://schemas.openxmlformats.org/markup-compatibility/2006">
          <mc:Choice Requires="x14">
            <control shapeId="4097" r:id="rId7" name="Button 1">
              <controlPr defaultSize="0" print="0" autoFill="0" autoPict="0" macro="[0]!InsertAndCopyRows2">
                <anchor moveWithCells="1" sizeWithCells="1">
                  <from>
                    <xdr:col>16</xdr:col>
                    <xdr:colOff>373380</xdr:colOff>
                    <xdr:row>1</xdr:row>
                    <xdr:rowOff>22860</xdr:rowOff>
                  </from>
                  <to>
                    <xdr:col>17</xdr:col>
                    <xdr:colOff>563880</xdr:colOff>
                    <xdr:row>2</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938CD500-FDFD-45CF-8554-066C5FB542C1}">
          <x14:formula1>
            <xm:f>'Atostogų išmokų FN'!$D$6:$AH$6</xm:f>
          </x14:formula1>
          <xm:sqref>T13:T22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8965-8A0F-4AC8-9117-67D93D066380}">
  <sheetPr codeName="Sheet4">
    <tabColor theme="3" tint="0.59999389629810485"/>
    <pageSetUpPr fitToPage="1"/>
  </sheetPr>
  <dimension ref="B1:IV44"/>
  <sheetViews>
    <sheetView showGridLines="0" topLeftCell="B1" zoomScaleNormal="100" zoomScaleSheetLayoutView="75" workbookViewId="0">
      <selection activeCell="J19" sqref="J19"/>
    </sheetView>
  </sheetViews>
  <sheetFormatPr defaultRowHeight="13.2" x14ac:dyDescent="0.25"/>
  <cols>
    <col min="1" max="1" width="2" style="68" customWidth="1"/>
    <col min="2" max="2" width="8.7109375" style="68" customWidth="1"/>
    <col min="3" max="4" width="12.140625" style="68" customWidth="1"/>
    <col min="5" max="5" width="21.85546875" style="68" customWidth="1"/>
    <col min="6" max="6" width="12.85546875" style="68" customWidth="1"/>
    <col min="7" max="7" width="15.7109375" style="68" customWidth="1"/>
    <col min="8" max="8" width="20.140625" style="68" customWidth="1"/>
    <col min="9" max="9" width="15.7109375" style="68" customWidth="1"/>
    <col min="10" max="10" width="14.140625" style="68" customWidth="1"/>
    <col min="11" max="11" width="13.28515625" style="68" customWidth="1"/>
    <col min="12" max="12" width="14.42578125" style="68" customWidth="1"/>
    <col min="13" max="13" width="15" style="68" customWidth="1"/>
    <col min="14" max="14" width="17.42578125" style="68" customWidth="1"/>
    <col min="15" max="15" width="16.7109375" style="68" customWidth="1"/>
    <col min="16" max="16" width="12.7109375" style="68" customWidth="1"/>
    <col min="17" max="17" width="13" style="68" customWidth="1"/>
    <col min="18" max="18" width="15" style="68" customWidth="1"/>
    <col min="19" max="20" width="16.7109375" style="68" customWidth="1"/>
    <col min="21" max="21" width="15.7109375" style="68" customWidth="1"/>
    <col min="22" max="22" width="60.140625" style="68" customWidth="1"/>
    <col min="23" max="23" width="8.7109375" style="68"/>
    <col min="24" max="24" width="20.7109375" style="68" customWidth="1"/>
    <col min="25" max="25" width="21.7109375" style="68" customWidth="1"/>
    <col min="26" max="251" width="8.7109375" style="68"/>
    <col min="252" max="252" width="12.140625" style="68" customWidth="1"/>
    <col min="253" max="253" width="30" style="68" customWidth="1"/>
    <col min="254" max="254" width="24.42578125" style="68" customWidth="1"/>
    <col min="255" max="255" width="17.140625" style="68" customWidth="1"/>
    <col min="256" max="256" width="15.28515625" style="68" customWidth="1"/>
    <col min="257" max="257" width="13.42578125" style="68" customWidth="1"/>
    <col min="258" max="259" width="12.7109375" style="68" customWidth="1"/>
    <col min="260" max="260" width="15" style="68" customWidth="1"/>
    <col min="261" max="261" width="16.7109375" style="68" customWidth="1"/>
    <col min="262" max="262" width="16.140625" style="68" customWidth="1"/>
    <col min="263" max="263" width="15.42578125" style="68" customWidth="1"/>
    <col min="264" max="264" width="15.7109375" style="68" customWidth="1"/>
    <col min="265" max="265" width="19.42578125" style="68" customWidth="1"/>
    <col min="266" max="266" width="15.7109375" style="68" customWidth="1"/>
    <col min="267" max="267" width="14.28515625" style="68" customWidth="1"/>
    <col min="268" max="268" width="15.7109375" style="68" customWidth="1"/>
    <col min="269" max="269" width="17.7109375" style="68" customWidth="1"/>
    <col min="270" max="270" width="19.7109375" style="68" customWidth="1"/>
    <col min="271" max="271" width="14.42578125" style="68" customWidth="1"/>
    <col min="272" max="507" width="8.7109375" style="68"/>
    <col min="508" max="508" width="12.140625" style="68" customWidth="1"/>
    <col min="509" max="509" width="30" style="68" customWidth="1"/>
    <col min="510" max="510" width="24.42578125" style="68" customWidth="1"/>
    <col min="511" max="511" width="17.140625" style="68" customWidth="1"/>
    <col min="512" max="512" width="15.28515625" style="68" customWidth="1"/>
    <col min="513" max="513" width="13.42578125" style="68" customWidth="1"/>
    <col min="514" max="515" width="12.7109375" style="68" customWidth="1"/>
    <col min="516" max="516" width="15" style="68" customWidth="1"/>
    <col min="517" max="517" width="16.7109375" style="68" customWidth="1"/>
    <col min="518" max="518" width="16.140625" style="68" customWidth="1"/>
    <col min="519" max="519" width="15.42578125" style="68" customWidth="1"/>
    <col min="520" max="520" width="15.7109375" style="68" customWidth="1"/>
    <col min="521" max="521" width="19.42578125" style="68" customWidth="1"/>
    <col min="522" max="522" width="15.7109375" style="68" customWidth="1"/>
    <col min="523" max="523" width="14.28515625" style="68" customWidth="1"/>
    <col min="524" max="524" width="15.7109375" style="68" customWidth="1"/>
    <col min="525" max="525" width="17.7109375" style="68" customWidth="1"/>
    <col min="526" max="526" width="19.7109375" style="68" customWidth="1"/>
    <col min="527" max="527" width="14.42578125" style="68" customWidth="1"/>
    <col min="528" max="763" width="8.7109375" style="68"/>
    <col min="764" max="764" width="12.140625" style="68" customWidth="1"/>
    <col min="765" max="765" width="30" style="68" customWidth="1"/>
    <col min="766" max="766" width="24.42578125" style="68" customWidth="1"/>
    <col min="767" max="767" width="17.140625" style="68" customWidth="1"/>
    <col min="768" max="768" width="15.28515625" style="68" customWidth="1"/>
    <col min="769" max="769" width="13.42578125" style="68" customWidth="1"/>
    <col min="770" max="771" width="12.7109375" style="68" customWidth="1"/>
    <col min="772" max="772" width="15" style="68" customWidth="1"/>
    <col min="773" max="773" width="16.7109375" style="68" customWidth="1"/>
    <col min="774" max="774" width="16.140625" style="68" customWidth="1"/>
    <col min="775" max="775" width="15.42578125" style="68" customWidth="1"/>
    <col min="776" max="776" width="15.7109375" style="68" customWidth="1"/>
    <col min="777" max="777" width="19.42578125" style="68" customWidth="1"/>
    <col min="778" max="778" width="15.7109375" style="68" customWidth="1"/>
    <col min="779" max="779" width="14.28515625" style="68" customWidth="1"/>
    <col min="780" max="780" width="15.7109375" style="68" customWidth="1"/>
    <col min="781" max="781" width="17.7109375" style="68" customWidth="1"/>
    <col min="782" max="782" width="19.7109375" style="68" customWidth="1"/>
    <col min="783" max="783" width="14.42578125" style="68" customWidth="1"/>
    <col min="784" max="1019" width="8.7109375" style="68"/>
    <col min="1020" max="1020" width="12.140625" style="68" customWidth="1"/>
    <col min="1021" max="1021" width="30" style="68" customWidth="1"/>
    <col min="1022" max="1022" width="24.42578125" style="68" customWidth="1"/>
    <col min="1023" max="1023" width="17.140625" style="68" customWidth="1"/>
    <col min="1024" max="1024" width="15.28515625" style="68" customWidth="1"/>
    <col min="1025" max="1025" width="13.42578125" style="68" customWidth="1"/>
    <col min="1026" max="1027" width="12.7109375" style="68" customWidth="1"/>
    <col min="1028" max="1028" width="15" style="68" customWidth="1"/>
    <col min="1029" max="1029" width="16.7109375" style="68" customWidth="1"/>
    <col min="1030" max="1030" width="16.140625" style="68" customWidth="1"/>
    <col min="1031" max="1031" width="15.42578125" style="68" customWidth="1"/>
    <col min="1032" max="1032" width="15.7109375" style="68" customWidth="1"/>
    <col min="1033" max="1033" width="19.42578125" style="68" customWidth="1"/>
    <col min="1034" max="1034" width="15.7109375" style="68" customWidth="1"/>
    <col min="1035" max="1035" width="14.28515625" style="68" customWidth="1"/>
    <col min="1036" max="1036" width="15.7109375" style="68" customWidth="1"/>
    <col min="1037" max="1037" width="17.7109375" style="68" customWidth="1"/>
    <col min="1038" max="1038" width="19.7109375" style="68" customWidth="1"/>
    <col min="1039" max="1039" width="14.42578125" style="68" customWidth="1"/>
    <col min="1040" max="1275" width="8.7109375" style="68"/>
    <col min="1276" max="1276" width="12.140625" style="68" customWidth="1"/>
    <col min="1277" max="1277" width="30" style="68" customWidth="1"/>
    <col min="1278" max="1278" width="24.42578125" style="68" customWidth="1"/>
    <col min="1279" max="1279" width="17.140625" style="68" customWidth="1"/>
    <col min="1280" max="1280" width="15.28515625" style="68" customWidth="1"/>
    <col min="1281" max="1281" width="13.42578125" style="68" customWidth="1"/>
    <col min="1282" max="1283" width="12.7109375" style="68" customWidth="1"/>
    <col min="1284" max="1284" width="15" style="68" customWidth="1"/>
    <col min="1285" max="1285" width="16.7109375" style="68" customWidth="1"/>
    <col min="1286" max="1286" width="16.140625" style="68" customWidth="1"/>
    <col min="1287" max="1287" width="15.42578125" style="68" customWidth="1"/>
    <col min="1288" max="1288" width="15.7109375" style="68" customWidth="1"/>
    <col min="1289" max="1289" width="19.42578125" style="68" customWidth="1"/>
    <col min="1290" max="1290" width="15.7109375" style="68" customWidth="1"/>
    <col min="1291" max="1291" width="14.28515625" style="68" customWidth="1"/>
    <col min="1292" max="1292" width="15.7109375" style="68" customWidth="1"/>
    <col min="1293" max="1293" width="17.7109375" style="68" customWidth="1"/>
    <col min="1294" max="1294" width="19.7109375" style="68" customWidth="1"/>
    <col min="1295" max="1295" width="14.42578125" style="68" customWidth="1"/>
    <col min="1296" max="1531" width="8.7109375" style="68"/>
    <col min="1532" max="1532" width="12.140625" style="68" customWidth="1"/>
    <col min="1533" max="1533" width="30" style="68" customWidth="1"/>
    <col min="1534" max="1534" width="24.42578125" style="68" customWidth="1"/>
    <col min="1535" max="1535" width="17.140625" style="68" customWidth="1"/>
    <col min="1536" max="1536" width="15.28515625" style="68" customWidth="1"/>
    <col min="1537" max="1537" width="13.42578125" style="68" customWidth="1"/>
    <col min="1538" max="1539" width="12.7109375" style="68" customWidth="1"/>
    <col min="1540" max="1540" width="15" style="68" customWidth="1"/>
    <col min="1541" max="1541" width="16.7109375" style="68" customWidth="1"/>
    <col min="1542" max="1542" width="16.140625" style="68" customWidth="1"/>
    <col min="1543" max="1543" width="15.42578125" style="68" customWidth="1"/>
    <col min="1544" max="1544" width="15.7109375" style="68" customWidth="1"/>
    <col min="1545" max="1545" width="19.42578125" style="68" customWidth="1"/>
    <col min="1546" max="1546" width="15.7109375" style="68" customWidth="1"/>
    <col min="1547" max="1547" width="14.28515625" style="68" customWidth="1"/>
    <col min="1548" max="1548" width="15.7109375" style="68" customWidth="1"/>
    <col min="1549" max="1549" width="17.7109375" style="68" customWidth="1"/>
    <col min="1550" max="1550" width="19.7109375" style="68" customWidth="1"/>
    <col min="1551" max="1551" width="14.42578125" style="68" customWidth="1"/>
    <col min="1552" max="1787" width="8.7109375" style="68"/>
    <col min="1788" max="1788" width="12.140625" style="68" customWidth="1"/>
    <col min="1789" max="1789" width="30" style="68" customWidth="1"/>
    <col min="1790" max="1790" width="24.42578125" style="68" customWidth="1"/>
    <col min="1791" max="1791" width="17.140625" style="68" customWidth="1"/>
    <col min="1792" max="1792" width="15.28515625" style="68" customWidth="1"/>
    <col min="1793" max="1793" width="13.42578125" style="68" customWidth="1"/>
    <col min="1794" max="1795" width="12.7109375" style="68" customWidth="1"/>
    <col min="1796" max="1796" width="15" style="68" customWidth="1"/>
    <col min="1797" max="1797" width="16.7109375" style="68" customWidth="1"/>
    <col min="1798" max="1798" width="16.140625" style="68" customWidth="1"/>
    <col min="1799" max="1799" width="15.42578125" style="68" customWidth="1"/>
    <col min="1800" max="1800" width="15.7109375" style="68" customWidth="1"/>
    <col min="1801" max="1801" width="19.42578125" style="68" customWidth="1"/>
    <col min="1802" max="1802" width="15.7109375" style="68" customWidth="1"/>
    <col min="1803" max="1803" width="14.28515625" style="68" customWidth="1"/>
    <col min="1804" max="1804" width="15.7109375" style="68" customWidth="1"/>
    <col min="1805" max="1805" width="17.7109375" style="68" customWidth="1"/>
    <col min="1806" max="1806" width="19.7109375" style="68" customWidth="1"/>
    <col min="1807" max="1807" width="14.42578125" style="68" customWidth="1"/>
    <col min="1808" max="2043" width="8.7109375" style="68"/>
    <col min="2044" max="2044" width="12.140625" style="68" customWidth="1"/>
    <col min="2045" max="2045" width="30" style="68" customWidth="1"/>
    <col min="2046" max="2046" width="24.42578125" style="68" customWidth="1"/>
    <col min="2047" max="2047" width="17.140625" style="68" customWidth="1"/>
    <col min="2048" max="2048" width="15.28515625" style="68" customWidth="1"/>
    <col min="2049" max="2049" width="13.42578125" style="68" customWidth="1"/>
    <col min="2050" max="2051" width="12.7109375" style="68" customWidth="1"/>
    <col min="2052" max="2052" width="15" style="68" customWidth="1"/>
    <col min="2053" max="2053" width="16.7109375" style="68" customWidth="1"/>
    <col min="2054" max="2054" width="16.140625" style="68" customWidth="1"/>
    <col min="2055" max="2055" width="15.42578125" style="68" customWidth="1"/>
    <col min="2056" max="2056" width="15.7109375" style="68" customWidth="1"/>
    <col min="2057" max="2057" width="19.42578125" style="68" customWidth="1"/>
    <col min="2058" max="2058" width="15.7109375" style="68" customWidth="1"/>
    <col min="2059" max="2059" width="14.28515625" style="68" customWidth="1"/>
    <col min="2060" max="2060" width="15.7109375" style="68" customWidth="1"/>
    <col min="2061" max="2061" width="17.7109375" style="68" customWidth="1"/>
    <col min="2062" max="2062" width="19.7109375" style="68" customWidth="1"/>
    <col min="2063" max="2063" width="14.42578125" style="68" customWidth="1"/>
    <col min="2064" max="2299" width="8.7109375" style="68"/>
    <col min="2300" max="2300" width="12.140625" style="68" customWidth="1"/>
    <col min="2301" max="2301" width="30" style="68" customWidth="1"/>
    <col min="2302" max="2302" width="24.42578125" style="68" customWidth="1"/>
    <col min="2303" max="2303" width="17.140625" style="68" customWidth="1"/>
    <col min="2304" max="2304" width="15.28515625" style="68" customWidth="1"/>
    <col min="2305" max="2305" width="13.42578125" style="68" customWidth="1"/>
    <col min="2306" max="2307" width="12.7109375" style="68" customWidth="1"/>
    <col min="2308" max="2308" width="15" style="68" customWidth="1"/>
    <col min="2309" max="2309" width="16.7109375" style="68" customWidth="1"/>
    <col min="2310" max="2310" width="16.140625" style="68" customWidth="1"/>
    <col min="2311" max="2311" width="15.42578125" style="68" customWidth="1"/>
    <col min="2312" max="2312" width="15.7109375" style="68" customWidth="1"/>
    <col min="2313" max="2313" width="19.42578125" style="68" customWidth="1"/>
    <col min="2314" max="2314" width="15.7109375" style="68" customWidth="1"/>
    <col min="2315" max="2315" width="14.28515625" style="68" customWidth="1"/>
    <col min="2316" max="2316" width="15.7109375" style="68" customWidth="1"/>
    <col min="2317" max="2317" width="17.7109375" style="68" customWidth="1"/>
    <col min="2318" max="2318" width="19.7109375" style="68" customWidth="1"/>
    <col min="2319" max="2319" width="14.42578125" style="68" customWidth="1"/>
    <col min="2320" max="2555" width="8.7109375" style="68"/>
    <col min="2556" max="2556" width="12.140625" style="68" customWidth="1"/>
    <col min="2557" max="2557" width="30" style="68" customWidth="1"/>
    <col min="2558" max="2558" width="24.42578125" style="68" customWidth="1"/>
    <col min="2559" max="2559" width="17.140625" style="68" customWidth="1"/>
    <col min="2560" max="2560" width="15.28515625" style="68" customWidth="1"/>
    <col min="2561" max="2561" width="13.42578125" style="68" customWidth="1"/>
    <col min="2562" max="2563" width="12.7109375" style="68" customWidth="1"/>
    <col min="2564" max="2564" width="15" style="68" customWidth="1"/>
    <col min="2565" max="2565" width="16.7109375" style="68" customWidth="1"/>
    <col min="2566" max="2566" width="16.140625" style="68" customWidth="1"/>
    <col min="2567" max="2567" width="15.42578125" style="68" customWidth="1"/>
    <col min="2568" max="2568" width="15.7109375" style="68" customWidth="1"/>
    <col min="2569" max="2569" width="19.42578125" style="68" customWidth="1"/>
    <col min="2570" max="2570" width="15.7109375" style="68" customWidth="1"/>
    <col min="2571" max="2571" width="14.28515625" style="68" customWidth="1"/>
    <col min="2572" max="2572" width="15.7109375" style="68" customWidth="1"/>
    <col min="2573" max="2573" width="17.7109375" style="68" customWidth="1"/>
    <col min="2574" max="2574" width="19.7109375" style="68" customWidth="1"/>
    <col min="2575" max="2575" width="14.42578125" style="68" customWidth="1"/>
    <col min="2576" max="2811" width="8.7109375" style="68"/>
    <col min="2812" max="2812" width="12.140625" style="68" customWidth="1"/>
    <col min="2813" max="2813" width="30" style="68" customWidth="1"/>
    <col min="2814" max="2814" width="24.42578125" style="68" customWidth="1"/>
    <col min="2815" max="2815" width="17.140625" style="68" customWidth="1"/>
    <col min="2816" max="2816" width="15.28515625" style="68" customWidth="1"/>
    <col min="2817" max="2817" width="13.42578125" style="68" customWidth="1"/>
    <col min="2818" max="2819" width="12.7109375" style="68" customWidth="1"/>
    <col min="2820" max="2820" width="15" style="68" customWidth="1"/>
    <col min="2821" max="2821" width="16.7109375" style="68" customWidth="1"/>
    <col min="2822" max="2822" width="16.140625" style="68" customWidth="1"/>
    <col min="2823" max="2823" width="15.42578125" style="68" customWidth="1"/>
    <col min="2824" max="2824" width="15.7109375" style="68" customWidth="1"/>
    <col min="2825" max="2825" width="19.42578125" style="68" customWidth="1"/>
    <col min="2826" max="2826" width="15.7109375" style="68" customWidth="1"/>
    <col min="2827" max="2827" width="14.28515625" style="68" customWidth="1"/>
    <col min="2828" max="2828" width="15.7109375" style="68" customWidth="1"/>
    <col min="2829" max="2829" width="17.7109375" style="68" customWidth="1"/>
    <col min="2830" max="2830" width="19.7109375" style="68" customWidth="1"/>
    <col min="2831" max="2831" width="14.42578125" style="68" customWidth="1"/>
    <col min="2832" max="3067" width="8.7109375" style="68"/>
    <col min="3068" max="3068" width="12.140625" style="68" customWidth="1"/>
    <col min="3069" max="3069" width="30" style="68" customWidth="1"/>
    <col min="3070" max="3070" width="24.42578125" style="68" customWidth="1"/>
    <col min="3071" max="3071" width="17.140625" style="68" customWidth="1"/>
    <col min="3072" max="3072" width="15.28515625" style="68" customWidth="1"/>
    <col min="3073" max="3073" width="13.42578125" style="68" customWidth="1"/>
    <col min="3074" max="3075" width="12.7109375" style="68" customWidth="1"/>
    <col min="3076" max="3076" width="15" style="68" customWidth="1"/>
    <col min="3077" max="3077" width="16.7109375" style="68" customWidth="1"/>
    <col min="3078" max="3078" width="16.140625" style="68" customWidth="1"/>
    <col min="3079" max="3079" width="15.42578125" style="68" customWidth="1"/>
    <col min="3080" max="3080" width="15.7109375" style="68" customWidth="1"/>
    <col min="3081" max="3081" width="19.42578125" style="68" customWidth="1"/>
    <col min="3082" max="3082" width="15.7109375" style="68" customWidth="1"/>
    <col min="3083" max="3083" width="14.28515625" style="68" customWidth="1"/>
    <col min="3084" max="3084" width="15.7109375" style="68" customWidth="1"/>
    <col min="3085" max="3085" width="17.7109375" style="68" customWidth="1"/>
    <col min="3086" max="3086" width="19.7109375" style="68" customWidth="1"/>
    <col min="3087" max="3087" width="14.42578125" style="68" customWidth="1"/>
    <col min="3088" max="3323" width="8.7109375" style="68"/>
    <col min="3324" max="3324" width="12.140625" style="68" customWidth="1"/>
    <col min="3325" max="3325" width="30" style="68" customWidth="1"/>
    <col min="3326" max="3326" width="24.42578125" style="68" customWidth="1"/>
    <col min="3327" max="3327" width="17.140625" style="68" customWidth="1"/>
    <col min="3328" max="3328" width="15.28515625" style="68" customWidth="1"/>
    <col min="3329" max="3329" width="13.42578125" style="68" customWidth="1"/>
    <col min="3330" max="3331" width="12.7109375" style="68" customWidth="1"/>
    <col min="3332" max="3332" width="15" style="68" customWidth="1"/>
    <col min="3333" max="3333" width="16.7109375" style="68" customWidth="1"/>
    <col min="3334" max="3334" width="16.140625" style="68" customWidth="1"/>
    <col min="3335" max="3335" width="15.42578125" style="68" customWidth="1"/>
    <col min="3336" max="3336" width="15.7109375" style="68" customWidth="1"/>
    <col min="3337" max="3337" width="19.42578125" style="68" customWidth="1"/>
    <col min="3338" max="3338" width="15.7109375" style="68" customWidth="1"/>
    <col min="3339" max="3339" width="14.28515625" style="68" customWidth="1"/>
    <col min="3340" max="3340" width="15.7109375" style="68" customWidth="1"/>
    <col min="3341" max="3341" width="17.7109375" style="68" customWidth="1"/>
    <col min="3342" max="3342" width="19.7109375" style="68" customWidth="1"/>
    <col min="3343" max="3343" width="14.42578125" style="68" customWidth="1"/>
    <col min="3344" max="3579" width="8.7109375" style="68"/>
    <col min="3580" max="3580" width="12.140625" style="68" customWidth="1"/>
    <col min="3581" max="3581" width="30" style="68" customWidth="1"/>
    <col min="3582" max="3582" width="24.42578125" style="68" customWidth="1"/>
    <col min="3583" max="3583" width="17.140625" style="68" customWidth="1"/>
    <col min="3584" max="3584" width="15.28515625" style="68" customWidth="1"/>
    <col min="3585" max="3585" width="13.42578125" style="68" customWidth="1"/>
    <col min="3586" max="3587" width="12.7109375" style="68" customWidth="1"/>
    <col min="3588" max="3588" width="15" style="68" customWidth="1"/>
    <col min="3589" max="3589" width="16.7109375" style="68" customWidth="1"/>
    <col min="3590" max="3590" width="16.140625" style="68" customWidth="1"/>
    <col min="3591" max="3591" width="15.42578125" style="68" customWidth="1"/>
    <col min="3592" max="3592" width="15.7109375" style="68" customWidth="1"/>
    <col min="3593" max="3593" width="19.42578125" style="68" customWidth="1"/>
    <col min="3594" max="3594" width="15.7109375" style="68" customWidth="1"/>
    <col min="3595" max="3595" width="14.28515625" style="68" customWidth="1"/>
    <col min="3596" max="3596" width="15.7109375" style="68" customWidth="1"/>
    <col min="3597" max="3597" width="17.7109375" style="68" customWidth="1"/>
    <col min="3598" max="3598" width="19.7109375" style="68" customWidth="1"/>
    <col min="3599" max="3599" width="14.42578125" style="68" customWidth="1"/>
    <col min="3600" max="3835" width="8.7109375" style="68"/>
    <col min="3836" max="3836" width="12.140625" style="68" customWidth="1"/>
    <col min="3837" max="3837" width="30" style="68" customWidth="1"/>
    <col min="3838" max="3838" width="24.42578125" style="68" customWidth="1"/>
    <col min="3839" max="3839" width="17.140625" style="68" customWidth="1"/>
    <col min="3840" max="3840" width="15.28515625" style="68" customWidth="1"/>
    <col min="3841" max="3841" width="13.42578125" style="68" customWidth="1"/>
    <col min="3842" max="3843" width="12.7109375" style="68" customWidth="1"/>
    <col min="3844" max="3844" width="15" style="68" customWidth="1"/>
    <col min="3845" max="3845" width="16.7109375" style="68" customWidth="1"/>
    <col min="3846" max="3846" width="16.140625" style="68" customWidth="1"/>
    <col min="3847" max="3847" width="15.42578125" style="68" customWidth="1"/>
    <col min="3848" max="3848" width="15.7109375" style="68" customWidth="1"/>
    <col min="3849" max="3849" width="19.42578125" style="68" customWidth="1"/>
    <col min="3850" max="3850" width="15.7109375" style="68" customWidth="1"/>
    <col min="3851" max="3851" width="14.28515625" style="68" customWidth="1"/>
    <col min="3852" max="3852" width="15.7109375" style="68" customWidth="1"/>
    <col min="3853" max="3853" width="17.7109375" style="68" customWidth="1"/>
    <col min="3854" max="3854" width="19.7109375" style="68" customWidth="1"/>
    <col min="3855" max="3855" width="14.42578125" style="68" customWidth="1"/>
    <col min="3856" max="4091" width="8.7109375" style="68"/>
    <col min="4092" max="4092" width="12.140625" style="68" customWidth="1"/>
    <col min="4093" max="4093" width="30" style="68" customWidth="1"/>
    <col min="4094" max="4094" width="24.42578125" style="68" customWidth="1"/>
    <col min="4095" max="4095" width="17.140625" style="68" customWidth="1"/>
    <col min="4096" max="4096" width="15.28515625" style="68" customWidth="1"/>
    <col min="4097" max="4097" width="13.42578125" style="68" customWidth="1"/>
    <col min="4098" max="4099" width="12.7109375" style="68" customWidth="1"/>
    <col min="4100" max="4100" width="15" style="68" customWidth="1"/>
    <col min="4101" max="4101" width="16.7109375" style="68" customWidth="1"/>
    <col min="4102" max="4102" width="16.140625" style="68" customWidth="1"/>
    <col min="4103" max="4103" width="15.42578125" style="68" customWidth="1"/>
    <col min="4104" max="4104" width="15.7109375" style="68" customWidth="1"/>
    <col min="4105" max="4105" width="19.42578125" style="68" customWidth="1"/>
    <col min="4106" max="4106" width="15.7109375" style="68" customWidth="1"/>
    <col min="4107" max="4107" width="14.28515625" style="68" customWidth="1"/>
    <col min="4108" max="4108" width="15.7109375" style="68" customWidth="1"/>
    <col min="4109" max="4109" width="17.7109375" style="68" customWidth="1"/>
    <col min="4110" max="4110" width="19.7109375" style="68" customWidth="1"/>
    <col min="4111" max="4111" width="14.42578125" style="68" customWidth="1"/>
    <col min="4112" max="4347" width="8.7109375" style="68"/>
    <col min="4348" max="4348" width="12.140625" style="68" customWidth="1"/>
    <col min="4349" max="4349" width="30" style="68" customWidth="1"/>
    <col min="4350" max="4350" width="24.42578125" style="68" customWidth="1"/>
    <col min="4351" max="4351" width="17.140625" style="68" customWidth="1"/>
    <col min="4352" max="4352" width="15.28515625" style="68" customWidth="1"/>
    <col min="4353" max="4353" width="13.42578125" style="68" customWidth="1"/>
    <col min="4354" max="4355" width="12.7109375" style="68" customWidth="1"/>
    <col min="4356" max="4356" width="15" style="68" customWidth="1"/>
    <col min="4357" max="4357" width="16.7109375" style="68" customWidth="1"/>
    <col min="4358" max="4358" width="16.140625" style="68" customWidth="1"/>
    <col min="4359" max="4359" width="15.42578125" style="68" customWidth="1"/>
    <col min="4360" max="4360" width="15.7109375" style="68" customWidth="1"/>
    <col min="4361" max="4361" width="19.42578125" style="68" customWidth="1"/>
    <col min="4362" max="4362" width="15.7109375" style="68" customWidth="1"/>
    <col min="4363" max="4363" width="14.28515625" style="68" customWidth="1"/>
    <col min="4364" max="4364" width="15.7109375" style="68" customWidth="1"/>
    <col min="4365" max="4365" width="17.7109375" style="68" customWidth="1"/>
    <col min="4366" max="4366" width="19.7109375" style="68" customWidth="1"/>
    <col min="4367" max="4367" width="14.42578125" style="68" customWidth="1"/>
    <col min="4368" max="4603" width="8.7109375" style="68"/>
    <col min="4604" max="4604" width="12.140625" style="68" customWidth="1"/>
    <col min="4605" max="4605" width="30" style="68" customWidth="1"/>
    <col min="4606" max="4606" width="24.42578125" style="68" customWidth="1"/>
    <col min="4607" max="4607" width="17.140625" style="68" customWidth="1"/>
    <col min="4608" max="4608" width="15.28515625" style="68" customWidth="1"/>
    <col min="4609" max="4609" width="13.42578125" style="68" customWidth="1"/>
    <col min="4610" max="4611" width="12.7109375" style="68" customWidth="1"/>
    <col min="4612" max="4612" width="15" style="68" customWidth="1"/>
    <col min="4613" max="4613" width="16.7109375" style="68" customWidth="1"/>
    <col min="4614" max="4614" width="16.140625" style="68" customWidth="1"/>
    <col min="4615" max="4615" width="15.42578125" style="68" customWidth="1"/>
    <col min="4616" max="4616" width="15.7109375" style="68" customWidth="1"/>
    <col min="4617" max="4617" width="19.42578125" style="68" customWidth="1"/>
    <col min="4618" max="4618" width="15.7109375" style="68" customWidth="1"/>
    <col min="4619" max="4619" width="14.28515625" style="68" customWidth="1"/>
    <col min="4620" max="4620" width="15.7109375" style="68" customWidth="1"/>
    <col min="4621" max="4621" width="17.7109375" style="68" customWidth="1"/>
    <col min="4622" max="4622" width="19.7109375" style="68" customWidth="1"/>
    <col min="4623" max="4623" width="14.42578125" style="68" customWidth="1"/>
    <col min="4624" max="4859" width="8.7109375" style="68"/>
    <col min="4860" max="4860" width="12.140625" style="68" customWidth="1"/>
    <col min="4861" max="4861" width="30" style="68" customWidth="1"/>
    <col min="4862" max="4862" width="24.42578125" style="68" customWidth="1"/>
    <col min="4863" max="4863" width="17.140625" style="68" customWidth="1"/>
    <col min="4864" max="4864" width="15.28515625" style="68" customWidth="1"/>
    <col min="4865" max="4865" width="13.42578125" style="68" customWidth="1"/>
    <col min="4866" max="4867" width="12.7109375" style="68" customWidth="1"/>
    <col min="4868" max="4868" width="15" style="68" customWidth="1"/>
    <col min="4869" max="4869" width="16.7109375" style="68" customWidth="1"/>
    <col min="4870" max="4870" width="16.140625" style="68" customWidth="1"/>
    <col min="4871" max="4871" width="15.42578125" style="68" customWidth="1"/>
    <col min="4872" max="4872" width="15.7109375" style="68" customWidth="1"/>
    <col min="4873" max="4873" width="19.42578125" style="68" customWidth="1"/>
    <col min="4874" max="4874" width="15.7109375" style="68" customWidth="1"/>
    <col min="4875" max="4875" width="14.28515625" style="68" customWidth="1"/>
    <col min="4876" max="4876" width="15.7109375" style="68" customWidth="1"/>
    <col min="4877" max="4877" width="17.7109375" style="68" customWidth="1"/>
    <col min="4878" max="4878" width="19.7109375" style="68" customWidth="1"/>
    <col min="4879" max="4879" width="14.42578125" style="68" customWidth="1"/>
    <col min="4880" max="5115" width="8.7109375" style="68"/>
    <col min="5116" max="5116" width="12.140625" style="68" customWidth="1"/>
    <col min="5117" max="5117" width="30" style="68" customWidth="1"/>
    <col min="5118" max="5118" width="24.42578125" style="68" customWidth="1"/>
    <col min="5119" max="5119" width="17.140625" style="68" customWidth="1"/>
    <col min="5120" max="5120" width="15.28515625" style="68" customWidth="1"/>
    <col min="5121" max="5121" width="13.42578125" style="68" customWidth="1"/>
    <col min="5122" max="5123" width="12.7109375" style="68" customWidth="1"/>
    <col min="5124" max="5124" width="15" style="68" customWidth="1"/>
    <col min="5125" max="5125" width="16.7109375" style="68" customWidth="1"/>
    <col min="5126" max="5126" width="16.140625" style="68" customWidth="1"/>
    <col min="5127" max="5127" width="15.42578125" style="68" customWidth="1"/>
    <col min="5128" max="5128" width="15.7109375" style="68" customWidth="1"/>
    <col min="5129" max="5129" width="19.42578125" style="68" customWidth="1"/>
    <col min="5130" max="5130" width="15.7109375" style="68" customWidth="1"/>
    <col min="5131" max="5131" width="14.28515625" style="68" customWidth="1"/>
    <col min="5132" max="5132" width="15.7109375" style="68" customWidth="1"/>
    <col min="5133" max="5133" width="17.7109375" style="68" customWidth="1"/>
    <col min="5134" max="5134" width="19.7109375" style="68" customWidth="1"/>
    <col min="5135" max="5135" width="14.42578125" style="68" customWidth="1"/>
    <col min="5136" max="5371" width="8.7109375" style="68"/>
    <col min="5372" max="5372" width="12.140625" style="68" customWidth="1"/>
    <col min="5373" max="5373" width="30" style="68" customWidth="1"/>
    <col min="5374" max="5374" width="24.42578125" style="68" customWidth="1"/>
    <col min="5375" max="5375" width="17.140625" style="68" customWidth="1"/>
    <col min="5376" max="5376" width="15.28515625" style="68" customWidth="1"/>
    <col min="5377" max="5377" width="13.42578125" style="68" customWidth="1"/>
    <col min="5378" max="5379" width="12.7109375" style="68" customWidth="1"/>
    <col min="5380" max="5380" width="15" style="68" customWidth="1"/>
    <col min="5381" max="5381" width="16.7109375" style="68" customWidth="1"/>
    <col min="5382" max="5382" width="16.140625" style="68" customWidth="1"/>
    <col min="5383" max="5383" width="15.42578125" style="68" customWidth="1"/>
    <col min="5384" max="5384" width="15.7109375" style="68" customWidth="1"/>
    <col min="5385" max="5385" width="19.42578125" style="68" customWidth="1"/>
    <col min="5386" max="5386" width="15.7109375" style="68" customWidth="1"/>
    <col min="5387" max="5387" width="14.28515625" style="68" customWidth="1"/>
    <col min="5388" max="5388" width="15.7109375" style="68" customWidth="1"/>
    <col min="5389" max="5389" width="17.7109375" style="68" customWidth="1"/>
    <col min="5390" max="5390" width="19.7109375" style="68" customWidth="1"/>
    <col min="5391" max="5391" width="14.42578125" style="68" customWidth="1"/>
    <col min="5392" max="5627" width="8.7109375" style="68"/>
    <col min="5628" max="5628" width="12.140625" style="68" customWidth="1"/>
    <col min="5629" max="5629" width="30" style="68" customWidth="1"/>
    <col min="5630" max="5630" width="24.42578125" style="68" customWidth="1"/>
    <col min="5631" max="5631" width="17.140625" style="68" customWidth="1"/>
    <col min="5632" max="5632" width="15.28515625" style="68" customWidth="1"/>
    <col min="5633" max="5633" width="13.42578125" style="68" customWidth="1"/>
    <col min="5634" max="5635" width="12.7109375" style="68" customWidth="1"/>
    <col min="5636" max="5636" width="15" style="68" customWidth="1"/>
    <col min="5637" max="5637" width="16.7109375" style="68" customWidth="1"/>
    <col min="5638" max="5638" width="16.140625" style="68" customWidth="1"/>
    <col min="5639" max="5639" width="15.42578125" style="68" customWidth="1"/>
    <col min="5640" max="5640" width="15.7109375" style="68" customWidth="1"/>
    <col min="5641" max="5641" width="19.42578125" style="68" customWidth="1"/>
    <col min="5642" max="5642" width="15.7109375" style="68" customWidth="1"/>
    <col min="5643" max="5643" width="14.28515625" style="68" customWidth="1"/>
    <col min="5644" max="5644" width="15.7109375" style="68" customWidth="1"/>
    <col min="5645" max="5645" width="17.7109375" style="68" customWidth="1"/>
    <col min="5646" max="5646" width="19.7109375" style="68" customWidth="1"/>
    <col min="5647" max="5647" width="14.42578125" style="68" customWidth="1"/>
    <col min="5648" max="5883" width="8.7109375" style="68"/>
    <col min="5884" max="5884" width="12.140625" style="68" customWidth="1"/>
    <col min="5885" max="5885" width="30" style="68" customWidth="1"/>
    <col min="5886" max="5886" width="24.42578125" style="68" customWidth="1"/>
    <col min="5887" max="5887" width="17.140625" style="68" customWidth="1"/>
    <col min="5888" max="5888" width="15.28515625" style="68" customWidth="1"/>
    <col min="5889" max="5889" width="13.42578125" style="68" customWidth="1"/>
    <col min="5890" max="5891" width="12.7109375" style="68" customWidth="1"/>
    <col min="5892" max="5892" width="15" style="68" customWidth="1"/>
    <col min="5893" max="5893" width="16.7109375" style="68" customWidth="1"/>
    <col min="5894" max="5894" width="16.140625" style="68" customWidth="1"/>
    <col min="5895" max="5895" width="15.42578125" style="68" customWidth="1"/>
    <col min="5896" max="5896" width="15.7109375" style="68" customWidth="1"/>
    <col min="5897" max="5897" width="19.42578125" style="68" customWidth="1"/>
    <col min="5898" max="5898" width="15.7109375" style="68" customWidth="1"/>
    <col min="5899" max="5899" width="14.28515625" style="68" customWidth="1"/>
    <col min="5900" max="5900" width="15.7109375" style="68" customWidth="1"/>
    <col min="5901" max="5901" width="17.7109375" style="68" customWidth="1"/>
    <col min="5902" max="5902" width="19.7109375" style="68" customWidth="1"/>
    <col min="5903" max="5903" width="14.42578125" style="68" customWidth="1"/>
    <col min="5904" max="6139" width="8.7109375" style="68"/>
    <col min="6140" max="6140" width="12.140625" style="68" customWidth="1"/>
    <col min="6141" max="6141" width="30" style="68" customWidth="1"/>
    <col min="6142" max="6142" width="24.42578125" style="68" customWidth="1"/>
    <col min="6143" max="6143" width="17.140625" style="68" customWidth="1"/>
    <col min="6144" max="6144" width="15.28515625" style="68" customWidth="1"/>
    <col min="6145" max="6145" width="13.42578125" style="68" customWidth="1"/>
    <col min="6146" max="6147" width="12.7109375" style="68" customWidth="1"/>
    <col min="6148" max="6148" width="15" style="68" customWidth="1"/>
    <col min="6149" max="6149" width="16.7109375" style="68" customWidth="1"/>
    <col min="6150" max="6150" width="16.140625" style="68" customWidth="1"/>
    <col min="6151" max="6151" width="15.42578125" style="68" customWidth="1"/>
    <col min="6152" max="6152" width="15.7109375" style="68" customWidth="1"/>
    <col min="6153" max="6153" width="19.42578125" style="68" customWidth="1"/>
    <col min="6154" max="6154" width="15.7109375" style="68" customWidth="1"/>
    <col min="6155" max="6155" width="14.28515625" style="68" customWidth="1"/>
    <col min="6156" max="6156" width="15.7109375" style="68" customWidth="1"/>
    <col min="6157" max="6157" width="17.7109375" style="68" customWidth="1"/>
    <col min="6158" max="6158" width="19.7109375" style="68" customWidth="1"/>
    <col min="6159" max="6159" width="14.42578125" style="68" customWidth="1"/>
    <col min="6160" max="6395" width="8.7109375" style="68"/>
    <col min="6396" max="6396" width="12.140625" style="68" customWidth="1"/>
    <col min="6397" max="6397" width="30" style="68" customWidth="1"/>
    <col min="6398" max="6398" width="24.42578125" style="68" customWidth="1"/>
    <col min="6399" max="6399" width="17.140625" style="68" customWidth="1"/>
    <col min="6400" max="6400" width="15.28515625" style="68" customWidth="1"/>
    <col min="6401" max="6401" width="13.42578125" style="68" customWidth="1"/>
    <col min="6402" max="6403" width="12.7109375" style="68" customWidth="1"/>
    <col min="6404" max="6404" width="15" style="68" customWidth="1"/>
    <col min="6405" max="6405" width="16.7109375" style="68" customWidth="1"/>
    <col min="6406" max="6406" width="16.140625" style="68" customWidth="1"/>
    <col min="6407" max="6407" width="15.42578125" style="68" customWidth="1"/>
    <col min="6408" max="6408" width="15.7109375" style="68" customWidth="1"/>
    <col min="6409" max="6409" width="19.42578125" style="68" customWidth="1"/>
    <col min="6410" max="6410" width="15.7109375" style="68" customWidth="1"/>
    <col min="6411" max="6411" width="14.28515625" style="68" customWidth="1"/>
    <col min="6412" max="6412" width="15.7109375" style="68" customWidth="1"/>
    <col min="6413" max="6413" width="17.7109375" style="68" customWidth="1"/>
    <col min="6414" max="6414" width="19.7109375" style="68" customWidth="1"/>
    <col min="6415" max="6415" width="14.42578125" style="68" customWidth="1"/>
    <col min="6416" max="6651" width="8.7109375" style="68"/>
    <col min="6652" max="6652" width="12.140625" style="68" customWidth="1"/>
    <col min="6653" max="6653" width="30" style="68" customWidth="1"/>
    <col min="6654" max="6654" width="24.42578125" style="68" customWidth="1"/>
    <col min="6655" max="6655" width="17.140625" style="68" customWidth="1"/>
    <col min="6656" max="6656" width="15.28515625" style="68" customWidth="1"/>
    <col min="6657" max="6657" width="13.42578125" style="68" customWidth="1"/>
    <col min="6658" max="6659" width="12.7109375" style="68" customWidth="1"/>
    <col min="6660" max="6660" width="15" style="68" customWidth="1"/>
    <col min="6661" max="6661" width="16.7109375" style="68" customWidth="1"/>
    <col min="6662" max="6662" width="16.140625" style="68" customWidth="1"/>
    <col min="6663" max="6663" width="15.42578125" style="68" customWidth="1"/>
    <col min="6664" max="6664" width="15.7109375" style="68" customWidth="1"/>
    <col min="6665" max="6665" width="19.42578125" style="68" customWidth="1"/>
    <col min="6666" max="6666" width="15.7109375" style="68" customWidth="1"/>
    <col min="6667" max="6667" width="14.28515625" style="68" customWidth="1"/>
    <col min="6668" max="6668" width="15.7109375" style="68" customWidth="1"/>
    <col min="6669" max="6669" width="17.7109375" style="68" customWidth="1"/>
    <col min="6670" max="6670" width="19.7109375" style="68" customWidth="1"/>
    <col min="6671" max="6671" width="14.42578125" style="68" customWidth="1"/>
    <col min="6672" max="6907" width="8.7109375" style="68"/>
    <col min="6908" max="6908" width="12.140625" style="68" customWidth="1"/>
    <col min="6909" max="6909" width="30" style="68" customWidth="1"/>
    <col min="6910" max="6910" width="24.42578125" style="68" customWidth="1"/>
    <col min="6911" max="6911" width="17.140625" style="68" customWidth="1"/>
    <col min="6912" max="6912" width="15.28515625" style="68" customWidth="1"/>
    <col min="6913" max="6913" width="13.42578125" style="68" customWidth="1"/>
    <col min="6914" max="6915" width="12.7109375" style="68" customWidth="1"/>
    <col min="6916" max="6916" width="15" style="68" customWidth="1"/>
    <col min="6917" max="6917" width="16.7109375" style="68" customWidth="1"/>
    <col min="6918" max="6918" width="16.140625" style="68" customWidth="1"/>
    <col min="6919" max="6919" width="15.42578125" style="68" customWidth="1"/>
    <col min="6920" max="6920" width="15.7109375" style="68" customWidth="1"/>
    <col min="6921" max="6921" width="19.42578125" style="68" customWidth="1"/>
    <col min="6922" max="6922" width="15.7109375" style="68" customWidth="1"/>
    <col min="6923" max="6923" width="14.28515625" style="68" customWidth="1"/>
    <col min="6924" max="6924" width="15.7109375" style="68" customWidth="1"/>
    <col min="6925" max="6925" width="17.7109375" style="68" customWidth="1"/>
    <col min="6926" max="6926" width="19.7109375" style="68" customWidth="1"/>
    <col min="6927" max="6927" width="14.42578125" style="68" customWidth="1"/>
    <col min="6928" max="7163" width="8.7109375" style="68"/>
    <col min="7164" max="7164" width="12.140625" style="68" customWidth="1"/>
    <col min="7165" max="7165" width="30" style="68" customWidth="1"/>
    <col min="7166" max="7166" width="24.42578125" style="68" customWidth="1"/>
    <col min="7167" max="7167" width="17.140625" style="68" customWidth="1"/>
    <col min="7168" max="7168" width="15.28515625" style="68" customWidth="1"/>
    <col min="7169" max="7169" width="13.42578125" style="68" customWidth="1"/>
    <col min="7170" max="7171" width="12.7109375" style="68" customWidth="1"/>
    <col min="7172" max="7172" width="15" style="68" customWidth="1"/>
    <col min="7173" max="7173" width="16.7109375" style="68" customWidth="1"/>
    <col min="7174" max="7174" width="16.140625" style="68" customWidth="1"/>
    <col min="7175" max="7175" width="15.42578125" style="68" customWidth="1"/>
    <col min="7176" max="7176" width="15.7109375" style="68" customWidth="1"/>
    <col min="7177" max="7177" width="19.42578125" style="68" customWidth="1"/>
    <col min="7178" max="7178" width="15.7109375" style="68" customWidth="1"/>
    <col min="7179" max="7179" width="14.28515625" style="68" customWidth="1"/>
    <col min="7180" max="7180" width="15.7109375" style="68" customWidth="1"/>
    <col min="7181" max="7181" width="17.7109375" style="68" customWidth="1"/>
    <col min="7182" max="7182" width="19.7109375" style="68" customWidth="1"/>
    <col min="7183" max="7183" width="14.42578125" style="68" customWidth="1"/>
    <col min="7184" max="7419" width="8.7109375" style="68"/>
    <col min="7420" max="7420" width="12.140625" style="68" customWidth="1"/>
    <col min="7421" max="7421" width="30" style="68" customWidth="1"/>
    <col min="7422" max="7422" width="24.42578125" style="68" customWidth="1"/>
    <col min="7423" max="7423" width="17.140625" style="68" customWidth="1"/>
    <col min="7424" max="7424" width="15.28515625" style="68" customWidth="1"/>
    <col min="7425" max="7425" width="13.42578125" style="68" customWidth="1"/>
    <col min="7426" max="7427" width="12.7109375" style="68" customWidth="1"/>
    <col min="7428" max="7428" width="15" style="68" customWidth="1"/>
    <col min="7429" max="7429" width="16.7109375" style="68" customWidth="1"/>
    <col min="7430" max="7430" width="16.140625" style="68" customWidth="1"/>
    <col min="7431" max="7431" width="15.42578125" style="68" customWidth="1"/>
    <col min="7432" max="7432" width="15.7109375" style="68" customWidth="1"/>
    <col min="7433" max="7433" width="19.42578125" style="68" customWidth="1"/>
    <col min="7434" max="7434" width="15.7109375" style="68" customWidth="1"/>
    <col min="7435" max="7435" width="14.28515625" style="68" customWidth="1"/>
    <col min="7436" max="7436" width="15.7109375" style="68" customWidth="1"/>
    <col min="7437" max="7437" width="17.7109375" style="68" customWidth="1"/>
    <col min="7438" max="7438" width="19.7109375" style="68" customWidth="1"/>
    <col min="7439" max="7439" width="14.42578125" style="68" customWidth="1"/>
    <col min="7440" max="7675" width="8.7109375" style="68"/>
    <col min="7676" max="7676" width="12.140625" style="68" customWidth="1"/>
    <col min="7677" max="7677" width="30" style="68" customWidth="1"/>
    <col min="7678" max="7678" width="24.42578125" style="68" customWidth="1"/>
    <col min="7679" max="7679" width="17.140625" style="68" customWidth="1"/>
    <col min="7680" max="7680" width="15.28515625" style="68" customWidth="1"/>
    <col min="7681" max="7681" width="13.42578125" style="68" customWidth="1"/>
    <col min="7682" max="7683" width="12.7109375" style="68" customWidth="1"/>
    <col min="7684" max="7684" width="15" style="68" customWidth="1"/>
    <col min="7685" max="7685" width="16.7109375" style="68" customWidth="1"/>
    <col min="7686" max="7686" width="16.140625" style="68" customWidth="1"/>
    <col min="7687" max="7687" width="15.42578125" style="68" customWidth="1"/>
    <col min="7688" max="7688" width="15.7109375" style="68" customWidth="1"/>
    <col min="7689" max="7689" width="19.42578125" style="68" customWidth="1"/>
    <col min="7690" max="7690" width="15.7109375" style="68" customWidth="1"/>
    <col min="7691" max="7691" width="14.28515625" style="68" customWidth="1"/>
    <col min="7692" max="7692" width="15.7109375" style="68" customWidth="1"/>
    <col min="7693" max="7693" width="17.7109375" style="68" customWidth="1"/>
    <col min="7694" max="7694" width="19.7109375" style="68" customWidth="1"/>
    <col min="7695" max="7695" width="14.42578125" style="68" customWidth="1"/>
    <col min="7696" max="7931" width="8.7109375" style="68"/>
    <col min="7932" max="7932" width="12.140625" style="68" customWidth="1"/>
    <col min="7933" max="7933" width="30" style="68" customWidth="1"/>
    <col min="7934" max="7934" width="24.42578125" style="68" customWidth="1"/>
    <col min="7935" max="7935" width="17.140625" style="68" customWidth="1"/>
    <col min="7936" max="7936" width="15.28515625" style="68" customWidth="1"/>
    <col min="7937" max="7937" width="13.42578125" style="68" customWidth="1"/>
    <col min="7938" max="7939" width="12.7109375" style="68" customWidth="1"/>
    <col min="7940" max="7940" width="15" style="68" customWidth="1"/>
    <col min="7941" max="7941" width="16.7109375" style="68" customWidth="1"/>
    <col min="7942" max="7942" width="16.140625" style="68" customWidth="1"/>
    <col min="7943" max="7943" width="15.42578125" style="68" customWidth="1"/>
    <col min="7944" max="7944" width="15.7109375" style="68" customWidth="1"/>
    <col min="7945" max="7945" width="19.42578125" style="68" customWidth="1"/>
    <col min="7946" max="7946" width="15.7109375" style="68" customWidth="1"/>
    <col min="7947" max="7947" width="14.28515625" style="68" customWidth="1"/>
    <col min="7948" max="7948" width="15.7109375" style="68" customWidth="1"/>
    <col min="7949" max="7949" width="17.7109375" style="68" customWidth="1"/>
    <col min="7950" max="7950" width="19.7109375" style="68" customWidth="1"/>
    <col min="7951" max="7951" width="14.42578125" style="68" customWidth="1"/>
    <col min="7952" max="8187" width="8.7109375" style="68"/>
    <col min="8188" max="8188" width="12.140625" style="68" customWidth="1"/>
    <col min="8189" max="8189" width="30" style="68" customWidth="1"/>
    <col min="8190" max="8190" width="24.42578125" style="68" customWidth="1"/>
    <col min="8191" max="8191" width="17.140625" style="68" customWidth="1"/>
    <col min="8192" max="8192" width="15.28515625" style="68" customWidth="1"/>
    <col min="8193" max="8193" width="13.42578125" style="68" customWidth="1"/>
    <col min="8194" max="8195" width="12.7109375" style="68" customWidth="1"/>
    <col min="8196" max="8196" width="15" style="68" customWidth="1"/>
    <col min="8197" max="8197" width="16.7109375" style="68" customWidth="1"/>
    <col min="8198" max="8198" width="16.140625" style="68" customWidth="1"/>
    <col min="8199" max="8199" width="15.42578125" style="68" customWidth="1"/>
    <col min="8200" max="8200" width="15.7109375" style="68" customWidth="1"/>
    <col min="8201" max="8201" width="19.42578125" style="68" customWidth="1"/>
    <col min="8202" max="8202" width="15.7109375" style="68" customWidth="1"/>
    <col min="8203" max="8203" width="14.28515625" style="68" customWidth="1"/>
    <col min="8204" max="8204" width="15.7109375" style="68" customWidth="1"/>
    <col min="8205" max="8205" width="17.7109375" style="68" customWidth="1"/>
    <col min="8206" max="8206" width="19.7109375" style="68" customWidth="1"/>
    <col min="8207" max="8207" width="14.42578125" style="68" customWidth="1"/>
    <col min="8208" max="8443" width="8.7109375" style="68"/>
    <col min="8444" max="8444" width="12.140625" style="68" customWidth="1"/>
    <col min="8445" max="8445" width="30" style="68" customWidth="1"/>
    <col min="8446" max="8446" width="24.42578125" style="68" customWidth="1"/>
    <col min="8447" max="8447" width="17.140625" style="68" customWidth="1"/>
    <col min="8448" max="8448" width="15.28515625" style="68" customWidth="1"/>
    <col min="8449" max="8449" width="13.42578125" style="68" customWidth="1"/>
    <col min="8450" max="8451" width="12.7109375" style="68" customWidth="1"/>
    <col min="8452" max="8452" width="15" style="68" customWidth="1"/>
    <col min="8453" max="8453" width="16.7109375" style="68" customWidth="1"/>
    <col min="8454" max="8454" width="16.140625" style="68" customWidth="1"/>
    <col min="8455" max="8455" width="15.42578125" style="68" customWidth="1"/>
    <col min="8456" max="8456" width="15.7109375" style="68" customWidth="1"/>
    <col min="8457" max="8457" width="19.42578125" style="68" customWidth="1"/>
    <col min="8458" max="8458" width="15.7109375" style="68" customWidth="1"/>
    <col min="8459" max="8459" width="14.28515625" style="68" customWidth="1"/>
    <col min="8460" max="8460" width="15.7109375" style="68" customWidth="1"/>
    <col min="8461" max="8461" width="17.7109375" style="68" customWidth="1"/>
    <col min="8462" max="8462" width="19.7109375" style="68" customWidth="1"/>
    <col min="8463" max="8463" width="14.42578125" style="68" customWidth="1"/>
    <col min="8464" max="8699" width="8.7109375" style="68"/>
    <col min="8700" max="8700" width="12.140625" style="68" customWidth="1"/>
    <col min="8701" max="8701" width="30" style="68" customWidth="1"/>
    <col min="8702" max="8702" width="24.42578125" style="68" customWidth="1"/>
    <col min="8703" max="8703" width="17.140625" style="68" customWidth="1"/>
    <col min="8704" max="8704" width="15.28515625" style="68" customWidth="1"/>
    <col min="8705" max="8705" width="13.42578125" style="68" customWidth="1"/>
    <col min="8706" max="8707" width="12.7109375" style="68" customWidth="1"/>
    <col min="8708" max="8708" width="15" style="68" customWidth="1"/>
    <col min="8709" max="8709" width="16.7109375" style="68" customWidth="1"/>
    <col min="8710" max="8710" width="16.140625" style="68" customWidth="1"/>
    <col min="8711" max="8711" width="15.42578125" style="68" customWidth="1"/>
    <col min="8712" max="8712" width="15.7109375" style="68" customWidth="1"/>
    <col min="8713" max="8713" width="19.42578125" style="68" customWidth="1"/>
    <col min="8714" max="8714" width="15.7109375" style="68" customWidth="1"/>
    <col min="8715" max="8715" width="14.28515625" style="68" customWidth="1"/>
    <col min="8716" max="8716" width="15.7109375" style="68" customWidth="1"/>
    <col min="8717" max="8717" width="17.7109375" style="68" customWidth="1"/>
    <col min="8718" max="8718" width="19.7109375" style="68" customWidth="1"/>
    <col min="8719" max="8719" width="14.42578125" style="68" customWidth="1"/>
    <col min="8720" max="8955" width="8.7109375" style="68"/>
    <col min="8956" max="8956" width="12.140625" style="68" customWidth="1"/>
    <col min="8957" max="8957" width="30" style="68" customWidth="1"/>
    <col min="8958" max="8958" width="24.42578125" style="68" customWidth="1"/>
    <col min="8959" max="8959" width="17.140625" style="68" customWidth="1"/>
    <col min="8960" max="8960" width="15.28515625" style="68" customWidth="1"/>
    <col min="8961" max="8961" width="13.42578125" style="68" customWidth="1"/>
    <col min="8962" max="8963" width="12.7109375" style="68" customWidth="1"/>
    <col min="8964" max="8964" width="15" style="68" customWidth="1"/>
    <col min="8965" max="8965" width="16.7109375" style="68" customWidth="1"/>
    <col min="8966" max="8966" width="16.140625" style="68" customWidth="1"/>
    <col min="8967" max="8967" width="15.42578125" style="68" customWidth="1"/>
    <col min="8968" max="8968" width="15.7109375" style="68" customWidth="1"/>
    <col min="8969" max="8969" width="19.42578125" style="68" customWidth="1"/>
    <col min="8970" max="8970" width="15.7109375" style="68" customWidth="1"/>
    <col min="8971" max="8971" width="14.28515625" style="68" customWidth="1"/>
    <col min="8972" max="8972" width="15.7109375" style="68" customWidth="1"/>
    <col min="8973" max="8973" width="17.7109375" style="68" customWidth="1"/>
    <col min="8974" max="8974" width="19.7109375" style="68" customWidth="1"/>
    <col min="8975" max="8975" width="14.42578125" style="68" customWidth="1"/>
    <col min="8976" max="9211" width="8.7109375" style="68"/>
    <col min="9212" max="9212" width="12.140625" style="68" customWidth="1"/>
    <col min="9213" max="9213" width="30" style="68" customWidth="1"/>
    <col min="9214" max="9214" width="24.42578125" style="68" customWidth="1"/>
    <col min="9215" max="9215" width="17.140625" style="68" customWidth="1"/>
    <col min="9216" max="9216" width="15.28515625" style="68" customWidth="1"/>
    <col min="9217" max="9217" width="13.42578125" style="68" customWidth="1"/>
    <col min="9218" max="9219" width="12.7109375" style="68" customWidth="1"/>
    <col min="9220" max="9220" width="15" style="68" customWidth="1"/>
    <col min="9221" max="9221" width="16.7109375" style="68" customWidth="1"/>
    <col min="9222" max="9222" width="16.140625" style="68" customWidth="1"/>
    <col min="9223" max="9223" width="15.42578125" style="68" customWidth="1"/>
    <col min="9224" max="9224" width="15.7109375" style="68" customWidth="1"/>
    <col min="9225" max="9225" width="19.42578125" style="68" customWidth="1"/>
    <col min="9226" max="9226" width="15.7109375" style="68" customWidth="1"/>
    <col min="9227" max="9227" width="14.28515625" style="68" customWidth="1"/>
    <col min="9228" max="9228" width="15.7109375" style="68" customWidth="1"/>
    <col min="9229" max="9229" width="17.7109375" style="68" customWidth="1"/>
    <col min="9230" max="9230" width="19.7109375" style="68" customWidth="1"/>
    <col min="9231" max="9231" width="14.42578125" style="68" customWidth="1"/>
    <col min="9232" max="9467" width="8.7109375" style="68"/>
    <col min="9468" max="9468" width="12.140625" style="68" customWidth="1"/>
    <col min="9469" max="9469" width="30" style="68" customWidth="1"/>
    <col min="9470" max="9470" width="24.42578125" style="68" customWidth="1"/>
    <col min="9471" max="9471" width="17.140625" style="68" customWidth="1"/>
    <col min="9472" max="9472" width="15.28515625" style="68" customWidth="1"/>
    <col min="9473" max="9473" width="13.42578125" style="68" customWidth="1"/>
    <col min="9474" max="9475" width="12.7109375" style="68" customWidth="1"/>
    <col min="9476" max="9476" width="15" style="68" customWidth="1"/>
    <col min="9477" max="9477" width="16.7109375" style="68" customWidth="1"/>
    <col min="9478" max="9478" width="16.140625" style="68" customWidth="1"/>
    <col min="9479" max="9479" width="15.42578125" style="68" customWidth="1"/>
    <col min="9480" max="9480" width="15.7109375" style="68" customWidth="1"/>
    <col min="9481" max="9481" width="19.42578125" style="68" customWidth="1"/>
    <col min="9482" max="9482" width="15.7109375" style="68" customWidth="1"/>
    <col min="9483" max="9483" width="14.28515625" style="68" customWidth="1"/>
    <col min="9484" max="9484" width="15.7109375" style="68" customWidth="1"/>
    <col min="9485" max="9485" width="17.7109375" style="68" customWidth="1"/>
    <col min="9486" max="9486" width="19.7109375" style="68" customWidth="1"/>
    <col min="9487" max="9487" width="14.42578125" style="68" customWidth="1"/>
    <col min="9488" max="9723" width="8.7109375" style="68"/>
    <col min="9724" max="9724" width="12.140625" style="68" customWidth="1"/>
    <col min="9725" max="9725" width="30" style="68" customWidth="1"/>
    <col min="9726" max="9726" width="24.42578125" style="68" customWidth="1"/>
    <col min="9727" max="9727" width="17.140625" style="68" customWidth="1"/>
    <col min="9728" max="9728" width="15.28515625" style="68" customWidth="1"/>
    <col min="9729" max="9729" width="13.42578125" style="68" customWidth="1"/>
    <col min="9730" max="9731" width="12.7109375" style="68" customWidth="1"/>
    <col min="9732" max="9732" width="15" style="68" customWidth="1"/>
    <col min="9733" max="9733" width="16.7109375" style="68" customWidth="1"/>
    <col min="9734" max="9734" width="16.140625" style="68" customWidth="1"/>
    <col min="9735" max="9735" width="15.42578125" style="68" customWidth="1"/>
    <col min="9736" max="9736" width="15.7109375" style="68" customWidth="1"/>
    <col min="9737" max="9737" width="19.42578125" style="68" customWidth="1"/>
    <col min="9738" max="9738" width="15.7109375" style="68" customWidth="1"/>
    <col min="9739" max="9739" width="14.28515625" style="68" customWidth="1"/>
    <col min="9740" max="9740" width="15.7109375" style="68" customWidth="1"/>
    <col min="9741" max="9741" width="17.7109375" style="68" customWidth="1"/>
    <col min="9742" max="9742" width="19.7109375" style="68" customWidth="1"/>
    <col min="9743" max="9743" width="14.42578125" style="68" customWidth="1"/>
    <col min="9744" max="9979" width="8.7109375" style="68"/>
    <col min="9980" max="9980" width="12.140625" style="68" customWidth="1"/>
    <col min="9981" max="9981" width="30" style="68" customWidth="1"/>
    <col min="9982" max="9982" width="24.42578125" style="68" customWidth="1"/>
    <col min="9983" max="9983" width="17.140625" style="68" customWidth="1"/>
    <col min="9984" max="9984" width="15.28515625" style="68" customWidth="1"/>
    <col min="9985" max="9985" width="13.42578125" style="68" customWidth="1"/>
    <col min="9986" max="9987" width="12.7109375" style="68" customWidth="1"/>
    <col min="9988" max="9988" width="15" style="68" customWidth="1"/>
    <col min="9989" max="9989" width="16.7109375" style="68" customWidth="1"/>
    <col min="9990" max="9990" width="16.140625" style="68" customWidth="1"/>
    <col min="9991" max="9991" width="15.42578125" style="68" customWidth="1"/>
    <col min="9992" max="9992" width="15.7109375" style="68" customWidth="1"/>
    <col min="9993" max="9993" width="19.42578125" style="68" customWidth="1"/>
    <col min="9994" max="9994" width="15.7109375" style="68" customWidth="1"/>
    <col min="9995" max="9995" width="14.28515625" style="68" customWidth="1"/>
    <col min="9996" max="9996" width="15.7109375" style="68" customWidth="1"/>
    <col min="9997" max="9997" width="17.7109375" style="68" customWidth="1"/>
    <col min="9998" max="9998" width="19.7109375" style="68" customWidth="1"/>
    <col min="9999" max="9999" width="14.42578125" style="68" customWidth="1"/>
    <col min="10000" max="10235" width="8.7109375" style="68"/>
    <col min="10236" max="10236" width="12.140625" style="68" customWidth="1"/>
    <col min="10237" max="10237" width="30" style="68" customWidth="1"/>
    <col min="10238" max="10238" width="24.42578125" style="68" customWidth="1"/>
    <col min="10239" max="10239" width="17.140625" style="68" customWidth="1"/>
    <col min="10240" max="10240" width="15.28515625" style="68" customWidth="1"/>
    <col min="10241" max="10241" width="13.42578125" style="68" customWidth="1"/>
    <col min="10242" max="10243" width="12.7109375" style="68" customWidth="1"/>
    <col min="10244" max="10244" width="15" style="68" customWidth="1"/>
    <col min="10245" max="10245" width="16.7109375" style="68" customWidth="1"/>
    <col min="10246" max="10246" width="16.140625" style="68" customWidth="1"/>
    <col min="10247" max="10247" width="15.42578125" style="68" customWidth="1"/>
    <col min="10248" max="10248" width="15.7109375" style="68" customWidth="1"/>
    <col min="10249" max="10249" width="19.42578125" style="68" customWidth="1"/>
    <col min="10250" max="10250" width="15.7109375" style="68" customWidth="1"/>
    <col min="10251" max="10251" width="14.28515625" style="68" customWidth="1"/>
    <col min="10252" max="10252" width="15.7109375" style="68" customWidth="1"/>
    <col min="10253" max="10253" width="17.7109375" style="68" customWidth="1"/>
    <col min="10254" max="10254" width="19.7109375" style="68" customWidth="1"/>
    <col min="10255" max="10255" width="14.42578125" style="68" customWidth="1"/>
    <col min="10256" max="10491" width="8.7109375" style="68"/>
    <col min="10492" max="10492" width="12.140625" style="68" customWidth="1"/>
    <col min="10493" max="10493" width="30" style="68" customWidth="1"/>
    <col min="10494" max="10494" width="24.42578125" style="68" customWidth="1"/>
    <col min="10495" max="10495" width="17.140625" style="68" customWidth="1"/>
    <col min="10496" max="10496" width="15.28515625" style="68" customWidth="1"/>
    <col min="10497" max="10497" width="13.42578125" style="68" customWidth="1"/>
    <col min="10498" max="10499" width="12.7109375" style="68" customWidth="1"/>
    <col min="10500" max="10500" width="15" style="68" customWidth="1"/>
    <col min="10501" max="10501" width="16.7109375" style="68" customWidth="1"/>
    <col min="10502" max="10502" width="16.140625" style="68" customWidth="1"/>
    <col min="10503" max="10503" width="15.42578125" style="68" customWidth="1"/>
    <col min="10504" max="10504" width="15.7109375" style="68" customWidth="1"/>
    <col min="10505" max="10505" width="19.42578125" style="68" customWidth="1"/>
    <col min="10506" max="10506" width="15.7109375" style="68" customWidth="1"/>
    <col min="10507" max="10507" width="14.28515625" style="68" customWidth="1"/>
    <col min="10508" max="10508" width="15.7109375" style="68" customWidth="1"/>
    <col min="10509" max="10509" width="17.7109375" style="68" customWidth="1"/>
    <col min="10510" max="10510" width="19.7109375" style="68" customWidth="1"/>
    <col min="10511" max="10511" width="14.42578125" style="68" customWidth="1"/>
    <col min="10512" max="10747" width="8.7109375" style="68"/>
    <col min="10748" max="10748" width="12.140625" style="68" customWidth="1"/>
    <col min="10749" max="10749" width="30" style="68" customWidth="1"/>
    <col min="10750" max="10750" width="24.42578125" style="68" customWidth="1"/>
    <col min="10751" max="10751" width="17.140625" style="68" customWidth="1"/>
    <col min="10752" max="10752" width="15.28515625" style="68" customWidth="1"/>
    <col min="10753" max="10753" width="13.42578125" style="68" customWidth="1"/>
    <col min="10754" max="10755" width="12.7109375" style="68" customWidth="1"/>
    <col min="10756" max="10756" width="15" style="68" customWidth="1"/>
    <col min="10757" max="10757" width="16.7109375" style="68" customWidth="1"/>
    <col min="10758" max="10758" width="16.140625" style="68" customWidth="1"/>
    <col min="10759" max="10759" width="15.42578125" style="68" customWidth="1"/>
    <col min="10760" max="10760" width="15.7109375" style="68" customWidth="1"/>
    <col min="10761" max="10761" width="19.42578125" style="68" customWidth="1"/>
    <col min="10762" max="10762" width="15.7109375" style="68" customWidth="1"/>
    <col min="10763" max="10763" width="14.28515625" style="68" customWidth="1"/>
    <col min="10764" max="10764" width="15.7109375" style="68" customWidth="1"/>
    <col min="10765" max="10765" width="17.7109375" style="68" customWidth="1"/>
    <col min="10766" max="10766" width="19.7109375" style="68" customWidth="1"/>
    <col min="10767" max="10767" width="14.42578125" style="68" customWidth="1"/>
    <col min="10768" max="11003" width="8.7109375" style="68"/>
    <col min="11004" max="11004" width="12.140625" style="68" customWidth="1"/>
    <col min="11005" max="11005" width="30" style="68" customWidth="1"/>
    <col min="11006" max="11006" width="24.42578125" style="68" customWidth="1"/>
    <col min="11007" max="11007" width="17.140625" style="68" customWidth="1"/>
    <col min="11008" max="11008" width="15.28515625" style="68" customWidth="1"/>
    <col min="11009" max="11009" width="13.42578125" style="68" customWidth="1"/>
    <col min="11010" max="11011" width="12.7109375" style="68" customWidth="1"/>
    <col min="11012" max="11012" width="15" style="68" customWidth="1"/>
    <col min="11013" max="11013" width="16.7109375" style="68" customWidth="1"/>
    <col min="11014" max="11014" width="16.140625" style="68" customWidth="1"/>
    <col min="11015" max="11015" width="15.42578125" style="68" customWidth="1"/>
    <col min="11016" max="11016" width="15.7109375" style="68" customWidth="1"/>
    <col min="11017" max="11017" width="19.42578125" style="68" customWidth="1"/>
    <col min="11018" max="11018" width="15.7109375" style="68" customWidth="1"/>
    <col min="11019" max="11019" width="14.28515625" style="68" customWidth="1"/>
    <col min="11020" max="11020" width="15.7109375" style="68" customWidth="1"/>
    <col min="11021" max="11021" width="17.7109375" style="68" customWidth="1"/>
    <col min="11022" max="11022" width="19.7109375" style="68" customWidth="1"/>
    <col min="11023" max="11023" width="14.42578125" style="68" customWidth="1"/>
    <col min="11024" max="11259" width="8.7109375" style="68"/>
    <col min="11260" max="11260" width="12.140625" style="68" customWidth="1"/>
    <col min="11261" max="11261" width="30" style="68" customWidth="1"/>
    <col min="11262" max="11262" width="24.42578125" style="68" customWidth="1"/>
    <col min="11263" max="11263" width="17.140625" style="68" customWidth="1"/>
    <col min="11264" max="11264" width="15.28515625" style="68" customWidth="1"/>
    <col min="11265" max="11265" width="13.42578125" style="68" customWidth="1"/>
    <col min="11266" max="11267" width="12.7109375" style="68" customWidth="1"/>
    <col min="11268" max="11268" width="15" style="68" customWidth="1"/>
    <col min="11269" max="11269" width="16.7109375" style="68" customWidth="1"/>
    <col min="11270" max="11270" width="16.140625" style="68" customWidth="1"/>
    <col min="11271" max="11271" width="15.42578125" style="68" customWidth="1"/>
    <col min="11272" max="11272" width="15.7109375" style="68" customWidth="1"/>
    <col min="11273" max="11273" width="19.42578125" style="68" customWidth="1"/>
    <col min="11274" max="11274" width="15.7109375" style="68" customWidth="1"/>
    <col min="11275" max="11275" width="14.28515625" style="68" customWidth="1"/>
    <col min="11276" max="11276" width="15.7109375" style="68" customWidth="1"/>
    <col min="11277" max="11277" width="17.7109375" style="68" customWidth="1"/>
    <col min="11278" max="11278" width="19.7109375" style="68" customWidth="1"/>
    <col min="11279" max="11279" width="14.42578125" style="68" customWidth="1"/>
    <col min="11280" max="11515" width="8.7109375" style="68"/>
    <col min="11516" max="11516" width="12.140625" style="68" customWidth="1"/>
    <col min="11517" max="11517" width="30" style="68" customWidth="1"/>
    <col min="11518" max="11518" width="24.42578125" style="68" customWidth="1"/>
    <col min="11519" max="11519" width="17.140625" style="68" customWidth="1"/>
    <col min="11520" max="11520" width="15.28515625" style="68" customWidth="1"/>
    <col min="11521" max="11521" width="13.42578125" style="68" customWidth="1"/>
    <col min="11522" max="11523" width="12.7109375" style="68" customWidth="1"/>
    <col min="11524" max="11524" width="15" style="68" customWidth="1"/>
    <col min="11525" max="11525" width="16.7109375" style="68" customWidth="1"/>
    <col min="11526" max="11526" width="16.140625" style="68" customWidth="1"/>
    <col min="11527" max="11527" width="15.42578125" style="68" customWidth="1"/>
    <col min="11528" max="11528" width="15.7109375" style="68" customWidth="1"/>
    <col min="11529" max="11529" width="19.42578125" style="68" customWidth="1"/>
    <col min="11530" max="11530" width="15.7109375" style="68" customWidth="1"/>
    <col min="11531" max="11531" width="14.28515625" style="68" customWidth="1"/>
    <col min="11532" max="11532" width="15.7109375" style="68" customWidth="1"/>
    <col min="11533" max="11533" width="17.7109375" style="68" customWidth="1"/>
    <col min="11534" max="11534" width="19.7109375" style="68" customWidth="1"/>
    <col min="11535" max="11535" width="14.42578125" style="68" customWidth="1"/>
    <col min="11536" max="11771" width="8.7109375" style="68"/>
    <col min="11772" max="11772" width="12.140625" style="68" customWidth="1"/>
    <col min="11773" max="11773" width="30" style="68" customWidth="1"/>
    <col min="11774" max="11774" width="24.42578125" style="68" customWidth="1"/>
    <col min="11775" max="11775" width="17.140625" style="68" customWidth="1"/>
    <col min="11776" max="11776" width="15.28515625" style="68" customWidth="1"/>
    <col min="11777" max="11777" width="13.42578125" style="68" customWidth="1"/>
    <col min="11778" max="11779" width="12.7109375" style="68" customWidth="1"/>
    <col min="11780" max="11780" width="15" style="68" customWidth="1"/>
    <col min="11781" max="11781" width="16.7109375" style="68" customWidth="1"/>
    <col min="11782" max="11782" width="16.140625" style="68" customWidth="1"/>
    <col min="11783" max="11783" width="15.42578125" style="68" customWidth="1"/>
    <col min="11784" max="11784" width="15.7109375" style="68" customWidth="1"/>
    <col min="11785" max="11785" width="19.42578125" style="68" customWidth="1"/>
    <col min="11786" max="11786" width="15.7109375" style="68" customWidth="1"/>
    <col min="11787" max="11787" width="14.28515625" style="68" customWidth="1"/>
    <col min="11788" max="11788" width="15.7109375" style="68" customWidth="1"/>
    <col min="11789" max="11789" width="17.7109375" style="68" customWidth="1"/>
    <col min="11790" max="11790" width="19.7109375" style="68" customWidth="1"/>
    <col min="11791" max="11791" width="14.42578125" style="68" customWidth="1"/>
    <col min="11792" max="12027" width="8.7109375" style="68"/>
    <col min="12028" max="12028" width="12.140625" style="68" customWidth="1"/>
    <col min="12029" max="12029" width="30" style="68" customWidth="1"/>
    <col min="12030" max="12030" width="24.42578125" style="68" customWidth="1"/>
    <col min="12031" max="12031" width="17.140625" style="68" customWidth="1"/>
    <col min="12032" max="12032" width="15.28515625" style="68" customWidth="1"/>
    <col min="12033" max="12033" width="13.42578125" style="68" customWidth="1"/>
    <col min="12034" max="12035" width="12.7109375" style="68" customWidth="1"/>
    <col min="12036" max="12036" width="15" style="68" customWidth="1"/>
    <col min="12037" max="12037" width="16.7109375" style="68" customWidth="1"/>
    <col min="12038" max="12038" width="16.140625" style="68" customWidth="1"/>
    <col min="12039" max="12039" width="15.42578125" style="68" customWidth="1"/>
    <col min="12040" max="12040" width="15.7109375" style="68" customWidth="1"/>
    <col min="12041" max="12041" width="19.42578125" style="68" customWidth="1"/>
    <col min="12042" max="12042" width="15.7109375" style="68" customWidth="1"/>
    <col min="12043" max="12043" width="14.28515625" style="68" customWidth="1"/>
    <col min="12044" max="12044" width="15.7109375" style="68" customWidth="1"/>
    <col min="12045" max="12045" width="17.7109375" style="68" customWidth="1"/>
    <col min="12046" max="12046" width="19.7109375" style="68" customWidth="1"/>
    <col min="12047" max="12047" width="14.42578125" style="68" customWidth="1"/>
    <col min="12048" max="12283" width="8.7109375" style="68"/>
    <col min="12284" max="12284" width="12.140625" style="68" customWidth="1"/>
    <col min="12285" max="12285" width="30" style="68" customWidth="1"/>
    <col min="12286" max="12286" width="24.42578125" style="68" customWidth="1"/>
    <col min="12287" max="12287" width="17.140625" style="68" customWidth="1"/>
    <col min="12288" max="12288" width="15.28515625" style="68" customWidth="1"/>
    <col min="12289" max="12289" width="13.42578125" style="68" customWidth="1"/>
    <col min="12290" max="12291" width="12.7109375" style="68" customWidth="1"/>
    <col min="12292" max="12292" width="15" style="68" customWidth="1"/>
    <col min="12293" max="12293" width="16.7109375" style="68" customWidth="1"/>
    <col min="12294" max="12294" width="16.140625" style="68" customWidth="1"/>
    <col min="12295" max="12295" width="15.42578125" style="68" customWidth="1"/>
    <col min="12296" max="12296" width="15.7109375" style="68" customWidth="1"/>
    <col min="12297" max="12297" width="19.42578125" style="68" customWidth="1"/>
    <col min="12298" max="12298" width="15.7109375" style="68" customWidth="1"/>
    <col min="12299" max="12299" width="14.28515625" style="68" customWidth="1"/>
    <col min="12300" max="12300" width="15.7109375" style="68" customWidth="1"/>
    <col min="12301" max="12301" width="17.7109375" style="68" customWidth="1"/>
    <col min="12302" max="12302" width="19.7109375" style="68" customWidth="1"/>
    <col min="12303" max="12303" width="14.42578125" style="68" customWidth="1"/>
    <col min="12304" max="12539" width="8.7109375" style="68"/>
    <col min="12540" max="12540" width="12.140625" style="68" customWidth="1"/>
    <col min="12541" max="12541" width="30" style="68" customWidth="1"/>
    <col min="12542" max="12542" width="24.42578125" style="68" customWidth="1"/>
    <col min="12543" max="12543" width="17.140625" style="68" customWidth="1"/>
    <col min="12544" max="12544" width="15.28515625" style="68" customWidth="1"/>
    <col min="12545" max="12545" width="13.42578125" style="68" customWidth="1"/>
    <col min="12546" max="12547" width="12.7109375" style="68" customWidth="1"/>
    <col min="12548" max="12548" width="15" style="68" customWidth="1"/>
    <col min="12549" max="12549" width="16.7109375" style="68" customWidth="1"/>
    <col min="12550" max="12550" width="16.140625" style="68" customWidth="1"/>
    <col min="12551" max="12551" width="15.42578125" style="68" customWidth="1"/>
    <col min="12552" max="12552" width="15.7109375" style="68" customWidth="1"/>
    <col min="12553" max="12553" width="19.42578125" style="68" customWidth="1"/>
    <col min="12554" max="12554" width="15.7109375" style="68" customWidth="1"/>
    <col min="12555" max="12555" width="14.28515625" style="68" customWidth="1"/>
    <col min="12556" max="12556" width="15.7109375" style="68" customWidth="1"/>
    <col min="12557" max="12557" width="17.7109375" style="68" customWidth="1"/>
    <col min="12558" max="12558" width="19.7109375" style="68" customWidth="1"/>
    <col min="12559" max="12559" width="14.42578125" style="68" customWidth="1"/>
    <col min="12560" max="12795" width="8.7109375" style="68"/>
    <col min="12796" max="12796" width="12.140625" style="68" customWidth="1"/>
    <col min="12797" max="12797" width="30" style="68" customWidth="1"/>
    <col min="12798" max="12798" width="24.42578125" style="68" customWidth="1"/>
    <col min="12799" max="12799" width="17.140625" style="68" customWidth="1"/>
    <col min="12800" max="12800" width="15.28515625" style="68" customWidth="1"/>
    <col min="12801" max="12801" width="13.42578125" style="68" customWidth="1"/>
    <col min="12802" max="12803" width="12.7109375" style="68" customWidth="1"/>
    <col min="12804" max="12804" width="15" style="68" customWidth="1"/>
    <col min="12805" max="12805" width="16.7109375" style="68" customWidth="1"/>
    <col min="12806" max="12806" width="16.140625" style="68" customWidth="1"/>
    <col min="12807" max="12807" width="15.42578125" style="68" customWidth="1"/>
    <col min="12808" max="12808" width="15.7109375" style="68" customWidth="1"/>
    <col min="12809" max="12809" width="19.42578125" style="68" customWidth="1"/>
    <col min="12810" max="12810" width="15.7109375" style="68" customWidth="1"/>
    <col min="12811" max="12811" width="14.28515625" style="68" customWidth="1"/>
    <col min="12812" max="12812" width="15.7109375" style="68" customWidth="1"/>
    <col min="12813" max="12813" width="17.7109375" style="68" customWidth="1"/>
    <col min="12814" max="12814" width="19.7109375" style="68" customWidth="1"/>
    <col min="12815" max="12815" width="14.42578125" style="68" customWidth="1"/>
    <col min="12816" max="13051" width="8.7109375" style="68"/>
    <col min="13052" max="13052" width="12.140625" style="68" customWidth="1"/>
    <col min="13053" max="13053" width="30" style="68" customWidth="1"/>
    <col min="13054" max="13054" width="24.42578125" style="68" customWidth="1"/>
    <col min="13055" max="13055" width="17.140625" style="68" customWidth="1"/>
    <col min="13056" max="13056" width="15.28515625" style="68" customWidth="1"/>
    <col min="13057" max="13057" width="13.42578125" style="68" customWidth="1"/>
    <col min="13058" max="13059" width="12.7109375" style="68" customWidth="1"/>
    <col min="13060" max="13060" width="15" style="68" customWidth="1"/>
    <col min="13061" max="13061" width="16.7109375" style="68" customWidth="1"/>
    <col min="13062" max="13062" width="16.140625" style="68" customWidth="1"/>
    <col min="13063" max="13063" width="15.42578125" style="68" customWidth="1"/>
    <col min="13064" max="13064" width="15.7109375" style="68" customWidth="1"/>
    <col min="13065" max="13065" width="19.42578125" style="68" customWidth="1"/>
    <col min="13066" max="13066" width="15.7109375" style="68" customWidth="1"/>
    <col min="13067" max="13067" width="14.28515625" style="68" customWidth="1"/>
    <col min="13068" max="13068" width="15.7109375" style="68" customWidth="1"/>
    <col min="13069" max="13069" width="17.7109375" style="68" customWidth="1"/>
    <col min="13070" max="13070" width="19.7109375" style="68" customWidth="1"/>
    <col min="13071" max="13071" width="14.42578125" style="68" customWidth="1"/>
    <col min="13072" max="13307" width="8.7109375" style="68"/>
    <col min="13308" max="13308" width="12.140625" style="68" customWidth="1"/>
    <col min="13309" max="13309" width="30" style="68" customWidth="1"/>
    <col min="13310" max="13310" width="24.42578125" style="68" customWidth="1"/>
    <col min="13311" max="13311" width="17.140625" style="68" customWidth="1"/>
    <col min="13312" max="13312" width="15.28515625" style="68" customWidth="1"/>
    <col min="13313" max="13313" width="13.42578125" style="68" customWidth="1"/>
    <col min="13314" max="13315" width="12.7109375" style="68" customWidth="1"/>
    <col min="13316" max="13316" width="15" style="68" customWidth="1"/>
    <col min="13317" max="13317" width="16.7109375" style="68" customWidth="1"/>
    <col min="13318" max="13318" width="16.140625" style="68" customWidth="1"/>
    <col min="13319" max="13319" width="15.42578125" style="68" customWidth="1"/>
    <col min="13320" max="13320" width="15.7109375" style="68" customWidth="1"/>
    <col min="13321" max="13321" width="19.42578125" style="68" customWidth="1"/>
    <col min="13322" max="13322" width="15.7109375" style="68" customWidth="1"/>
    <col min="13323" max="13323" width="14.28515625" style="68" customWidth="1"/>
    <col min="13324" max="13324" width="15.7109375" style="68" customWidth="1"/>
    <col min="13325" max="13325" width="17.7109375" style="68" customWidth="1"/>
    <col min="13326" max="13326" width="19.7109375" style="68" customWidth="1"/>
    <col min="13327" max="13327" width="14.42578125" style="68" customWidth="1"/>
    <col min="13328" max="13563" width="8.7109375" style="68"/>
    <col min="13564" max="13564" width="12.140625" style="68" customWidth="1"/>
    <col min="13565" max="13565" width="30" style="68" customWidth="1"/>
    <col min="13566" max="13566" width="24.42578125" style="68" customWidth="1"/>
    <col min="13567" max="13567" width="17.140625" style="68" customWidth="1"/>
    <col min="13568" max="13568" width="15.28515625" style="68" customWidth="1"/>
    <col min="13569" max="13569" width="13.42578125" style="68" customWidth="1"/>
    <col min="13570" max="13571" width="12.7109375" style="68" customWidth="1"/>
    <col min="13572" max="13572" width="15" style="68" customWidth="1"/>
    <col min="13573" max="13573" width="16.7109375" style="68" customWidth="1"/>
    <col min="13574" max="13574" width="16.140625" style="68" customWidth="1"/>
    <col min="13575" max="13575" width="15.42578125" style="68" customWidth="1"/>
    <col min="13576" max="13576" width="15.7109375" style="68" customWidth="1"/>
    <col min="13577" max="13577" width="19.42578125" style="68" customWidth="1"/>
    <col min="13578" max="13578" width="15.7109375" style="68" customWidth="1"/>
    <col min="13579" max="13579" width="14.28515625" style="68" customWidth="1"/>
    <col min="13580" max="13580" width="15.7109375" style="68" customWidth="1"/>
    <col min="13581" max="13581" width="17.7109375" style="68" customWidth="1"/>
    <col min="13582" max="13582" width="19.7109375" style="68" customWidth="1"/>
    <col min="13583" max="13583" width="14.42578125" style="68" customWidth="1"/>
    <col min="13584" max="13819" width="8.7109375" style="68"/>
    <col min="13820" max="13820" width="12.140625" style="68" customWidth="1"/>
    <col min="13821" max="13821" width="30" style="68" customWidth="1"/>
    <col min="13822" max="13822" width="24.42578125" style="68" customWidth="1"/>
    <col min="13823" max="13823" width="17.140625" style="68" customWidth="1"/>
    <col min="13824" max="13824" width="15.28515625" style="68" customWidth="1"/>
    <col min="13825" max="13825" width="13.42578125" style="68" customWidth="1"/>
    <col min="13826" max="13827" width="12.7109375" style="68" customWidth="1"/>
    <col min="13828" max="13828" width="15" style="68" customWidth="1"/>
    <col min="13829" max="13829" width="16.7109375" style="68" customWidth="1"/>
    <col min="13830" max="13830" width="16.140625" style="68" customWidth="1"/>
    <col min="13831" max="13831" width="15.42578125" style="68" customWidth="1"/>
    <col min="13832" max="13832" width="15.7109375" style="68" customWidth="1"/>
    <col min="13833" max="13833" width="19.42578125" style="68" customWidth="1"/>
    <col min="13834" max="13834" width="15.7109375" style="68" customWidth="1"/>
    <col min="13835" max="13835" width="14.28515625" style="68" customWidth="1"/>
    <col min="13836" max="13836" width="15.7109375" style="68" customWidth="1"/>
    <col min="13837" max="13837" width="17.7109375" style="68" customWidth="1"/>
    <col min="13838" max="13838" width="19.7109375" style="68" customWidth="1"/>
    <col min="13839" max="13839" width="14.42578125" style="68" customWidth="1"/>
    <col min="13840" max="14075" width="8.7109375" style="68"/>
    <col min="14076" max="14076" width="12.140625" style="68" customWidth="1"/>
    <col min="14077" max="14077" width="30" style="68" customWidth="1"/>
    <col min="14078" max="14078" width="24.42578125" style="68" customWidth="1"/>
    <col min="14079" max="14079" width="17.140625" style="68" customWidth="1"/>
    <col min="14080" max="14080" width="15.28515625" style="68" customWidth="1"/>
    <col min="14081" max="14081" width="13.42578125" style="68" customWidth="1"/>
    <col min="14082" max="14083" width="12.7109375" style="68" customWidth="1"/>
    <col min="14084" max="14084" width="15" style="68" customWidth="1"/>
    <col min="14085" max="14085" width="16.7109375" style="68" customWidth="1"/>
    <col min="14086" max="14086" width="16.140625" style="68" customWidth="1"/>
    <col min="14087" max="14087" width="15.42578125" style="68" customWidth="1"/>
    <col min="14088" max="14088" width="15.7109375" style="68" customWidth="1"/>
    <col min="14089" max="14089" width="19.42578125" style="68" customWidth="1"/>
    <col min="14090" max="14090" width="15.7109375" style="68" customWidth="1"/>
    <col min="14091" max="14091" width="14.28515625" style="68" customWidth="1"/>
    <col min="14092" max="14092" width="15.7109375" style="68" customWidth="1"/>
    <col min="14093" max="14093" width="17.7109375" style="68" customWidth="1"/>
    <col min="14094" max="14094" width="19.7109375" style="68" customWidth="1"/>
    <col min="14095" max="14095" width="14.42578125" style="68" customWidth="1"/>
    <col min="14096" max="14331" width="8.7109375" style="68"/>
    <col min="14332" max="14332" width="12.140625" style="68" customWidth="1"/>
    <col min="14333" max="14333" width="30" style="68" customWidth="1"/>
    <col min="14334" max="14334" width="24.42578125" style="68" customWidth="1"/>
    <col min="14335" max="14335" width="17.140625" style="68" customWidth="1"/>
    <col min="14336" max="14336" width="15.28515625" style="68" customWidth="1"/>
    <col min="14337" max="14337" width="13.42578125" style="68" customWidth="1"/>
    <col min="14338" max="14339" width="12.7109375" style="68" customWidth="1"/>
    <col min="14340" max="14340" width="15" style="68" customWidth="1"/>
    <col min="14341" max="14341" width="16.7109375" style="68" customWidth="1"/>
    <col min="14342" max="14342" width="16.140625" style="68" customWidth="1"/>
    <col min="14343" max="14343" width="15.42578125" style="68" customWidth="1"/>
    <col min="14344" max="14344" width="15.7109375" style="68" customWidth="1"/>
    <col min="14345" max="14345" width="19.42578125" style="68" customWidth="1"/>
    <col min="14346" max="14346" width="15.7109375" style="68" customWidth="1"/>
    <col min="14347" max="14347" width="14.28515625" style="68" customWidth="1"/>
    <col min="14348" max="14348" width="15.7109375" style="68" customWidth="1"/>
    <col min="14349" max="14349" width="17.7109375" style="68" customWidth="1"/>
    <col min="14350" max="14350" width="19.7109375" style="68" customWidth="1"/>
    <col min="14351" max="14351" width="14.42578125" style="68" customWidth="1"/>
    <col min="14352" max="14587" width="8.7109375" style="68"/>
    <col min="14588" max="14588" width="12.140625" style="68" customWidth="1"/>
    <col min="14589" max="14589" width="30" style="68" customWidth="1"/>
    <col min="14590" max="14590" width="24.42578125" style="68" customWidth="1"/>
    <col min="14591" max="14591" width="17.140625" style="68" customWidth="1"/>
    <col min="14592" max="14592" width="15.28515625" style="68" customWidth="1"/>
    <col min="14593" max="14593" width="13.42578125" style="68" customWidth="1"/>
    <col min="14594" max="14595" width="12.7109375" style="68" customWidth="1"/>
    <col min="14596" max="14596" width="15" style="68" customWidth="1"/>
    <col min="14597" max="14597" width="16.7109375" style="68" customWidth="1"/>
    <col min="14598" max="14598" width="16.140625" style="68" customWidth="1"/>
    <col min="14599" max="14599" width="15.42578125" style="68" customWidth="1"/>
    <col min="14600" max="14600" width="15.7109375" style="68" customWidth="1"/>
    <col min="14601" max="14601" width="19.42578125" style="68" customWidth="1"/>
    <col min="14602" max="14602" width="15.7109375" style="68" customWidth="1"/>
    <col min="14603" max="14603" width="14.28515625" style="68" customWidth="1"/>
    <col min="14604" max="14604" width="15.7109375" style="68" customWidth="1"/>
    <col min="14605" max="14605" width="17.7109375" style="68" customWidth="1"/>
    <col min="14606" max="14606" width="19.7109375" style="68" customWidth="1"/>
    <col min="14607" max="14607" width="14.42578125" style="68" customWidth="1"/>
    <col min="14608" max="14843" width="8.7109375" style="68"/>
    <col min="14844" max="14844" width="12.140625" style="68" customWidth="1"/>
    <col min="14845" max="14845" width="30" style="68" customWidth="1"/>
    <col min="14846" max="14846" width="24.42578125" style="68" customWidth="1"/>
    <col min="14847" max="14847" width="17.140625" style="68" customWidth="1"/>
    <col min="14848" max="14848" width="15.28515625" style="68" customWidth="1"/>
    <col min="14849" max="14849" width="13.42578125" style="68" customWidth="1"/>
    <col min="14850" max="14851" width="12.7109375" style="68" customWidth="1"/>
    <col min="14852" max="14852" width="15" style="68" customWidth="1"/>
    <col min="14853" max="14853" width="16.7109375" style="68" customWidth="1"/>
    <col min="14854" max="14854" width="16.140625" style="68" customWidth="1"/>
    <col min="14855" max="14855" width="15.42578125" style="68" customWidth="1"/>
    <col min="14856" max="14856" width="15.7109375" style="68" customWidth="1"/>
    <col min="14857" max="14857" width="19.42578125" style="68" customWidth="1"/>
    <col min="14858" max="14858" width="15.7109375" style="68" customWidth="1"/>
    <col min="14859" max="14859" width="14.28515625" style="68" customWidth="1"/>
    <col min="14860" max="14860" width="15.7109375" style="68" customWidth="1"/>
    <col min="14861" max="14861" width="17.7109375" style="68" customWidth="1"/>
    <col min="14862" max="14862" width="19.7109375" style="68" customWidth="1"/>
    <col min="14863" max="14863" width="14.42578125" style="68" customWidth="1"/>
    <col min="14864" max="15099" width="8.7109375" style="68"/>
    <col min="15100" max="15100" width="12.140625" style="68" customWidth="1"/>
    <col min="15101" max="15101" width="30" style="68" customWidth="1"/>
    <col min="15102" max="15102" width="24.42578125" style="68" customWidth="1"/>
    <col min="15103" max="15103" width="17.140625" style="68" customWidth="1"/>
    <col min="15104" max="15104" width="15.28515625" style="68" customWidth="1"/>
    <col min="15105" max="15105" width="13.42578125" style="68" customWidth="1"/>
    <col min="15106" max="15107" width="12.7109375" style="68" customWidth="1"/>
    <col min="15108" max="15108" width="15" style="68" customWidth="1"/>
    <col min="15109" max="15109" width="16.7109375" style="68" customWidth="1"/>
    <col min="15110" max="15110" width="16.140625" style="68" customWidth="1"/>
    <col min="15111" max="15111" width="15.42578125" style="68" customWidth="1"/>
    <col min="15112" max="15112" width="15.7109375" style="68" customWidth="1"/>
    <col min="15113" max="15113" width="19.42578125" style="68" customWidth="1"/>
    <col min="15114" max="15114" width="15.7109375" style="68" customWidth="1"/>
    <col min="15115" max="15115" width="14.28515625" style="68" customWidth="1"/>
    <col min="15116" max="15116" width="15.7109375" style="68" customWidth="1"/>
    <col min="15117" max="15117" width="17.7109375" style="68" customWidth="1"/>
    <col min="15118" max="15118" width="19.7109375" style="68" customWidth="1"/>
    <col min="15119" max="15119" width="14.42578125" style="68" customWidth="1"/>
    <col min="15120" max="15355" width="8.7109375" style="68"/>
    <col min="15356" max="15356" width="12.140625" style="68" customWidth="1"/>
    <col min="15357" max="15357" width="30" style="68" customWidth="1"/>
    <col min="15358" max="15358" width="24.42578125" style="68" customWidth="1"/>
    <col min="15359" max="15359" width="17.140625" style="68" customWidth="1"/>
    <col min="15360" max="15360" width="15.28515625" style="68" customWidth="1"/>
    <col min="15361" max="15361" width="13.42578125" style="68" customWidth="1"/>
    <col min="15362" max="15363" width="12.7109375" style="68" customWidth="1"/>
    <col min="15364" max="15364" width="15" style="68" customWidth="1"/>
    <col min="15365" max="15365" width="16.7109375" style="68" customWidth="1"/>
    <col min="15366" max="15366" width="16.140625" style="68" customWidth="1"/>
    <col min="15367" max="15367" width="15.42578125" style="68" customWidth="1"/>
    <col min="15368" max="15368" width="15.7109375" style="68" customWidth="1"/>
    <col min="15369" max="15369" width="19.42578125" style="68" customWidth="1"/>
    <col min="15370" max="15370" width="15.7109375" style="68" customWidth="1"/>
    <col min="15371" max="15371" width="14.28515625" style="68" customWidth="1"/>
    <col min="15372" max="15372" width="15.7109375" style="68" customWidth="1"/>
    <col min="15373" max="15373" width="17.7109375" style="68" customWidth="1"/>
    <col min="15374" max="15374" width="19.7109375" style="68" customWidth="1"/>
    <col min="15375" max="15375" width="14.42578125" style="68" customWidth="1"/>
    <col min="15376" max="15611" width="8.7109375" style="68"/>
    <col min="15612" max="15612" width="12.140625" style="68" customWidth="1"/>
    <col min="15613" max="15613" width="30" style="68" customWidth="1"/>
    <col min="15614" max="15614" width="24.42578125" style="68" customWidth="1"/>
    <col min="15615" max="15615" width="17.140625" style="68" customWidth="1"/>
    <col min="15616" max="15616" width="15.28515625" style="68" customWidth="1"/>
    <col min="15617" max="15617" width="13.42578125" style="68" customWidth="1"/>
    <col min="15618" max="15619" width="12.7109375" style="68" customWidth="1"/>
    <col min="15620" max="15620" width="15" style="68" customWidth="1"/>
    <col min="15621" max="15621" width="16.7109375" style="68" customWidth="1"/>
    <col min="15622" max="15622" width="16.140625" style="68" customWidth="1"/>
    <col min="15623" max="15623" width="15.42578125" style="68" customWidth="1"/>
    <col min="15624" max="15624" width="15.7109375" style="68" customWidth="1"/>
    <col min="15625" max="15625" width="19.42578125" style="68" customWidth="1"/>
    <col min="15626" max="15626" width="15.7109375" style="68" customWidth="1"/>
    <col min="15627" max="15627" width="14.28515625" style="68" customWidth="1"/>
    <col min="15628" max="15628" width="15.7109375" style="68" customWidth="1"/>
    <col min="15629" max="15629" width="17.7109375" style="68" customWidth="1"/>
    <col min="15630" max="15630" width="19.7109375" style="68" customWidth="1"/>
    <col min="15631" max="15631" width="14.42578125" style="68" customWidth="1"/>
    <col min="15632" max="15867" width="8.7109375" style="68"/>
    <col min="15868" max="15868" width="12.140625" style="68" customWidth="1"/>
    <col min="15869" max="15869" width="30" style="68" customWidth="1"/>
    <col min="15870" max="15870" width="24.42578125" style="68" customWidth="1"/>
    <col min="15871" max="15871" width="17.140625" style="68" customWidth="1"/>
    <col min="15872" max="15872" width="15.28515625" style="68" customWidth="1"/>
    <col min="15873" max="15873" width="13.42578125" style="68" customWidth="1"/>
    <col min="15874" max="15875" width="12.7109375" style="68" customWidth="1"/>
    <col min="15876" max="15876" width="15" style="68" customWidth="1"/>
    <col min="15877" max="15877" width="16.7109375" style="68" customWidth="1"/>
    <col min="15878" max="15878" width="16.140625" style="68" customWidth="1"/>
    <col min="15879" max="15879" width="15.42578125" style="68" customWidth="1"/>
    <col min="15880" max="15880" width="15.7109375" style="68" customWidth="1"/>
    <col min="15881" max="15881" width="19.42578125" style="68" customWidth="1"/>
    <col min="15882" max="15882" width="15.7109375" style="68" customWidth="1"/>
    <col min="15883" max="15883" width="14.28515625" style="68" customWidth="1"/>
    <col min="15884" max="15884" width="15.7109375" style="68" customWidth="1"/>
    <col min="15885" max="15885" width="17.7109375" style="68" customWidth="1"/>
    <col min="15886" max="15886" width="19.7109375" style="68" customWidth="1"/>
    <col min="15887" max="15887" width="14.42578125" style="68" customWidth="1"/>
    <col min="15888" max="16123" width="8.7109375" style="68"/>
    <col min="16124" max="16124" width="12.140625" style="68" customWidth="1"/>
    <col min="16125" max="16125" width="30" style="68" customWidth="1"/>
    <col min="16126" max="16126" width="24.42578125" style="68" customWidth="1"/>
    <col min="16127" max="16127" width="17.140625" style="68" customWidth="1"/>
    <col min="16128" max="16128" width="15.28515625" style="68" customWidth="1"/>
    <col min="16129" max="16129" width="13.42578125" style="68" customWidth="1"/>
    <col min="16130" max="16131" width="12.7109375" style="68" customWidth="1"/>
    <col min="16132" max="16132" width="15" style="68" customWidth="1"/>
    <col min="16133" max="16133" width="16.7109375" style="68" customWidth="1"/>
    <col min="16134" max="16134" width="16.140625" style="68" customWidth="1"/>
    <col min="16135" max="16135" width="15.42578125" style="68" customWidth="1"/>
    <col min="16136" max="16136" width="15.7109375" style="68" customWidth="1"/>
    <col min="16137" max="16137" width="19.42578125" style="68" customWidth="1"/>
    <col min="16138" max="16138" width="15.7109375" style="68" customWidth="1"/>
    <col min="16139" max="16139" width="14.28515625" style="68" customWidth="1"/>
    <col min="16140" max="16140" width="15.7109375" style="68" customWidth="1"/>
    <col min="16141" max="16141" width="17.7109375" style="68" customWidth="1"/>
    <col min="16142" max="16142" width="19.7109375" style="68" customWidth="1"/>
    <col min="16143" max="16143" width="14.42578125" style="68" customWidth="1"/>
    <col min="16144" max="16381" width="8.7109375" style="68"/>
    <col min="16382" max="16384" width="8.7109375" style="68" customWidth="1"/>
  </cols>
  <sheetData>
    <row r="1" spans="2:22" ht="51" customHeight="1" x14ac:dyDescent="0.3">
      <c r="B1" s="193" t="s">
        <v>72</v>
      </c>
      <c r="C1" s="194"/>
      <c r="D1" s="194"/>
      <c r="E1" s="194"/>
      <c r="F1" s="194"/>
      <c r="G1" s="194"/>
      <c r="H1" s="194"/>
      <c r="I1" s="194"/>
      <c r="J1" s="194"/>
      <c r="K1" s="194"/>
      <c r="L1" s="194"/>
      <c r="M1" s="20" t="s">
        <v>1</v>
      </c>
      <c r="N1" s="67"/>
      <c r="O1" s="67"/>
      <c r="P1" s="67"/>
      <c r="R1" s="69"/>
      <c r="S1" s="70"/>
      <c r="T1" s="70"/>
      <c r="U1" s="70"/>
      <c r="V1" s="71">
        <v>0.10440000000000001</v>
      </c>
    </row>
    <row r="2" spans="2:22" ht="22.5" customHeight="1" x14ac:dyDescent="0.3">
      <c r="B2" s="67"/>
      <c r="C2" s="67"/>
      <c r="D2" s="67"/>
      <c r="E2" s="67"/>
      <c r="F2" s="185" t="s">
        <v>73</v>
      </c>
      <c r="G2" s="185"/>
      <c r="H2" s="185"/>
      <c r="I2" s="185"/>
      <c r="J2" s="185"/>
      <c r="K2" s="67"/>
      <c r="L2" s="67"/>
      <c r="M2" s="67"/>
      <c r="N2" s="67"/>
      <c r="O2" s="67"/>
      <c r="P2" s="67"/>
      <c r="R2" s="69"/>
      <c r="S2" s="70"/>
      <c r="T2" s="70"/>
      <c r="U2" s="70"/>
      <c r="V2" s="71"/>
    </row>
    <row r="3" spans="2:22" ht="12" customHeight="1" thickBot="1" x14ac:dyDescent="0.35">
      <c r="B3" s="197"/>
      <c r="C3" s="197"/>
      <c r="D3" s="197"/>
      <c r="E3" s="197"/>
      <c r="F3" s="197"/>
      <c r="G3" s="197"/>
      <c r="H3" s="197"/>
      <c r="I3" s="197"/>
      <c r="J3" s="197"/>
      <c r="K3" s="197"/>
      <c r="L3" s="197"/>
      <c r="M3" s="197"/>
      <c r="N3" s="197"/>
      <c r="O3" s="197"/>
      <c r="R3" s="69"/>
      <c r="S3" s="70"/>
      <c r="T3" s="70"/>
      <c r="U3" s="70"/>
      <c r="V3" s="71">
        <v>0.1235</v>
      </c>
    </row>
    <row r="4" spans="2:22" ht="29.25" customHeight="1" thickBot="1" x14ac:dyDescent="0.35">
      <c r="B4" s="198" t="s">
        <v>3</v>
      </c>
      <c r="C4" s="199"/>
      <c r="D4" s="199"/>
      <c r="E4" s="199"/>
      <c r="F4" s="199"/>
      <c r="G4" s="200"/>
      <c r="H4" s="178"/>
      <c r="I4" s="178"/>
      <c r="J4" s="178"/>
      <c r="K4" s="178"/>
      <c r="L4" s="179"/>
      <c r="M4" s="73"/>
      <c r="N4" s="73"/>
      <c r="O4" s="73"/>
      <c r="P4" s="74"/>
      <c r="R4" s="69"/>
      <c r="S4" s="70"/>
      <c r="T4" s="70"/>
      <c r="U4" s="70"/>
      <c r="V4" s="71">
        <v>0.17249999999999999</v>
      </c>
    </row>
    <row r="5" spans="2:22" ht="11.25" customHeight="1" x14ac:dyDescent="0.3">
      <c r="B5" s="75"/>
      <c r="C5" s="75"/>
      <c r="D5" s="75"/>
      <c r="E5" s="75"/>
      <c r="F5" s="75"/>
      <c r="G5" s="75"/>
      <c r="H5" s="75"/>
      <c r="I5" s="73"/>
      <c r="J5" s="73"/>
      <c r="K5" s="73"/>
      <c r="L5" s="73"/>
      <c r="M5" s="73"/>
      <c r="N5" s="73"/>
      <c r="O5" s="73"/>
      <c r="R5" s="69"/>
      <c r="S5" s="70"/>
      <c r="T5" s="70"/>
      <c r="U5" s="70"/>
      <c r="V5" s="71">
        <v>0.18890000000000001</v>
      </c>
    </row>
    <row r="6" spans="2:22" ht="14.1" customHeight="1" x14ac:dyDescent="0.3">
      <c r="B6" s="197" t="s">
        <v>4</v>
      </c>
      <c r="C6" s="197"/>
      <c r="D6" s="197"/>
      <c r="E6" s="197"/>
      <c r="F6" s="197"/>
      <c r="G6" s="197"/>
      <c r="H6" s="197"/>
      <c r="I6" s="197"/>
      <c r="J6" s="197"/>
      <c r="K6" s="197"/>
      <c r="L6" s="197"/>
      <c r="M6" s="197"/>
      <c r="N6" s="197"/>
      <c r="O6" s="197"/>
      <c r="R6" s="69"/>
      <c r="S6" s="70"/>
      <c r="T6" s="70"/>
      <c r="U6" s="70"/>
      <c r="V6" s="71">
        <v>0.20019999999999999</v>
      </c>
    </row>
    <row r="7" spans="2:22" ht="18" customHeight="1" x14ac:dyDescent="0.25">
      <c r="B7" s="191" t="s">
        <v>5</v>
      </c>
      <c r="C7" s="192"/>
      <c r="D7" s="192"/>
      <c r="E7" s="192"/>
      <c r="F7" s="192"/>
      <c r="G7" s="192"/>
      <c r="H7" s="117" t="s">
        <v>6</v>
      </c>
      <c r="I7" s="112">
        <f>+IF(H7="Biudžetinė",0.0014,IF(H7="Verslo įm. ir kt.",0.0046,IF(H7="Kitos organizacijos**",0.003,0)))</f>
        <v>1.4E-3</v>
      </c>
      <c r="K7" s="77"/>
      <c r="L7" s="72"/>
      <c r="M7" s="72"/>
      <c r="N7" s="72"/>
      <c r="O7" s="78"/>
      <c r="R7" s="79"/>
      <c r="S7" s="70"/>
      <c r="T7" s="70"/>
      <c r="U7" s="70"/>
    </row>
    <row r="8" spans="2:22" ht="3" customHeight="1" x14ac:dyDescent="0.25">
      <c r="I8" s="77"/>
    </row>
    <row r="9" spans="2:22" ht="60.75" customHeight="1" x14ac:dyDescent="0.25">
      <c r="B9" s="186" t="s">
        <v>7</v>
      </c>
      <c r="C9" s="186" t="s">
        <v>8</v>
      </c>
      <c r="D9" s="186" t="s">
        <v>9</v>
      </c>
      <c r="E9" s="186" t="s">
        <v>10</v>
      </c>
      <c r="F9" s="186" t="s">
        <v>11</v>
      </c>
      <c r="G9" s="186" t="s">
        <v>12</v>
      </c>
      <c r="H9" s="163" t="s">
        <v>13</v>
      </c>
      <c r="I9" s="186" t="s">
        <v>14</v>
      </c>
      <c r="J9" s="196" t="s">
        <v>15</v>
      </c>
      <c r="K9" s="196" t="s">
        <v>16</v>
      </c>
      <c r="L9" s="196" t="s">
        <v>74</v>
      </c>
      <c r="M9" s="196" t="s">
        <v>18</v>
      </c>
      <c r="N9" s="186" t="s">
        <v>19</v>
      </c>
      <c r="O9" s="186" t="s">
        <v>20</v>
      </c>
      <c r="P9" s="186" t="s">
        <v>21</v>
      </c>
      <c r="Q9" s="186" t="s">
        <v>22</v>
      </c>
      <c r="R9" s="186" t="s">
        <v>23</v>
      </c>
      <c r="S9" s="186" t="s">
        <v>24</v>
      </c>
      <c r="T9" s="186" t="s">
        <v>25</v>
      </c>
      <c r="U9" s="186" t="s">
        <v>26</v>
      </c>
      <c r="V9" s="186" t="s">
        <v>27</v>
      </c>
    </row>
    <row r="10" spans="2:22" ht="18" customHeight="1" x14ac:dyDescent="0.25">
      <c r="B10" s="187"/>
      <c r="C10" s="187"/>
      <c r="D10" s="187"/>
      <c r="E10" s="187"/>
      <c r="F10" s="187"/>
      <c r="G10" s="187"/>
      <c r="H10" s="164"/>
      <c r="I10" s="187"/>
      <c r="J10" s="196"/>
      <c r="K10" s="196"/>
      <c r="L10" s="196"/>
      <c r="M10" s="196"/>
      <c r="N10" s="187"/>
      <c r="O10" s="187"/>
      <c r="P10" s="187"/>
      <c r="Q10" s="187"/>
      <c r="R10" s="187"/>
      <c r="S10" s="187"/>
      <c r="T10" s="187"/>
      <c r="U10" s="187"/>
      <c r="V10" s="187"/>
    </row>
    <row r="11" spans="2:22" ht="30" customHeight="1" x14ac:dyDescent="0.25">
      <c r="B11" s="188"/>
      <c r="C11" s="188"/>
      <c r="D11" s="188"/>
      <c r="E11" s="188"/>
      <c r="F11" s="188"/>
      <c r="G11" s="188"/>
      <c r="H11" s="165"/>
      <c r="I11" s="188"/>
      <c r="J11" s="196"/>
      <c r="K11" s="196"/>
      <c r="L11" s="196"/>
      <c r="M11" s="196"/>
      <c r="N11" s="188"/>
      <c r="O11" s="188"/>
      <c r="P11" s="188"/>
      <c r="Q11" s="188"/>
      <c r="R11" s="188"/>
      <c r="S11" s="188"/>
      <c r="T11" s="188"/>
      <c r="U11" s="188"/>
      <c r="V11" s="188"/>
    </row>
    <row r="12" spans="2:22" ht="15" customHeight="1" x14ac:dyDescent="0.25">
      <c r="B12" s="81">
        <v>1</v>
      </c>
      <c r="C12" s="81">
        <v>2</v>
      </c>
      <c r="D12" s="81">
        <v>3</v>
      </c>
      <c r="E12" s="81">
        <v>4</v>
      </c>
      <c r="F12" s="81">
        <v>5</v>
      </c>
      <c r="G12" s="81">
        <v>6</v>
      </c>
      <c r="H12" s="81">
        <v>7</v>
      </c>
      <c r="I12" s="82" t="s">
        <v>28</v>
      </c>
      <c r="J12" s="81">
        <v>9</v>
      </c>
      <c r="K12" s="81">
        <v>10</v>
      </c>
      <c r="L12" s="81">
        <v>11</v>
      </c>
      <c r="M12" s="81">
        <v>12</v>
      </c>
      <c r="N12" s="81" t="s">
        <v>29</v>
      </c>
      <c r="O12" s="80">
        <v>14</v>
      </c>
      <c r="P12" s="80">
        <v>15</v>
      </c>
      <c r="Q12" s="80">
        <v>16</v>
      </c>
      <c r="R12" s="80">
        <v>17</v>
      </c>
      <c r="S12" s="80">
        <v>18</v>
      </c>
      <c r="T12" s="80" t="s">
        <v>30</v>
      </c>
      <c r="U12" s="80" t="s">
        <v>31</v>
      </c>
      <c r="V12" s="80">
        <v>21</v>
      </c>
    </row>
    <row r="13" spans="2:22" ht="55.5" customHeight="1" x14ac:dyDescent="0.25">
      <c r="B13" s="114">
        <f>ROW(A1)</f>
        <v>1</v>
      </c>
      <c r="C13" s="83" t="s">
        <v>75</v>
      </c>
      <c r="D13" s="83" t="s">
        <v>76</v>
      </c>
      <c r="E13" s="84" t="s">
        <v>77</v>
      </c>
      <c r="F13" s="76">
        <v>3</v>
      </c>
      <c r="G13" s="84" t="s">
        <v>78</v>
      </c>
      <c r="H13" s="83"/>
      <c r="I13" s="85">
        <v>36</v>
      </c>
      <c r="J13" s="85">
        <f>1.3*1785.4</f>
        <v>2321.02</v>
      </c>
      <c r="K13" s="85"/>
      <c r="L13" s="110"/>
      <c r="M13" s="86">
        <f>(+J13+K13)*L13</f>
        <v>0</v>
      </c>
      <c r="N13" s="86">
        <f>ROUND(J13+K13+M13,2)</f>
        <v>2321.02</v>
      </c>
      <c r="O13" s="66">
        <f>ROUND(IF($I$7=0%,0,(IF(G13="Terminuota",(1+$I$7+0.0203)*(J13+K13+M13),(1+$I$7+0.0131)*(J13+K13+M13)))),2)</f>
        <v>2371.39</v>
      </c>
      <c r="P13" s="87">
        <v>5</v>
      </c>
      <c r="Q13" s="88">
        <v>20</v>
      </c>
      <c r="R13" s="89">
        <f>IF(OR(P13="",Q13=""),"",VLOOKUP(CONCATENATE(P13," dienų darbo savaitė"),'Atostogų išmokų FN'!$A$7:$AH$8,Q13-16)/100)</f>
        <v>8.6300000000000002E-2</v>
      </c>
      <c r="S13" s="90">
        <f t="shared" ref="S13:S22" si="0">IF(O13=0,0,ROUND((O13*R13),2))</f>
        <v>204.65</v>
      </c>
      <c r="T13" s="91">
        <f>SUM(O13+S13)</f>
        <v>2576.04</v>
      </c>
      <c r="U13" s="91">
        <f t="shared" ref="U13:U22" si="1">SUM(F13*I13*T13)</f>
        <v>278212.32</v>
      </c>
      <c r="V13" s="92" t="s">
        <v>79</v>
      </c>
    </row>
    <row r="14" spans="2:22" ht="52.8" x14ac:dyDescent="0.25">
      <c r="B14" s="114">
        <f t="shared" ref="B14:B22" si="2">ROW(A2)</f>
        <v>2</v>
      </c>
      <c r="C14" s="83" t="s">
        <v>75</v>
      </c>
      <c r="D14" s="83" t="s">
        <v>76</v>
      </c>
      <c r="E14" s="84" t="s">
        <v>80</v>
      </c>
      <c r="F14" s="76">
        <v>1</v>
      </c>
      <c r="G14" s="84" t="s">
        <v>78</v>
      </c>
      <c r="H14" s="83" t="s">
        <v>81</v>
      </c>
      <c r="I14" s="85">
        <v>8</v>
      </c>
      <c r="J14" s="85"/>
      <c r="K14" s="85">
        <f>9*186*0.2</f>
        <v>334.8</v>
      </c>
      <c r="L14" s="110">
        <v>0.05</v>
      </c>
      <c r="M14" s="86">
        <f>(+J14+K14)*L14</f>
        <v>16.740000000000002</v>
      </c>
      <c r="N14" s="86">
        <f>ROUND(J14+K14+M14,2)</f>
        <v>351.54</v>
      </c>
      <c r="O14" s="66">
        <f>ROUND(IF($I$7=0%,0,(IF(G14="Terminuota",(1+$I$7+0.0203)*(J14+K14+M14),(1+$I$7+0.0131)*(J14+K14+M14)))),2)</f>
        <v>359.17</v>
      </c>
      <c r="P14" s="87">
        <v>5</v>
      </c>
      <c r="Q14" s="88">
        <v>32</v>
      </c>
      <c r="R14" s="89">
        <f>IF(OR(P14="",Q14=""),"",VLOOKUP(CONCATENATE(P14," dienų darbo savaitė"),'Atostogų išmokų FN'!$A$7:$AH$8,Q14-16)/100)</f>
        <v>0.14990000000000001</v>
      </c>
      <c r="S14" s="90">
        <f t="shared" si="0"/>
        <v>53.84</v>
      </c>
      <c r="T14" s="91">
        <f t="shared" ref="T14:T22" si="3">SUM(O14+S14)</f>
        <v>413.01</v>
      </c>
      <c r="U14" s="91">
        <f t="shared" si="1"/>
        <v>3304.08</v>
      </c>
      <c r="V14" s="109" t="s">
        <v>82</v>
      </c>
    </row>
    <row r="15" spans="2:22" x14ac:dyDescent="0.25">
      <c r="B15" s="114">
        <f t="shared" si="2"/>
        <v>3</v>
      </c>
      <c r="C15" s="83" t="s">
        <v>83</v>
      </c>
      <c r="D15" s="83" t="s">
        <v>84</v>
      </c>
      <c r="E15" s="84" t="s">
        <v>85</v>
      </c>
      <c r="F15" s="76">
        <v>1</v>
      </c>
      <c r="G15" s="84" t="s">
        <v>86</v>
      </c>
      <c r="H15" s="83" t="s">
        <v>87</v>
      </c>
      <c r="I15" s="85">
        <v>10</v>
      </c>
      <c r="J15" s="85">
        <f>1.1*1785.4</f>
        <v>1963.9400000000003</v>
      </c>
      <c r="K15" s="85">
        <f>9*186*0.2</f>
        <v>334.8</v>
      </c>
      <c r="L15" s="110">
        <v>0.05</v>
      </c>
      <c r="M15" s="86">
        <f t="shared" ref="M15:M22" si="4">(+J15+K15)*L15</f>
        <v>114.93700000000001</v>
      </c>
      <c r="N15" s="86">
        <f t="shared" ref="N15:N22" si="5">ROUND(J15+K15+M15,2)</f>
        <v>2413.6799999999998</v>
      </c>
      <c r="O15" s="66">
        <f t="shared" ref="O15:O22" si="6">ROUND(IF($I$7=0%,0,(IF(G15="Terminuota",(1+$I$7+0.0203)*(J15+K15+M15),(1+$I$7+0.0131)*(J15+K15+M15)))),2)</f>
        <v>2448.6799999999998</v>
      </c>
      <c r="P15" s="87">
        <v>5</v>
      </c>
      <c r="Q15" s="88">
        <v>20</v>
      </c>
      <c r="R15" s="89">
        <f>IF(OR(P15="",Q15=""),"",VLOOKUP(CONCATENATE(P15," dienų darbo savaitė"),'Atostogų išmokų FN'!$A$7:$AH$8,Q15-16)/100)</f>
        <v>8.6300000000000002E-2</v>
      </c>
      <c r="S15" s="90">
        <f t="shared" si="0"/>
        <v>211.32</v>
      </c>
      <c r="T15" s="91">
        <f t="shared" si="3"/>
        <v>2660</v>
      </c>
      <c r="U15" s="91">
        <f t="shared" si="1"/>
        <v>26600</v>
      </c>
      <c r="V15" s="93"/>
    </row>
    <row r="16" spans="2:22" x14ac:dyDescent="0.25">
      <c r="B16" s="114">
        <f t="shared" si="2"/>
        <v>4</v>
      </c>
      <c r="C16" s="83"/>
      <c r="D16" s="83"/>
      <c r="E16" s="84"/>
      <c r="F16" s="84"/>
      <c r="G16" s="84"/>
      <c r="H16" s="83"/>
      <c r="I16" s="85"/>
      <c r="J16" s="85"/>
      <c r="K16" s="85"/>
      <c r="L16" s="110"/>
      <c r="M16" s="86">
        <f t="shared" si="4"/>
        <v>0</v>
      </c>
      <c r="N16" s="86">
        <f t="shared" si="5"/>
        <v>0</v>
      </c>
      <c r="O16" s="66">
        <f t="shared" si="6"/>
        <v>0</v>
      </c>
      <c r="P16" s="87"/>
      <c r="Q16" s="88"/>
      <c r="R16" s="89" t="str">
        <f>IF(OR(P16="",Q16=""),"",VLOOKUP(CONCATENATE(P16," dienų darbo savaitė"),'Atostogų išmokų FN'!$A$7:$AH$8,Q16-16)/100)</f>
        <v/>
      </c>
      <c r="S16" s="90">
        <f t="shared" si="0"/>
        <v>0</v>
      </c>
      <c r="T16" s="91">
        <f t="shared" si="3"/>
        <v>0</v>
      </c>
      <c r="U16" s="91">
        <f t="shared" si="1"/>
        <v>0</v>
      </c>
      <c r="V16" s="93"/>
    </row>
    <row r="17" spans="2:22" x14ac:dyDescent="0.25">
      <c r="B17" s="114">
        <f t="shared" si="2"/>
        <v>5</v>
      </c>
      <c r="C17" s="83"/>
      <c r="D17" s="83"/>
      <c r="E17" s="84"/>
      <c r="G17" s="84"/>
      <c r="H17" s="83"/>
      <c r="I17" s="85"/>
      <c r="J17" s="85"/>
      <c r="K17" s="85"/>
      <c r="L17" s="110"/>
      <c r="M17" s="86">
        <f t="shared" si="4"/>
        <v>0</v>
      </c>
      <c r="N17" s="86">
        <f t="shared" si="5"/>
        <v>0</v>
      </c>
      <c r="O17" s="66">
        <f t="shared" si="6"/>
        <v>0</v>
      </c>
      <c r="P17" s="87"/>
      <c r="Q17" s="88"/>
      <c r="R17" s="89" t="str">
        <f>IF(OR(P17="",Q17=""),"",VLOOKUP(CONCATENATE(P17," dienų darbo savaitė"),'Atostogų išmokų FN'!$A$7:$AH$8,Q17-16)/100)</f>
        <v/>
      </c>
      <c r="S17" s="90">
        <f t="shared" si="0"/>
        <v>0</v>
      </c>
      <c r="T17" s="91">
        <f t="shared" si="3"/>
        <v>0</v>
      </c>
      <c r="U17" s="91">
        <f t="shared" si="1"/>
        <v>0</v>
      </c>
      <c r="V17" s="93"/>
    </row>
    <row r="18" spans="2:22" x14ac:dyDescent="0.25">
      <c r="B18" s="114">
        <f t="shared" si="2"/>
        <v>6</v>
      </c>
      <c r="C18" s="83"/>
      <c r="D18" s="83"/>
      <c r="E18" s="84"/>
      <c r="F18" s="84"/>
      <c r="G18" s="84"/>
      <c r="H18" s="83"/>
      <c r="I18" s="85"/>
      <c r="J18" s="85"/>
      <c r="K18" s="85"/>
      <c r="L18" s="110"/>
      <c r="M18" s="86">
        <f t="shared" si="4"/>
        <v>0</v>
      </c>
      <c r="N18" s="86">
        <f t="shared" si="5"/>
        <v>0</v>
      </c>
      <c r="O18" s="66">
        <f t="shared" si="6"/>
        <v>0</v>
      </c>
      <c r="P18" s="87"/>
      <c r="Q18" s="88"/>
      <c r="R18" s="89" t="str">
        <f>IF(OR(P18="",Q18=""),"",VLOOKUP(CONCATENATE(P18," dienų darbo savaitė"),'Atostogų išmokų FN'!$A$7:$AH$8,Q18-16)/100)</f>
        <v/>
      </c>
      <c r="S18" s="90">
        <f t="shared" si="0"/>
        <v>0</v>
      </c>
      <c r="T18" s="91">
        <f t="shared" si="3"/>
        <v>0</v>
      </c>
      <c r="U18" s="91">
        <f t="shared" si="1"/>
        <v>0</v>
      </c>
      <c r="V18" s="93"/>
    </row>
    <row r="19" spans="2:22" x14ac:dyDescent="0.25">
      <c r="B19" s="114">
        <f t="shared" si="2"/>
        <v>7</v>
      </c>
      <c r="C19" s="83"/>
      <c r="D19" s="83"/>
      <c r="E19" s="84"/>
      <c r="F19" s="84"/>
      <c r="G19" s="84"/>
      <c r="H19" s="83"/>
      <c r="I19" s="85"/>
      <c r="J19" s="85"/>
      <c r="K19" s="85"/>
      <c r="L19" s="110"/>
      <c r="M19" s="86">
        <f t="shared" si="4"/>
        <v>0</v>
      </c>
      <c r="N19" s="86">
        <f t="shared" si="5"/>
        <v>0</v>
      </c>
      <c r="O19" s="66">
        <f t="shared" si="6"/>
        <v>0</v>
      </c>
      <c r="P19" s="87"/>
      <c r="Q19" s="88"/>
      <c r="R19" s="89" t="str">
        <f>IF(OR(P19="",Q19=""),"",VLOOKUP(CONCATENATE(P19," dienų darbo savaitė"),'Atostogų išmokų FN'!$A$7:$AH$8,Q19-16)/100)</f>
        <v/>
      </c>
      <c r="S19" s="90">
        <f t="shared" si="0"/>
        <v>0</v>
      </c>
      <c r="T19" s="91">
        <f t="shared" si="3"/>
        <v>0</v>
      </c>
      <c r="U19" s="91">
        <f t="shared" si="1"/>
        <v>0</v>
      </c>
      <c r="V19" s="93"/>
    </row>
    <row r="20" spans="2:22" x14ac:dyDescent="0.25">
      <c r="B20" s="114">
        <f t="shared" si="2"/>
        <v>8</v>
      </c>
      <c r="C20" s="83"/>
      <c r="D20" s="83"/>
      <c r="F20" s="84"/>
      <c r="G20" s="84"/>
      <c r="H20" s="83"/>
      <c r="I20" s="85"/>
      <c r="J20" s="85"/>
      <c r="K20" s="85"/>
      <c r="L20" s="110"/>
      <c r="M20" s="86">
        <f t="shared" si="4"/>
        <v>0</v>
      </c>
      <c r="N20" s="86">
        <f t="shared" si="5"/>
        <v>0</v>
      </c>
      <c r="O20" s="66">
        <f t="shared" si="6"/>
        <v>0</v>
      </c>
      <c r="P20" s="87"/>
      <c r="Q20" s="88"/>
      <c r="R20" s="89" t="str">
        <f>IF(OR(P20="",Q20=""),"",VLOOKUP(CONCATENATE(P20," dienų darbo savaitė"),'Atostogų išmokų FN'!$A$7:$AH$8,Q20-16)/100)</f>
        <v/>
      </c>
      <c r="S20" s="90">
        <f t="shared" si="0"/>
        <v>0</v>
      </c>
      <c r="T20" s="91">
        <f t="shared" si="3"/>
        <v>0</v>
      </c>
      <c r="U20" s="91">
        <f t="shared" si="1"/>
        <v>0</v>
      </c>
      <c r="V20" s="93"/>
    </row>
    <row r="21" spans="2:22" x14ac:dyDescent="0.25">
      <c r="B21" s="114">
        <f t="shared" si="2"/>
        <v>9</v>
      </c>
      <c r="C21" s="83"/>
      <c r="D21" s="83"/>
      <c r="E21" s="84"/>
      <c r="F21" s="84"/>
      <c r="G21" s="84"/>
      <c r="H21" s="83"/>
      <c r="I21" s="85"/>
      <c r="J21" s="85"/>
      <c r="K21" s="85"/>
      <c r="L21" s="110"/>
      <c r="M21" s="86">
        <f t="shared" si="4"/>
        <v>0</v>
      </c>
      <c r="N21" s="86">
        <f t="shared" si="5"/>
        <v>0</v>
      </c>
      <c r="O21" s="66">
        <f t="shared" si="6"/>
        <v>0</v>
      </c>
      <c r="P21" s="87"/>
      <c r="Q21" s="88"/>
      <c r="R21" s="89" t="str">
        <f>IF(OR(P21="",Q21=""),"",VLOOKUP(CONCATENATE(P21," dienų darbo savaitė"),'Atostogų išmokų FN'!$A$7:$AH$8,Q21-16)/100)</f>
        <v/>
      </c>
      <c r="S21" s="90">
        <f t="shared" si="0"/>
        <v>0</v>
      </c>
      <c r="T21" s="91">
        <f t="shared" si="3"/>
        <v>0</v>
      </c>
      <c r="U21" s="91">
        <f t="shared" si="1"/>
        <v>0</v>
      </c>
      <c r="V21" s="93"/>
    </row>
    <row r="22" spans="2:22" x14ac:dyDescent="0.25">
      <c r="B22" s="114">
        <f t="shared" si="2"/>
        <v>10</v>
      </c>
      <c r="C22" s="83"/>
      <c r="D22" s="83"/>
      <c r="E22" s="84"/>
      <c r="F22" s="84"/>
      <c r="G22" s="84"/>
      <c r="H22" s="83"/>
      <c r="I22" s="85"/>
      <c r="J22" s="85"/>
      <c r="K22" s="85"/>
      <c r="L22" s="110"/>
      <c r="M22" s="86">
        <f t="shared" si="4"/>
        <v>0</v>
      </c>
      <c r="N22" s="86">
        <f t="shared" si="5"/>
        <v>0</v>
      </c>
      <c r="O22" s="66">
        <f t="shared" si="6"/>
        <v>0</v>
      </c>
      <c r="P22" s="87"/>
      <c r="Q22" s="88"/>
      <c r="R22" s="89" t="str">
        <f>IF(OR(P22="",Q22=""),"",VLOOKUP(CONCATENATE(P22," dienų darbo savaitė"),'Atostogų išmokų FN'!$A$7:$AH$8,Q22-16)/100)</f>
        <v/>
      </c>
      <c r="S22" s="90">
        <f t="shared" si="0"/>
        <v>0</v>
      </c>
      <c r="T22" s="91">
        <f t="shared" si="3"/>
        <v>0</v>
      </c>
      <c r="U22" s="91">
        <f t="shared" si="1"/>
        <v>0</v>
      </c>
      <c r="V22" s="93"/>
    </row>
    <row r="23" spans="2:22" x14ac:dyDescent="0.25">
      <c r="B23" s="94" t="s">
        <v>32</v>
      </c>
      <c r="C23" s="95"/>
      <c r="D23" s="95"/>
      <c r="E23" s="95"/>
      <c r="F23" s="95"/>
      <c r="G23" s="95"/>
      <c r="H23" s="96"/>
      <c r="I23" s="96">
        <f>SUBTOTAL(9,I13:I22)</f>
        <v>54</v>
      </c>
      <c r="J23" s="96">
        <f>SUBTOTAL(9,J13:J22)</f>
        <v>4284.96</v>
      </c>
      <c r="K23" s="96">
        <f>SUBTOTAL(9,K13:K22)</f>
        <v>669.6</v>
      </c>
      <c r="L23" s="96"/>
      <c r="M23" s="96">
        <f>SUBTOTAL(9,M13:M22)</f>
        <v>131.67700000000002</v>
      </c>
      <c r="N23" s="96">
        <f>SUBTOTAL(9,N13:N22)</f>
        <v>5086.24</v>
      </c>
      <c r="O23" s="47">
        <f>SUBTOTAL(9,O13:O22)</f>
        <v>5179.24</v>
      </c>
      <c r="P23" s="96"/>
      <c r="Q23" s="96"/>
      <c r="R23" s="96"/>
      <c r="S23" s="96">
        <f>SUBTOTAL(9,S13:S22)</f>
        <v>469.81</v>
      </c>
      <c r="T23" s="96"/>
      <c r="U23" s="96">
        <f>SUBTOTAL(9,U13:U22)</f>
        <v>308116.40000000002</v>
      </c>
      <c r="V23" s="96"/>
    </row>
    <row r="24" spans="2:22" ht="13.5" customHeight="1" x14ac:dyDescent="0.25">
      <c r="B24" s="97"/>
      <c r="C24" s="97"/>
      <c r="D24" s="97"/>
      <c r="E24" s="98"/>
      <c r="F24" s="98"/>
      <c r="G24" s="98"/>
      <c r="H24" s="98"/>
      <c r="I24" s="99"/>
      <c r="J24" s="97"/>
      <c r="K24" s="99"/>
      <c r="L24" s="97"/>
      <c r="M24" s="97"/>
      <c r="N24" s="97"/>
      <c r="O24" s="97"/>
      <c r="P24" s="99"/>
      <c r="Q24" s="98"/>
      <c r="R24" s="98"/>
      <c r="S24" s="98"/>
      <c r="T24" s="98"/>
      <c r="U24" s="98"/>
    </row>
    <row r="25" spans="2:22" ht="19.5" customHeight="1" x14ac:dyDescent="0.25">
      <c r="B25" s="100" t="s">
        <v>88</v>
      </c>
      <c r="C25" s="97"/>
      <c r="D25" s="97"/>
      <c r="E25" s="98"/>
      <c r="F25" s="98"/>
      <c r="G25" s="98"/>
      <c r="H25" s="98"/>
      <c r="I25" s="99"/>
      <c r="J25" s="97"/>
      <c r="K25" s="99"/>
      <c r="L25" s="97"/>
      <c r="M25" s="97"/>
      <c r="N25" s="97"/>
      <c r="O25" s="97"/>
      <c r="P25" s="99"/>
      <c r="Q25" s="98"/>
      <c r="R25" s="98"/>
      <c r="S25" s="98"/>
      <c r="T25" s="98"/>
      <c r="U25" s="98"/>
    </row>
    <row r="26" spans="2:22" ht="19.5" customHeight="1" x14ac:dyDescent="0.25">
      <c r="B26" s="100" t="s">
        <v>34</v>
      </c>
      <c r="C26" s="97"/>
      <c r="D26" s="97"/>
      <c r="E26" s="98"/>
      <c r="F26" s="98"/>
      <c r="G26" s="98"/>
      <c r="H26" s="98"/>
      <c r="I26" s="99"/>
      <c r="J26" s="97"/>
      <c r="K26" s="99"/>
      <c r="L26" s="97"/>
      <c r="M26" s="97"/>
      <c r="N26" s="97"/>
      <c r="O26" s="97"/>
      <c r="P26" s="99"/>
      <c r="Q26" s="98"/>
      <c r="R26" s="98"/>
      <c r="S26" s="98"/>
      <c r="T26" s="98"/>
      <c r="U26" s="98"/>
    </row>
    <row r="27" spans="2:22" ht="18.75" customHeight="1" x14ac:dyDescent="0.25">
      <c r="B27" s="100" t="s">
        <v>35</v>
      </c>
      <c r="C27" s="97"/>
      <c r="D27" s="97"/>
      <c r="E27" s="98"/>
      <c r="F27" s="98"/>
      <c r="G27" s="98"/>
      <c r="H27" s="98"/>
      <c r="I27" s="99"/>
      <c r="J27" s="97"/>
      <c r="K27" s="99"/>
      <c r="L27" s="97"/>
      <c r="M27" s="97"/>
      <c r="N27" s="97"/>
      <c r="O27" s="97"/>
      <c r="P27" s="99"/>
      <c r="Q27" s="98"/>
      <c r="R27" s="98"/>
      <c r="S27" s="98"/>
      <c r="T27" s="98"/>
      <c r="U27" s="98"/>
    </row>
    <row r="28" spans="2:22" ht="14.4" customHeight="1" x14ac:dyDescent="0.25">
      <c r="B28" s="190" t="s">
        <v>36</v>
      </c>
      <c r="C28" s="190"/>
      <c r="D28" s="190"/>
      <c r="E28" s="190"/>
      <c r="F28" s="190"/>
      <c r="G28" s="190"/>
      <c r="H28" s="98"/>
      <c r="I28" s="99"/>
      <c r="J28" s="97"/>
      <c r="K28" s="99"/>
      <c r="L28" s="97"/>
      <c r="M28" s="97"/>
      <c r="N28" s="97"/>
      <c r="O28" s="97"/>
      <c r="P28" s="99"/>
      <c r="Q28" s="98"/>
      <c r="R28" s="98"/>
      <c r="S28" s="98"/>
      <c r="T28" s="98"/>
      <c r="U28" s="98"/>
    </row>
    <row r="29" spans="2:22" ht="33" customHeight="1" x14ac:dyDescent="0.25">
      <c r="B29" s="184" t="s">
        <v>37</v>
      </c>
      <c r="C29" s="184"/>
      <c r="D29" s="184"/>
      <c r="E29" s="184"/>
      <c r="F29" s="184"/>
      <c r="G29" s="184"/>
      <c r="H29" s="184"/>
      <c r="I29" s="184"/>
      <c r="J29" s="184"/>
      <c r="K29" s="184"/>
      <c r="L29" s="184"/>
      <c r="M29" s="184"/>
      <c r="N29" s="184"/>
      <c r="O29" s="184"/>
      <c r="P29" s="184"/>
      <c r="Q29" s="184"/>
      <c r="R29" s="184"/>
      <c r="S29" s="98"/>
      <c r="T29" s="98"/>
      <c r="U29" s="98"/>
    </row>
    <row r="30" spans="2:22" ht="16.5" customHeight="1" x14ac:dyDescent="0.25">
      <c r="B30" s="195" t="s">
        <v>38</v>
      </c>
      <c r="C30" s="184"/>
      <c r="D30" s="184"/>
      <c r="E30" s="184"/>
      <c r="F30" s="184"/>
      <c r="G30" s="184"/>
      <c r="H30" s="184"/>
      <c r="I30" s="184"/>
      <c r="J30" s="184"/>
      <c r="K30" s="184"/>
      <c r="L30" s="184"/>
      <c r="M30" s="184"/>
      <c r="N30" s="184"/>
      <c r="O30" s="184"/>
      <c r="P30" s="184"/>
      <c r="Q30" s="184"/>
      <c r="R30" s="184"/>
      <c r="S30" s="98"/>
      <c r="T30" s="98"/>
      <c r="U30" s="98"/>
    </row>
    <row r="31" spans="2:22" s="101" customFormat="1" ht="17.25" customHeight="1" x14ac:dyDescent="0.25">
      <c r="B31" s="184" t="s">
        <v>39</v>
      </c>
      <c r="C31" s="184"/>
      <c r="D31" s="184"/>
      <c r="E31" s="184"/>
      <c r="F31" s="184"/>
      <c r="G31" s="184"/>
      <c r="H31" s="184"/>
      <c r="I31" s="184"/>
      <c r="J31" s="184"/>
      <c r="K31" s="184"/>
      <c r="L31" s="184"/>
      <c r="M31" s="184"/>
      <c r="N31" s="184"/>
      <c r="O31" s="184"/>
      <c r="P31" s="184"/>
      <c r="Q31" s="184"/>
      <c r="R31" s="184"/>
      <c r="S31" s="102"/>
      <c r="T31" s="102"/>
      <c r="U31" s="102"/>
    </row>
    <row r="32" spans="2:22" x14ac:dyDescent="0.25">
      <c r="B32" s="189"/>
      <c r="C32" s="189"/>
      <c r="D32" s="189"/>
      <c r="E32" s="189"/>
      <c r="F32" s="189"/>
      <c r="G32" s="189"/>
      <c r="H32" s="189"/>
      <c r="I32" s="189"/>
      <c r="J32" s="189"/>
      <c r="K32" s="189"/>
      <c r="L32" s="189"/>
      <c r="M32" s="189"/>
      <c r="N32" s="189"/>
      <c r="O32" s="189"/>
      <c r="P32" s="189"/>
      <c r="Q32" s="189"/>
      <c r="R32" s="189"/>
    </row>
    <row r="33" spans="2:256" s="103" customFormat="1" ht="15.9" customHeight="1" x14ac:dyDescent="0.3">
      <c r="B33" s="184" t="s">
        <v>41</v>
      </c>
      <c r="C33" s="184"/>
      <c r="D33" s="184"/>
      <c r="E33" s="184"/>
      <c r="F33" s="184"/>
      <c r="G33" s="184"/>
      <c r="H33" s="184"/>
      <c r="I33" s="184"/>
      <c r="J33" s="184"/>
      <c r="K33" s="184"/>
      <c r="L33" s="184"/>
      <c r="M33" s="184"/>
      <c r="N33" s="184"/>
      <c r="O33" s="184"/>
      <c r="P33" s="184"/>
      <c r="Q33" s="184"/>
      <c r="R33" s="184"/>
      <c r="S33" s="104"/>
      <c r="T33" s="104"/>
      <c r="U33" s="104"/>
      <c r="V33" s="104"/>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c r="GB33" s="68"/>
      <c r="GC33" s="68"/>
      <c r="GD33" s="68"/>
      <c r="GE33" s="68"/>
      <c r="GF33" s="68"/>
      <c r="GG33" s="68"/>
      <c r="GH33" s="68"/>
      <c r="GI33" s="68"/>
      <c r="GJ33" s="68"/>
      <c r="GK33" s="68"/>
      <c r="GL33" s="68"/>
      <c r="GM33" s="68"/>
      <c r="GN33" s="68"/>
      <c r="GO33" s="68"/>
      <c r="GP33" s="68"/>
      <c r="GQ33" s="68"/>
      <c r="GR33" s="68"/>
      <c r="GS33" s="68"/>
      <c r="GT33" s="68"/>
      <c r="GU33" s="68"/>
      <c r="GV33" s="68"/>
      <c r="GW33" s="68"/>
      <c r="GX33" s="68"/>
      <c r="GY33" s="68"/>
      <c r="GZ33" s="68"/>
      <c r="HA33" s="68"/>
      <c r="HB33" s="68"/>
      <c r="HC33" s="68"/>
      <c r="HD33" s="68"/>
      <c r="HE33" s="68"/>
      <c r="HF33" s="68"/>
      <c r="HG33" s="68"/>
      <c r="HH33" s="68"/>
      <c r="HI33" s="68"/>
      <c r="HJ33" s="68"/>
      <c r="HK33" s="68"/>
      <c r="HL33" s="68"/>
      <c r="HM33" s="68"/>
      <c r="HN33" s="68"/>
      <c r="HO33" s="68"/>
      <c r="HP33" s="68"/>
      <c r="HQ33" s="68"/>
      <c r="HR33" s="68"/>
      <c r="HS33" s="68"/>
      <c r="HT33" s="68"/>
      <c r="HU33" s="68"/>
      <c r="HV33" s="68"/>
      <c r="HW33" s="68"/>
      <c r="HX33" s="68"/>
      <c r="HY33" s="68"/>
      <c r="HZ33" s="68"/>
      <c r="IA33" s="68"/>
      <c r="IB33" s="68"/>
      <c r="IC33" s="68"/>
      <c r="ID33" s="68"/>
      <c r="IE33" s="68"/>
      <c r="IF33" s="68"/>
      <c r="IG33" s="68"/>
      <c r="IH33" s="68"/>
      <c r="II33" s="68"/>
      <c r="IJ33" s="68"/>
      <c r="IK33" s="68"/>
      <c r="IL33" s="68"/>
      <c r="IM33" s="68"/>
      <c r="IN33" s="68"/>
      <c r="IO33" s="68"/>
      <c r="IP33" s="68"/>
      <c r="IQ33" s="68"/>
      <c r="IR33" s="68"/>
      <c r="IS33" s="68"/>
      <c r="IT33" s="68"/>
      <c r="IU33" s="68"/>
      <c r="IV33" s="68"/>
    </row>
    <row r="34" spans="2:256" x14ac:dyDescent="0.25">
      <c r="B34" s="189"/>
      <c r="C34" s="189"/>
      <c r="D34" s="189"/>
      <c r="E34" s="189"/>
      <c r="F34" s="189"/>
      <c r="G34" s="189"/>
      <c r="H34" s="189"/>
      <c r="I34" s="189"/>
      <c r="J34" s="189"/>
      <c r="K34" s="189"/>
      <c r="L34" s="189"/>
      <c r="M34" s="189"/>
      <c r="N34" s="189"/>
      <c r="O34" s="189"/>
      <c r="P34" s="189"/>
    </row>
    <row r="36" spans="2:256" x14ac:dyDescent="0.25">
      <c r="E36" s="189"/>
      <c r="F36" s="189"/>
      <c r="G36" s="189"/>
      <c r="H36" s="189"/>
      <c r="I36" s="189"/>
      <c r="O36" s="189"/>
      <c r="P36" s="189"/>
    </row>
    <row r="37" spans="2:256" ht="13.8" x14ac:dyDescent="0.25">
      <c r="B37" s="105"/>
      <c r="C37" s="105"/>
      <c r="D37" s="105"/>
    </row>
    <row r="38" spans="2:256" ht="13.8" x14ac:dyDescent="0.25">
      <c r="B38" s="105"/>
      <c r="C38" s="105"/>
      <c r="D38" s="105"/>
    </row>
    <row r="40" spans="2:256" ht="12.75" customHeight="1" x14ac:dyDescent="0.25">
      <c r="E40" s="106"/>
      <c r="F40" s="106"/>
      <c r="G40" s="106"/>
      <c r="H40" s="106"/>
      <c r="I40" s="106"/>
      <c r="J40" s="106"/>
    </row>
    <row r="44" spans="2:256" x14ac:dyDescent="0.25">
      <c r="Q44" s="68" t="s">
        <v>44</v>
      </c>
    </row>
  </sheetData>
  <autoFilter ref="B12:V22" xr:uid="{DF318965-8A0F-4AC8-9117-67D93D066380}"/>
  <dataConsolidate/>
  <mergeCells count="37">
    <mergeCell ref="B1:L1"/>
    <mergeCell ref="B30:R30"/>
    <mergeCell ref="K9:K11"/>
    <mergeCell ref="L9:L11"/>
    <mergeCell ref="M9:M11"/>
    <mergeCell ref="D9:D11"/>
    <mergeCell ref="N9:N11"/>
    <mergeCell ref="E9:E11"/>
    <mergeCell ref="B29:R29"/>
    <mergeCell ref="J9:J11"/>
    <mergeCell ref="B3:O3"/>
    <mergeCell ref="B4:G4"/>
    <mergeCell ref="Q9:Q11"/>
    <mergeCell ref="B6:O6"/>
    <mergeCell ref="B9:B11"/>
    <mergeCell ref="O9:O11"/>
    <mergeCell ref="B7:G7"/>
    <mergeCell ref="H4:L4"/>
    <mergeCell ref="G9:G11"/>
    <mergeCell ref="H9:H11"/>
    <mergeCell ref="I9:I11"/>
    <mergeCell ref="B31:R31"/>
    <mergeCell ref="F2:J2"/>
    <mergeCell ref="V9:V11"/>
    <mergeCell ref="E36:I36"/>
    <mergeCell ref="O36:P36"/>
    <mergeCell ref="P9:P11"/>
    <mergeCell ref="U9:U11"/>
    <mergeCell ref="F9:F11"/>
    <mergeCell ref="R9:R11"/>
    <mergeCell ref="S9:S11"/>
    <mergeCell ref="B33:R33"/>
    <mergeCell ref="B34:P34"/>
    <mergeCell ref="B32:R32"/>
    <mergeCell ref="B28:G28"/>
    <mergeCell ref="T9:T11"/>
    <mergeCell ref="C9:C11"/>
  </mergeCells>
  <phoneticPr fontId="22" type="noConversion"/>
  <dataValidations count="3">
    <dataValidation type="list" allowBlank="1" showInputMessage="1" showErrorMessage="1" sqref="WVG983054 I65550 IU65550 SQ65550 ACM65550 AMI65550 AWE65550 BGA65550 BPW65550 BZS65550 CJO65550 CTK65550 DDG65550 DNC65550 DWY65550 EGU65550 EQQ65550 FAM65550 FKI65550 FUE65550 GEA65550 GNW65550 GXS65550 HHO65550 HRK65550 IBG65550 ILC65550 IUY65550 JEU65550 JOQ65550 JYM65550 KII65550 KSE65550 LCA65550 LLW65550 LVS65550 MFO65550 MPK65550 MZG65550 NJC65550 NSY65550 OCU65550 OMQ65550 OWM65550 PGI65550 PQE65550 QAA65550 QJW65550 QTS65550 RDO65550 RNK65550 RXG65550 SHC65550 SQY65550 TAU65550 TKQ65550 TUM65550 UEI65550 UOE65550 UYA65550 VHW65550 VRS65550 WBO65550 WLK65550 WVG65550 I131086 IU131086 SQ131086 ACM131086 AMI131086 AWE131086 BGA131086 BPW131086 BZS131086 CJO131086 CTK131086 DDG131086 DNC131086 DWY131086 EGU131086 EQQ131086 FAM131086 FKI131086 FUE131086 GEA131086 GNW131086 GXS131086 HHO131086 HRK131086 IBG131086 ILC131086 IUY131086 JEU131086 JOQ131086 JYM131086 KII131086 KSE131086 LCA131086 LLW131086 LVS131086 MFO131086 MPK131086 MZG131086 NJC131086 NSY131086 OCU131086 OMQ131086 OWM131086 PGI131086 PQE131086 QAA131086 QJW131086 QTS131086 RDO131086 RNK131086 RXG131086 SHC131086 SQY131086 TAU131086 TKQ131086 TUM131086 UEI131086 UOE131086 UYA131086 VHW131086 VRS131086 WBO131086 WLK131086 WVG131086 I196622 IU196622 SQ196622 ACM196622 AMI196622 AWE196622 BGA196622 BPW196622 BZS196622 CJO196622 CTK196622 DDG196622 DNC196622 DWY196622 EGU196622 EQQ196622 FAM196622 FKI196622 FUE196622 GEA196622 GNW196622 GXS196622 HHO196622 HRK196622 IBG196622 ILC196622 IUY196622 JEU196622 JOQ196622 JYM196622 KII196622 KSE196622 LCA196622 LLW196622 LVS196622 MFO196622 MPK196622 MZG196622 NJC196622 NSY196622 OCU196622 OMQ196622 OWM196622 PGI196622 PQE196622 QAA196622 QJW196622 QTS196622 RDO196622 RNK196622 RXG196622 SHC196622 SQY196622 TAU196622 TKQ196622 TUM196622 UEI196622 UOE196622 UYA196622 VHW196622 VRS196622 WBO196622 WLK196622 WVG196622 I262158 IU262158 SQ262158 ACM262158 AMI262158 AWE262158 BGA262158 BPW262158 BZS262158 CJO262158 CTK262158 DDG262158 DNC262158 DWY262158 EGU262158 EQQ262158 FAM262158 FKI262158 FUE262158 GEA262158 GNW262158 GXS262158 HHO262158 HRK262158 IBG262158 ILC262158 IUY262158 JEU262158 JOQ262158 JYM262158 KII262158 KSE262158 LCA262158 LLW262158 LVS262158 MFO262158 MPK262158 MZG262158 NJC262158 NSY262158 OCU262158 OMQ262158 OWM262158 PGI262158 PQE262158 QAA262158 QJW262158 QTS262158 RDO262158 RNK262158 RXG262158 SHC262158 SQY262158 TAU262158 TKQ262158 TUM262158 UEI262158 UOE262158 UYA262158 VHW262158 VRS262158 WBO262158 WLK262158 WVG262158 I327694 IU327694 SQ327694 ACM327694 AMI327694 AWE327694 BGA327694 BPW327694 BZS327694 CJO327694 CTK327694 DDG327694 DNC327694 DWY327694 EGU327694 EQQ327694 FAM327694 FKI327694 FUE327694 GEA327694 GNW327694 GXS327694 HHO327694 HRK327694 IBG327694 ILC327694 IUY327694 JEU327694 JOQ327694 JYM327694 KII327694 KSE327694 LCA327694 LLW327694 LVS327694 MFO327694 MPK327694 MZG327694 NJC327694 NSY327694 OCU327694 OMQ327694 OWM327694 PGI327694 PQE327694 QAA327694 QJW327694 QTS327694 RDO327694 RNK327694 RXG327694 SHC327694 SQY327694 TAU327694 TKQ327694 TUM327694 UEI327694 UOE327694 UYA327694 VHW327694 VRS327694 WBO327694 WLK327694 WVG327694 I393230 IU393230 SQ393230 ACM393230 AMI393230 AWE393230 BGA393230 BPW393230 BZS393230 CJO393230 CTK393230 DDG393230 DNC393230 DWY393230 EGU393230 EQQ393230 FAM393230 FKI393230 FUE393230 GEA393230 GNW393230 GXS393230 HHO393230 HRK393230 IBG393230 ILC393230 IUY393230 JEU393230 JOQ393230 JYM393230 KII393230 KSE393230 LCA393230 LLW393230 LVS393230 MFO393230 MPK393230 MZG393230 NJC393230 NSY393230 OCU393230 OMQ393230 OWM393230 PGI393230 PQE393230 QAA393230 QJW393230 QTS393230 RDO393230 RNK393230 RXG393230 SHC393230 SQY393230 TAU393230 TKQ393230 TUM393230 UEI393230 UOE393230 UYA393230 VHW393230 VRS393230 WBO393230 WLK393230 WVG393230 I458766 IU458766 SQ458766 ACM458766 AMI458766 AWE458766 BGA458766 BPW458766 BZS458766 CJO458766 CTK458766 DDG458766 DNC458766 DWY458766 EGU458766 EQQ458766 FAM458766 FKI458766 FUE458766 GEA458766 GNW458766 GXS458766 HHO458766 HRK458766 IBG458766 ILC458766 IUY458766 JEU458766 JOQ458766 JYM458766 KII458766 KSE458766 LCA458766 LLW458766 LVS458766 MFO458766 MPK458766 MZG458766 NJC458766 NSY458766 OCU458766 OMQ458766 OWM458766 PGI458766 PQE458766 QAA458766 QJW458766 QTS458766 RDO458766 RNK458766 RXG458766 SHC458766 SQY458766 TAU458766 TKQ458766 TUM458766 UEI458766 UOE458766 UYA458766 VHW458766 VRS458766 WBO458766 WLK458766 WVG458766 I524302 IU524302 SQ524302 ACM524302 AMI524302 AWE524302 BGA524302 BPW524302 BZS524302 CJO524302 CTK524302 DDG524302 DNC524302 DWY524302 EGU524302 EQQ524302 FAM524302 FKI524302 FUE524302 GEA524302 GNW524302 GXS524302 HHO524302 HRK524302 IBG524302 ILC524302 IUY524302 JEU524302 JOQ524302 JYM524302 KII524302 KSE524302 LCA524302 LLW524302 LVS524302 MFO524302 MPK524302 MZG524302 NJC524302 NSY524302 OCU524302 OMQ524302 OWM524302 PGI524302 PQE524302 QAA524302 QJW524302 QTS524302 RDO524302 RNK524302 RXG524302 SHC524302 SQY524302 TAU524302 TKQ524302 TUM524302 UEI524302 UOE524302 UYA524302 VHW524302 VRS524302 WBO524302 WLK524302 WVG524302 I589838 IU589838 SQ589838 ACM589838 AMI589838 AWE589838 BGA589838 BPW589838 BZS589838 CJO589838 CTK589838 DDG589838 DNC589838 DWY589838 EGU589838 EQQ589838 FAM589838 FKI589838 FUE589838 GEA589838 GNW589838 GXS589838 HHO589838 HRK589838 IBG589838 ILC589838 IUY589838 JEU589838 JOQ589838 JYM589838 KII589838 KSE589838 LCA589838 LLW589838 LVS589838 MFO589838 MPK589838 MZG589838 NJC589838 NSY589838 OCU589838 OMQ589838 OWM589838 PGI589838 PQE589838 QAA589838 QJW589838 QTS589838 RDO589838 RNK589838 RXG589838 SHC589838 SQY589838 TAU589838 TKQ589838 TUM589838 UEI589838 UOE589838 UYA589838 VHW589838 VRS589838 WBO589838 WLK589838 WVG589838 I655374 IU655374 SQ655374 ACM655374 AMI655374 AWE655374 BGA655374 BPW655374 BZS655374 CJO655374 CTK655374 DDG655374 DNC655374 DWY655374 EGU655374 EQQ655374 FAM655374 FKI655374 FUE655374 GEA655374 GNW655374 GXS655374 HHO655374 HRK655374 IBG655374 ILC655374 IUY655374 JEU655374 JOQ655374 JYM655374 KII655374 KSE655374 LCA655374 LLW655374 LVS655374 MFO655374 MPK655374 MZG655374 NJC655374 NSY655374 OCU655374 OMQ655374 OWM655374 PGI655374 PQE655374 QAA655374 QJW655374 QTS655374 RDO655374 RNK655374 RXG655374 SHC655374 SQY655374 TAU655374 TKQ655374 TUM655374 UEI655374 UOE655374 UYA655374 VHW655374 VRS655374 WBO655374 WLK655374 WVG655374 I720910 IU720910 SQ720910 ACM720910 AMI720910 AWE720910 BGA720910 BPW720910 BZS720910 CJO720910 CTK720910 DDG720910 DNC720910 DWY720910 EGU720910 EQQ720910 FAM720910 FKI720910 FUE720910 GEA720910 GNW720910 GXS720910 HHO720910 HRK720910 IBG720910 ILC720910 IUY720910 JEU720910 JOQ720910 JYM720910 KII720910 KSE720910 LCA720910 LLW720910 LVS720910 MFO720910 MPK720910 MZG720910 NJC720910 NSY720910 OCU720910 OMQ720910 OWM720910 PGI720910 PQE720910 QAA720910 QJW720910 QTS720910 RDO720910 RNK720910 RXG720910 SHC720910 SQY720910 TAU720910 TKQ720910 TUM720910 UEI720910 UOE720910 UYA720910 VHW720910 VRS720910 WBO720910 WLK720910 WVG720910 I786446 IU786446 SQ786446 ACM786446 AMI786446 AWE786446 BGA786446 BPW786446 BZS786446 CJO786446 CTK786446 DDG786446 DNC786446 DWY786446 EGU786446 EQQ786446 FAM786446 FKI786446 FUE786446 GEA786446 GNW786446 GXS786446 HHO786446 HRK786446 IBG786446 ILC786446 IUY786446 JEU786446 JOQ786446 JYM786446 KII786446 KSE786446 LCA786446 LLW786446 LVS786446 MFO786446 MPK786446 MZG786446 NJC786446 NSY786446 OCU786446 OMQ786446 OWM786446 PGI786446 PQE786446 QAA786446 QJW786446 QTS786446 RDO786446 RNK786446 RXG786446 SHC786446 SQY786446 TAU786446 TKQ786446 TUM786446 UEI786446 UOE786446 UYA786446 VHW786446 VRS786446 WBO786446 WLK786446 WVG786446 I851982 IU851982 SQ851982 ACM851982 AMI851982 AWE851982 BGA851982 BPW851982 BZS851982 CJO851982 CTK851982 DDG851982 DNC851982 DWY851982 EGU851982 EQQ851982 FAM851982 FKI851982 FUE851982 GEA851982 GNW851982 GXS851982 HHO851982 HRK851982 IBG851982 ILC851982 IUY851982 JEU851982 JOQ851982 JYM851982 KII851982 KSE851982 LCA851982 LLW851982 LVS851982 MFO851982 MPK851982 MZG851982 NJC851982 NSY851982 OCU851982 OMQ851982 OWM851982 PGI851982 PQE851982 QAA851982 QJW851982 QTS851982 RDO851982 RNK851982 RXG851982 SHC851982 SQY851982 TAU851982 TKQ851982 TUM851982 UEI851982 UOE851982 UYA851982 VHW851982 VRS851982 WBO851982 WLK851982 WVG851982 I917518 IU917518 SQ917518 ACM917518 AMI917518 AWE917518 BGA917518 BPW917518 BZS917518 CJO917518 CTK917518 DDG917518 DNC917518 DWY917518 EGU917518 EQQ917518 FAM917518 FKI917518 FUE917518 GEA917518 GNW917518 GXS917518 HHO917518 HRK917518 IBG917518 ILC917518 IUY917518 JEU917518 JOQ917518 JYM917518 KII917518 KSE917518 LCA917518 LLW917518 LVS917518 MFO917518 MPK917518 MZG917518 NJC917518 NSY917518 OCU917518 OMQ917518 OWM917518 PGI917518 PQE917518 QAA917518 QJW917518 QTS917518 RDO917518 RNK917518 RXG917518 SHC917518 SQY917518 TAU917518 TKQ917518 TUM917518 UEI917518 UOE917518 UYA917518 VHW917518 VRS917518 WBO917518 WLK917518 WVG917518 I983054 IU983054 SQ983054 ACM983054 AMI983054 AWE983054 BGA983054 BPW983054 BZS983054 CJO983054 CTK983054 DDG983054 DNC983054 DWY983054 EGU983054 EQQ983054 FAM983054 FKI983054 FUE983054 GEA983054 GNW983054 GXS983054 HHO983054 HRK983054 IBG983054 ILC983054 IUY983054 JEU983054 JOQ983054 JYM983054 KII983054 KSE983054 LCA983054 LLW983054 LVS983054 MFO983054 MPK983054 MZG983054 NJC983054 NSY983054 OCU983054 OMQ983054 OWM983054 PGI983054 PQE983054 QAA983054 QJW983054 QTS983054 RDO983054 RNK983054 RXG983054 SHC983054 SQY983054 TAU983054 TKQ983054 TUM983054 UEI983054 UOE983054 UYA983054 VHW983054 VRS983054 WBO983054 WLK983054" xr:uid="{BAD7BABE-E8A7-425D-90CB-9F32917407C2}">
      <formula1>Taip</formula1>
    </dataValidation>
    <dataValidation type="list" allowBlank="1" showInputMessage="1" showErrorMessage="1" sqref="G13:G22" xr:uid="{AE610BCF-E512-4E45-9549-EFC73643E173}">
      <formula1>"Terminuota, Neterminuota"</formula1>
    </dataValidation>
    <dataValidation type="list" allowBlank="1" showInputMessage="1" showErrorMessage="1" sqref="P13:P22" xr:uid="{D40FC83C-CFC7-4B38-89AA-4B7295421010}">
      <formula1>"5,6"</formula1>
    </dataValidation>
  </dataValidations>
  <hyperlinks>
    <hyperlink ref="B30" r:id="rId1" xr:uid="{F6F756AB-A80A-40B2-AFD2-473FA70E82E1}"/>
    <hyperlink ref="B32" r:id="rId2" display="https://www.e-tar.lt/portal/lt/legalAct/2d8b78b0e79411e68503b67e3b82e8bd/asr_x000a_" xr:uid="{F557A35D-339F-4713-A1E6-7CC258A7ABE9}"/>
    <hyperlink ref="B34" r:id="rId3" display="https://www.e-tar.lt/portal/lt/legalAct/57268900f6ef11e89fcaa4a4a9822176/asr" xr:uid="{10DA4A0B-5F8F-436C-A2CF-157AA7619727}"/>
    <hyperlink ref="B28" r:id="rId4" xr:uid="{754AF0FC-EA77-4EDD-BA0D-D5442BC8CF07}"/>
  </hyperlinks>
  <pageMargins left="0.23622047244094491" right="0.75" top="0.23622047244094491" bottom="0.27559055118110237" header="0.19685039370078741" footer="0.23622047244094491"/>
  <pageSetup paperSize="9" scale="42" fitToHeight="0" orientation="landscape" cellComments="asDisplayed" r:id="rId5"/>
  <headerFooter alignWithMargins="0"/>
  <ignoredErrors>
    <ignoredError sqref="B13:B22"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C05EA0A9-59A5-4502-A412-BC5CCA092743}">
          <x14:formula1>
            <xm:f>'Atostogų išmokų FN'!$D$6:$AH$6</xm:f>
          </x14:formula1>
          <xm:sqref>Q13:Q22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D1E2E-B222-4190-9D6E-28AA3B04304D}">
  <sheetPr codeName="Sheet6">
    <tabColor theme="3" tint="0.59999389629810485"/>
  </sheetPr>
  <dimension ref="A1:IY50"/>
  <sheetViews>
    <sheetView workbookViewId="0">
      <selection activeCell="B1" sqref="B1:K3"/>
    </sheetView>
  </sheetViews>
  <sheetFormatPr defaultRowHeight="13.2" x14ac:dyDescent="0.25"/>
  <cols>
    <col min="1" max="1" width="2" style="20" customWidth="1"/>
    <col min="2" max="2" width="8.42578125" style="20" customWidth="1"/>
    <col min="3" max="4" width="12.140625" style="20" customWidth="1"/>
    <col min="5" max="5" width="24.42578125" style="20" customWidth="1"/>
    <col min="6" max="6" width="19.140625" style="20" customWidth="1"/>
    <col min="7" max="7" width="16.7109375" style="20" customWidth="1"/>
    <col min="8" max="8" width="15.7109375" style="20" customWidth="1"/>
    <col min="9" max="9" width="22.85546875" style="20" customWidth="1"/>
    <col min="10" max="10" width="14.85546875" style="20" customWidth="1"/>
    <col min="11" max="11" width="18.140625" style="20" customWidth="1"/>
    <col min="12" max="12" width="17" style="20" customWidth="1"/>
    <col min="13" max="13" width="14.28515625" style="20" customWidth="1"/>
    <col min="14" max="14" width="16.42578125" style="20" customWidth="1"/>
    <col min="15" max="15" width="13.7109375" style="20" hidden="1" customWidth="1"/>
    <col min="16" max="16" width="16.7109375" style="20" hidden="1" customWidth="1"/>
    <col min="17" max="18" width="16.7109375" style="20" customWidth="1"/>
    <col min="19" max="19" width="14.42578125" style="20" customWidth="1"/>
    <col min="20" max="20" width="14.28515625" style="20" customWidth="1"/>
    <col min="21" max="21" width="16.140625" style="20" customWidth="1"/>
    <col min="22" max="23" width="18.42578125" style="20" customWidth="1"/>
    <col min="24" max="24" width="21.42578125" style="20" customWidth="1"/>
    <col min="25" max="25" width="59.28515625" style="20" customWidth="1"/>
    <col min="26" max="26" width="9.28515625" style="20"/>
    <col min="27" max="27" width="20.7109375" style="20" customWidth="1"/>
    <col min="28" max="28" width="21.7109375" style="20" customWidth="1"/>
    <col min="29" max="254" width="9.28515625" style="20"/>
    <col min="255" max="255" width="12.140625" style="20" customWidth="1"/>
    <col min="256" max="256" width="30" style="20" customWidth="1"/>
    <col min="257" max="257" width="24.42578125" style="20" customWidth="1"/>
    <col min="258" max="258" width="17.140625" style="20" customWidth="1"/>
    <col min="259" max="259" width="15.28515625" style="20" customWidth="1"/>
    <col min="260" max="260" width="13.42578125" style="20" customWidth="1"/>
    <col min="261" max="262" width="12.7109375" style="20" customWidth="1"/>
    <col min="263" max="263" width="15" style="20" customWidth="1"/>
    <col min="264" max="264" width="16.7109375" style="20" customWidth="1"/>
    <col min="265" max="265" width="16.140625" style="20" customWidth="1"/>
    <col min="266" max="266" width="15.42578125" style="20" customWidth="1"/>
    <col min="267" max="267" width="15.7109375" style="20" customWidth="1"/>
    <col min="268" max="268" width="19.42578125" style="20" customWidth="1"/>
    <col min="269" max="269" width="15.7109375" style="20" customWidth="1"/>
    <col min="270" max="270" width="14.28515625" style="20" customWidth="1"/>
    <col min="271" max="271" width="15.7109375" style="20" customWidth="1"/>
    <col min="272" max="272" width="17.7109375" style="20" customWidth="1"/>
    <col min="273" max="273" width="19.7109375" style="20" customWidth="1"/>
    <col min="274" max="274" width="14.42578125" style="20" customWidth="1"/>
    <col min="275" max="510" width="9.28515625" style="20"/>
    <col min="511" max="511" width="12.140625" style="20" customWidth="1"/>
    <col min="512" max="512" width="30" style="20" customWidth="1"/>
    <col min="513" max="513" width="24.42578125" style="20" customWidth="1"/>
    <col min="514" max="514" width="17.140625" style="20" customWidth="1"/>
    <col min="515" max="515" width="15.28515625" style="20" customWidth="1"/>
    <col min="516" max="516" width="13.42578125" style="20" customWidth="1"/>
    <col min="517" max="518" width="12.7109375" style="20" customWidth="1"/>
    <col min="519" max="519" width="15" style="20" customWidth="1"/>
    <col min="520" max="520" width="16.7109375" style="20" customWidth="1"/>
    <col min="521" max="521" width="16.140625" style="20" customWidth="1"/>
    <col min="522" max="522" width="15.42578125" style="20" customWidth="1"/>
    <col min="523" max="523" width="15.7109375" style="20" customWidth="1"/>
    <col min="524" max="524" width="19.42578125" style="20" customWidth="1"/>
    <col min="525" max="525" width="15.7109375" style="20" customWidth="1"/>
    <col min="526" max="526" width="14.28515625" style="20" customWidth="1"/>
    <col min="527" max="527" width="15.7109375" style="20" customWidth="1"/>
    <col min="528" max="528" width="17.7109375" style="20" customWidth="1"/>
    <col min="529" max="529" width="19.7109375" style="20" customWidth="1"/>
    <col min="530" max="530" width="14.42578125" style="20" customWidth="1"/>
    <col min="531" max="766" width="9.28515625" style="20"/>
    <col min="767" max="767" width="12.140625" style="20" customWidth="1"/>
    <col min="768" max="768" width="30" style="20" customWidth="1"/>
    <col min="769" max="769" width="24.42578125" style="20" customWidth="1"/>
    <col min="770" max="770" width="17.140625" style="20" customWidth="1"/>
    <col min="771" max="771" width="15.28515625" style="20" customWidth="1"/>
    <col min="772" max="772" width="13.42578125" style="20" customWidth="1"/>
    <col min="773" max="774" width="12.7109375" style="20" customWidth="1"/>
    <col min="775" max="775" width="15" style="20" customWidth="1"/>
    <col min="776" max="776" width="16.7109375" style="20" customWidth="1"/>
    <col min="777" max="777" width="16.140625" style="20" customWidth="1"/>
    <col min="778" max="778" width="15.42578125" style="20" customWidth="1"/>
    <col min="779" max="779" width="15.7109375" style="20" customWidth="1"/>
    <col min="780" max="780" width="19.42578125" style="20" customWidth="1"/>
    <col min="781" max="781" width="15.7109375" style="20" customWidth="1"/>
    <col min="782" max="782" width="14.28515625" style="20" customWidth="1"/>
    <col min="783" max="783" width="15.7109375" style="20" customWidth="1"/>
    <col min="784" max="784" width="17.7109375" style="20" customWidth="1"/>
    <col min="785" max="785" width="19.7109375" style="20" customWidth="1"/>
    <col min="786" max="786" width="14.42578125" style="20" customWidth="1"/>
    <col min="787" max="1022" width="9.28515625" style="20"/>
    <col min="1023" max="1023" width="12.140625" style="20" customWidth="1"/>
    <col min="1024" max="1024" width="30" style="20" customWidth="1"/>
    <col min="1025" max="1025" width="24.42578125" style="20" customWidth="1"/>
    <col min="1026" max="1026" width="17.140625" style="20" customWidth="1"/>
    <col min="1027" max="1027" width="15.28515625" style="20" customWidth="1"/>
    <col min="1028" max="1028" width="13.42578125" style="20" customWidth="1"/>
    <col min="1029" max="1030" width="12.7109375" style="20" customWidth="1"/>
    <col min="1031" max="1031" width="15" style="20" customWidth="1"/>
    <col min="1032" max="1032" width="16.7109375" style="20" customWidth="1"/>
    <col min="1033" max="1033" width="16.140625" style="20" customWidth="1"/>
    <col min="1034" max="1034" width="15.42578125" style="20" customWidth="1"/>
    <col min="1035" max="1035" width="15.7109375" style="20" customWidth="1"/>
    <col min="1036" max="1036" width="19.42578125" style="20" customWidth="1"/>
    <col min="1037" max="1037" width="15.7109375" style="20" customWidth="1"/>
    <col min="1038" max="1038" width="14.28515625" style="20" customWidth="1"/>
    <col min="1039" max="1039" width="15.7109375" style="20" customWidth="1"/>
    <col min="1040" max="1040" width="17.7109375" style="20" customWidth="1"/>
    <col min="1041" max="1041" width="19.7109375" style="20" customWidth="1"/>
    <col min="1042" max="1042" width="14.42578125" style="20" customWidth="1"/>
    <col min="1043" max="1278" width="9.28515625" style="20"/>
    <col min="1279" max="1279" width="12.140625" style="20" customWidth="1"/>
    <col min="1280" max="1280" width="30" style="20" customWidth="1"/>
    <col min="1281" max="1281" width="24.42578125" style="20" customWidth="1"/>
    <col min="1282" max="1282" width="17.140625" style="20" customWidth="1"/>
    <col min="1283" max="1283" width="15.28515625" style="20" customWidth="1"/>
    <col min="1284" max="1284" width="13.42578125" style="20" customWidth="1"/>
    <col min="1285" max="1286" width="12.7109375" style="20" customWidth="1"/>
    <col min="1287" max="1287" width="15" style="20" customWidth="1"/>
    <col min="1288" max="1288" width="16.7109375" style="20" customWidth="1"/>
    <col min="1289" max="1289" width="16.140625" style="20" customWidth="1"/>
    <col min="1290" max="1290" width="15.42578125" style="20" customWidth="1"/>
    <col min="1291" max="1291" width="15.7109375" style="20" customWidth="1"/>
    <col min="1292" max="1292" width="19.42578125" style="20" customWidth="1"/>
    <col min="1293" max="1293" width="15.7109375" style="20" customWidth="1"/>
    <col min="1294" max="1294" width="14.28515625" style="20" customWidth="1"/>
    <col min="1295" max="1295" width="15.7109375" style="20" customWidth="1"/>
    <col min="1296" max="1296" width="17.7109375" style="20" customWidth="1"/>
    <col min="1297" max="1297" width="19.7109375" style="20" customWidth="1"/>
    <col min="1298" max="1298" width="14.42578125" style="20" customWidth="1"/>
    <col min="1299" max="1534" width="9.28515625" style="20"/>
    <col min="1535" max="1535" width="12.140625" style="20" customWidth="1"/>
    <col min="1536" max="1536" width="30" style="20" customWidth="1"/>
    <col min="1537" max="1537" width="24.42578125" style="20" customWidth="1"/>
    <col min="1538" max="1538" width="17.140625" style="20" customWidth="1"/>
    <col min="1539" max="1539" width="15.28515625" style="20" customWidth="1"/>
    <col min="1540" max="1540" width="13.42578125" style="20" customWidth="1"/>
    <col min="1541" max="1542" width="12.7109375" style="20" customWidth="1"/>
    <col min="1543" max="1543" width="15" style="20" customWidth="1"/>
    <col min="1544" max="1544" width="16.7109375" style="20" customWidth="1"/>
    <col min="1545" max="1545" width="16.140625" style="20" customWidth="1"/>
    <col min="1546" max="1546" width="15.42578125" style="20" customWidth="1"/>
    <col min="1547" max="1547" width="15.7109375" style="20" customWidth="1"/>
    <col min="1548" max="1548" width="19.42578125" style="20" customWidth="1"/>
    <col min="1549" max="1549" width="15.7109375" style="20" customWidth="1"/>
    <col min="1550" max="1550" width="14.28515625" style="20" customWidth="1"/>
    <col min="1551" max="1551" width="15.7109375" style="20" customWidth="1"/>
    <col min="1552" max="1552" width="17.7109375" style="20" customWidth="1"/>
    <col min="1553" max="1553" width="19.7109375" style="20" customWidth="1"/>
    <col min="1554" max="1554" width="14.42578125" style="20" customWidth="1"/>
    <col min="1555" max="1790" width="9.28515625" style="20"/>
    <col min="1791" max="1791" width="12.140625" style="20" customWidth="1"/>
    <col min="1792" max="1792" width="30" style="20" customWidth="1"/>
    <col min="1793" max="1793" width="24.42578125" style="20" customWidth="1"/>
    <col min="1794" max="1794" width="17.140625" style="20" customWidth="1"/>
    <col min="1795" max="1795" width="15.28515625" style="20" customWidth="1"/>
    <col min="1796" max="1796" width="13.42578125" style="20" customWidth="1"/>
    <col min="1797" max="1798" width="12.7109375" style="20" customWidth="1"/>
    <col min="1799" max="1799" width="15" style="20" customWidth="1"/>
    <col min="1800" max="1800" width="16.7109375" style="20" customWidth="1"/>
    <col min="1801" max="1801" width="16.140625" style="20" customWidth="1"/>
    <col min="1802" max="1802" width="15.42578125" style="20" customWidth="1"/>
    <col min="1803" max="1803" width="15.7109375" style="20" customWidth="1"/>
    <col min="1804" max="1804" width="19.42578125" style="20" customWidth="1"/>
    <col min="1805" max="1805" width="15.7109375" style="20" customWidth="1"/>
    <col min="1806" max="1806" width="14.28515625" style="20" customWidth="1"/>
    <col min="1807" max="1807" width="15.7109375" style="20" customWidth="1"/>
    <col min="1808" max="1808" width="17.7109375" style="20" customWidth="1"/>
    <col min="1809" max="1809" width="19.7109375" style="20" customWidth="1"/>
    <col min="1810" max="1810" width="14.42578125" style="20" customWidth="1"/>
    <col min="1811" max="2046" width="9.28515625" style="20"/>
    <col min="2047" max="2047" width="12.140625" style="20" customWidth="1"/>
    <col min="2048" max="2048" width="30" style="20" customWidth="1"/>
    <col min="2049" max="2049" width="24.42578125" style="20" customWidth="1"/>
    <col min="2050" max="2050" width="17.140625" style="20" customWidth="1"/>
    <col min="2051" max="2051" width="15.28515625" style="20" customWidth="1"/>
    <col min="2052" max="2052" width="13.42578125" style="20" customWidth="1"/>
    <col min="2053" max="2054" width="12.7109375" style="20" customWidth="1"/>
    <col min="2055" max="2055" width="15" style="20" customWidth="1"/>
    <col min="2056" max="2056" width="16.7109375" style="20" customWidth="1"/>
    <col min="2057" max="2057" width="16.140625" style="20" customWidth="1"/>
    <col min="2058" max="2058" width="15.42578125" style="20" customWidth="1"/>
    <col min="2059" max="2059" width="15.7109375" style="20" customWidth="1"/>
    <col min="2060" max="2060" width="19.42578125" style="20" customWidth="1"/>
    <col min="2061" max="2061" width="15.7109375" style="20" customWidth="1"/>
    <col min="2062" max="2062" width="14.28515625" style="20" customWidth="1"/>
    <col min="2063" max="2063" width="15.7109375" style="20" customWidth="1"/>
    <col min="2064" max="2064" width="17.7109375" style="20" customWidth="1"/>
    <col min="2065" max="2065" width="19.7109375" style="20" customWidth="1"/>
    <col min="2066" max="2066" width="14.42578125" style="20" customWidth="1"/>
    <col min="2067" max="2302" width="9.28515625" style="20"/>
    <col min="2303" max="2303" width="12.140625" style="20" customWidth="1"/>
    <col min="2304" max="2304" width="30" style="20" customWidth="1"/>
    <col min="2305" max="2305" width="24.42578125" style="20" customWidth="1"/>
    <col min="2306" max="2306" width="17.140625" style="20" customWidth="1"/>
    <col min="2307" max="2307" width="15.28515625" style="20" customWidth="1"/>
    <col min="2308" max="2308" width="13.42578125" style="20" customWidth="1"/>
    <col min="2309" max="2310" width="12.7109375" style="20" customWidth="1"/>
    <col min="2311" max="2311" width="15" style="20" customWidth="1"/>
    <col min="2312" max="2312" width="16.7109375" style="20" customWidth="1"/>
    <col min="2313" max="2313" width="16.140625" style="20" customWidth="1"/>
    <col min="2314" max="2314" width="15.42578125" style="20" customWidth="1"/>
    <col min="2315" max="2315" width="15.7109375" style="20" customWidth="1"/>
    <col min="2316" max="2316" width="19.42578125" style="20" customWidth="1"/>
    <col min="2317" max="2317" width="15.7109375" style="20" customWidth="1"/>
    <col min="2318" max="2318" width="14.28515625" style="20" customWidth="1"/>
    <col min="2319" max="2319" width="15.7109375" style="20" customWidth="1"/>
    <col min="2320" max="2320" width="17.7109375" style="20" customWidth="1"/>
    <col min="2321" max="2321" width="19.7109375" style="20" customWidth="1"/>
    <col min="2322" max="2322" width="14.42578125" style="20" customWidth="1"/>
    <col min="2323" max="2558" width="9.28515625" style="20"/>
    <col min="2559" max="2559" width="12.140625" style="20" customWidth="1"/>
    <col min="2560" max="2560" width="30" style="20" customWidth="1"/>
    <col min="2561" max="2561" width="24.42578125" style="20" customWidth="1"/>
    <col min="2562" max="2562" width="17.140625" style="20" customWidth="1"/>
    <col min="2563" max="2563" width="15.28515625" style="20" customWidth="1"/>
    <col min="2564" max="2564" width="13.42578125" style="20" customWidth="1"/>
    <col min="2565" max="2566" width="12.7109375" style="20" customWidth="1"/>
    <col min="2567" max="2567" width="15" style="20" customWidth="1"/>
    <col min="2568" max="2568" width="16.7109375" style="20" customWidth="1"/>
    <col min="2569" max="2569" width="16.140625" style="20" customWidth="1"/>
    <col min="2570" max="2570" width="15.42578125" style="20" customWidth="1"/>
    <col min="2571" max="2571" width="15.7109375" style="20" customWidth="1"/>
    <col min="2572" max="2572" width="19.42578125" style="20" customWidth="1"/>
    <col min="2573" max="2573" width="15.7109375" style="20" customWidth="1"/>
    <col min="2574" max="2574" width="14.28515625" style="20" customWidth="1"/>
    <col min="2575" max="2575" width="15.7109375" style="20" customWidth="1"/>
    <col min="2576" max="2576" width="17.7109375" style="20" customWidth="1"/>
    <col min="2577" max="2577" width="19.7109375" style="20" customWidth="1"/>
    <col min="2578" max="2578" width="14.42578125" style="20" customWidth="1"/>
    <col min="2579" max="2814" width="9.28515625" style="20"/>
    <col min="2815" max="2815" width="12.140625" style="20" customWidth="1"/>
    <col min="2816" max="2816" width="30" style="20" customWidth="1"/>
    <col min="2817" max="2817" width="24.42578125" style="20" customWidth="1"/>
    <col min="2818" max="2818" width="17.140625" style="20" customWidth="1"/>
    <col min="2819" max="2819" width="15.28515625" style="20" customWidth="1"/>
    <col min="2820" max="2820" width="13.42578125" style="20" customWidth="1"/>
    <col min="2821" max="2822" width="12.7109375" style="20" customWidth="1"/>
    <col min="2823" max="2823" width="15" style="20" customWidth="1"/>
    <col min="2824" max="2824" width="16.7109375" style="20" customWidth="1"/>
    <col min="2825" max="2825" width="16.140625" style="20" customWidth="1"/>
    <col min="2826" max="2826" width="15.42578125" style="20" customWidth="1"/>
    <col min="2827" max="2827" width="15.7109375" style="20" customWidth="1"/>
    <col min="2828" max="2828" width="19.42578125" style="20" customWidth="1"/>
    <col min="2829" max="2829" width="15.7109375" style="20" customWidth="1"/>
    <col min="2830" max="2830" width="14.28515625" style="20" customWidth="1"/>
    <col min="2831" max="2831" width="15.7109375" style="20" customWidth="1"/>
    <col min="2832" max="2832" width="17.7109375" style="20" customWidth="1"/>
    <col min="2833" max="2833" width="19.7109375" style="20" customWidth="1"/>
    <col min="2834" max="2834" width="14.42578125" style="20" customWidth="1"/>
    <col min="2835" max="3070" width="9.28515625" style="20"/>
    <col min="3071" max="3071" width="12.140625" style="20" customWidth="1"/>
    <col min="3072" max="3072" width="30" style="20" customWidth="1"/>
    <col min="3073" max="3073" width="24.42578125" style="20" customWidth="1"/>
    <col min="3074" max="3074" width="17.140625" style="20" customWidth="1"/>
    <col min="3075" max="3075" width="15.28515625" style="20" customWidth="1"/>
    <col min="3076" max="3076" width="13.42578125" style="20" customWidth="1"/>
    <col min="3077" max="3078" width="12.7109375" style="20" customWidth="1"/>
    <col min="3079" max="3079" width="15" style="20" customWidth="1"/>
    <col min="3080" max="3080" width="16.7109375" style="20" customWidth="1"/>
    <col min="3081" max="3081" width="16.140625" style="20" customWidth="1"/>
    <col min="3082" max="3082" width="15.42578125" style="20" customWidth="1"/>
    <col min="3083" max="3083" width="15.7109375" style="20" customWidth="1"/>
    <col min="3084" max="3084" width="19.42578125" style="20" customWidth="1"/>
    <col min="3085" max="3085" width="15.7109375" style="20" customWidth="1"/>
    <col min="3086" max="3086" width="14.28515625" style="20" customWidth="1"/>
    <col min="3087" max="3087" width="15.7109375" style="20" customWidth="1"/>
    <col min="3088" max="3088" width="17.7109375" style="20" customWidth="1"/>
    <col min="3089" max="3089" width="19.7109375" style="20" customWidth="1"/>
    <col min="3090" max="3090" width="14.42578125" style="20" customWidth="1"/>
    <col min="3091" max="3326" width="9.28515625" style="20"/>
    <col min="3327" max="3327" width="12.140625" style="20" customWidth="1"/>
    <col min="3328" max="3328" width="30" style="20" customWidth="1"/>
    <col min="3329" max="3329" width="24.42578125" style="20" customWidth="1"/>
    <col min="3330" max="3330" width="17.140625" style="20" customWidth="1"/>
    <col min="3331" max="3331" width="15.28515625" style="20" customWidth="1"/>
    <col min="3332" max="3332" width="13.42578125" style="20" customWidth="1"/>
    <col min="3333" max="3334" width="12.7109375" style="20" customWidth="1"/>
    <col min="3335" max="3335" width="15" style="20" customWidth="1"/>
    <col min="3336" max="3336" width="16.7109375" style="20" customWidth="1"/>
    <col min="3337" max="3337" width="16.140625" style="20" customWidth="1"/>
    <col min="3338" max="3338" width="15.42578125" style="20" customWidth="1"/>
    <col min="3339" max="3339" width="15.7109375" style="20" customWidth="1"/>
    <col min="3340" max="3340" width="19.42578125" style="20" customWidth="1"/>
    <col min="3341" max="3341" width="15.7109375" style="20" customWidth="1"/>
    <col min="3342" max="3342" width="14.28515625" style="20" customWidth="1"/>
    <col min="3343" max="3343" width="15.7109375" style="20" customWidth="1"/>
    <col min="3344" max="3344" width="17.7109375" style="20" customWidth="1"/>
    <col min="3345" max="3345" width="19.7109375" style="20" customWidth="1"/>
    <col min="3346" max="3346" width="14.42578125" style="20" customWidth="1"/>
    <col min="3347" max="3582" width="9.28515625" style="20"/>
    <col min="3583" max="3583" width="12.140625" style="20" customWidth="1"/>
    <col min="3584" max="3584" width="30" style="20" customWidth="1"/>
    <col min="3585" max="3585" width="24.42578125" style="20" customWidth="1"/>
    <col min="3586" max="3586" width="17.140625" style="20" customWidth="1"/>
    <col min="3587" max="3587" width="15.28515625" style="20" customWidth="1"/>
    <col min="3588" max="3588" width="13.42578125" style="20" customWidth="1"/>
    <col min="3589" max="3590" width="12.7109375" style="20" customWidth="1"/>
    <col min="3591" max="3591" width="15" style="20" customWidth="1"/>
    <col min="3592" max="3592" width="16.7109375" style="20" customWidth="1"/>
    <col min="3593" max="3593" width="16.140625" style="20" customWidth="1"/>
    <col min="3594" max="3594" width="15.42578125" style="20" customWidth="1"/>
    <col min="3595" max="3595" width="15.7109375" style="20" customWidth="1"/>
    <col min="3596" max="3596" width="19.42578125" style="20" customWidth="1"/>
    <col min="3597" max="3597" width="15.7109375" style="20" customWidth="1"/>
    <col min="3598" max="3598" width="14.28515625" style="20" customWidth="1"/>
    <col min="3599" max="3599" width="15.7109375" style="20" customWidth="1"/>
    <col min="3600" max="3600" width="17.7109375" style="20" customWidth="1"/>
    <col min="3601" max="3601" width="19.7109375" style="20" customWidth="1"/>
    <col min="3602" max="3602" width="14.42578125" style="20" customWidth="1"/>
    <col min="3603" max="3838" width="9.28515625" style="20"/>
    <col min="3839" max="3839" width="12.140625" style="20" customWidth="1"/>
    <col min="3840" max="3840" width="30" style="20" customWidth="1"/>
    <col min="3841" max="3841" width="24.42578125" style="20" customWidth="1"/>
    <col min="3842" max="3842" width="17.140625" style="20" customWidth="1"/>
    <col min="3843" max="3843" width="15.28515625" style="20" customWidth="1"/>
    <col min="3844" max="3844" width="13.42578125" style="20" customWidth="1"/>
    <col min="3845" max="3846" width="12.7109375" style="20" customWidth="1"/>
    <col min="3847" max="3847" width="15" style="20" customWidth="1"/>
    <col min="3848" max="3848" width="16.7109375" style="20" customWidth="1"/>
    <col min="3849" max="3849" width="16.140625" style="20" customWidth="1"/>
    <col min="3850" max="3850" width="15.42578125" style="20" customWidth="1"/>
    <col min="3851" max="3851" width="15.7109375" style="20" customWidth="1"/>
    <col min="3852" max="3852" width="19.42578125" style="20" customWidth="1"/>
    <col min="3853" max="3853" width="15.7109375" style="20" customWidth="1"/>
    <col min="3854" max="3854" width="14.28515625" style="20" customWidth="1"/>
    <col min="3855" max="3855" width="15.7109375" style="20" customWidth="1"/>
    <col min="3856" max="3856" width="17.7109375" style="20" customWidth="1"/>
    <col min="3857" max="3857" width="19.7109375" style="20" customWidth="1"/>
    <col min="3858" max="3858" width="14.42578125" style="20" customWidth="1"/>
    <col min="3859" max="4094" width="9.28515625" style="20"/>
    <col min="4095" max="4095" width="12.140625" style="20" customWidth="1"/>
    <col min="4096" max="4096" width="30" style="20" customWidth="1"/>
    <col min="4097" max="4097" width="24.42578125" style="20" customWidth="1"/>
    <col min="4098" max="4098" width="17.140625" style="20" customWidth="1"/>
    <col min="4099" max="4099" width="15.28515625" style="20" customWidth="1"/>
    <col min="4100" max="4100" width="13.42578125" style="20" customWidth="1"/>
    <col min="4101" max="4102" width="12.7109375" style="20" customWidth="1"/>
    <col min="4103" max="4103" width="15" style="20" customWidth="1"/>
    <col min="4104" max="4104" width="16.7109375" style="20" customWidth="1"/>
    <col min="4105" max="4105" width="16.140625" style="20" customWidth="1"/>
    <col min="4106" max="4106" width="15.42578125" style="20" customWidth="1"/>
    <col min="4107" max="4107" width="15.7109375" style="20" customWidth="1"/>
    <col min="4108" max="4108" width="19.42578125" style="20" customWidth="1"/>
    <col min="4109" max="4109" width="15.7109375" style="20" customWidth="1"/>
    <col min="4110" max="4110" width="14.28515625" style="20" customWidth="1"/>
    <col min="4111" max="4111" width="15.7109375" style="20" customWidth="1"/>
    <col min="4112" max="4112" width="17.7109375" style="20" customWidth="1"/>
    <col min="4113" max="4113" width="19.7109375" style="20" customWidth="1"/>
    <col min="4114" max="4114" width="14.42578125" style="20" customWidth="1"/>
    <col min="4115" max="4350" width="9.28515625" style="20"/>
    <col min="4351" max="4351" width="12.140625" style="20" customWidth="1"/>
    <col min="4352" max="4352" width="30" style="20" customWidth="1"/>
    <col min="4353" max="4353" width="24.42578125" style="20" customWidth="1"/>
    <col min="4354" max="4354" width="17.140625" style="20" customWidth="1"/>
    <col min="4355" max="4355" width="15.28515625" style="20" customWidth="1"/>
    <col min="4356" max="4356" width="13.42578125" style="20" customWidth="1"/>
    <col min="4357" max="4358" width="12.7109375" style="20" customWidth="1"/>
    <col min="4359" max="4359" width="15" style="20" customWidth="1"/>
    <col min="4360" max="4360" width="16.7109375" style="20" customWidth="1"/>
    <col min="4361" max="4361" width="16.140625" style="20" customWidth="1"/>
    <col min="4362" max="4362" width="15.42578125" style="20" customWidth="1"/>
    <col min="4363" max="4363" width="15.7109375" style="20" customWidth="1"/>
    <col min="4364" max="4364" width="19.42578125" style="20" customWidth="1"/>
    <col min="4365" max="4365" width="15.7109375" style="20" customWidth="1"/>
    <col min="4366" max="4366" width="14.28515625" style="20" customWidth="1"/>
    <col min="4367" max="4367" width="15.7109375" style="20" customWidth="1"/>
    <col min="4368" max="4368" width="17.7109375" style="20" customWidth="1"/>
    <col min="4369" max="4369" width="19.7109375" style="20" customWidth="1"/>
    <col min="4370" max="4370" width="14.42578125" style="20" customWidth="1"/>
    <col min="4371" max="4606" width="9.28515625" style="20"/>
    <col min="4607" max="4607" width="12.140625" style="20" customWidth="1"/>
    <col min="4608" max="4608" width="30" style="20" customWidth="1"/>
    <col min="4609" max="4609" width="24.42578125" style="20" customWidth="1"/>
    <col min="4610" max="4610" width="17.140625" style="20" customWidth="1"/>
    <col min="4611" max="4611" width="15.28515625" style="20" customWidth="1"/>
    <col min="4612" max="4612" width="13.42578125" style="20" customWidth="1"/>
    <col min="4613" max="4614" width="12.7109375" style="20" customWidth="1"/>
    <col min="4615" max="4615" width="15" style="20" customWidth="1"/>
    <col min="4616" max="4616" width="16.7109375" style="20" customWidth="1"/>
    <col min="4617" max="4617" width="16.140625" style="20" customWidth="1"/>
    <col min="4618" max="4618" width="15.42578125" style="20" customWidth="1"/>
    <col min="4619" max="4619" width="15.7109375" style="20" customWidth="1"/>
    <col min="4620" max="4620" width="19.42578125" style="20" customWidth="1"/>
    <col min="4621" max="4621" width="15.7109375" style="20" customWidth="1"/>
    <col min="4622" max="4622" width="14.28515625" style="20" customWidth="1"/>
    <col min="4623" max="4623" width="15.7109375" style="20" customWidth="1"/>
    <col min="4624" max="4624" width="17.7109375" style="20" customWidth="1"/>
    <col min="4625" max="4625" width="19.7109375" style="20" customWidth="1"/>
    <col min="4626" max="4626" width="14.42578125" style="20" customWidth="1"/>
    <col min="4627" max="4862" width="9.28515625" style="20"/>
    <col min="4863" max="4863" width="12.140625" style="20" customWidth="1"/>
    <col min="4864" max="4864" width="30" style="20" customWidth="1"/>
    <col min="4865" max="4865" width="24.42578125" style="20" customWidth="1"/>
    <col min="4866" max="4866" width="17.140625" style="20" customWidth="1"/>
    <col min="4867" max="4867" width="15.28515625" style="20" customWidth="1"/>
    <col min="4868" max="4868" width="13.42578125" style="20" customWidth="1"/>
    <col min="4869" max="4870" width="12.7109375" style="20" customWidth="1"/>
    <col min="4871" max="4871" width="15" style="20" customWidth="1"/>
    <col min="4872" max="4872" width="16.7109375" style="20" customWidth="1"/>
    <col min="4873" max="4873" width="16.140625" style="20" customWidth="1"/>
    <col min="4874" max="4874" width="15.42578125" style="20" customWidth="1"/>
    <col min="4875" max="4875" width="15.7109375" style="20" customWidth="1"/>
    <col min="4876" max="4876" width="19.42578125" style="20" customWidth="1"/>
    <col min="4877" max="4877" width="15.7109375" style="20" customWidth="1"/>
    <col min="4878" max="4878" width="14.28515625" style="20" customWidth="1"/>
    <col min="4879" max="4879" width="15.7109375" style="20" customWidth="1"/>
    <col min="4880" max="4880" width="17.7109375" style="20" customWidth="1"/>
    <col min="4881" max="4881" width="19.7109375" style="20" customWidth="1"/>
    <col min="4882" max="4882" width="14.42578125" style="20" customWidth="1"/>
    <col min="4883" max="5118" width="9.28515625" style="20"/>
    <col min="5119" max="5119" width="12.140625" style="20" customWidth="1"/>
    <col min="5120" max="5120" width="30" style="20" customWidth="1"/>
    <col min="5121" max="5121" width="24.42578125" style="20" customWidth="1"/>
    <col min="5122" max="5122" width="17.140625" style="20" customWidth="1"/>
    <col min="5123" max="5123" width="15.28515625" style="20" customWidth="1"/>
    <col min="5124" max="5124" width="13.42578125" style="20" customWidth="1"/>
    <col min="5125" max="5126" width="12.7109375" style="20" customWidth="1"/>
    <col min="5127" max="5127" width="15" style="20" customWidth="1"/>
    <col min="5128" max="5128" width="16.7109375" style="20" customWidth="1"/>
    <col min="5129" max="5129" width="16.140625" style="20" customWidth="1"/>
    <col min="5130" max="5130" width="15.42578125" style="20" customWidth="1"/>
    <col min="5131" max="5131" width="15.7109375" style="20" customWidth="1"/>
    <col min="5132" max="5132" width="19.42578125" style="20" customWidth="1"/>
    <col min="5133" max="5133" width="15.7109375" style="20" customWidth="1"/>
    <col min="5134" max="5134" width="14.28515625" style="20" customWidth="1"/>
    <col min="5135" max="5135" width="15.7109375" style="20" customWidth="1"/>
    <col min="5136" max="5136" width="17.7109375" style="20" customWidth="1"/>
    <col min="5137" max="5137" width="19.7109375" style="20" customWidth="1"/>
    <col min="5138" max="5138" width="14.42578125" style="20" customWidth="1"/>
    <col min="5139" max="5374" width="9.28515625" style="20"/>
    <col min="5375" max="5375" width="12.140625" style="20" customWidth="1"/>
    <col min="5376" max="5376" width="30" style="20" customWidth="1"/>
    <col min="5377" max="5377" width="24.42578125" style="20" customWidth="1"/>
    <col min="5378" max="5378" width="17.140625" style="20" customWidth="1"/>
    <col min="5379" max="5379" width="15.28515625" style="20" customWidth="1"/>
    <col min="5380" max="5380" width="13.42578125" style="20" customWidth="1"/>
    <col min="5381" max="5382" width="12.7109375" style="20" customWidth="1"/>
    <col min="5383" max="5383" width="15" style="20" customWidth="1"/>
    <col min="5384" max="5384" width="16.7109375" style="20" customWidth="1"/>
    <col min="5385" max="5385" width="16.140625" style="20" customWidth="1"/>
    <col min="5386" max="5386" width="15.42578125" style="20" customWidth="1"/>
    <col min="5387" max="5387" width="15.7109375" style="20" customWidth="1"/>
    <col min="5388" max="5388" width="19.42578125" style="20" customWidth="1"/>
    <col min="5389" max="5389" width="15.7109375" style="20" customWidth="1"/>
    <col min="5390" max="5390" width="14.28515625" style="20" customWidth="1"/>
    <col min="5391" max="5391" width="15.7109375" style="20" customWidth="1"/>
    <col min="5392" max="5392" width="17.7109375" style="20" customWidth="1"/>
    <col min="5393" max="5393" width="19.7109375" style="20" customWidth="1"/>
    <col min="5394" max="5394" width="14.42578125" style="20" customWidth="1"/>
    <col min="5395" max="5630" width="9.28515625" style="20"/>
    <col min="5631" max="5631" width="12.140625" style="20" customWidth="1"/>
    <col min="5632" max="5632" width="30" style="20" customWidth="1"/>
    <col min="5633" max="5633" width="24.42578125" style="20" customWidth="1"/>
    <col min="5634" max="5634" width="17.140625" style="20" customWidth="1"/>
    <col min="5635" max="5635" width="15.28515625" style="20" customWidth="1"/>
    <col min="5636" max="5636" width="13.42578125" style="20" customWidth="1"/>
    <col min="5637" max="5638" width="12.7109375" style="20" customWidth="1"/>
    <col min="5639" max="5639" width="15" style="20" customWidth="1"/>
    <col min="5640" max="5640" width="16.7109375" style="20" customWidth="1"/>
    <col min="5641" max="5641" width="16.140625" style="20" customWidth="1"/>
    <col min="5642" max="5642" width="15.42578125" style="20" customWidth="1"/>
    <col min="5643" max="5643" width="15.7109375" style="20" customWidth="1"/>
    <col min="5644" max="5644" width="19.42578125" style="20" customWidth="1"/>
    <col min="5645" max="5645" width="15.7109375" style="20" customWidth="1"/>
    <col min="5646" max="5646" width="14.28515625" style="20" customWidth="1"/>
    <col min="5647" max="5647" width="15.7109375" style="20" customWidth="1"/>
    <col min="5648" max="5648" width="17.7109375" style="20" customWidth="1"/>
    <col min="5649" max="5649" width="19.7109375" style="20" customWidth="1"/>
    <col min="5650" max="5650" width="14.42578125" style="20" customWidth="1"/>
    <col min="5651" max="5886" width="9.28515625" style="20"/>
    <col min="5887" max="5887" width="12.140625" style="20" customWidth="1"/>
    <col min="5888" max="5888" width="30" style="20" customWidth="1"/>
    <col min="5889" max="5889" width="24.42578125" style="20" customWidth="1"/>
    <col min="5890" max="5890" width="17.140625" style="20" customWidth="1"/>
    <col min="5891" max="5891" width="15.28515625" style="20" customWidth="1"/>
    <col min="5892" max="5892" width="13.42578125" style="20" customWidth="1"/>
    <col min="5893" max="5894" width="12.7109375" style="20" customWidth="1"/>
    <col min="5895" max="5895" width="15" style="20" customWidth="1"/>
    <col min="5896" max="5896" width="16.7109375" style="20" customWidth="1"/>
    <col min="5897" max="5897" width="16.140625" style="20" customWidth="1"/>
    <col min="5898" max="5898" width="15.42578125" style="20" customWidth="1"/>
    <col min="5899" max="5899" width="15.7109375" style="20" customWidth="1"/>
    <col min="5900" max="5900" width="19.42578125" style="20" customWidth="1"/>
    <col min="5901" max="5901" width="15.7109375" style="20" customWidth="1"/>
    <col min="5902" max="5902" width="14.28515625" style="20" customWidth="1"/>
    <col min="5903" max="5903" width="15.7109375" style="20" customWidth="1"/>
    <col min="5904" max="5904" width="17.7109375" style="20" customWidth="1"/>
    <col min="5905" max="5905" width="19.7109375" style="20" customWidth="1"/>
    <col min="5906" max="5906" width="14.42578125" style="20" customWidth="1"/>
    <col min="5907" max="6142" width="9.28515625" style="20"/>
    <col min="6143" max="6143" width="12.140625" style="20" customWidth="1"/>
    <col min="6144" max="6144" width="30" style="20" customWidth="1"/>
    <col min="6145" max="6145" width="24.42578125" style="20" customWidth="1"/>
    <col min="6146" max="6146" width="17.140625" style="20" customWidth="1"/>
    <col min="6147" max="6147" width="15.28515625" style="20" customWidth="1"/>
    <col min="6148" max="6148" width="13.42578125" style="20" customWidth="1"/>
    <col min="6149" max="6150" width="12.7109375" style="20" customWidth="1"/>
    <col min="6151" max="6151" width="15" style="20" customWidth="1"/>
    <col min="6152" max="6152" width="16.7109375" style="20" customWidth="1"/>
    <col min="6153" max="6153" width="16.140625" style="20" customWidth="1"/>
    <col min="6154" max="6154" width="15.42578125" style="20" customWidth="1"/>
    <col min="6155" max="6155" width="15.7109375" style="20" customWidth="1"/>
    <col min="6156" max="6156" width="19.42578125" style="20" customWidth="1"/>
    <col min="6157" max="6157" width="15.7109375" style="20" customWidth="1"/>
    <col min="6158" max="6158" width="14.28515625" style="20" customWidth="1"/>
    <col min="6159" max="6159" width="15.7109375" style="20" customWidth="1"/>
    <col min="6160" max="6160" width="17.7109375" style="20" customWidth="1"/>
    <col min="6161" max="6161" width="19.7109375" style="20" customWidth="1"/>
    <col min="6162" max="6162" width="14.42578125" style="20" customWidth="1"/>
    <col min="6163" max="6398" width="9.28515625" style="20"/>
    <col min="6399" max="6399" width="12.140625" style="20" customWidth="1"/>
    <col min="6400" max="6400" width="30" style="20" customWidth="1"/>
    <col min="6401" max="6401" width="24.42578125" style="20" customWidth="1"/>
    <col min="6402" max="6402" width="17.140625" style="20" customWidth="1"/>
    <col min="6403" max="6403" width="15.28515625" style="20" customWidth="1"/>
    <col min="6404" max="6404" width="13.42578125" style="20" customWidth="1"/>
    <col min="6405" max="6406" width="12.7109375" style="20" customWidth="1"/>
    <col min="6407" max="6407" width="15" style="20" customWidth="1"/>
    <col min="6408" max="6408" width="16.7109375" style="20" customWidth="1"/>
    <col min="6409" max="6409" width="16.140625" style="20" customWidth="1"/>
    <col min="6410" max="6410" width="15.42578125" style="20" customWidth="1"/>
    <col min="6411" max="6411" width="15.7109375" style="20" customWidth="1"/>
    <col min="6412" max="6412" width="19.42578125" style="20" customWidth="1"/>
    <col min="6413" max="6413" width="15.7109375" style="20" customWidth="1"/>
    <col min="6414" max="6414" width="14.28515625" style="20" customWidth="1"/>
    <col min="6415" max="6415" width="15.7109375" style="20" customWidth="1"/>
    <col min="6416" max="6416" width="17.7109375" style="20" customWidth="1"/>
    <col min="6417" max="6417" width="19.7109375" style="20" customWidth="1"/>
    <col min="6418" max="6418" width="14.42578125" style="20" customWidth="1"/>
    <col min="6419" max="6654" width="9.28515625" style="20"/>
    <col min="6655" max="6655" width="12.140625" style="20" customWidth="1"/>
    <col min="6656" max="6656" width="30" style="20" customWidth="1"/>
    <col min="6657" max="6657" width="24.42578125" style="20" customWidth="1"/>
    <col min="6658" max="6658" width="17.140625" style="20" customWidth="1"/>
    <col min="6659" max="6659" width="15.28515625" style="20" customWidth="1"/>
    <col min="6660" max="6660" width="13.42578125" style="20" customWidth="1"/>
    <col min="6661" max="6662" width="12.7109375" style="20" customWidth="1"/>
    <col min="6663" max="6663" width="15" style="20" customWidth="1"/>
    <col min="6664" max="6664" width="16.7109375" style="20" customWidth="1"/>
    <col min="6665" max="6665" width="16.140625" style="20" customWidth="1"/>
    <col min="6666" max="6666" width="15.42578125" style="20" customWidth="1"/>
    <col min="6667" max="6667" width="15.7109375" style="20" customWidth="1"/>
    <col min="6668" max="6668" width="19.42578125" style="20" customWidth="1"/>
    <col min="6669" max="6669" width="15.7109375" style="20" customWidth="1"/>
    <col min="6670" max="6670" width="14.28515625" style="20" customWidth="1"/>
    <col min="6671" max="6671" width="15.7109375" style="20" customWidth="1"/>
    <col min="6672" max="6672" width="17.7109375" style="20" customWidth="1"/>
    <col min="6673" max="6673" width="19.7109375" style="20" customWidth="1"/>
    <col min="6674" max="6674" width="14.42578125" style="20" customWidth="1"/>
    <col min="6675" max="6910" width="9.28515625" style="20"/>
    <col min="6911" max="6911" width="12.140625" style="20" customWidth="1"/>
    <col min="6912" max="6912" width="30" style="20" customWidth="1"/>
    <col min="6913" max="6913" width="24.42578125" style="20" customWidth="1"/>
    <col min="6914" max="6914" width="17.140625" style="20" customWidth="1"/>
    <col min="6915" max="6915" width="15.28515625" style="20" customWidth="1"/>
    <col min="6916" max="6916" width="13.42578125" style="20" customWidth="1"/>
    <col min="6917" max="6918" width="12.7109375" style="20" customWidth="1"/>
    <col min="6919" max="6919" width="15" style="20" customWidth="1"/>
    <col min="6920" max="6920" width="16.7109375" style="20" customWidth="1"/>
    <col min="6921" max="6921" width="16.140625" style="20" customWidth="1"/>
    <col min="6922" max="6922" width="15.42578125" style="20" customWidth="1"/>
    <col min="6923" max="6923" width="15.7109375" style="20" customWidth="1"/>
    <col min="6924" max="6924" width="19.42578125" style="20" customWidth="1"/>
    <col min="6925" max="6925" width="15.7109375" style="20" customWidth="1"/>
    <col min="6926" max="6926" width="14.28515625" style="20" customWidth="1"/>
    <col min="6927" max="6927" width="15.7109375" style="20" customWidth="1"/>
    <col min="6928" max="6928" width="17.7109375" style="20" customWidth="1"/>
    <col min="6929" max="6929" width="19.7109375" style="20" customWidth="1"/>
    <col min="6930" max="6930" width="14.42578125" style="20" customWidth="1"/>
    <col min="6931" max="7166" width="9.28515625" style="20"/>
    <col min="7167" max="7167" width="12.140625" style="20" customWidth="1"/>
    <col min="7168" max="7168" width="30" style="20" customWidth="1"/>
    <col min="7169" max="7169" width="24.42578125" style="20" customWidth="1"/>
    <col min="7170" max="7170" width="17.140625" style="20" customWidth="1"/>
    <col min="7171" max="7171" width="15.28515625" style="20" customWidth="1"/>
    <col min="7172" max="7172" width="13.42578125" style="20" customWidth="1"/>
    <col min="7173" max="7174" width="12.7109375" style="20" customWidth="1"/>
    <col min="7175" max="7175" width="15" style="20" customWidth="1"/>
    <col min="7176" max="7176" width="16.7109375" style="20" customWidth="1"/>
    <col min="7177" max="7177" width="16.140625" style="20" customWidth="1"/>
    <col min="7178" max="7178" width="15.42578125" style="20" customWidth="1"/>
    <col min="7179" max="7179" width="15.7109375" style="20" customWidth="1"/>
    <col min="7180" max="7180" width="19.42578125" style="20" customWidth="1"/>
    <col min="7181" max="7181" width="15.7109375" style="20" customWidth="1"/>
    <col min="7182" max="7182" width="14.28515625" style="20" customWidth="1"/>
    <col min="7183" max="7183" width="15.7109375" style="20" customWidth="1"/>
    <col min="7184" max="7184" width="17.7109375" style="20" customWidth="1"/>
    <col min="7185" max="7185" width="19.7109375" style="20" customWidth="1"/>
    <col min="7186" max="7186" width="14.42578125" style="20" customWidth="1"/>
    <col min="7187" max="7422" width="9.28515625" style="20"/>
    <col min="7423" max="7423" width="12.140625" style="20" customWidth="1"/>
    <col min="7424" max="7424" width="30" style="20" customWidth="1"/>
    <col min="7425" max="7425" width="24.42578125" style="20" customWidth="1"/>
    <col min="7426" max="7426" width="17.140625" style="20" customWidth="1"/>
    <col min="7427" max="7427" width="15.28515625" style="20" customWidth="1"/>
    <col min="7428" max="7428" width="13.42578125" style="20" customWidth="1"/>
    <col min="7429" max="7430" width="12.7109375" style="20" customWidth="1"/>
    <col min="7431" max="7431" width="15" style="20" customWidth="1"/>
    <col min="7432" max="7432" width="16.7109375" style="20" customWidth="1"/>
    <col min="7433" max="7433" width="16.140625" style="20" customWidth="1"/>
    <col min="7434" max="7434" width="15.42578125" style="20" customWidth="1"/>
    <col min="7435" max="7435" width="15.7109375" style="20" customWidth="1"/>
    <col min="7436" max="7436" width="19.42578125" style="20" customWidth="1"/>
    <col min="7437" max="7437" width="15.7109375" style="20" customWidth="1"/>
    <col min="7438" max="7438" width="14.28515625" style="20" customWidth="1"/>
    <col min="7439" max="7439" width="15.7109375" style="20" customWidth="1"/>
    <col min="7440" max="7440" width="17.7109375" style="20" customWidth="1"/>
    <col min="7441" max="7441" width="19.7109375" style="20" customWidth="1"/>
    <col min="7442" max="7442" width="14.42578125" style="20" customWidth="1"/>
    <col min="7443" max="7678" width="9.28515625" style="20"/>
    <col min="7679" max="7679" width="12.140625" style="20" customWidth="1"/>
    <col min="7680" max="7680" width="30" style="20" customWidth="1"/>
    <col min="7681" max="7681" width="24.42578125" style="20" customWidth="1"/>
    <col min="7682" max="7682" width="17.140625" style="20" customWidth="1"/>
    <col min="7683" max="7683" width="15.28515625" style="20" customWidth="1"/>
    <col min="7684" max="7684" width="13.42578125" style="20" customWidth="1"/>
    <col min="7685" max="7686" width="12.7109375" style="20" customWidth="1"/>
    <col min="7687" max="7687" width="15" style="20" customWidth="1"/>
    <col min="7688" max="7688" width="16.7109375" style="20" customWidth="1"/>
    <col min="7689" max="7689" width="16.140625" style="20" customWidth="1"/>
    <col min="7690" max="7690" width="15.42578125" style="20" customWidth="1"/>
    <col min="7691" max="7691" width="15.7109375" style="20" customWidth="1"/>
    <col min="7692" max="7692" width="19.42578125" style="20" customWidth="1"/>
    <col min="7693" max="7693" width="15.7109375" style="20" customWidth="1"/>
    <col min="7694" max="7694" width="14.28515625" style="20" customWidth="1"/>
    <col min="7695" max="7695" width="15.7109375" style="20" customWidth="1"/>
    <col min="7696" max="7696" width="17.7109375" style="20" customWidth="1"/>
    <col min="7697" max="7697" width="19.7109375" style="20" customWidth="1"/>
    <col min="7698" max="7698" width="14.42578125" style="20" customWidth="1"/>
    <col min="7699" max="7934" width="9.28515625" style="20"/>
    <col min="7935" max="7935" width="12.140625" style="20" customWidth="1"/>
    <col min="7936" max="7936" width="30" style="20" customWidth="1"/>
    <col min="7937" max="7937" width="24.42578125" style="20" customWidth="1"/>
    <col min="7938" max="7938" width="17.140625" style="20" customWidth="1"/>
    <col min="7939" max="7939" width="15.28515625" style="20" customWidth="1"/>
    <col min="7940" max="7940" width="13.42578125" style="20" customWidth="1"/>
    <col min="7941" max="7942" width="12.7109375" style="20" customWidth="1"/>
    <col min="7943" max="7943" width="15" style="20" customWidth="1"/>
    <col min="7944" max="7944" width="16.7109375" style="20" customWidth="1"/>
    <col min="7945" max="7945" width="16.140625" style="20" customWidth="1"/>
    <col min="7946" max="7946" width="15.42578125" style="20" customWidth="1"/>
    <col min="7947" max="7947" width="15.7109375" style="20" customWidth="1"/>
    <col min="7948" max="7948" width="19.42578125" style="20" customWidth="1"/>
    <col min="7949" max="7949" width="15.7109375" style="20" customWidth="1"/>
    <col min="7950" max="7950" width="14.28515625" style="20" customWidth="1"/>
    <col min="7951" max="7951" width="15.7109375" style="20" customWidth="1"/>
    <col min="7952" max="7952" width="17.7109375" style="20" customWidth="1"/>
    <col min="7953" max="7953" width="19.7109375" style="20" customWidth="1"/>
    <col min="7954" max="7954" width="14.42578125" style="20" customWidth="1"/>
    <col min="7955" max="8190" width="9.28515625" style="20"/>
    <col min="8191" max="8191" width="12.140625" style="20" customWidth="1"/>
    <col min="8192" max="8192" width="30" style="20" customWidth="1"/>
    <col min="8193" max="8193" width="24.42578125" style="20" customWidth="1"/>
    <col min="8194" max="8194" width="17.140625" style="20" customWidth="1"/>
    <col min="8195" max="8195" width="15.28515625" style="20" customWidth="1"/>
    <col min="8196" max="8196" width="13.42578125" style="20" customWidth="1"/>
    <col min="8197" max="8198" width="12.7109375" style="20" customWidth="1"/>
    <col min="8199" max="8199" width="15" style="20" customWidth="1"/>
    <col min="8200" max="8200" width="16.7109375" style="20" customWidth="1"/>
    <col min="8201" max="8201" width="16.140625" style="20" customWidth="1"/>
    <col min="8202" max="8202" width="15.42578125" style="20" customWidth="1"/>
    <col min="8203" max="8203" width="15.7109375" style="20" customWidth="1"/>
    <col min="8204" max="8204" width="19.42578125" style="20" customWidth="1"/>
    <col min="8205" max="8205" width="15.7109375" style="20" customWidth="1"/>
    <col min="8206" max="8206" width="14.28515625" style="20" customWidth="1"/>
    <col min="8207" max="8207" width="15.7109375" style="20" customWidth="1"/>
    <col min="8208" max="8208" width="17.7109375" style="20" customWidth="1"/>
    <col min="8209" max="8209" width="19.7109375" style="20" customWidth="1"/>
    <col min="8210" max="8210" width="14.42578125" style="20" customWidth="1"/>
    <col min="8211" max="8446" width="9.28515625" style="20"/>
    <col min="8447" max="8447" width="12.140625" style="20" customWidth="1"/>
    <col min="8448" max="8448" width="30" style="20" customWidth="1"/>
    <col min="8449" max="8449" width="24.42578125" style="20" customWidth="1"/>
    <col min="8450" max="8450" width="17.140625" style="20" customWidth="1"/>
    <col min="8451" max="8451" width="15.28515625" style="20" customWidth="1"/>
    <col min="8452" max="8452" width="13.42578125" style="20" customWidth="1"/>
    <col min="8453" max="8454" width="12.7109375" style="20" customWidth="1"/>
    <col min="8455" max="8455" width="15" style="20" customWidth="1"/>
    <col min="8456" max="8456" width="16.7109375" style="20" customWidth="1"/>
    <col min="8457" max="8457" width="16.140625" style="20" customWidth="1"/>
    <col min="8458" max="8458" width="15.42578125" style="20" customWidth="1"/>
    <col min="8459" max="8459" width="15.7109375" style="20" customWidth="1"/>
    <col min="8460" max="8460" width="19.42578125" style="20" customWidth="1"/>
    <col min="8461" max="8461" width="15.7109375" style="20" customWidth="1"/>
    <col min="8462" max="8462" width="14.28515625" style="20" customWidth="1"/>
    <col min="8463" max="8463" width="15.7109375" style="20" customWidth="1"/>
    <col min="8464" max="8464" width="17.7109375" style="20" customWidth="1"/>
    <col min="8465" max="8465" width="19.7109375" style="20" customWidth="1"/>
    <col min="8466" max="8466" width="14.42578125" style="20" customWidth="1"/>
    <col min="8467" max="8702" width="9.28515625" style="20"/>
    <col min="8703" max="8703" width="12.140625" style="20" customWidth="1"/>
    <col min="8704" max="8704" width="30" style="20" customWidth="1"/>
    <col min="8705" max="8705" width="24.42578125" style="20" customWidth="1"/>
    <col min="8706" max="8706" width="17.140625" style="20" customWidth="1"/>
    <col min="8707" max="8707" width="15.28515625" style="20" customWidth="1"/>
    <col min="8708" max="8708" width="13.42578125" style="20" customWidth="1"/>
    <col min="8709" max="8710" width="12.7109375" style="20" customWidth="1"/>
    <col min="8711" max="8711" width="15" style="20" customWidth="1"/>
    <col min="8712" max="8712" width="16.7109375" style="20" customWidth="1"/>
    <col min="8713" max="8713" width="16.140625" style="20" customWidth="1"/>
    <col min="8714" max="8714" width="15.42578125" style="20" customWidth="1"/>
    <col min="8715" max="8715" width="15.7109375" style="20" customWidth="1"/>
    <col min="8716" max="8716" width="19.42578125" style="20" customWidth="1"/>
    <col min="8717" max="8717" width="15.7109375" style="20" customWidth="1"/>
    <col min="8718" max="8718" width="14.28515625" style="20" customWidth="1"/>
    <col min="8719" max="8719" width="15.7109375" style="20" customWidth="1"/>
    <col min="8720" max="8720" width="17.7109375" style="20" customWidth="1"/>
    <col min="8721" max="8721" width="19.7109375" style="20" customWidth="1"/>
    <col min="8722" max="8722" width="14.42578125" style="20" customWidth="1"/>
    <col min="8723" max="8958" width="9.28515625" style="20"/>
    <col min="8959" max="8959" width="12.140625" style="20" customWidth="1"/>
    <col min="8960" max="8960" width="30" style="20" customWidth="1"/>
    <col min="8961" max="8961" width="24.42578125" style="20" customWidth="1"/>
    <col min="8962" max="8962" width="17.140625" style="20" customWidth="1"/>
    <col min="8963" max="8963" width="15.28515625" style="20" customWidth="1"/>
    <col min="8964" max="8964" width="13.42578125" style="20" customWidth="1"/>
    <col min="8965" max="8966" width="12.7109375" style="20" customWidth="1"/>
    <col min="8967" max="8967" width="15" style="20" customWidth="1"/>
    <col min="8968" max="8968" width="16.7109375" style="20" customWidth="1"/>
    <col min="8969" max="8969" width="16.140625" style="20" customWidth="1"/>
    <col min="8970" max="8970" width="15.42578125" style="20" customWidth="1"/>
    <col min="8971" max="8971" width="15.7109375" style="20" customWidth="1"/>
    <col min="8972" max="8972" width="19.42578125" style="20" customWidth="1"/>
    <col min="8973" max="8973" width="15.7109375" style="20" customWidth="1"/>
    <col min="8974" max="8974" width="14.28515625" style="20" customWidth="1"/>
    <col min="8975" max="8975" width="15.7109375" style="20" customWidth="1"/>
    <col min="8976" max="8976" width="17.7109375" style="20" customWidth="1"/>
    <col min="8977" max="8977" width="19.7109375" style="20" customWidth="1"/>
    <col min="8978" max="8978" width="14.42578125" style="20" customWidth="1"/>
    <col min="8979" max="9214" width="9.28515625" style="20"/>
    <col min="9215" max="9215" width="12.140625" style="20" customWidth="1"/>
    <col min="9216" max="9216" width="30" style="20" customWidth="1"/>
    <col min="9217" max="9217" width="24.42578125" style="20" customWidth="1"/>
    <col min="9218" max="9218" width="17.140625" style="20" customWidth="1"/>
    <col min="9219" max="9219" width="15.28515625" style="20" customWidth="1"/>
    <col min="9220" max="9220" width="13.42578125" style="20" customWidth="1"/>
    <col min="9221" max="9222" width="12.7109375" style="20" customWidth="1"/>
    <col min="9223" max="9223" width="15" style="20" customWidth="1"/>
    <col min="9224" max="9224" width="16.7109375" style="20" customWidth="1"/>
    <col min="9225" max="9225" width="16.140625" style="20" customWidth="1"/>
    <col min="9226" max="9226" width="15.42578125" style="20" customWidth="1"/>
    <col min="9227" max="9227" width="15.7109375" style="20" customWidth="1"/>
    <col min="9228" max="9228" width="19.42578125" style="20" customWidth="1"/>
    <col min="9229" max="9229" width="15.7109375" style="20" customWidth="1"/>
    <col min="9230" max="9230" width="14.28515625" style="20" customWidth="1"/>
    <col min="9231" max="9231" width="15.7109375" style="20" customWidth="1"/>
    <col min="9232" max="9232" width="17.7109375" style="20" customWidth="1"/>
    <col min="9233" max="9233" width="19.7109375" style="20" customWidth="1"/>
    <col min="9234" max="9234" width="14.42578125" style="20" customWidth="1"/>
    <col min="9235" max="9470" width="9.28515625" style="20"/>
    <col min="9471" max="9471" width="12.140625" style="20" customWidth="1"/>
    <col min="9472" max="9472" width="30" style="20" customWidth="1"/>
    <col min="9473" max="9473" width="24.42578125" style="20" customWidth="1"/>
    <col min="9474" max="9474" width="17.140625" style="20" customWidth="1"/>
    <col min="9475" max="9475" width="15.28515625" style="20" customWidth="1"/>
    <col min="9476" max="9476" width="13.42578125" style="20" customWidth="1"/>
    <col min="9477" max="9478" width="12.7109375" style="20" customWidth="1"/>
    <col min="9479" max="9479" width="15" style="20" customWidth="1"/>
    <col min="9480" max="9480" width="16.7109375" style="20" customWidth="1"/>
    <col min="9481" max="9481" width="16.140625" style="20" customWidth="1"/>
    <col min="9482" max="9482" width="15.42578125" style="20" customWidth="1"/>
    <col min="9483" max="9483" width="15.7109375" style="20" customWidth="1"/>
    <col min="9484" max="9484" width="19.42578125" style="20" customWidth="1"/>
    <col min="9485" max="9485" width="15.7109375" style="20" customWidth="1"/>
    <col min="9486" max="9486" width="14.28515625" style="20" customWidth="1"/>
    <col min="9487" max="9487" width="15.7109375" style="20" customWidth="1"/>
    <col min="9488" max="9488" width="17.7109375" style="20" customWidth="1"/>
    <col min="9489" max="9489" width="19.7109375" style="20" customWidth="1"/>
    <col min="9490" max="9490" width="14.42578125" style="20" customWidth="1"/>
    <col min="9491" max="9726" width="9.28515625" style="20"/>
    <col min="9727" max="9727" width="12.140625" style="20" customWidth="1"/>
    <col min="9728" max="9728" width="30" style="20" customWidth="1"/>
    <col min="9729" max="9729" width="24.42578125" style="20" customWidth="1"/>
    <col min="9730" max="9730" width="17.140625" style="20" customWidth="1"/>
    <col min="9731" max="9731" width="15.28515625" style="20" customWidth="1"/>
    <col min="9732" max="9732" width="13.42578125" style="20" customWidth="1"/>
    <col min="9733" max="9734" width="12.7109375" style="20" customWidth="1"/>
    <col min="9735" max="9735" width="15" style="20" customWidth="1"/>
    <col min="9736" max="9736" width="16.7109375" style="20" customWidth="1"/>
    <col min="9737" max="9737" width="16.140625" style="20" customWidth="1"/>
    <col min="9738" max="9738" width="15.42578125" style="20" customWidth="1"/>
    <col min="9739" max="9739" width="15.7109375" style="20" customWidth="1"/>
    <col min="9740" max="9740" width="19.42578125" style="20" customWidth="1"/>
    <col min="9741" max="9741" width="15.7109375" style="20" customWidth="1"/>
    <col min="9742" max="9742" width="14.28515625" style="20" customWidth="1"/>
    <col min="9743" max="9743" width="15.7109375" style="20" customWidth="1"/>
    <col min="9744" max="9744" width="17.7109375" style="20" customWidth="1"/>
    <col min="9745" max="9745" width="19.7109375" style="20" customWidth="1"/>
    <col min="9746" max="9746" width="14.42578125" style="20" customWidth="1"/>
    <col min="9747" max="9982" width="9.28515625" style="20"/>
    <col min="9983" max="9983" width="12.140625" style="20" customWidth="1"/>
    <col min="9984" max="9984" width="30" style="20" customWidth="1"/>
    <col min="9985" max="9985" width="24.42578125" style="20" customWidth="1"/>
    <col min="9986" max="9986" width="17.140625" style="20" customWidth="1"/>
    <col min="9987" max="9987" width="15.28515625" style="20" customWidth="1"/>
    <col min="9988" max="9988" width="13.42578125" style="20" customWidth="1"/>
    <col min="9989" max="9990" width="12.7109375" style="20" customWidth="1"/>
    <col min="9991" max="9991" width="15" style="20" customWidth="1"/>
    <col min="9992" max="9992" width="16.7109375" style="20" customWidth="1"/>
    <col min="9993" max="9993" width="16.140625" style="20" customWidth="1"/>
    <col min="9994" max="9994" width="15.42578125" style="20" customWidth="1"/>
    <col min="9995" max="9995" width="15.7109375" style="20" customWidth="1"/>
    <col min="9996" max="9996" width="19.42578125" style="20" customWidth="1"/>
    <col min="9997" max="9997" width="15.7109375" style="20" customWidth="1"/>
    <col min="9998" max="9998" width="14.28515625" style="20" customWidth="1"/>
    <col min="9999" max="9999" width="15.7109375" style="20" customWidth="1"/>
    <col min="10000" max="10000" width="17.7109375" style="20" customWidth="1"/>
    <col min="10001" max="10001" width="19.7109375" style="20" customWidth="1"/>
    <col min="10002" max="10002" width="14.42578125" style="20" customWidth="1"/>
    <col min="10003" max="10238" width="9.28515625" style="20"/>
    <col min="10239" max="10239" width="12.140625" style="20" customWidth="1"/>
    <col min="10240" max="10240" width="30" style="20" customWidth="1"/>
    <col min="10241" max="10241" width="24.42578125" style="20" customWidth="1"/>
    <col min="10242" max="10242" width="17.140625" style="20" customWidth="1"/>
    <col min="10243" max="10243" width="15.28515625" style="20" customWidth="1"/>
    <col min="10244" max="10244" width="13.42578125" style="20" customWidth="1"/>
    <col min="10245" max="10246" width="12.7109375" style="20" customWidth="1"/>
    <col min="10247" max="10247" width="15" style="20" customWidth="1"/>
    <col min="10248" max="10248" width="16.7109375" style="20" customWidth="1"/>
    <col min="10249" max="10249" width="16.140625" style="20" customWidth="1"/>
    <col min="10250" max="10250" width="15.42578125" style="20" customWidth="1"/>
    <col min="10251" max="10251" width="15.7109375" style="20" customWidth="1"/>
    <col min="10252" max="10252" width="19.42578125" style="20" customWidth="1"/>
    <col min="10253" max="10253" width="15.7109375" style="20" customWidth="1"/>
    <col min="10254" max="10254" width="14.28515625" style="20" customWidth="1"/>
    <col min="10255" max="10255" width="15.7109375" style="20" customWidth="1"/>
    <col min="10256" max="10256" width="17.7109375" style="20" customWidth="1"/>
    <col min="10257" max="10257" width="19.7109375" style="20" customWidth="1"/>
    <col min="10258" max="10258" width="14.42578125" style="20" customWidth="1"/>
    <col min="10259" max="10494" width="9.28515625" style="20"/>
    <col min="10495" max="10495" width="12.140625" style="20" customWidth="1"/>
    <col min="10496" max="10496" width="30" style="20" customWidth="1"/>
    <col min="10497" max="10497" width="24.42578125" style="20" customWidth="1"/>
    <col min="10498" max="10498" width="17.140625" style="20" customWidth="1"/>
    <col min="10499" max="10499" width="15.28515625" style="20" customWidth="1"/>
    <col min="10500" max="10500" width="13.42578125" style="20" customWidth="1"/>
    <col min="10501" max="10502" width="12.7109375" style="20" customWidth="1"/>
    <col min="10503" max="10503" width="15" style="20" customWidth="1"/>
    <col min="10504" max="10504" width="16.7109375" style="20" customWidth="1"/>
    <col min="10505" max="10505" width="16.140625" style="20" customWidth="1"/>
    <col min="10506" max="10506" width="15.42578125" style="20" customWidth="1"/>
    <col min="10507" max="10507" width="15.7109375" style="20" customWidth="1"/>
    <col min="10508" max="10508" width="19.42578125" style="20" customWidth="1"/>
    <col min="10509" max="10509" width="15.7109375" style="20" customWidth="1"/>
    <col min="10510" max="10510" width="14.28515625" style="20" customWidth="1"/>
    <col min="10511" max="10511" width="15.7109375" style="20" customWidth="1"/>
    <col min="10512" max="10512" width="17.7109375" style="20" customWidth="1"/>
    <col min="10513" max="10513" width="19.7109375" style="20" customWidth="1"/>
    <col min="10514" max="10514" width="14.42578125" style="20" customWidth="1"/>
    <col min="10515" max="10750" width="9.28515625" style="20"/>
    <col min="10751" max="10751" width="12.140625" style="20" customWidth="1"/>
    <col min="10752" max="10752" width="30" style="20" customWidth="1"/>
    <col min="10753" max="10753" width="24.42578125" style="20" customWidth="1"/>
    <col min="10754" max="10754" width="17.140625" style="20" customWidth="1"/>
    <col min="10755" max="10755" width="15.28515625" style="20" customWidth="1"/>
    <col min="10756" max="10756" width="13.42578125" style="20" customWidth="1"/>
    <col min="10757" max="10758" width="12.7109375" style="20" customWidth="1"/>
    <col min="10759" max="10759" width="15" style="20" customWidth="1"/>
    <col min="10760" max="10760" width="16.7109375" style="20" customWidth="1"/>
    <col min="10761" max="10761" width="16.140625" style="20" customWidth="1"/>
    <col min="10762" max="10762" width="15.42578125" style="20" customWidth="1"/>
    <col min="10763" max="10763" width="15.7109375" style="20" customWidth="1"/>
    <col min="10764" max="10764" width="19.42578125" style="20" customWidth="1"/>
    <col min="10765" max="10765" width="15.7109375" style="20" customWidth="1"/>
    <col min="10766" max="10766" width="14.28515625" style="20" customWidth="1"/>
    <col min="10767" max="10767" width="15.7109375" style="20" customWidth="1"/>
    <col min="10768" max="10768" width="17.7109375" style="20" customWidth="1"/>
    <col min="10769" max="10769" width="19.7109375" style="20" customWidth="1"/>
    <col min="10770" max="10770" width="14.42578125" style="20" customWidth="1"/>
    <col min="10771" max="11006" width="9.28515625" style="20"/>
    <col min="11007" max="11007" width="12.140625" style="20" customWidth="1"/>
    <col min="11008" max="11008" width="30" style="20" customWidth="1"/>
    <col min="11009" max="11009" width="24.42578125" style="20" customWidth="1"/>
    <col min="11010" max="11010" width="17.140625" style="20" customWidth="1"/>
    <col min="11011" max="11011" width="15.28515625" style="20" customWidth="1"/>
    <col min="11012" max="11012" width="13.42578125" style="20" customWidth="1"/>
    <col min="11013" max="11014" width="12.7109375" style="20" customWidth="1"/>
    <col min="11015" max="11015" width="15" style="20" customWidth="1"/>
    <col min="11016" max="11016" width="16.7109375" style="20" customWidth="1"/>
    <col min="11017" max="11017" width="16.140625" style="20" customWidth="1"/>
    <col min="11018" max="11018" width="15.42578125" style="20" customWidth="1"/>
    <col min="11019" max="11019" width="15.7109375" style="20" customWidth="1"/>
    <col min="11020" max="11020" width="19.42578125" style="20" customWidth="1"/>
    <col min="11021" max="11021" width="15.7109375" style="20" customWidth="1"/>
    <col min="11022" max="11022" width="14.28515625" style="20" customWidth="1"/>
    <col min="11023" max="11023" width="15.7109375" style="20" customWidth="1"/>
    <col min="11024" max="11024" width="17.7109375" style="20" customWidth="1"/>
    <col min="11025" max="11025" width="19.7109375" style="20" customWidth="1"/>
    <col min="11026" max="11026" width="14.42578125" style="20" customWidth="1"/>
    <col min="11027" max="11262" width="9.28515625" style="20"/>
    <col min="11263" max="11263" width="12.140625" style="20" customWidth="1"/>
    <col min="11264" max="11264" width="30" style="20" customWidth="1"/>
    <col min="11265" max="11265" width="24.42578125" style="20" customWidth="1"/>
    <col min="11266" max="11266" width="17.140625" style="20" customWidth="1"/>
    <col min="11267" max="11267" width="15.28515625" style="20" customWidth="1"/>
    <col min="11268" max="11268" width="13.42578125" style="20" customWidth="1"/>
    <col min="11269" max="11270" width="12.7109375" style="20" customWidth="1"/>
    <col min="11271" max="11271" width="15" style="20" customWidth="1"/>
    <col min="11272" max="11272" width="16.7109375" style="20" customWidth="1"/>
    <col min="11273" max="11273" width="16.140625" style="20" customWidth="1"/>
    <col min="11274" max="11274" width="15.42578125" style="20" customWidth="1"/>
    <col min="11275" max="11275" width="15.7109375" style="20" customWidth="1"/>
    <col min="11276" max="11276" width="19.42578125" style="20" customWidth="1"/>
    <col min="11277" max="11277" width="15.7109375" style="20" customWidth="1"/>
    <col min="11278" max="11278" width="14.28515625" style="20" customWidth="1"/>
    <col min="11279" max="11279" width="15.7109375" style="20" customWidth="1"/>
    <col min="11280" max="11280" width="17.7109375" style="20" customWidth="1"/>
    <col min="11281" max="11281" width="19.7109375" style="20" customWidth="1"/>
    <col min="11282" max="11282" width="14.42578125" style="20" customWidth="1"/>
    <col min="11283" max="11518" width="9.28515625" style="20"/>
    <col min="11519" max="11519" width="12.140625" style="20" customWidth="1"/>
    <col min="11520" max="11520" width="30" style="20" customWidth="1"/>
    <col min="11521" max="11521" width="24.42578125" style="20" customWidth="1"/>
    <col min="11522" max="11522" width="17.140625" style="20" customWidth="1"/>
    <col min="11523" max="11523" width="15.28515625" style="20" customWidth="1"/>
    <col min="11524" max="11524" width="13.42578125" style="20" customWidth="1"/>
    <col min="11525" max="11526" width="12.7109375" style="20" customWidth="1"/>
    <col min="11527" max="11527" width="15" style="20" customWidth="1"/>
    <col min="11528" max="11528" width="16.7109375" style="20" customWidth="1"/>
    <col min="11529" max="11529" width="16.140625" style="20" customWidth="1"/>
    <col min="11530" max="11530" width="15.42578125" style="20" customWidth="1"/>
    <col min="11531" max="11531" width="15.7109375" style="20" customWidth="1"/>
    <col min="11532" max="11532" width="19.42578125" style="20" customWidth="1"/>
    <col min="11533" max="11533" width="15.7109375" style="20" customWidth="1"/>
    <col min="11534" max="11534" width="14.28515625" style="20" customWidth="1"/>
    <col min="11535" max="11535" width="15.7109375" style="20" customWidth="1"/>
    <col min="11536" max="11536" width="17.7109375" style="20" customWidth="1"/>
    <col min="11537" max="11537" width="19.7109375" style="20" customWidth="1"/>
    <col min="11538" max="11538" width="14.42578125" style="20" customWidth="1"/>
    <col min="11539" max="11774" width="9.28515625" style="20"/>
    <col min="11775" max="11775" width="12.140625" style="20" customWidth="1"/>
    <col min="11776" max="11776" width="30" style="20" customWidth="1"/>
    <col min="11777" max="11777" width="24.42578125" style="20" customWidth="1"/>
    <col min="11778" max="11778" width="17.140625" style="20" customWidth="1"/>
    <col min="11779" max="11779" width="15.28515625" style="20" customWidth="1"/>
    <col min="11780" max="11780" width="13.42578125" style="20" customWidth="1"/>
    <col min="11781" max="11782" width="12.7109375" style="20" customWidth="1"/>
    <col min="11783" max="11783" width="15" style="20" customWidth="1"/>
    <col min="11784" max="11784" width="16.7109375" style="20" customWidth="1"/>
    <col min="11785" max="11785" width="16.140625" style="20" customWidth="1"/>
    <col min="11786" max="11786" width="15.42578125" style="20" customWidth="1"/>
    <col min="11787" max="11787" width="15.7109375" style="20" customWidth="1"/>
    <col min="11788" max="11788" width="19.42578125" style="20" customWidth="1"/>
    <col min="11789" max="11789" width="15.7109375" style="20" customWidth="1"/>
    <col min="11790" max="11790" width="14.28515625" style="20" customWidth="1"/>
    <col min="11791" max="11791" width="15.7109375" style="20" customWidth="1"/>
    <col min="11792" max="11792" width="17.7109375" style="20" customWidth="1"/>
    <col min="11793" max="11793" width="19.7109375" style="20" customWidth="1"/>
    <col min="11794" max="11794" width="14.42578125" style="20" customWidth="1"/>
    <col min="11795" max="12030" width="9.28515625" style="20"/>
    <col min="12031" max="12031" width="12.140625" style="20" customWidth="1"/>
    <col min="12032" max="12032" width="30" style="20" customWidth="1"/>
    <col min="12033" max="12033" width="24.42578125" style="20" customWidth="1"/>
    <col min="12034" max="12034" width="17.140625" style="20" customWidth="1"/>
    <col min="12035" max="12035" width="15.28515625" style="20" customWidth="1"/>
    <col min="12036" max="12036" width="13.42578125" style="20" customWidth="1"/>
    <col min="12037" max="12038" width="12.7109375" style="20" customWidth="1"/>
    <col min="12039" max="12039" width="15" style="20" customWidth="1"/>
    <col min="12040" max="12040" width="16.7109375" style="20" customWidth="1"/>
    <col min="12041" max="12041" width="16.140625" style="20" customWidth="1"/>
    <col min="12042" max="12042" width="15.42578125" style="20" customWidth="1"/>
    <col min="12043" max="12043" width="15.7109375" style="20" customWidth="1"/>
    <col min="12044" max="12044" width="19.42578125" style="20" customWidth="1"/>
    <col min="12045" max="12045" width="15.7109375" style="20" customWidth="1"/>
    <col min="12046" max="12046" width="14.28515625" style="20" customWidth="1"/>
    <col min="12047" max="12047" width="15.7109375" style="20" customWidth="1"/>
    <col min="12048" max="12048" width="17.7109375" style="20" customWidth="1"/>
    <col min="12049" max="12049" width="19.7109375" style="20" customWidth="1"/>
    <col min="12050" max="12050" width="14.42578125" style="20" customWidth="1"/>
    <col min="12051" max="12286" width="9.28515625" style="20"/>
    <col min="12287" max="12287" width="12.140625" style="20" customWidth="1"/>
    <col min="12288" max="12288" width="30" style="20" customWidth="1"/>
    <col min="12289" max="12289" width="24.42578125" style="20" customWidth="1"/>
    <col min="12290" max="12290" width="17.140625" style="20" customWidth="1"/>
    <col min="12291" max="12291" width="15.28515625" style="20" customWidth="1"/>
    <col min="12292" max="12292" width="13.42578125" style="20" customWidth="1"/>
    <col min="12293" max="12294" width="12.7109375" style="20" customWidth="1"/>
    <col min="12295" max="12295" width="15" style="20" customWidth="1"/>
    <col min="12296" max="12296" width="16.7109375" style="20" customWidth="1"/>
    <col min="12297" max="12297" width="16.140625" style="20" customWidth="1"/>
    <col min="12298" max="12298" width="15.42578125" style="20" customWidth="1"/>
    <col min="12299" max="12299" width="15.7109375" style="20" customWidth="1"/>
    <col min="12300" max="12300" width="19.42578125" style="20" customWidth="1"/>
    <col min="12301" max="12301" width="15.7109375" style="20" customWidth="1"/>
    <col min="12302" max="12302" width="14.28515625" style="20" customWidth="1"/>
    <col min="12303" max="12303" width="15.7109375" style="20" customWidth="1"/>
    <col min="12304" max="12304" width="17.7109375" style="20" customWidth="1"/>
    <col min="12305" max="12305" width="19.7109375" style="20" customWidth="1"/>
    <col min="12306" max="12306" width="14.42578125" style="20" customWidth="1"/>
    <col min="12307" max="12542" width="9.28515625" style="20"/>
    <col min="12543" max="12543" width="12.140625" style="20" customWidth="1"/>
    <col min="12544" max="12544" width="30" style="20" customWidth="1"/>
    <col min="12545" max="12545" width="24.42578125" style="20" customWidth="1"/>
    <col min="12546" max="12546" width="17.140625" style="20" customWidth="1"/>
    <col min="12547" max="12547" width="15.28515625" style="20" customWidth="1"/>
    <col min="12548" max="12548" width="13.42578125" style="20" customWidth="1"/>
    <col min="12549" max="12550" width="12.7109375" style="20" customWidth="1"/>
    <col min="12551" max="12551" width="15" style="20" customWidth="1"/>
    <col min="12552" max="12552" width="16.7109375" style="20" customWidth="1"/>
    <col min="12553" max="12553" width="16.140625" style="20" customWidth="1"/>
    <col min="12554" max="12554" width="15.42578125" style="20" customWidth="1"/>
    <col min="12555" max="12555" width="15.7109375" style="20" customWidth="1"/>
    <col min="12556" max="12556" width="19.42578125" style="20" customWidth="1"/>
    <col min="12557" max="12557" width="15.7109375" style="20" customWidth="1"/>
    <col min="12558" max="12558" width="14.28515625" style="20" customWidth="1"/>
    <col min="12559" max="12559" width="15.7109375" style="20" customWidth="1"/>
    <col min="12560" max="12560" width="17.7109375" style="20" customWidth="1"/>
    <col min="12561" max="12561" width="19.7109375" style="20" customWidth="1"/>
    <col min="12562" max="12562" width="14.42578125" style="20" customWidth="1"/>
    <col min="12563" max="12798" width="9.28515625" style="20"/>
    <col min="12799" max="12799" width="12.140625" style="20" customWidth="1"/>
    <col min="12800" max="12800" width="30" style="20" customWidth="1"/>
    <col min="12801" max="12801" width="24.42578125" style="20" customWidth="1"/>
    <col min="12802" max="12802" width="17.140625" style="20" customWidth="1"/>
    <col min="12803" max="12803" width="15.28515625" style="20" customWidth="1"/>
    <col min="12804" max="12804" width="13.42578125" style="20" customWidth="1"/>
    <col min="12805" max="12806" width="12.7109375" style="20" customWidth="1"/>
    <col min="12807" max="12807" width="15" style="20" customWidth="1"/>
    <col min="12808" max="12808" width="16.7109375" style="20" customWidth="1"/>
    <col min="12809" max="12809" width="16.140625" style="20" customWidth="1"/>
    <col min="12810" max="12810" width="15.42578125" style="20" customWidth="1"/>
    <col min="12811" max="12811" width="15.7109375" style="20" customWidth="1"/>
    <col min="12812" max="12812" width="19.42578125" style="20" customWidth="1"/>
    <col min="12813" max="12813" width="15.7109375" style="20" customWidth="1"/>
    <col min="12814" max="12814" width="14.28515625" style="20" customWidth="1"/>
    <col min="12815" max="12815" width="15.7109375" style="20" customWidth="1"/>
    <col min="12816" max="12816" width="17.7109375" style="20" customWidth="1"/>
    <col min="12817" max="12817" width="19.7109375" style="20" customWidth="1"/>
    <col min="12818" max="12818" width="14.42578125" style="20" customWidth="1"/>
    <col min="12819" max="13054" width="9.28515625" style="20"/>
    <col min="13055" max="13055" width="12.140625" style="20" customWidth="1"/>
    <col min="13056" max="13056" width="30" style="20" customWidth="1"/>
    <col min="13057" max="13057" width="24.42578125" style="20" customWidth="1"/>
    <col min="13058" max="13058" width="17.140625" style="20" customWidth="1"/>
    <col min="13059" max="13059" width="15.28515625" style="20" customWidth="1"/>
    <col min="13060" max="13060" width="13.42578125" style="20" customWidth="1"/>
    <col min="13061" max="13062" width="12.7109375" style="20" customWidth="1"/>
    <col min="13063" max="13063" width="15" style="20" customWidth="1"/>
    <col min="13064" max="13064" width="16.7109375" style="20" customWidth="1"/>
    <col min="13065" max="13065" width="16.140625" style="20" customWidth="1"/>
    <col min="13066" max="13066" width="15.42578125" style="20" customWidth="1"/>
    <col min="13067" max="13067" width="15.7109375" style="20" customWidth="1"/>
    <col min="13068" max="13068" width="19.42578125" style="20" customWidth="1"/>
    <col min="13069" max="13069" width="15.7109375" style="20" customWidth="1"/>
    <col min="13070" max="13070" width="14.28515625" style="20" customWidth="1"/>
    <col min="13071" max="13071" width="15.7109375" style="20" customWidth="1"/>
    <col min="13072" max="13072" width="17.7109375" style="20" customWidth="1"/>
    <col min="13073" max="13073" width="19.7109375" style="20" customWidth="1"/>
    <col min="13074" max="13074" width="14.42578125" style="20" customWidth="1"/>
    <col min="13075" max="13310" width="9.28515625" style="20"/>
    <col min="13311" max="13311" width="12.140625" style="20" customWidth="1"/>
    <col min="13312" max="13312" width="30" style="20" customWidth="1"/>
    <col min="13313" max="13313" width="24.42578125" style="20" customWidth="1"/>
    <col min="13314" max="13314" width="17.140625" style="20" customWidth="1"/>
    <col min="13315" max="13315" width="15.28515625" style="20" customWidth="1"/>
    <col min="13316" max="13316" width="13.42578125" style="20" customWidth="1"/>
    <col min="13317" max="13318" width="12.7109375" style="20" customWidth="1"/>
    <col min="13319" max="13319" width="15" style="20" customWidth="1"/>
    <col min="13320" max="13320" width="16.7109375" style="20" customWidth="1"/>
    <col min="13321" max="13321" width="16.140625" style="20" customWidth="1"/>
    <col min="13322" max="13322" width="15.42578125" style="20" customWidth="1"/>
    <col min="13323" max="13323" width="15.7109375" style="20" customWidth="1"/>
    <col min="13324" max="13324" width="19.42578125" style="20" customWidth="1"/>
    <col min="13325" max="13325" width="15.7109375" style="20" customWidth="1"/>
    <col min="13326" max="13326" width="14.28515625" style="20" customWidth="1"/>
    <col min="13327" max="13327" width="15.7109375" style="20" customWidth="1"/>
    <col min="13328" max="13328" width="17.7109375" style="20" customWidth="1"/>
    <col min="13329" max="13329" width="19.7109375" style="20" customWidth="1"/>
    <col min="13330" max="13330" width="14.42578125" style="20" customWidth="1"/>
    <col min="13331" max="13566" width="9.28515625" style="20"/>
    <col min="13567" max="13567" width="12.140625" style="20" customWidth="1"/>
    <col min="13568" max="13568" width="30" style="20" customWidth="1"/>
    <col min="13569" max="13569" width="24.42578125" style="20" customWidth="1"/>
    <col min="13570" max="13570" width="17.140625" style="20" customWidth="1"/>
    <col min="13571" max="13571" width="15.28515625" style="20" customWidth="1"/>
    <col min="13572" max="13572" width="13.42578125" style="20" customWidth="1"/>
    <col min="13573" max="13574" width="12.7109375" style="20" customWidth="1"/>
    <col min="13575" max="13575" width="15" style="20" customWidth="1"/>
    <col min="13576" max="13576" width="16.7109375" style="20" customWidth="1"/>
    <col min="13577" max="13577" width="16.140625" style="20" customWidth="1"/>
    <col min="13578" max="13578" width="15.42578125" style="20" customWidth="1"/>
    <col min="13579" max="13579" width="15.7109375" style="20" customWidth="1"/>
    <col min="13580" max="13580" width="19.42578125" style="20" customWidth="1"/>
    <col min="13581" max="13581" width="15.7109375" style="20" customWidth="1"/>
    <col min="13582" max="13582" width="14.28515625" style="20" customWidth="1"/>
    <col min="13583" max="13583" width="15.7109375" style="20" customWidth="1"/>
    <col min="13584" max="13584" width="17.7109375" style="20" customWidth="1"/>
    <col min="13585" max="13585" width="19.7109375" style="20" customWidth="1"/>
    <col min="13586" max="13586" width="14.42578125" style="20" customWidth="1"/>
    <col min="13587" max="13822" width="9.28515625" style="20"/>
    <col min="13823" max="13823" width="12.140625" style="20" customWidth="1"/>
    <col min="13824" max="13824" width="30" style="20" customWidth="1"/>
    <col min="13825" max="13825" width="24.42578125" style="20" customWidth="1"/>
    <col min="13826" max="13826" width="17.140625" style="20" customWidth="1"/>
    <col min="13827" max="13827" width="15.28515625" style="20" customWidth="1"/>
    <col min="13828" max="13828" width="13.42578125" style="20" customWidth="1"/>
    <col min="13829" max="13830" width="12.7109375" style="20" customWidth="1"/>
    <col min="13831" max="13831" width="15" style="20" customWidth="1"/>
    <col min="13832" max="13832" width="16.7109375" style="20" customWidth="1"/>
    <col min="13833" max="13833" width="16.140625" style="20" customWidth="1"/>
    <col min="13834" max="13834" width="15.42578125" style="20" customWidth="1"/>
    <col min="13835" max="13835" width="15.7109375" style="20" customWidth="1"/>
    <col min="13836" max="13836" width="19.42578125" style="20" customWidth="1"/>
    <col min="13837" max="13837" width="15.7109375" style="20" customWidth="1"/>
    <col min="13838" max="13838" width="14.28515625" style="20" customWidth="1"/>
    <col min="13839" max="13839" width="15.7109375" style="20" customWidth="1"/>
    <col min="13840" max="13840" width="17.7109375" style="20" customWidth="1"/>
    <col min="13841" max="13841" width="19.7109375" style="20" customWidth="1"/>
    <col min="13842" max="13842" width="14.42578125" style="20" customWidth="1"/>
    <col min="13843" max="14078" width="9.28515625" style="20"/>
    <col min="14079" max="14079" width="12.140625" style="20" customWidth="1"/>
    <col min="14080" max="14080" width="30" style="20" customWidth="1"/>
    <col min="14081" max="14081" width="24.42578125" style="20" customWidth="1"/>
    <col min="14082" max="14082" width="17.140625" style="20" customWidth="1"/>
    <col min="14083" max="14083" width="15.28515625" style="20" customWidth="1"/>
    <col min="14084" max="14084" width="13.42578125" style="20" customWidth="1"/>
    <col min="14085" max="14086" width="12.7109375" style="20" customWidth="1"/>
    <col min="14087" max="14087" width="15" style="20" customWidth="1"/>
    <col min="14088" max="14088" width="16.7109375" style="20" customWidth="1"/>
    <col min="14089" max="14089" width="16.140625" style="20" customWidth="1"/>
    <col min="14090" max="14090" width="15.42578125" style="20" customWidth="1"/>
    <col min="14091" max="14091" width="15.7109375" style="20" customWidth="1"/>
    <col min="14092" max="14092" width="19.42578125" style="20" customWidth="1"/>
    <col min="14093" max="14093" width="15.7109375" style="20" customWidth="1"/>
    <col min="14094" max="14094" width="14.28515625" style="20" customWidth="1"/>
    <col min="14095" max="14095" width="15.7109375" style="20" customWidth="1"/>
    <col min="14096" max="14096" width="17.7109375" style="20" customWidth="1"/>
    <col min="14097" max="14097" width="19.7109375" style="20" customWidth="1"/>
    <col min="14098" max="14098" width="14.42578125" style="20" customWidth="1"/>
    <col min="14099" max="14334" width="9.28515625" style="20"/>
    <col min="14335" max="14335" width="12.140625" style="20" customWidth="1"/>
    <col min="14336" max="14336" width="30" style="20" customWidth="1"/>
    <col min="14337" max="14337" width="24.42578125" style="20" customWidth="1"/>
    <col min="14338" max="14338" width="17.140625" style="20" customWidth="1"/>
    <col min="14339" max="14339" width="15.28515625" style="20" customWidth="1"/>
    <col min="14340" max="14340" width="13.42578125" style="20" customWidth="1"/>
    <col min="14341" max="14342" width="12.7109375" style="20" customWidth="1"/>
    <col min="14343" max="14343" width="15" style="20" customWidth="1"/>
    <col min="14344" max="14344" width="16.7109375" style="20" customWidth="1"/>
    <col min="14345" max="14345" width="16.140625" style="20" customWidth="1"/>
    <col min="14346" max="14346" width="15.42578125" style="20" customWidth="1"/>
    <col min="14347" max="14347" width="15.7109375" style="20" customWidth="1"/>
    <col min="14348" max="14348" width="19.42578125" style="20" customWidth="1"/>
    <col min="14349" max="14349" width="15.7109375" style="20" customWidth="1"/>
    <col min="14350" max="14350" width="14.28515625" style="20" customWidth="1"/>
    <col min="14351" max="14351" width="15.7109375" style="20" customWidth="1"/>
    <col min="14352" max="14352" width="17.7109375" style="20" customWidth="1"/>
    <col min="14353" max="14353" width="19.7109375" style="20" customWidth="1"/>
    <col min="14354" max="14354" width="14.42578125" style="20" customWidth="1"/>
    <col min="14355" max="14590" width="9.28515625" style="20"/>
    <col min="14591" max="14591" width="12.140625" style="20" customWidth="1"/>
    <col min="14592" max="14592" width="30" style="20" customWidth="1"/>
    <col min="14593" max="14593" width="24.42578125" style="20" customWidth="1"/>
    <col min="14594" max="14594" width="17.140625" style="20" customWidth="1"/>
    <col min="14595" max="14595" width="15.28515625" style="20" customWidth="1"/>
    <col min="14596" max="14596" width="13.42578125" style="20" customWidth="1"/>
    <col min="14597" max="14598" width="12.7109375" style="20" customWidth="1"/>
    <col min="14599" max="14599" width="15" style="20" customWidth="1"/>
    <col min="14600" max="14600" width="16.7109375" style="20" customWidth="1"/>
    <col min="14601" max="14601" width="16.140625" style="20" customWidth="1"/>
    <col min="14602" max="14602" width="15.42578125" style="20" customWidth="1"/>
    <col min="14603" max="14603" width="15.7109375" style="20" customWidth="1"/>
    <col min="14604" max="14604" width="19.42578125" style="20" customWidth="1"/>
    <col min="14605" max="14605" width="15.7109375" style="20" customWidth="1"/>
    <col min="14606" max="14606" width="14.28515625" style="20" customWidth="1"/>
    <col min="14607" max="14607" width="15.7109375" style="20" customWidth="1"/>
    <col min="14608" max="14608" width="17.7109375" style="20" customWidth="1"/>
    <col min="14609" max="14609" width="19.7109375" style="20" customWidth="1"/>
    <col min="14610" max="14610" width="14.42578125" style="20" customWidth="1"/>
    <col min="14611" max="14846" width="9.28515625" style="20"/>
    <col min="14847" max="14847" width="12.140625" style="20" customWidth="1"/>
    <col min="14848" max="14848" width="30" style="20" customWidth="1"/>
    <col min="14849" max="14849" width="24.42578125" style="20" customWidth="1"/>
    <col min="14850" max="14850" width="17.140625" style="20" customWidth="1"/>
    <col min="14851" max="14851" width="15.28515625" style="20" customWidth="1"/>
    <col min="14852" max="14852" width="13.42578125" style="20" customWidth="1"/>
    <col min="14853" max="14854" width="12.7109375" style="20" customWidth="1"/>
    <col min="14855" max="14855" width="15" style="20" customWidth="1"/>
    <col min="14856" max="14856" width="16.7109375" style="20" customWidth="1"/>
    <col min="14857" max="14857" width="16.140625" style="20" customWidth="1"/>
    <col min="14858" max="14858" width="15.42578125" style="20" customWidth="1"/>
    <col min="14859" max="14859" width="15.7109375" style="20" customWidth="1"/>
    <col min="14860" max="14860" width="19.42578125" style="20" customWidth="1"/>
    <col min="14861" max="14861" width="15.7109375" style="20" customWidth="1"/>
    <col min="14862" max="14862" width="14.28515625" style="20" customWidth="1"/>
    <col min="14863" max="14863" width="15.7109375" style="20" customWidth="1"/>
    <col min="14864" max="14864" width="17.7109375" style="20" customWidth="1"/>
    <col min="14865" max="14865" width="19.7109375" style="20" customWidth="1"/>
    <col min="14866" max="14866" width="14.42578125" style="20" customWidth="1"/>
    <col min="14867" max="15102" width="9.28515625" style="20"/>
    <col min="15103" max="15103" width="12.140625" style="20" customWidth="1"/>
    <col min="15104" max="15104" width="30" style="20" customWidth="1"/>
    <col min="15105" max="15105" width="24.42578125" style="20" customWidth="1"/>
    <col min="15106" max="15106" width="17.140625" style="20" customWidth="1"/>
    <col min="15107" max="15107" width="15.28515625" style="20" customWidth="1"/>
    <col min="15108" max="15108" width="13.42578125" style="20" customWidth="1"/>
    <col min="15109" max="15110" width="12.7109375" style="20" customWidth="1"/>
    <col min="15111" max="15111" width="15" style="20" customWidth="1"/>
    <col min="15112" max="15112" width="16.7109375" style="20" customWidth="1"/>
    <col min="15113" max="15113" width="16.140625" style="20" customWidth="1"/>
    <col min="15114" max="15114" width="15.42578125" style="20" customWidth="1"/>
    <col min="15115" max="15115" width="15.7109375" style="20" customWidth="1"/>
    <col min="15116" max="15116" width="19.42578125" style="20" customWidth="1"/>
    <col min="15117" max="15117" width="15.7109375" style="20" customWidth="1"/>
    <col min="15118" max="15118" width="14.28515625" style="20" customWidth="1"/>
    <col min="15119" max="15119" width="15.7109375" style="20" customWidth="1"/>
    <col min="15120" max="15120" width="17.7109375" style="20" customWidth="1"/>
    <col min="15121" max="15121" width="19.7109375" style="20" customWidth="1"/>
    <col min="15122" max="15122" width="14.42578125" style="20" customWidth="1"/>
    <col min="15123" max="15358" width="9.28515625" style="20"/>
    <col min="15359" max="15359" width="12.140625" style="20" customWidth="1"/>
    <col min="15360" max="15360" width="30" style="20" customWidth="1"/>
    <col min="15361" max="15361" width="24.42578125" style="20" customWidth="1"/>
    <col min="15362" max="15362" width="17.140625" style="20" customWidth="1"/>
    <col min="15363" max="15363" width="15.28515625" style="20" customWidth="1"/>
    <col min="15364" max="15364" width="13.42578125" style="20" customWidth="1"/>
    <col min="15365" max="15366" width="12.7109375" style="20" customWidth="1"/>
    <col min="15367" max="15367" width="15" style="20" customWidth="1"/>
    <col min="15368" max="15368" width="16.7109375" style="20" customWidth="1"/>
    <col min="15369" max="15369" width="16.140625" style="20" customWidth="1"/>
    <col min="15370" max="15370" width="15.42578125" style="20" customWidth="1"/>
    <col min="15371" max="15371" width="15.7109375" style="20" customWidth="1"/>
    <col min="15372" max="15372" width="19.42578125" style="20" customWidth="1"/>
    <col min="15373" max="15373" width="15.7109375" style="20" customWidth="1"/>
    <col min="15374" max="15374" width="14.28515625" style="20" customWidth="1"/>
    <col min="15375" max="15375" width="15.7109375" style="20" customWidth="1"/>
    <col min="15376" max="15376" width="17.7109375" style="20" customWidth="1"/>
    <col min="15377" max="15377" width="19.7109375" style="20" customWidth="1"/>
    <col min="15378" max="15378" width="14.42578125" style="20" customWidth="1"/>
    <col min="15379" max="15614" width="9.28515625" style="20"/>
    <col min="15615" max="15615" width="12.140625" style="20" customWidth="1"/>
    <col min="15616" max="15616" width="30" style="20" customWidth="1"/>
    <col min="15617" max="15617" width="24.42578125" style="20" customWidth="1"/>
    <col min="15618" max="15618" width="17.140625" style="20" customWidth="1"/>
    <col min="15619" max="15619" width="15.28515625" style="20" customWidth="1"/>
    <col min="15620" max="15620" width="13.42578125" style="20" customWidth="1"/>
    <col min="15621" max="15622" width="12.7109375" style="20" customWidth="1"/>
    <col min="15623" max="15623" width="15" style="20" customWidth="1"/>
    <col min="15624" max="15624" width="16.7109375" style="20" customWidth="1"/>
    <col min="15625" max="15625" width="16.140625" style="20" customWidth="1"/>
    <col min="15626" max="15626" width="15.42578125" style="20" customWidth="1"/>
    <col min="15627" max="15627" width="15.7109375" style="20" customWidth="1"/>
    <col min="15628" max="15628" width="19.42578125" style="20" customWidth="1"/>
    <col min="15629" max="15629" width="15.7109375" style="20" customWidth="1"/>
    <col min="15630" max="15630" width="14.28515625" style="20" customWidth="1"/>
    <col min="15631" max="15631" width="15.7109375" style="20" customWidth="1"/>
    <col min="15632" max="15632" width="17.7109375" style="20" customWidth="1"/>
    <col min="15633" max="15633" width="19.7109375" style="20" customWidth="1"/>
    <col min="15634" max="15634" width="14.42578125" style="20" customWidth="1"/>
    <col min="15635" max="15870" width="9.28515625" style="20"/>
    <col min="15871" max="15871" width="12.140625" style="20" customWidth="1"/>
    <col min="15872" max="15872" width="30" style="20" customWidth="1"/>
    <col min="15873" max="15873" width="24.42578125" style="20" customWidth="1"/>
    <col min="15874" max="15874" width="17.140625" style="20" customWidth="1"/>
    <col min="15875" max="15875" width="15.28515625" style="20" customWidth="1"/>
    <col min="15876" max="15876" width="13.42578125" style="20" customWidth="1"/>
    <col min="15877" max="15878" width="12.7109375" style="20" customWidth="1"/>
    <col min="15879" max="15879" width="15" style="20" customWidth="1"/>
    <col min="15880" max="15880" width="16.7109375" style="20" customWidth="1"/>
    <col min="15881" max="15881" width="16.140625" style="20" customWidth="1"/>
    <col min="15882" max="15882" width="15.42578125" style="20" customWidth="1"/>
    <col min="15883" max="15883" width="15.7109375" style="20" customWidth="1"/>
    <col min="15884" max="15884" width="19.42578125" style="20" customWidth="1"/>
    <col min="15885" max="15885" width="15.7109375" style="20" customWidth="1"/>
    <col min="15886" max="15886" width="14.28515625" style="20" customWidth="1"/>
    <col min="15887" max="15887" width="15.7109375" style="20" customWidth="1"/>
    <col min="15888" max="15888" width="17.7109375" style="20" customWidth="1"/>
    <col min="15889" max="15889" width="19.7109375" style="20" customWidth="1"/>
    <col min="15890" max="15890" width="14.42578125" style="20" customWidth="1"/>
    <col min="15891" max="16126" width="9.28515625" style="20"/>
    <col min="16127" max="16127" width="12.140625" style="20" customWidth="1"/>
    <col min="16128" max="16128" width="30" style="20" customWidth="1"/>
    <col min="16129" max="16129" width="24.42578125" style="20" customWidth="1"/>
    <col min="16130" max="16130" width="17.140625" style="20" customWidth="1"/>
    <col min="16131" max="16131" width="15.28515625" style="20" customWidth="1"/>
    <col min="16132" max="16132" width="13.42578125" style="20" customWidth="1"/>
    <col min="16133" max="16134" width="12.7109375" style="20" customWidth="1"/>
    <col min="16135" max="16135" width="15" style="20" customWidth="1"/>
    <col min="16136" max="16136" width="16.7109375" style="20" customWidth="1"/>
    <col min="16137" max="16137" width="16.140625" style="20" customWidth="1"/>
    <col min="16138" max="16138" width="15.42578125" style="20" customWidth="1"/>
    <col min="16139" max="16139" width="15.7109375" style="20" customWidth="1"/>
    <col min="16140" max="16140" width="19.42578125" style="20" customWidth="1"/>
    <col min="16141" max="16141" width="15.7109375" style="20" customWidth="1"/>
    <col min="16142" max="16142" width="14.28515625" style="20" customWidth="1"/>
    <col min="16143" max="16143" width="15.7109375" style="20" customWidth="1"/>
    <col min="16144" max="16144" width="17.7109375" style="20" customWidth="1"/>
    <col min="16145" max="16145" width="19.7109375" style="20" customWidth="1"/>
    <col min="16146" max="16146" width="14.42578125" style="20" customWidth="1"/>
    <col min="16147" max="16384" width="9.28515625" style="20"/>
  </cols>
  <sheetData>
    <row r="1" spans="2:25" x14ac:dyDescent="0.25">
      <c r="B1" s="193" t="s">
        <v>72</v>
      </c>
      <c r="C1" s="194"/>
      <c r="D1" s="194"/>
      <c r="E1" s="194"/>
      <c r="F1" s="194"/>
      <c r="G1" s="194"/>
      <c r="H1" s="194"/>
      <c r="I1" s="194"/>
      <c r="J1" s="194"/>
      <c r="K1" s="194"/>
      <c r="L1" s="20" t="s">
        <v>1</v>
      </c>
    </row>
    <row r="2" spans="2:25" x14ac:dyDescent="0.25">
      <c r="B2" s="194"/>
      <c r="C2" s="194"/>
      <c r="D2" s="194"/>
      <c r="E2" s="194"/>
      <c r="F2" s="194"/>
      <c r="G2" s="194"/>
      <c r="H2" s="194"/>
      <c r="I2" s="194"/>
      <c r="J2" s="194"/>
      <c r="K2" s="194"/>
    </row>
    <row r="3" spans="2:25" ht="25.5" customHeight="1" x14ac:dyDescent="0.3">
      <c r="B3" s="194"/>
      <c r="C3" s="194"/>
      <c r="D3" s="194"/>
      <c r="E3" s="194"/>
      <c r="F3" s="194"/>
      <c r="G3" s="194"/>
      <c r="H3" s="194"/>
      <c r="I3" s="194"/>
      <c r="J3" s="194"/>
      <c r="K3" s="194"/>
      <c r="L3" s="21"/>
      <c r="M3" s="21"/>
      <c r="N3" s="21"/>
      <c r="O3" s="21"/>
      <c r="P3" s="21"/>
      <c r="Q3" s="21"/>
      <c r="R3" s="21"/>
      <c r="S3" s="21"/>
      <c r="U3" s="50"/>
      <c r="V3" s="51"/>
      <c r="W3" s="51"/>
      <c r="X3" s="51"/>
      <c r="Y3" s="22">
        <v>0.10440000000000001</v>
      </c>
    </row>
    <row r="4" spans="2:25" ht="21.75" customHeight="1" x14ac:dyDescent="0.3">
      <c r="B4" s="21"/>
      <c r="C4" s="21"/>
      <c r="D4" s="21"/>
      <c r="E4" s="21"/>
      <c r="F4" s="185" t="s">
        <v>73</v>
      </c>
      <c r="G4" s="185"/>
      <c r="H4" s="185"/>
      <c r="I4" s="185"/>
      <c r="J4" s="185"/>
      <c r="K4" s="21"/>
      <c r="L4" s="21"/>
      <c r="M4" s="21"/>
      <c r="N4" s="21"/>
      <c r="O4" s="21"/>
      <c r="P4" s="21"/>
      <c r="Q4" s="21"/>
      <c r="R4" s="21"/>
      <c r="S4" s="21"/>
      <c r="U4" s="50"/>
      <c r="V4" s="51"/>
      <c r="W4" s="51"/>
      <c r="X4" s="51"/>
      <c r="Y4" s="22"/>
    </row>
    <row r="5" spans="2:25" ht="12" customHeight="1" thickBot="1" x14ac:dyDescent="0.35">
      <c r="B5" s="208"/>
      <c r="C5" s="208"/>
      <c r="D5" s="208"/>
      <c r="E5" s="208"/>
      <c r="F5" s="208"/>
      <c r="G5" s="208"/>
      <c r="H5" s="208"/>
      <c r="I5" s="208"/>
      <c r="J5" s="208"/>
      <c r="K5" s="208"/>
      <c r="L5" s="208"/>
      <c r="M5" s="208"/>
      <c r="N5" s="208"/>
      <c r="O5" s="208"/>
      <c r="P5" s="208"/>
      <c r="Q5" s="208"/>
      <c r="R5" s="208"/>
      <c r="U5" s="50"/>
      <c r="V5" s="51"/>
      <c r="W5" s="51"/>
      <c r="X5" s="51"/>
      <c r="Y5" s="22">
        <v>0.1235</v>
      </c>
    </row>
    <row r="6" spans="2:25" ht="30" customHeight="1" thickBot="1" x14ac:dyDescent="0.35">
      <c r="B6" s="175" t="s">
        <v>45</v>
      </c>
      <c r="C6" s="176"/>
      <c r="D6" s="176"/>
      <c r="E6" s="176"/>
      <c r="F6" s="176"/>
      <c r="G6" s="176"/>
      <c r="H6" s="177"/>
      <c r="I6" s="209"/>
      <c r="J6" s="209"/>
      <c r="K6" s="209"/>
      <c r="L6" s="209"/>
      <c r="M6" s="210"/>
      <c r="N6" s="24"/>
      <c r="O6" s="24"/>
      <c r="P6" s="24"/>
      <c r="Q6" s="24"/>
      <c r="R6" s="24"/>
      <c r="S6" s="25"/>
      <c r="U6" s="50"/>
      <c r="V6" s="51"/>
      <c r="W6" s="51"/>
      <c r="X6" s="51"/>
      <c r="Y6" s="22">
        <v>0.17249999999999999</v>
      </c>
    </row>
    <row r="7" spans="2:25" ht="11.25" customHeight="1" x14ac:dyDescent="0.3">
      <c r="B7" s="26"/>
      <c r="C7" s="26"/>
      <c r="D7" s="26"/>
      <c r="E7" s="26"/>
      <c r="F7" s="26"/>
      <c r="G7" s="26"/>
      <c r="H7" s="26"/>
      <c r="I7" s="26"/>
      <c r="J7" s="24"/>
      <c r="K7" s="24"/>
      <c r="L7" s="24"/>
      <c r="M7" s="24"/>
      <c r="N7" s="24"/>
      <c r="O7" s="24"/>
      <c r="P7" s="24"/>
      <c r="Q7" s="24"/>
      <c r="R7" s="24"/>
      <c r="U7" s="50"/>
      <c r="V7" s="51"/>
      <c r="W7" s="51"/>
      <c r="X7" s="51"/>
      <c r="Y7" s="22">
        <v>0.18890000000000001</v>
      </c>
    </row>
    <row r="8" spans="2:25" ht="14.1" customHeight="1" x14ac:dyDescent="0.3">
      <c r="B8" s="208" t="s">
        <v>46</v>
      </c>
      <c r="C8" s="208"/>
      <c r="D8" s="208"/>
      <c r="E8" s="208"/>
      <c r="F8" s="208"/>
      <c r="G8" s="208"/>
      <c r="H8" s="208"/>
      <c r="I8" s="208"/>
      <c r="J8" s="208"/>
      <c r="K8" s="208"/>
      <c r="L8" s="208"/>
      <c r="M8" s="208"/>
      <c r="N8" s="208"/>
      <c r="O8" s="208"/>
      <c r="P8" s="208"/>
      <c r="Q8" s="208"/>
      <c r="R8" s="208"/>
      <c r="U8" s="50"/>
      <c r="V8" s="51"/>
      <c r="W8" s="51"/>
      <c r="X8" s="51"/>
      <c r="Y8" s="22">
        <v>0.20019999999999999</v>
      </c>
    </row>
    <row r="9" spans="2:25" ht="18" customHeight="1" x14ac:dyDescent="0.25">
      <c r="B9" s="170" t="s">
        <v>5</v>
      </c>
      <c r="C9" s="171"/>
      <c r="D9" s="171"/>
      <c r="E9" s="171"/>
      <c r="F9" s="171"/>
      <c r="G9" s="171"/>
      <c r="H9" s="171"/>
      <c r="I9" s="19" t="s">
        <v>47</v>
      </c>
      <c r="J9" s="113">
        <f>+IF(I9="Biudžetinė",0.0014,IF(I9="Verslo įm. ir kt.(2)",0.0046,IF(I9="Kitos organizacijos(3)",0.003,0)))</f>
        <v>4.5999999999999999E-3</v>
      </c>
      <c r="L9" s="27"/>
      <c r="M9" s="23"/>
      <c r="N9" s="23"/>
      <c r="O9" s="23"/>
      <c r="P9" s="23"/>
      <c r="Q9" s="23"/>
      <c r="R9" s="28"/>
      <c r="U9" s="52"/>
      <c r="V9" s="51"/>
      <c r="W9" s="51"/>
      <c r="X9" s="51"/>
    </row>
    <row r="10" spans="2:25" ht="3" customHeight="1" x14ac:dyDescent="0.25">
      <c r="J10" s="27"/>
    </row>
    <row r="11" spans="2:25" ht="60.75" customHeight="1" x14ac:dyDescent="0.25">
      <c r="B11" s="163" t="s">
        <v>7</v>
      </c>
      <c r="C11" s="163" t="s">
        <v>8</v>
      </c>
      <c r="D11" s="163" t="s">
        <v>9</v>
      </c>
      <c r="E11" s="163" t="s">
        <v>10</v>
      </c>
      <c r="F11" s="163" t="s">
        <v>48</v>
      </c>
      <c r="G11" s="163" t="s">
        <v>11</v>
      </c>
      <c r="H11" s="163" t="s">
        <v>49</v>
      </c>
      <c r="I11" s="163" t="s">
        <v>13</v>
      </c>
      <c r="J11" s="163" t="s">
        <v>50</v>
      </c>
      <c r="K11" s="163" t="s">
        <v>51</v>
      </c>
      <c r="L11" s="163" t="s">
        <v>52</v>
      </c>
      <c r="M11" s="163" t="s">
        <v>89</v>
      </c>
      <c r="N11" s="163" t="s">
        <v>54</v>
      </c>
      <c r="O11" s="49"/>
      <c r="P11" s="49"/>
      <c r="Q11" s="163" t="s">
        <v>19</v>
      </c>
      <c r="R11" s="163" t="s">
        <v>55</v>
      </c>
      <c r="S11" s="163" t="s">
        <v>21</v>
      </c>
      <c r="T11" s="163" t="s">
        <v>22</v>
      </c>
      <c r="U11" s="163" t="s">
        <v>23</v>
      </c>
      <c r="V11" s="163" t="s">
        <v>56</v>
      </c>
      <c r="W11" s="186" t="s">
        <v>25</v>
      </c>
      <c r="X11" s="163" t="s">
        <v>26</v>
      </c>
      <c r="Y11" s="163" t="s">
        <v>57</v>
      </c>
    </row>
    <row r="12" spans="2:25" ht="12.75" customHeight="1" x14ac:dyDescent="0.25">
      <c r="B12" s="164"/>
      <c r="C12" s="164"/>
      <c r="D12" s="164"/>
      <c r="E12" s="164"/>
      <c r="F12" s="164"/>
      <c r="G12" s="164"/>
      <c r="H12" s="164"/>
      <c r="I12" s="164"/>
      <c r="J12" s="164"/>
      <c r="K12" s="164"/>
      <c r="L12" s="164"/>
      <c r="M12" s="164"/>
      <c r="N12" s="164"/>
      <c r="O12" s="182"/>
      <c r="P12" s="182"/>
      <c r="Q12" s="164"/>
      <c r="R12" s="164"/>
      <c r="S12" s="164"/>
      <c r="T12" s="164"/>
      <c r="U12" s="164"/>
      <c r="V12" s="164"/>
      <c r="W12" s="187"/>
      <c r="X12" s="164"/>
      <c r="Y12" s="164"/>
    </row>
    <row r="13" spans="2:25" ht="38.1" customHeight="1" x14ac:dyDescent="0.25">
      <c r="B13" s="165"/>
      <c r="C13" s="165"/>
      <c r="D13" s="165"/>
      <c r="E13" s="165"/>
      <c r="F13" s="165"/>
      <c r="G13" s="165"/>
      <c r="H13" s="165"/>
      <c r="I13" s="165"/>
      <c r="J13" s="165"/>
      <c r="K13" s="165"/>
      <c r="L13" s="165"/>
      <c r="M13" s="165"/>
      <c r="N13" s="165"/>
      <c r="O13" s="183"/>
      <c r="P13" s="183"/>
      <c r="Q13" s="165"/>
      <c r="R13" s="165"/>
      <c r="S13" s="165"/>
      <c r="T13" s="165"/>
      <c r="U13" s="165"/>
      <c r="V13" s="165"/>
      <c r="W13" s="188"/>
      <c r="X13" s="165"/>
      <c r="Y13" s="165"/>
    </row>
    <row r="14" spans="2:25" ht="15" customHeight="1" x14ac:dyDescent="0.25">
      <c r="B14" s="53">
        <v>1</v>
      </c>
      <c r="C14" s="53">
        <v>2</v>
      </c>
      <c r="D14" s="53">
        <v>3</v>
      </c>
      <c r="E14" s="53">
        <v>4</v>
      </c>
      <c r="F14" s="53">
        <v>5</v>
      </c>
      <c r="G14" s="53">
        <v>6</v>
      </c>
      <c r="H14" s="53">
        <v>7</v>
      </c>
      <c r="I14" s="53">
        <v>8</v>
      </c>
      <c r="J14" s="54" t="s">
        <v>58</v>
      </c>
      <c r="K14" s="53">
        <v>10</v>
      </c>
      <c r="L14" s="53">
        <v>11</v>
      </c>
      <c r="M14" s="53">
        <v>12</v>
      </c>
      <c r="N14" s="53">
        <v>13</v>
      </c>
      <c r="O14" s="53">
        <v>15</v>
      </c>
      <c r="P14" s="53">
        <v>16</v>
      </c>
      <c r="Q14" s="53" t="s">
        <v>59</v>
      </c>
      <c r="R14" s="55">
        <v>15</v>
      </c>
      <c r="S14" s="55">
        <v>16</v>
      </c>
      <c r="T14" s="55">
        <v>17</v>
      </c>
      <c r="U14" s="55">
        <v>18</v>
      </c>
      <c r="V14" s="55">
        <v>19</v>
      </c>
      <c r="W14" s="80" t="s">
        <v>60</v>
      </c>
      <c r="X14" s="55" t="s">
        <v>61</v>
      </c>
      <c r="Y14" s="55">
        <v>22</v>
      </c>
    </row>
    <row r="15" spans="2:25" x14ac:dyDescent="0.25">
      <c r="B15" s="114">
        <f>ROW(A1)</f>
        <v>1</v>
      </c>
      <c r="C15" s="29" t="s">
        <v>75</v>
      </c>
      <c r="D15" s="29" t="s">
        <v>76</v>
      </c>
      <c r="E15" s="30" t="s">
        <v>80</v>
      </c>
      <c r="F15" s="108" t="s">
        <v>80</v>
      </c>
      <c r="G15" s="19">
        <v>1</v>
      </c>
      <c r="H15" s="30" t="s">
        <v>78</v>
      </c>
      <c r="I15" s="29"/>
      <c r="J15" s="18">
        <v>36</v>
      </c>
      <c r="K15" s="18">
        <f>1000</f>
        <v>1000</v>
      </c>
      <c r="L15" s="18">
        <f>+K15*0.2</f>
        <v>200</v>
      </c>
      <c r="M15" s="111">
        <v>0</v>
      </c>
      <c r="N15" s="66">
        <f>ROUND((+K15+L15)*M15,2)</f>
        <v>0</v>
      </c>
      <c r="O15" s="66"/>
      <c r="P15" s="66"/>
      <c r="Q15" s="66">
        <f>ROUND(K15+L15+N15+O15+P15,2)</f>
        <v>1200</v>
      </c>
      <c r="R15" s="66">
        <f t="shared" ref="R15:R24" si="0">ROUND(IF($J$9=0%,0,(IF(H15="Terminuota",(1+$J$9+0.0203)*(K15+L15+N15+P15+O15),(1+$J$9+0.0131)*(K15+L15+N15+P15+O15)))),2)</f>
        <v>1229.8800000000001</v>
      </c>
      <c r="S15" s="31">
        <v>5</v>
      </c>
      <c r="T15" s="32">
        <v>20</v>
      </c>
      <c r="U15" s="65">
        <f>IF(OR(S15="",T15=""),"",VLOOKUP(CONCATENATE(S15," dienų darbo savaitė"),'Atostogų išmokų FN'!$A$7:$AH$8,T15-16)/100)</f>
        <v>8.6300000000000002E-2</v>
      </c>
      <c r="V15" s="62">
        <f t="shared" ref="V15:V24" si="1">IF(R15=0,0,ROUND((R15*U15),2))</f>
        <v>106.14</v>
      </c>
      <c r="W15" s="91">
        <f t="shared" ref="W15:W24" si="2">SUM(R15+V15)</f>
        <v>1336.0200000000002</v>
      </c>
      <c r="X15" s="91">
        <f t="shared" ref="X15:X24" si="3">SUM(G15*J15*W15)</f>
        <v>48096.720000000008</v>
      </c>
      <c r="Y15" s="33" t="s">
        <v>90</v>
      </c>
    </row>
    <row r="16" spans="2:25" x14ac:dyDescent="0.25">
      <c r="B16" s="114">
        <f>ROW(A2)</f>
        <v>2</v>
      </c>
      <c r="C16" s="29" t="s">
        <v>75</v>
      </c>
      <c r="D16" s="29" t="s">
        <v>76</v>
      </c>
      <c r="E16" s="30" t="s">
        <v>77</v>
      </c>
      <c r="F16" s="108" t="s">
        <v>91</v>
      </c>
      <c r="G16" s="19">
        <v>1</v>
      </c>
      <c r="H16" s="30" t="s">
        <v>78</v>
      </c>
      <c r="I16" s="29" t="s">
        <v>81</v>
      </c>
      <c r="J16" s="18">
        <v>100</v>
      </c>
      <c r="K16" s="18">
        <v>25</v>
      </c>
      <c r="L16" s="18">
        <v>0</v>
      </c>
      <c r="M16" s="111">
        <v>0.08</v>
      </c>
      <c r="N16" s="66">
        <f t="shared" ref="N16:N24" si="4">ROUND((+K16+L16)*M16,2)</f>
        <v>2</v>
      </c>
      <c r="O16" s="66"/>
      <c r="P16" s="66"/>
      <c r="Q16" s="66">
        <f>ROUND(K16+L16+N16+O16+P16,2)</f>
        <v>27</v>
      </c>
      <c r="R16" s="66">
        <f t="shared" si="0"/>
        <v>27.67</v>
      </c>
      <c r="S16" s="31">
        <v>5</v>
      </c>
      <c r="T16" s="32">
        <v>41</v>
      </c>
      <c r="U16" s="65">
        <f>IF(OR(S16="",T16=""),"",VLOOKUP(CONCATENATE(S16," dienų darbo savaitė"),'Atostogų išmokų FN'!$A$7:$AH$8,T16-16)/100)</f>
        <v>0.20019999999999999</v>
      </c>
      <c r="V16" s="62">
        <f t="shared" si="1"/>
        <v>5.54</v>
      </c>
      <c r="W16" s="91">
        <f t="shared" si="2"/>
        <v>33.21</v>
      </c>
      <c r="X16" s="91">
        <f t="shared" si="3"/>
        <v>3321</v>
      </c>
      <c r="Y16" s="33"/>
    </row>
    <row r="17" spans="2:25" x14ac:dyDescent="0.25">
      <c r="B17" s="114">
        <f t="shared" ref="B17:B24" si="5">ROW(A3)</f>
        <v>3</v>
      </c>
      <c r="C17" s="29" t="s">
        <v>83</v>
      </c>
      <c r="D17" s="29" t="s">
        <v>84</v>
      </c>
      <c r="E17" s="30" t="s">
        <v>85</v>
      </c>
      <c r="F17" s="108" t="s">
        <v>92</v>
      </c>
      <c r="G17" s="19">
        <v>0.5</v>
      </c>
      <c r="H17" s="30" t="s">
        <v>86</v>
      </c>
      <c r="I17" s="29"/>
      <c r="J17" s="18">
        <v>300</v>
      </c>
      <c r="K17" s="18">
        <f>15</f>
        <v>15</v>
      </c>
      <c r="L17" s="18">
        <v>0</v>
      </c>
      <c r="M17" s="111">
        <v>0</v>
      </c>
      <c r="N17" s="66">
        <f t="shared" si="4"/>
        <v>0</v>
      </c>
      <c r="O17" s="66"/>
      <c r="P17" s="66"/>
      <c r="Q17" s="66">
        <f>ROUND(K17+L17+N17+O17+P17,2)</f>
        <v>15</v>
      </c>
      <c r="R17" s="66">
        <f t="shared" si="0"/>
        <v>15.27</v>
      </c>
      <c r="S17" s="31">
        <v>5</v>
      </c>
      <c r="T17" s="32">
        <v>20</v>
      </c>
      <c r="U17" s="65">
        <f>IF(OR(S17="",T17=""),"",VLOOKUP(CONCATENATE(S17," dienų darbo savaitė"),'Atostogų išmokų FN'!$A$7:$AH$8,T17-16)/100)</f>
        <v>8.6300000000000002E-2</v>
      </c>
      <c r="V17" s="62">
        <f t="shared" si="1"/>
        <v>1.32</v>
      </c>
      <c r="W17" s="91">
        <f t="shared" si="2"/>
        <v>16.59</v>
      </c>
      <c r="X17" s="91">
        <f t="shared" si="3"/>
        <v>2488.5</v>
      </c>
      <c r="Y17" s="33"/>
    </row>
    <row r="18" spans="2:25" x14ac:dyDescent="0.25">
      <c r="B18" s="114">
        <f t="shared" si="5"/>
        <v>4</v>
      </c>
      <c r="C18" s="29"/>
      <c r="D18" s="29"/>
      <c r="E18" s="30"/>
      <c r="F18" s="107"/>
      <c r="G18" s="30"/>
      <c r="H18" s="30"/>
      <c r="I18" s="29"/>
      <c r="J18" s="18"/>
      <c r="K18" s="18"/>
      <c r="L18" s="18"/>
      <c r="M18" s="111"/>
      <c r="N18" s="66">
        <f t="shared" si="4"/>
        <v>0</v>
      </c>
      <c r="O18" s="66"/>
      <c r="P18" s="66"/>
      <c r="Q18" s="66">
        <f t="shared" ref="Q18:Q24" si="6">ROUND(K18+L18+N18+O18+P18,2)</f>
        <v>0</v>
      </c>
      <c r="R18" s="66">
        <f t="shared" si="0"/>
        <v>0</v>
      </c>
      <c r="S18" s="31"/>
      <c r="T18" s="32"/>
      <c r="U18" s="65" t="str">
        <f>IF(OR(S18="",T18=""),"",VLOOKUP(CONCATENATE(S18," dienų darbo savaitė"),'Atostogų išmokų FN'!$A$7:$AH$8,T18-16)/100)</f>
        <v/>
      </c>
      <c r="V18" s="62">
        <f t="shared" si="1"/>
        <v>0</v>
      </c>
      <c r="W18" s="91">
        <f t="shared" si="2"/>
        <v>0</v>
      </c>
      <c r="X18" s="91">
        <f t="shared" si="3"/>
        <v>0</v>
      </c>
      <c r="Y18" s="33"/>
    </row>
    <row r="19" spans="2:25" x14ac:dyDescent="0.25">
      <c r="B19" s="114">
        <f t="shared" si="5"/>
        <v>5</v>
      </c>
      <c r="C19" s="29"/>
      <c r="D19" s="29"/>
      <c r="E19" s="30"/>
      <c r="F19" s="30"/>
      <c r="G19" s="30"/>
      <c r="H19" s="30"/>
      <c r="I19" s="29"/>
      <c r="J19" s="18"/>
      <c r="K19" s="18"/>
      <c r="L19" s="18"/>
      <c r="M19" s="111"/>
      <c r="N19" s="66">
        <f t="shared" si="4"/>
        <v>0</v>
      </c>
      <c r="O19" s="66"/>
      <c r="P19" s="66"/>
      <c r="Q19" s="66">
        <f t="shared" si="6"/>
        <v>0</v>
      </c>
      <c r="R19" s="66">
        <f t="shared" si="0"/>
        <v>0</v>
      </c>
      <c r="S19" s="31"/>
      <c r="T19" s="32"/>
      <c r="U19" s="65" t="str">
        <f>IF(OR(S19="",T19=""),"",VLOOKUP(CONCATENATE(S19," dienų darbo savaitė"),'Atostogų išmokų FN'!$A$7:$AH$8,T19-16)/100)</f>
        <v/>
      </c>
      <c r="V19" s="62">
        <f t="shared" si="1"/>
        <v>0</v>
      </c>
      <c r="W19" s="91">
        <f t="shared" si="2"/>
        <v>0</v>
      </c>
      <c r="X19" s="91">
        <f t="shared" si="3"/>
        <v>0</v>
      </c>
      <c r="Y19" s="33"/>
    </row>
    <row r="20" spans="2:25" x14ac:dyDescent="0.25">
      <c r="B20" s="114">
        <f t="shared" si="5"/>
        <v>6</v>
      </c>
      <c r="C20" s="29"/>
      <c r="D20" s="29"/>
      <c r="E20" s="30"/>
      <c r="F20" s="30"/>
      <c r="G20" s="30"/>
      <c r="H20" s="30"/>
      <c r="I20" s="29"/>
      <c r="J20" s="18"/>
      <c r="K20" s="18"/>
      <c r="L20" s="18"/>
      <c r="M20" s="111"/>
      <c r="N20" s="66">
        <f t="shared" si="4"/>
        <v>0</v>
      </c>
      <c r="O20" s="66"/>
      <c r="P20" s="66"/>
      <c r="Q20" s="66">
        <f t="shared" si="6"/>
        <v>0</v>
      </c>
      <c r="R20" s="66">
        <f t="shared" si="0"/>
        <v>0</v>
      </c>
      <c r="S20" s="31"/>
      <c r="T20" s="32"/>
      <c r="U20" s="65" t="str">
        <f>IF(OR(S20="",T20=""),"",VLOOKUP(CONCATENATE(S20," dienų darbo savaitė"),'Atostogų išmokų FN'!$A$7:$AH$8,T20-16)/100)</f>
        <v/>
      </c>
      <c r="V20" s="62">
        <f t="shared" si="1"/>
        <v>0</v>
      </c>
      <c r="W20" s="91">
        <f t="shared" si="2"/>
        <v>0</v>
      </c>
      <c r="X20" s="91">
        <f t="shared" si="3"/>
        <v>0</v>
      </c>
      <c r="Y20" s="33"/>
    </row>
    <row r="21" spans="2:25" x14ac:dyDescent="0.25">
      <c r="B21" s="114">
        <f t="shared" si="5"/>
        <v>7</v>
      </c>
      <c r="C21" s="29"/>
      <c r="D21" s="29"/>
      <c r="E21" s="30"/>
      <c r="F21" s="30"/>
      <c r="G21" s="30"/>
      <c r="H21" s="30"/>
      <c r="I21" s="29"/>
      <c r="J21" s="18"/>
      <c r="K21" s="18"/>
      <c r="L21" s="18"/>
      <c r="M21" s="111"/>
      <c r="N21" s="66">
        <f t="shared" si="4"/>
        <v>0</v>
      </c>
      <c r="O21" s="66"/>
      <c r="P21" s="66"/>
      <c r="Q21" s="66">
        <f t="shared" si="6"/>
        <v>0</v>
      </c>
      <c r="R21" s="66">
        <f t="shared" si="0"/>
        <v>0</v>
      </c>
      <c r="S21" s="31"/>
      <c r="T21" s="32"/>
      <c r="U21" s="65" t="str">
        <f>IF(OR(S21="",T21=""),"",VLOOKUP(CONCATENATE(S21," dienų darbo savaitė"),'Atostogų išmokų FN'!$A$7:$AH$8,T21-16)/100)</f>
        <v/>
      </c>
      <c r="V21" s="62">
        <f t="shared" si="1"/>
        <v>0</v>
      </c>
      <c r="W21" s="91">
        <f t="shared" si="2"/>
        <v>0</v>
      </c>
      <c r="X21" s="91">
        <f t="shared" si="3"/>
        <v>0</v>
      </c>
      <c r="Y21" s="33"/>
    </row>
    <row r="22" spans="2:25" x14ac:dyDescent="0.25">
      <c r="B22" s="114">
        <f t="shared" si="5"/>
        <v>8</v>
      </c>
      <c r="C22" s="29"/>
      <c r="D22" s="29"/>
      <c r="E22" s="30"/>
      <c r="F22" s="30"/>
      <c r="G22" s="30"/>
      <c r="H22" s="30"/>
      <c r="I22" s="29"/>
      <c r="J22" s="18"/>
      <c r="K22" s="18"/>
      <c r="L22" s="18"/>
      <c r="M22" s="111"/>
      <c r="N22" s="66">
        <f t="shared" si="4"/>
        <v>0</v>
      </c>
      <c r="O22" s="66"/>
      <c r="P22" s="66"/>
      <c r="Q22" s="66">
        <f t="shared" si="6"/>
        <v>0</v>
      </c>
      <c r="R22" s="66">
        <f t="shared" si="0"/>
        <v>0</v>
      </c>
      <c r="S22" s="31"/>
      <c r="T22" s="32"/>
      <c r="U22" s="65" t="str">
        <f>IF(OR(S22="",T22=""),"",VLOOKUP(CONCATENATE(S22," dienų darbo savaitė"),'Atostogų išmokų FN'!$A$7:$AH$8,T22-16)/100)</f>
        <v/>
      </c>
      <c r="V22" s="62">
        <f t="shared" si="1"/>
        <v>0</v>
      </c>
      <c r="W22" s="91">
        <f t="shared" si="2"/>
        <v>0</v>
      </c>
      <c r="X22" s="91">
        <f t="shared" si="3"/>
        <v>0</v>
      </c>
      <c r="Y22" s="33"/>
    </row>
    <row r="23" spans="2:25" x14ac:dyDescent="0.25">
      <c r="B23" s="114">
        <f t="shared" si="5"/>
        <v>9</v>
      </c>
      <c r="C23" s="29"/>
      <c r="D23" s="29"/>
      <c r="E23" s="30"/>
      <c r="F23" s="30"/>
      <c r="G23" s="30"/>
      <c r="H23" s="30"/>
      <c r="I23" s="29"/>
      <c r="J23" s="18"/>
      <c r="K23" s="18"/>
      <c r="L23" s="18"/>
      <c r="M23" s="111"/>
      <c r="N23" s="66">
        <f t="shared" si="4"/>
        <v>0</v>
      </c>
      <c r="O23" s="66"/>
      <c r="P23" s="66"/>
      <c r="Q23" s="66">
        <f t="shared" si="6"/>
        <v>0</v>
      </c>
      <c r="R23" s="66">
        <f t="shared" si="0"/>
        <v>0</v>
      </c>
      <c r="S23" s="31"/>
      <c r="T23" s="32"/>
      <c r="U23" s="65" t="str">
        <f>IF(OR(S23="",T23=""),"",VLOOKUP(CONCATENATE(S23," dienų darbo savaitė"),'Atostogų išmokų FN'!$A$7:$AH$8,T23-16)/100)</f>
        <v/>
      </c>
      <c r="V23" s="62">
        <f t="shared" si="1"/>
        <v>0</v>
      </c>
      <c r="W23" s="91">
        <f t="shared" si="2"/>
        <v>0</v>
      </c>
      <c r="X23" s="91">
        <f t="shared" si="3"/>
        <v>0</v>
      </c>
      <c r="Y23" s="33"/>
    </row>
    <row r="24" spans="2:25" x14ac:dyDescent="0.25">
      <c r="B24" s="114">
        <f t="shared" si="5"/>
        <v>10</v>
      </c>
      <c r="C24" s="29"/>
      <c r="D24" s="29"/>
      <c r="E24" s="30"/>
      <c r="F24" s="30"/>
      <c r="G24" s="30"/>
      <c r="H24" s="30"/>
      <c r="I24" s="29"/>
      <c r="J24" s="18"/>
      <c r="K24" s="18"/>
      <c r="L24" s="18"/>
      <c r="M24" s="111"/>
      <c r="N24" s="66">
        <f t="shared" si="4"/>
        <v>0</v>
      </c>
      <c r="O24" s="66"/>
      <c r="P24" s="66"/>
      <c r="Q24" s="66">
        <f t="shared" si="6"/>
        <v>0</v>
      </c>
      <c r="R24" s="66">
        <f t="shared" si="0"/>
        <v>0</v>
      </c>
      <c r="S24" s="31"/>
      <c r="T24" s="32"/>
      <c r="U24" s="65" t="str">
        <f>IF(OR(S24="",T24=""),"",VLOOKUP(CONCATENATE(S24," dienų darbo savaitė"),'Atostogų išmokų FN'!$A$7:$AH$8,T24-16)/100)</f>
        <v/>
      </c>
      <c r="V24" s="62">
        <f t="shared" si="1"/>
        <v>0</v>
      </c>
      <c r="W24" s="91">
        <f t="shared" si="2"/>
        <v>0</v>
      </c>
      <c r="X24" s="91">
        <f t="shared" si="3"/>
        <v>0</v>
      </c>
      <c r="Y24" s="33"/>
    </row>
    <row r="25" spans="2:25" x14ac:dyDescent="0.25">
      <c r="B25" s="48" t="s">
        <v>32</v>
      </c>
      <c r="C25" s="49"/>
      <c r="D25" s="49"/>
      <c r="E25" s="49"/>
      <c r="F25" s="49"/>
      <c r="G25" s="49"/>
      <c r="H25" s="49"/>
      <c r="I25" s="47"/>
      <c r="J25" s="47">
        <f>SUBTOTAL(9,J15:J24)</f>
        <v>436</v>
      </c>
      <c r="K25" s="47">
        <f>SUBTOTAL(9,K15:K24)</f>
        <v>1040</v>
      </c>
      <c r="L25" s="47">
        <f>SUBTOTAL(9,L15:L24)</f>
        <v>200</v>
      </c>
      <c r="M25" s="47"/>
      <c r="N25" s="47">
        <f>SUBTOTAL(9,N15:N24)</f>
        <v>2</v>
      </c>
      <c r="O25" s="47">
        <f>SUBTOTAL(9,O15:O24)</f>
        <v>0</v>
      </c>
      <c r="P25" s="47"/>
      <c r="Q25" s="47">
        <f>SUBTOTAL(9,Q15:Q24)</f>
        <v>1242</v>
      </c>
      <c r="R25" s="47">
        <f>SUBTOTAL(9,R15:R24)</f>
        <v>1272.8200000000002</v>
      </c>
      <c r="S25" s="47"/>
      <c r="T25" s="47"/>
      <c r="U25" s="47"/>
      <c r="V25" s="47">
        <f>SUBTOTAL(9,V15:V24)</f>
        <v>113</v>
      </c>
      <c r="W25" s="47">
        <f>SUBTOTAL(9,W15:W24)</f>
        <v>1385.8200000000002</v>
      </c>
      <c r="X25" s="47">
        <f>SUBTOTAL(9,X15:X24)</f>
        <v>53906.220000000008</v>
      </c>
      <c r="Y25" s="47"/>
    </row>
    <row r="26" spans="2:25" ht="13.5" customHeight="1" x14ac:dyDescent="0.25">
      <c r="B26" s="34"/>
      <c r="C26" s="34"/>
      <c r="D26" s="34"/>
      <c r="E26" s="35"/>
      <c r="F26" s="35"/>
      <c r="G26" s="35"/>
      <c r="H26" s="35"/>
      <c r="I26" s="35"/>
      <c r="J26" s="36"/>
      <c r="K26" s="34"/>
      <c r="L26" s="36"/>
      <c r="M26" s="34"/>
      <c r="N26" s="34"/>
      <c r="O26" s="34"/>
      <c r="P26" s="34"/>
      <c r="Q26" s="34"/>
      <c r="R26" s="34"/>
      <c r="S26" s="36"/>
      <c r="T26" s="35"/>
      <c r="U26" s="35"/>
      <c r="V26" s="35"/>
      <c r="W26" s="35"/>
      <c r="X26" s="35"/>
    </row>
    <row r="27" spans="2:25" ht="20.100000000000001" customHeight="1" x14ac:dyDescent="0.25">
      <c r="B27" s="56" t="s">
        <v>62</v>
      </c>
      <c r="C27" s="57"/>
      <c r="D27" s="57"/>
      <c r="E27" s="58"/>
      <c r="F27" s="58"/>
      <c r="G27" s="58"/>
      <c r="H27" s="58"/>
      <c r="I27" s="58"/>
      <c r="J27" s="59"/>
      <c r="K27" s="57"/>
      <c r="L27" s="59"/>
      <c r="M27" s="57"/>
      <c r="N27" s="57"/>
      <c r="O27" s="57"/>
      <c r="P27" s="57"/>
      <c r="Q27" s="57"/>
      <c r="R27" s="57"/>
      <c r="S27" s="59"/>
      <c r="T27" s="58"/>
      <c r="U27" s="58"/>
      <c r="V27" s="35"/>
      <c r="W27" s="35"/>
      <c r="X27" s="35"/>
    </row>
    <row r="28" spans="2:25" ht="20.100000000000001" customHeight="1" x14ac:dyDescent="0.25">
      <c r="B28" s="118" t="s">
        <v>63</v>
      </c>
      <c r="C28" s="57"/>
      <c r="D28" s="57"/>
      <c r="E28" s="58"/>
      <c r="F28" s="58"/>
      <c r="G28" s="58"/>
      <c r="H28" s="58"/>
      <c r="I28" s="58"/>
      <c r="J28" s="59"/>
      <c r="K28" s="57"/>
      <c r="L28" s="59"/>
      <c r="M28" s="57"/>
      <c r="N28" s="57"/>
      <c r="O28" s="57"/>
      <c r="P28" s="57"/>
      <c r="Q28" s="57"/>
      <c r="R28" s="57"/>
      <c r="S28" s="59"/>
      <c r="T28" s="58"/>
      <c r="U28" s="58"/>
      <c r="V28" s="35"/>
      <c r="W28" s="35"/>
      <c r="X28" s="35"/>
    </row>
    <row r="29" spans="2:25" ht="21" customHeight="1" x14ac:dyDescent="0.25">
      <c r="B29" s="56" t="s">
        <v>64</v>
      </c>
      <c r="C29" s="57"/>
      <c r="D29" s="57"/>
      <c r="E29" s="58"/>
      <c r="F29" s="58"/>
      <c r="G29" s="58"/>
      <c r="H29" s="58"/>
      <c r="I29" s="58"/>
      <c r="J29" s="59"/>
      <c r="K29" s="57"/>
      <c r="L29" s="59"/>
      <c r="M29" s="57"/>
      <c r="N29" s="57"/>
      <c r="O29" s="57"/>
      <c r="P29" s="57"/>
      <c r="Q29" s="57"/>
      <c r="R29" s="57"/>
      <c r="S29" s="59"/>
      <c r="T29" s="58"/>
      <c r="U29" s="58"/>
      <c r="V29" s="35"/>
      <c r="W29" s="35"/>
      <c r="X29" s="35"/>
    </row>
    <row r="30" spans="2:25" ht="36" customHeight="1" x14ac:dyDescent="0.25">
      <c r="B30" s="201" t="s">
        <v>65</v>
      </c>
      <c r="C30" s="201"/>
      <c r="D30" s="201"/>
      <c r="E30" s="201"/>
      <c r="F30" s="201"/>
      <c r="G30" s="201"/>
      <c r="H30" s="201"/>
      <c r="I30" s="201"/>
      <c r="J30" s="201"/>
      <c r="K30" s="201"/>
      <c r="L30" s="201"/>
      <c r="M30" s="201"/>
      <c r="N30" s="201"/>
      <c r="O30" s="201"/>
      <c r="P30" s="61"/>
      <c r="Q30" s="61"/>
      <c r="R30" s="57"/>
      <c r="S30" s="59"/>
      <c r="T30" s="58"/>
      <c r="U30" s="58"/>
      <c r="V30" s="35"/>
      <c r="W30" s="35"/>
      <c r="X30" s="35"/>
    </row>
    <row r="31" spans="2:25" ht="21" customHeight="1" x14ac:dyDescent="0.25">
      <c r="B31" s="205" t="s">
        <v>66</v>
      </c>
      <c r="C31" s="205"/>
      <c r="D31" s="205"/>
      <c r="E31" s="205"/>
      <c r="F31" s="205"/>
      <c r="G31" s="205"/>
      <c r="H31" s="205"/>
      <c r="I31" s="205"/>
      <c r="J31" s="205"/>
      <c r="K31" s="205"/>
      <c r="L31" s="205"/>
      <c r="M31" s="205"/>
      <c r="N31" s="205"/>
      <c r="O31" s="205"/>
      <c r="P31" s="205"/>
      <c r="Q31" s="205"/>
      <c r="R31" s="57"/>
      <c r="S31" s="59"/>
      <c r="T31" s="58"/>
      <c r="U31" s="58"/>
      <c r="V31" s="35"/>
      <c r="W31" s="35"/>
      <c r="X31" s="35"/>
    </row>
    <row r="32" spans="2:25" ht="21" customHeight="1" x14ac:dyDescent="0.25">
      <c r="B32" s="206" t="s">
        <v>67</v>
      </c>
      <c r="C32" s="206"/>
      <c r="D32" s="206"/>
      <c r="E32" s="206"/>
      <c r="F32" s="206"/>
      <c r="G32" s="206"/>
      <c r="H32" s="206"/>
      <c r="I32" s="206"/>
      <c r="J32" s="206"/>
      <c r="K32" s="206"/>
      <c r="L32" s="206"/>
      <c r="M32" s="206"/>
      <c r="N32" s="206"/>
      <c r="O32" s="206"/>
      <c r="P32" s="206"/>
      <c r="Q32" s="206"/>
      <c r="R32" s="57"/>
      <c r="S32" s="59"/>
      <c r="T32" s="58"/>
      <c r="U32" s="58"/>
      <c r="V32" s="35"/>
      <c r="W32" s="35"/>
      <c r="X32" s="35"/>
    </row>
    <row r="33" spans="1:259" ht="21" customHeight="1" x14ac:dyDescent="0.25">
      <c r="B33" s="56" t="s">
        <v>68</v>
      </c>
      <c r="C33" s="57"/>
      <c r="D33" s="57"/>
      <c r="E33" s="58"/>
      <c r="F33" s="58"/>
      <c r="G33" s="58"/>
      <c r="H33" s="58"/>
      <c r="I33" s="58"/>
      <c r="J33" s="59"/>
      <c r="K33" s="57"/>
      <c r="L33" s="59"/>
      <c r="M33" s="57"/>
      <c r="N33" s="57"/>
      <c r="O33" s="57"/>
      <c r="P33" s="57"/>
      <c r="Q33" s="57"/>
      <c r="R33" s="57"/>
      <c r="S33" s="59"/>
      <c r="T33" s="58"/>
      <c r="U33" s="58"/>
      <c r="V33" s="35"/>
      <c r="W33" s="35"/>
      <c r="X33" s="35"/>
    </row>
    <row r="34" spans="1:259" ht="34.5" customHeight="1" x14ac:dyDescent="0.25">
      <c r="B34" s="201" t="s">
        <v>69</v>
      </c>
      <c r="C34" s="201"/>
      <c r="D34" s="201"/>
      <c r="E34" s="201"/>
      <c r="F34" s="201"/>
      <c r="G34" s="201"/>
      <c r="H34" s="201"/>
      <c r="I34" s="201"/>
      <c r="J34" s="201"/>
      <c r="K34" s="201"/>
      <c r="L34" s="201"/>
      <c r="M34" s="201"/>
      <c r="N34" s="201"/>
      <c r="O34" s="201"/>
      <c r="P34" s="201"/>
      <c r="Q34" s="201"/>
      <c r="R34" s="201"/>
      <c r="S34" s="201"/>
      <c r="T34" s="201"/>
      <c r="U34" s="201"/>
      <c r="V34" s="35"/>
      <c r="W34" s="35"/>
      <c r="X34" s="35"/>
    </row>
    <row r="35" spans="1:259" ht="18.75" customHeight="1" x14ac:dyDescent="0.25">
      <c r="B35" s="207" t="s">
        <v>70</v>
      </c>
      <c r="C35" s="201"/>
      <c r="D35" s="201"/>
      <c r="E35" s="201"/>
      <c r="F35" s="201"/>
      <c r="G35" s="201"/>
      <c r="H35" s="201"/>
      <c r="I35" s="201"/>
      <c r="J35" s="201"/>
      <c r="K35" s="201"/>
      <c r="L35" s="201"/>
      <c r="M35" s="201"/>
      <c r="N35" s="201"/>
      <c r="O35" s="201"/>
      <c r="P35" s="201"/>
      <c r="Q35" s="201"/>
      <c r="R35" s="201"/>
      <c r="S35" s="201"/>
      <c r="T35" s="201"/>
      <c r="U35" s="201"/>
      <c r="V35" s="35"/>
      <c r="W35" s="35"/>
      <c r="X35" s="35"/>
    </row>
    <row r="36" spans="1:259" s="44" customFormat="1" ht="53.25" customHeight="1" x14ac:dyDescent="0.25">
      <c r="B36" s="201" t="s">
        <v>71</v>
      </c>
      <c r="C36" s="201"/>
      <c r="D36" s="201"/>
      <c r="E36" s="201"/>
      <c r="F36" s="201"/>
      <c r="G36" s="201"/>
      <c r="H36" s="201"/>
      <c r="I36" s="201"/>
      <c r="J36" s="201"/>
      <c r="K36" s="201"/>
      <c r="L36" s="201"/>
      <c r="M36" s="201"/>
      <c r="N36" s="201"/>
      <c r="O36" s="201"/>
      <c r="P36" s="201"/>
      <c r="Q36" s="201"/>
      <c r="R36" s="201"/>
      <c r="S36" s="201"/>
      <c r="T36" s="201"/>
      <c r="U36" s="201"/>
      <c r="V36" s="45"/>
      <c r="W36" s="45"/>
      <c r="X36" s="45"/>
    </row>
    <row r="37" spans="1:259" s="44" customFormat="1" ht="32.25" customHeight="1" x14ac:dyDescent="0.25">
      <c r="B37" s="201"/>
      <c r="C37" s="201"/>
      <c r="D37" s="201"/>
      <c r="E37" s="201"/>
      <c r="F37" s="201"/>
      <c r="G37" s="201"/>
      <c r="H37" s="201"/>
      <c r="I37" s="201"/>
      <c r="J37" s="201"/>
      <c r="K37" s="201"/>
      <c r="L37" s="201"/>
      <c r="M37" s="201"/>
      <c r="N37" s="201"/>
      <c r="O37" s="201"/>
      <c r="P37" s="201"/>
      <c r="Q37" s="201"/>
      <c r="R37" s="201"/>
      <c r="S37" s="201"/>
      <c r="T37" s="61"/>
      <c r="U37" s="61"/>
      <c r="V37" s="45"/>
      <c r="W37" s="45"/>
      <c r="X37" s="45"/>
    </row>
    <row r="38" spans="1:259" s="46" customFormat="1" ht="17.25" customHeight="1" x14ac:dyDescent="0.3">
      <c r="B38" s="63"/>
      <c r="C38" s="64"/>
      <c r="R38" s="40"/>
      <c r="S38" s="40"/>
      <c r="T38" s="40"/>
      <c r="U38" s="40"/>
      <c r="V38" s="40"/>
      <c r="W38" s="40"/>
      <c r="X38" s="40"/>
      <c r="Y38" s="4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20"/>
      <c r="IX38" s="20"/>
      <c r="IY38" s="20"/>
    </row>
    <row r="39" spans="1:259" x14ac:dyDescent="0.25">
      <c r="B39" s="60"/>
      <c r="R39" s="37"/>
      <c r="S39" s="39"/>
      <c r="T39" s="38"/>
      <c r="U39" s="38"/>
      <c r="V39" s="38"/>
      <c r="W39" s="38"/>
      <c r="X39" s="38"/>
    </row>
    <row r="40" spans="1:259" ht="21" customHeight="1" x14ac:dyDescent="0.25">
      <c r="A40" s="40"/>
      <c r="B40" s="202"/>
      <c r="C40" s="202"/>
      <c r="D40" s="202"/>
      <c r="E40" s="202"/>
      <c r="F40" s="202"/>
      <c r="G40" s="202"/>
      <c r="H40" s="202"/>
      <c r="I40" s="202"/>
      <c r="J40" s="202"/>
      <c r="K40" s="202"/>
      <c r="L40" s="202"/>
      <c r="M40" s="202"/>
      <c r="N40" s="202"/>
      <c r="O40" s="202"/>
      <c r="P40" s="202"/>
      <c r="Q40" s="202"/>
      <c r="R40" s="40"/>
      <c r="S40" s="40"/>
      <c r="T40" s="38"/>
      <c r="U40" s="38"/>
      <c r="V40" s="38"/>
      <c r="W40" s="38"/>
      <c r="X40" s="38"/>
    </row>
    <row r="41" spans="1:259" x14ac:dyDescent="0.25">
      <c r="E41" s="41"/>
      <c r="F41" s="41"/>
      <c r="G41" s="41"/>
      <c r="H41" s="41"/>
      <c r="I41" s="41"/>
      <c r="J41" s="41"/>
    </row>
    <row r="42" spans="1:259" ht="14.7" customHeight="1" x14ac:dyDescent="0.25">
      <c r="B42" s="42"/>
      <c r="C42" s="42"/>
      <c r="D42" s="42"/>
      <c r="E42" s="203"/>
      <c r="F42" s="203"/>
      <c r="G42" s="203"/>
      <c r="H42" s="203"/>
      <c r="I42" s="203"/>
      <c r="J42" s="203"/>
      <c r="R42" s="204"/>
      <c r="S42" s="204"/>
    </row>
    <row r="43" spans="1:259" ht="13.8" x14ac:dyDescent="0.25">
      <c r="B43" s="42"/>
      <c r="C43" s="42"/>
      <c r="D43" s="42"/>
    </row>
    <row r="44" spans="1:259" ht="13.8" x14ac:dyDescent="0.25">
      <c r="B44" s="42"/>
      <c r="C44" s="42"/>
      <c r="D44" s="42"/>
    </row>
    <row r="46" spans="1:259" ht="12.75" customHeight="1" x14ac:dyDescent="0.25">
      <c r="E46" s="43"/>
      <c r="F46" s="43"/>
      <c r="G46" s="43"/>
      <c r="H46" s="43"/>
      <c r="I46" s="43"/>
      <c r="J46" s="43"/>
      <c r="K46" s="43"/>
    </row>
    <row r="50" spans="20:20" x14ac:dyDescent="0.25">
      <c r="T50" s="20" t="s">
        <v>44</v>
      </c>
    </row>
  </sheetData>
  <autoFilter ref="B14:Y14" xr:uid="{0F908244-DF76-42BF-BB06-114701881456}"/>
  <mergeCells count="41">
    <mergeCell ref="B1:K3"/>
    <mergeCell ref="B9:H9"/>
    <mergeCell ref="F4:J4"/>
    <mergeCell ref="B5:R5"/>
    <mergeCell ref="B6:H6"/>
    <mergeCell ref="I6:M6"/>
    <mergeCell ref="B8:R8"/>
    <mergeCell ref="M11:M13"/>
    <mergeCell ref="B11:B13"/>
    <mergeCell ref="C11:C13"/>
    <mergeCell ref="D11:D13"/>
    <mergeCell ref="E11:E13"/>
    <mergeCell ref="F11:F13"/>
    <mergeCell ref="G11:G13"/>
    <mergeCell ref="H11:H13"/>
    <mergeCell ref="I11:I13"/>
    <mergeCell ref="J11:J13"/>
    <mergeCell ref="K11:K13"/>
    <mergeCell ref="L11:L13"/>
    <mergeCell ref="N11:N13"/>
    <mergeCell ref="Q11:Q13"/>
    <mergeCell ref="R11:R13"/>
    <mergeCell ref="S11:S13"/>
    <mergeCell ref="T11:T13"/>
    <mergeCell ref="V11:V13"/>
    <mergeCell ref="W11:W13"/>
    <mergeCell ref="X11:X13"/>
    <mergeCell ref="Y11:Y13"/>
    <mergeCell ref="O12:O13"/>
    <mergeCell ref="P12:P13"/>
    <mergeCell ref="U11:U13"/>
    <mergeCell ref="B37:S37"/>
    <mergeCell ref="B40:Q40"/>
    <mergeCell ref="E42:J42"/>
    <mergeCell ref="R42:S42"/>
    <mergeCell ref="B30:O30"/>
    <mergeCell ref="B31:Q31"/>
    <mergeCell ref="B32:Q32"/>
    <mergeCell ref="B34:U34"/>
    <mergeCell ref="B35:U35"/>
    <mergeCell ref="B36:U36"/>
  </mergeCells>
  <dataValidations count="4">
    <dataValidation type="list" allowBlank="1" showInputMessage="1" showErrorMessage="1" sqref="H15:H24" xr:uid="{6037128A-28D2-4CDB-9794-09218430C363}">
      <formula1>"Terminuota, Neterminuota"</formula1>
    </dataValidation>
    <dataValidation type="list" allowBlank="1" showInputMessage="1" showErrorMessage="1" sqref="S15:S24" xr:uid="{2289C8C4-C6A6-411C-A516-77894BD937B6}">
      <formula1>"5,6"</formula1>
    </dataValidation>
    <dataValidation type="list" showInputMessage="1" showErrorMessage="1" sqref="I9" xr:uid="{A9ACB7FE-C62B-4ABC-A424-1E29410E3E1C}">
      <formula1>"Verslo įm. ir kt.(2), Kitos organizacijos(3),"</formula1>
    </dataValidation>
    <dataValidation type="list" allowBlank="1" showInputMessage="1" showErrorMessage="1" sqref="WVJ983060 J65556 IX65556 ST65556 ACP65556 AML65556 AWH65556 BGD65556 BPZ65556 BZV65556 CJR65556 CTN65556 DDJ65556 DNF65556 DXB65556 EGX65556 EQT65556 FAP65556 FKL65556 FUH65556 GED65556 GNZ65556 GXV65556 HHR65556 HRN65556 IBJ65556 ILF65556 IVB65556 JEX65556 JOT65556 JYP65556 KIL65556 KSH65556 LCD65556 LLZ65556 LVV65556 MFR65556 MPN65556 MZJ65556 NJF65556 NTB65556 OCX65556 OMT65556 OWP65556 PGL65556 PQH65556 QAD65556 QJZ65556 QTV65556 RDR65556 RNN65556 RXJ65556 SHF65556 SRB65556 TAX65556 TKT65556 TUP65556 UEL65556 UOH65556 UYD65556 VHZ65556 VRV65556 WBR65556 WLN65556 WVJ65556 J131092 IX131092 ST131092 ACP131092 AML131092 AWH131092 BGD131092 BPZ131092 BZV131092 CJR131092 CTN131092 DDJ131092 DNF131092 DXB131092 EGX131092 EQT131092 FAP131092 FKL131092 FUH131092 GED131092 GNZ131092 GXV131092 HHR131092 HRN131092 IBJ131092 ILF131092 IVB131092 JEX131092 JOT131092 JYP131092 KIL131092 KSH131092 LCD131092 LLZ131092 LVV131092 MFR131092 MPN131092 MZJ131092 NJF131092 NTB131092 OCX131092 OMT131092 OWP131092 PGL131092 PQH131092 QAD131092 QJZ131092 QTV131092 RDR131092 RNN131092 RXJ131092 SHF131092 SRB131092 TAX131092 TKT131092 TUP131092 UEL131092 UOH131092 UYD131092 VHZ131092 VRV131092 WBR131092 WLN131092 WVJ131092 J196628 IX196628 ST196628 ACP196628 AML196628 AWH196628 BGD196628 BPZ196628 BZV196628 CJR196628 CTN196628 DDJ196628 DNF196628 DXB196628 EGX196628 EQT196628 FAP196628 FKL196628 FUH196628 GED196628 GNZ196628 GXV196628 HHR196628 HRN196628 IBJ196628 ILF196628 IVB196628 JEX196628 JOT196628 JYP196628 KIL196628 KSH196628 LCD196628 LLZ196628 LVV196628 MFR196628 MPN196628 MZJ196628 NJF196628 NTB196628 OCX196628 OMT196628 OWP196628 PGL196628 PQH196628 QAD196628 QJZ196628 QTV196628 RDR196628 RNN196628 RXJ196628 SHF196628 SRB196628 TAX196628 TKT196628 TUP196628 UEL196628 UOH196628 UYD196628 VHZ196628 VRV196628 WBR196628 WLN196628 WVJ196628 J262164 IX262164 ST262164 ACP262164 AML262164 AWH262164 BGD262164 BPZ262164 BZV262164 CJR262164 CTN262164 DDJ262164 DNF262164 DXB262164 EGX262164 EQT262164 FAP262164 FKL262164 FUH262164 GED262164 GNZ262164 GXV262164 HHR262164 HRN262164 IBJ262164 ILF262164 IVB262164 JEX262164 JOT262164 JYP262164 KIL262164 KSH262164 LCD262164 LLZ262164 LVV262164 MFR262164 MPN262164 MZJ262164 NJF262164 NTB262164 OCX262164 OMT262164 OWP262164 PGL262164 PQH262164 QAD262164 QJZ262164 QTV262164 RDR262164 RNN262164 RXJ262164 SHF262164 SRB262164 TAX262164 TKT262164 TUP262164 UEL262164 UOH262164 UYD262164 VHZ262164 VRV262164 WBR262164 WLN262164 WVJ262164 J327700 IX327700 ST327700 ACP327700 AML327700 AWH327700 BGD327700 BPZ327700 BZV327700 CJR327700 CTN327700 DDJ327700 DNF327700 DXB327700 EGX327700 EQT327700 FAP327700 FKL327700 FUH327700 GED327700 GNZ327700 GXV327700 HHR327700 HRN327700 IBJ327700 ILF327700 IVB327700 JEX327700 JOT327700 JYP327700 KIL327700 KSH327700 LCD327700 LLZ327700 LVV327700 MFR327700 MPN327700 MZJ327700 NJF327700 NTB327700 OCX327700 OMT327700 OWP327700 PGL327700 PQH327700 QAD327700 QJZ327700 QTV327700 RDR327700 RNN327700 RXJ327700 SHF327700 SRB327700 TAX327700 TKT327700 TUP327700 UEL327700 UOH327700 UYD327700 VHZ327700 VRV327700 WBR327700 WLN327700 WVJ327700 J393236 IX393236 ST393236 ACP393236 AML393236 AWH393236 BGD393236 BPZ393236 BZV393236 CJR393236 CTN393236 DDJ393236 DNF393236 DXB393236 EGX393236 EQT393236 FAP393236 FKL393236 FUH393236 GED393236 GNZ393236 GXV393236 HHR393236 HRN393236 IBJ393236 ILF393236 IVB393236 JEX393236 JOT393236 JYP393236 KIL393236 KSH393236 LCD393236 LLZ393236 LVV393236 MFR393236 MPN393236 MZJ393236 NJF393236 NTB393236 OCX393236 OMT393236 OWP393236 PGL393236 PQH393236 QAD393236 QJZ393236 QTV393236 RDR393236 RNN393236 RXJ393236 SHF393236 SRB393236 TAX393236 TKT393236 TUP393236 UEL393236 UOH393236 UYD393236 VHZ393236 VRV393236 WBR393236 WLN393236 WVJ393236 J458772 IX458772 ST458772 ACP458772 AML458772 AWH458772 BGD458772 BPZ458772 BZV458772 CJR458772 CTN458772 DDJ458772 DNF458772 DXB458772 EGX458772 EQT458772 FAP458772 FKL458772 FUH458772 GED458772 GNZ458772 GXV458772 HHR458772 HRN458772 IBJ458772 ILF458772 IVB458772 JEX458772 JOT458772 JYP458772 KIL458772 KSH458772 LCD458772 LLZ458772 LVV458772 MFR458772 MPN458772 MZJ458772 NJF458772 NTB458772 OCX458772 OMT458772 OWP458772 PGL458772 PQH458772 QAD458772 QJZ458772 QTV458772 RDR458772 RNN458772 RXJ458772 SHF458772 SRB458772 TAX458772 TKT458772 TUP458772 UEL458772 UOH458772 UYD458772 VHZ458772 VRV458772 WBR458772 WLN458772 WVJ458772 J524308 IX524308 ST524308 ACP524308 AML524308 AWH524308 BGD524308 BPZ524308 BZV524308 CJR524308 CTN524308 DDJ524308 DNF524308 DXB524308 EGX524308 EQT524308 FAP524308 FKL524308 FUH524308 GED524308 GNZ524308 GXV524308 HHR524308 HRN524308 IBJ524308 ILF524308 IVB524308 JEX524308 JOT524308 JYP524308 KIL524308 KSH524308 LCD524308 LLZ524308 LVV524308 MFR524308 MPN524308 MZJ524308 NJF524308 NTB524308 OCX524308 OMT524308 OWP524308 PGL524308 PQH524308 QAD524308 QJZ524308 QTV524308 RDR524308 RNN524308 RXJ524308 SHF524308 SRB524308 TAX524308 TKT524308 TUP524308 UEL524308 UOH524308 UYD524308 VHZ524308 VRV524308 WBR524308 WLN524308 WVJ524308 J589844 IX589844 ST589844 ACP589844 AML589844 AWH589844 BGD589844 BPZ589844 BZV589844 CJR589844 CTN589844 DDJ589844 DNF589844 DXB589844 EGX589844 EQT589844 FAP589844 FKL589844 FUH589844 GED589844 GNZ589844 GXV589844 HHR589844 HRN589844 IBJ589844 ILF589844 IVB589844 JEX589844 JOT589844 JYP589844 KIL589844 KSH589844 LCD589844 LLZ589844 LVV589844 MFR589844 MPN589844 MZJ589844 NJF589844 NTB589844 OCX589844 OMT589844 OWP589844 PGL589844 PQH589844 QAD589844 QJZ589844 QTV589844 RDR589844 RNN589844 RXJ589844 SHF589844 SRB589844 TAX589844 TKT589844 TUP589844 UEL589844 UOH589844 UYD589844 VHZ589844 VRV589844 WBR589844 WLN589844 WVJ589844 J655380 IX655380 ST655380 ACP655380 AML655380 AWH655380 BGD655380 BPZ655380 BZV655380 CJR655380 CTN655380 DDJ655380 DNF655380 DXB655380 EGX655380 EQT655380 FAP655380 FKL655380 FUH655380 GED655380 GNZ655380 GXV655380 HHR655380 HRN655380 IBJ655380 ILF655380 IVB655380 JEX655380 JOT655380 JYP655380 KIL655380 KSH655380 LCD655380 LLZ655380 LVV655380 MFR655380 MPN655380 MZJ655380 NJF655380 NTB655380 OCX655380 OMT655380 OWP655380 PGL655380 PQH655380 QAD655380 QJZ655380 QTV655380 RDR655380 RNN655380 RXJ655380 SHF655380 SRB655380 TAX655380 TKT655380 TUP655380 UEL655380 UOH655380 UYD655380 VHZ655380 VRV655380 WBR655380 WLN655380 WVJ655380 J720916 IX720916 ST720916 ACP720916 AML720916 AWH720916 BGD720916 BPZ720916 BZV720916 CJR720916 CTN720916 DDJ720916 DNF720916 DXB720916 EGX720916 EQT720916 FAP720916 FKL720916 FUH720916 GED720916 GNZ720916 GXV720916 HHR720916 HRN720916 IBJ720916 ILF720916 IVB720916 JEX720916 JOT720916 JYP720916 KIL720916 KSH720916 LCD720916 LLZ720916 LVV720916 MFR720916 MPN720916 MZJ720916 NJF720916 NTB720916 OCX720916 OMT720916 OWP720916 PGL720916 PQH720916 QAD720916 QJZ720916 QTV720916 RDR720916 RNN720916 RXJ720916 SHF720916 SRB720916 TAX720916 TKT720916 TUP720916 UEL720916 UOH720916 UYD720916 VHZ720916 VRV720916 WBR720916 WLN720916 WVJ720916 J786452 IX786452 ST786452 ACP786452 AML786452 AWH786452 BGD786452 BPZ786452 BZV786452 CJR786452 CTN786452 DDJ786452 DNF786452 DXB786452 EGX786452 EQT786452 FAP786452 FKL786452 FUH786452 GED786452 GNZ786452 GXV786452 HHR786452 HRN786452 IBJ786452 ILF786452 IVB786452 JEX786452 JOT786452 JYP786452 KIL786452 KSH786452 LCD786452 LLZ786452 LVV786452 MFR786452 MPN786452 MZJ786452 NJF786452 NTB786452 OCX786452 OMT786452 OWP786452 PGL786452 PQH786452 QAD786452 QJZ786452 QTV786452 RDR786452 RNN786452 RXJ786452 SHF786452 SRB786452 TAX786452 TKT786452 TUP786452 UEL786452 UOH786452 UYD786452 VHZ786452 VRV786452 WBR786452 WLN786452 WVJ786452 J851988 IX851988 ST851988 ACP851988 AML851988 AWH851988 BGD851988 BPZ851988 BZV851988 CJR851988 CTN851988 DDJ851988 DNF851988 DXB851988 EGX851988 EQT851988 FAP851988 FKL851988 FUH851988 GED851988 GNZ851988 GXV851988 HHR851988 HRN851988 IBJ851988 ILF851988 IVB851988 JEX851988 JOT851988 JYP851988 KIL851988 KSH851988 LCD851988 LLZ851988 LVV851988 MFR851988 MPN851988 MZJ851988 NJF851988 NTB851988 OCX851988 OMT851988 OWP851988 PGL851988 PQH851988 QAD851988 QJZ851988 QTV851988 RDR851988 RNN851988 RXJ851988 SHF851988 SRB851988 TAX851988 TKT851988 TUP851988 UEL851988 UOH851988 UYD851988 VHZ851988 VRV851988 WBR851988 WLN851988 WVJ851988 J917524 IX917524 ST917524 ACP917524 AML917524 AWH917524 BGD917524 BPZ917524 BZV917524 CJR917524 CTN917524 DDJ917524 DNF917524 DXB917524 EGX917524 EQT917524 FAP917524 FKL917524 FUH917524 GED917524 GNZ917524 GXV917524 HHR917524 HRN917524 IBJ917524 ILF917524 IVB917524 JEX917524 JOT917524 JYP917524 KIL917524 KSH917524 LCD917524 LLZ917524 LVV917524 MFR917524 MPN917524 MZJ917524 NJF917524 NTB917524 OCX917524 OMT917524 OWP917524 PGL917524 PQH917524 QAD917524 QJZ917524 QTV917524 RDR917524 RNN917524 RXJ917524 SHF917524 SRB917524 TAX917524 TKT917524 TUP917524 UEL917524 UOH917524 UYD917524 VHZ917524 VRV917524 WBR917524 WLN917524 WVJ917524 J983060 IX983060 ST983060 ACP983060 AML983060 AWH983060 BGD983060 BPZ983060 BZV983060 CJR983060 CTN983060 DDJ983060 DNF983060 DXB983060 EGX983060 EQT983060 FAP983060 FKL983060 FUH983060 GED983060 GNZ983060 GXV983060 HHR983060 HRN983060 IBJ983060 ILF983060 IVB983060 JEX983060 JOT983060 JYP983060 KIL983060 KSH983060 LCD983060 LLZ983060 LVV983060 MFR983060 MPN983060 MZJ983060 NJF983060 NTB983060 OCX983060 OMT983060 OWP983060 PGL983060 PQH983060 QAD983060 QJZ983060 QTV983060 RDR983060 RNN983060 RXJ983060 SHF983060 SRB983060 TAX983060 TKT983060 TUP983060 UEL983060 UOH983060 UYD983060 VHZ983060 VRV983060 WBR983060 WLN983060" xr:uid="{138EDE35-DB71-4C32-BDFD-C420D192F86D}">
      <formula1>Taip</formula1>
    </dataValidation>
  </dataValidations>
  <hyperlinks>
    <hyperlink ref="B35" r:id="rId1" xr:uid="{2712E6AC-EC5A-472F-A8D1-9368F4E0F9BD}"/>
    <hyperlink ref="B32" r:id="rId2" location="/  mėnesinis bruto" xr:uid="{D1209DA5-7F32-481B-9A12-1B7E47EC9592}"/>
    <hyperlink ref="B31" r:id="rId3" location="/  valandinis bruto" xr:uid="{850F77E6-BA9A-44CC-B5A8-C7CFACA90C14}"/>
  </hyperlinks>
  <pageMargins left="0.7" right="0.7" top="0.75" bottom="0.75" header="0.3" footer="0.3"/>
  <pageSetup paperSize="9" orientation="portrait" r:id="rId4"/>
  <ignoredErrors>
    <ignoredError sqref="B15:B24"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E7B56119-40D0-44B4-ADF9-7F0EB5D84058}">
          <x14:formula1>
            <xm:f>'Atostogų išmokų FN'!$D$6:$AH$6</xm:f>
          </x14:formula1>
          <xm:sqref>T15:T24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2:AH18"/>
  <sheetViews>
    <sheetView workbookViewId="0">
      <selection activeCell="L13" sqref="L13"/>
    </sheetView>
  </sheetViews>
  <sheetFormatPr defaultRowHeight="12" x14ac:dyDescent="0.25"/>
  <cols>
    <col min="1" max="1" width="28.42578125" customWidth="1"/>
    <col min="2" max="2" width="16.28515625" customWidth="1"/>
    <col min="3" max="3" width="4" customWidth="1"/>
    <col min="4" max="4" width="5.140625" customWidth="1"/>
    <col min="5" max="5" width="6.42578125" customWidth="1"/>
    <col min="6" max="9" width="6" bestFit="1" customWidth="1"/>
    <col min="10" max="10" width="7" customWidth="1"/>
    <col min="11" max="23" width="6" bestFit="1" customWidth="1"/>
    <col min="24" max="24" width="7.28515625" customWidth="1"/>
    <col min="25" max="34" width="6" bestFit="1" customWidth="1"/>
  </cols>
  <sheetData>
    <row r="2" spans="1:34" x14ac:dyDescent="0.25">
      <c r="A2" s="2" t="s">
        <v>93</v>
      </c>
    </row>
    <row r="3" spans="1:34" x14ac:dyDescent="0.25">
      <c r="A3" s="2"/>
    </row>
    <row r="4" spans="1:34" ht="19.5" customHeight="1" x14ac:dyDescent="0.25">
      <c r="A4" s="2" t="s">
        <v>94</v>
      </c>
    </row>
    <row r="5" spans="1:34" ht="23.7" customHeight="1" x14ac:dyDescent="0.25">
      <c r="A5" s="10" t="s">
        <v>95</v>
      </c>
      <c r="B5" s="11"/>
      <c r="C5" s="16"/>
      <c r="D5" s="213" t="s">
        <v>96</v>
      </c>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5"/>
    </row>
    <row r="6" spans="1:34" x14ac:dyDescent="0.25">
      <c r="A6" s="12"/>
      <c r="B6" s="13"/>
      <c r="C6" s="13"/>
      <c r="D6" s="3">
        <v>20</v>
      </c>
      <c r="E6" s="3">
        <v>21</v>
      </c>
      <c r="F6" s="3">
        <v>22</v>
      </c>
      <c r="G6" s="3">
        <v>23</v>
      </c>
      <c r="H6" s="3">
        <v>24</v>
      </c>
      <c r="I6" s="3">
        <v>25</v>
      </c>
      <c r="J6" s="3">
        <v>26</v>
      </c>
      <c r="K6" s="3">
        <v>27</v>
      </c>
      <c r="L6" s="3">
        <v>28</v>
      </c>
      <c r="M6" s="3">
        <v>29</v>
      </c>
      <c r="N6" s="3">
        <v>30</v>
      </c>
      <c r="O6" s="3">
        <v>31</v>
      </c>
      <c r="P6" s="3">
        <v>32</v>
      </c>
      <c r="Q6" s="3">
        <v>33</v>
      </c>
      <c r="R6" s="3">
        <v>34</v>
      </c>
      <c r="S6" s="3">
        <v>35</v>
      </c>
      <c r="T6" s="3">
        <v>36</v>
      </c>
      <c r="U6" s="3">
        <v>37</v>
      </c>
      <c r="V6" s="3">
        <v>38</v>
      </c>
      <c r="W6" s="3">
        <v>39</v>
      </c>
      <c r="X6" s="3">
        <v>40</v>
      </c>
      <c r="Y6" s="3">
        <v>41</v>
      </c>
      <c r="Z6" s="3">
        <v>42</v>
      </c>
      <c r="AA6" s="3">
        <v>43</v>
      </c>
      <c r="AB6" s="3">
        <v>44</v>
      </c>
      <c r="AC6" s="3">
        <v>45</v>
      </c>
      <c r="AD6" s="3">
        <v>46</v>
      </c>
      <c r="AE6" s="3">
        <v>47</v>
      </c>
      <c r="AF6" s="3">
        <v>48</v>
      </c>
      <c r="AG6" s="3">
        <v>49</v>
      </c>
      <c r="AH6" s="3">
        <v>50</v>
      </c>
    </row>
    <row r="7" spans="1:34" x14ac:dyDescent="0.25">
      <c r="A7" s="8" t="s">
        <v>97</v>
      </c>
      <c r="B7" s="9"/>
      <c r="C7" s="9"/>
      <c r="D7" s="17">
        <v>8.6300000000000008</v>
      </c>
      <c r="E7" s="17">
        <v>10.44</v>
      </c>
      <c r="F7" s="17">
        <v>10.44</v>
      </c>
      <c r="G7" s="17">
        <v>10.44</v>
      </c>
      <c r="H7" s="17">
        <v>10.44</v>
      </c>
      <c r="I7" s="17">
        <v>10.44</v>
      </c>
      <c r="J7" s="17">
        <v>12.35</v>
      </c>
      <c r="K7" s="17">
        <v>12.35</v>
      </c>
      <c r="L7" s="17">
        <v>12.35</v>
      </c>
      <c r="M7" s="17">
        <v>12.35</v>
      </c>
      <c r="N7" s="17">
        <v>12.35</v>
      </c>
      <c r="O7" s="17">
        <v>14.99</v>
      </c>
      <c r="P7" s="17">
        <v>14.99</v>
      </c>
      <c r="Q7" s="17">
        <v>14.99</v>
      </c>
      <c r="R7" s="17">
        <v>14.99</v>
      </c>
      <c r="S7" s="17">
        <v>14.99</v>
      </c>
      <c r="T7" s="17">
        <v>14.99</v>
      </c>
      <c r="U7" s="17">
        <v>17.25</v>
      </c>
      <c r="V7" s="17">
        <v>17.25</v>
      </c>
      <c r="W7" s="17">
        <v>17.25</v>
      </c>
      <c r="X7" s="17">
        <v>18.89</v>
      </c>
      <c r="Y7" s="17">
        <v>20.02</v>
      </c>
      <c r="Z7" s="17">
        <v>20.02</v>
      </c>
      <c r="AA7" s="17">
        <v>20.02</v>
      </c>
      <c r="AB7" s="17">
        <v>20.02</v>
      </c>
      <c r="AC7" s="17">
        <v>20.02</v>
      </c>
      <c r="AD7" s="17">
        <v>20.02</v>
      </c>
      <c r="AE7" s="17">
        <v>20.02</v>
      </c>
      <c r="AF7" s="17">
        <v>20.02</v>
      </c>
      <c r="AG7" s="1">
        <v>20.02</v>
      </c>
      <c r="AH7" s="1">
        <v>20.02</v>
      </c>
    </row>
    <row r="8" spans="1:34" x14ac:dyDescent="0.25">
      <c r="A8" s="8" t="s">
        <v>98</v>
      </c>
      <c r="B8" s="9"/>
      <c r="C8" s="9"/>
      <c r="D8" s="17">
        <v>0</v>
      </c>
      <c r="E8" s="17">
        <v>0</v>
      </c>
      <c r="F8" s="17">
        <v>0</v>
      </c>
      <c r="G8" s="17">
        <v>0</v>
      </c>
      <c r="H8" s="17">
        <v>8.6300000000000008</v>
      </c>
      <c r="I8" s="17">
        <v>10.44</v>
      </c>
      <c r="J8" s="17">
        <v>10.44</v>
      </c>
      <c r="K8" s="17">
        <v>10.44</v>
      </c>
      <c r="L8" s="17">
        <v>10.44</v>
      </c>
      <c r="M8" s="17">
        <v>10.44</v>
      </c>
      <c r="N8" s="17">
        <v>10.44</v>
      </c>
      <c r="O8" s="17">
        <v>12.35</v>
      </c>
      <c r="P8" s="17">
        <v>12.35</v>
      </c>
      <c r="Q8" s="17">
        <v>12.35</v>
      </c>
      <c r="R8" s="17">
        <v>12.35</v>
      </c>
      <c r="S8" s="17">
        <v>12.35</v>
      </c>
      <c r="T8" s="17">
        <v>12.35</v>
      </c>
      <c r="U8" s="17">
        <v>14.99</v>
      </c>
      <c r="V8" s="17">
        <v>14.99</v>
      </c>
      <c r="W8" s="17">
        <v>14.99</v>
      </c>
      <c r="X8" s="17">
        <v>14.99</v>
      </c>
      <c r="Y8" s="17">
        <v>14.99</v>
      </c>
      <c r="Z8" s="17">
        <v>14.99</v>
      </c>
      <c r="AA8" s="17">
        <v>17.25</v>
      </c>
      <c r="AB8" s="17">
        <v>17.25</v>
      </c>
      <c r="AC8" s="17">
        <v>17.25</v>
      </c>
      <c r="AD8" s="17">
        <v>17.25</v>
      </c>
      <c r="AE8" s="17">
        <v>17.25</v>
      </c>
      <c r="AF8" s="17">
        <v>18.89</v>
      </c>
      <c r="AG8" s="1">
        <v>20.02</v>
      </c>
      <c r="AH8" s="1">
        <v>20.02</v>
      </c>
    </row>
    <row r="11" spans="1:34" ht="27.6" x14ac:dyDescent="0.3">
      <c r="A11" s="15" t="s">
        <v>99</v>
      </c>
      <c r="B11" s="212" t="s">
        <v>100</v>
      </c>
      <c r="C11" s="212"/>
      <c r="D11" s="212"/>
      <c r="E11" s="212"/>
    </row>
    <row r="12" spans="1:34" ht="73.5" customHeight="1" x14ac:dyDescent="0.3">
      <c r="A12" s="14" t="s">
        <v>101</v>
      </c>
      <c r="B12" s="211" t="s">
        <v>102</v>
      </c>
      <c r="C12" s="211"/>
      <c r="D12" s="211"/>
      <c r="E12" s="211"/>
    </row>
    <row r="13" spans="1:34" ht="82.2" customHeight="1" x14ac:dyDescent="0.3">
      <c r="A13" s="14" t="s">
        <v>103</v>
      </c>
      <c r="B13" s="211" t="s">
        <v>104</v>
      </c>
      <c r="C13" s="211"/>
      <c r="D13" s="211"/>
      <c r="E13" s="211"/>
    </row>
    <row r="14" spans="1:34" ht="79.2" customHeight="1" x14ac:dyDescent="0.3">
      <c r="A14" s="14" t="s">
        <v>105</v>
      </c>
      <c r="B14" s="211" t="s">
        <v>106</v>
      </c>
      <c r="C14" s="211"/>
      <c r="D14" s="211"/>
      <c r="E14" s="211"/>
    </row>
    <row r="15" spans="1:34" ht="81.599999999999994" customHeight="1" x14ac:dyDescent="0.3">
      <c r="A15" s="14" t="s">
        <v>107</v>
      </c>
      <c r="B15" s="211" t="s">
        <v>108</v>
      </c>
      <c r="C15" s="211"/>
      <c r="D15" s="211"/>
      <c r="E15" s="211"/>
    </row>
    <row r="16" spans="1:34" ht="82.5" customHeight="1" x14ac:dyDescent="0.3">
      <c r="A16" s="14" t="s">
        <v>109</v>
      </c>
      <c r="B16" s="211" t="s">
        <v>110</v>
      </c>
      <c r="C16" s="211"/>
      <c r="D16" s="211"/>
      <c r="E16" s="211"/>
    </row>
    <row r="17" spans="1:5" ht="70.2" customHeight="1" x14ac:dyDescent="0.3">
      <c r="A17" s="14" t="s">
        <v>111</v>
      </c>
      <c r="B17" s="211" t="s">
        <v>112</v>
      </c>
      <c r="C17" s="211"/>
      <c r="D17" s="211"/>
      <c r="E17" s="211"/>
    </row>
    <row r="18" spans="1:5" ht="65.7" customHeight="1" x14ac:dyDescent="0.3">
      <c r="A18" s="14" t="s">
        <v>113</v>
      </c>
      <c r="B18" s="211" t="s">
        <v>114</v>
      </c>
      <c r="C18" s="211"/>
      <c r="D18" s="211"/>
      <c r="E18" s="211"/>
    </row>
  </sheetData>
  <mergeCells count="9">
    <mergeCell ref="B17:E17"/>
    <mergeCell ref="B18:E18"/>
    <mergeCell ref="B11:E11"/>
    <mergeCell ref="D5:AH5"/>
    <mergeCell ref="B12:E12"/>
    <mergeCell ref="B13:E13"/>
    <mergeCell ref="B14:E14"/>
    <mergeCell ref="B15:E15"/>
    <mergeCell ref="B16:E16"/>
  </mergeCells>
  <pageMargins left="0.7" right="0.7" top="0.75" bottom="0.75" header="0.3" footer="0.3"/>
  <pageSetup paperSize="9"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Q21"/>
  <sheetViews>
    <sheetView workbookViewId="0">
      <selection activeCell="C5" sqref="C5:Q5"/>
    </sheetView>
  </sheetViews>
  <sheetFormatPr defaultRowHeight="12" x14ac:dyDescent="0.25"/>
  <cols>
    <col min="1" max="1" width="25.42578125" customWidth="1"/>
    <col min="2" max="2" width="14.42578125" customWidth="1"/>
    <col min="3" max="3" width="7.42578125" customWidth="1"/>
    <col min="4" max="17" width="7.7109375" customWidth="1"/>
  </cols>
  <sheetData>
    <row r="1" spans="1:17" x14ac:dyDescent="0.25">
      <c r="A1" s="2" t="s">
        <v>115</v>
      </c>
    </row>
    <row r="2" spans="1:17" x14ac:dyDescent="0.25">
      <c r="A2" s="2" t="s">
        <v>116</v>
      </c>
    </row>
    <row r="3" spans="1:17" x14ac:dyDescent="0.25">
      <c r="A3" s="2"/>
    </row>
    <row r="4" spans="1:17" x14ac:dyDescent="0.25">
      <c r="A4" s="7"/>
    </row>
    <row r="5" spans="1:17" ht="35.1" customHeight="1" x14ac:dyDescent="0.25">
      <c r="A5" s="216" t="s">
        <v>95</v>
      </c>
      <c r="B5" s="219" t="s">
        <v>117</v>
      </c>
      <c r="C5" s="222" t="s">
        <v>118</v>
      </c>
      <c r="D5" s="223"/>
      <c r="E5" s="223"/>
      <c r="F5" s="223"/>
      <c r="G5" s="223"/>
      <c r="H5" s="223"/>
      <c r="I5" s="223"/>
      <c r="J5" s="223"/>
      <c r="K5" s="223"/>
      <c r="L5" s="223"/>
      <c r="M5" s="223"/>
      <c r="N5" s="223"/>
      <c r="O5" s="223"/>
      <c r="P5" s="223"/>
      <c r="Q5" s="224"/>
    </row>
    <row r="6" spans="1:17" ht="12" customHeight="1" x14ac:dyDescent="0.25">
      <c r="A6" s="217"/>
      <c r="B6" s="220"/>
      <c r="C6" s="3">
        <v>0.5</v>
      </c>
      <c r="D6" s="3">
        <v>1</v>
      </c>
      <c r="E6" s="3">
        <v>1.5</v>
      </c>
      <c r="F6" s="3">
        <v>2</v>
      </c>
      <c r="G6" s="3">
        <v>2.5</v>
      </c>
      <c r="H6" s="3">
        <v>3</v>
      </c>
      <c r="I6" s="3">
        <v>3.5</v>
      </c>
      <c r="J6" s="3">
        <v>4</v>
      </c>
      <c r="K6" s="3">
        <v>4.5</v>
      </c>
      <c r="L6" s="3">
        <v>5</v>
      </c>
      <c r="M6" s="3">
        <v>6</v>
      </c>
      <c r="N6" s="3">
        <v>7</v>
      </c>
      <c r="O6" s="3">
        <v>8</v>
      </c>
      <c r="P6" s="3">
        <v>9</v>
      </c>
      <c r="Q6" s="3">
        <v>10</v>
      </c>
    </row>
    <row r="7" spans="1:17" ht="26.1" customHeight="1" x14ac:dyDescent="0.25">
      <c r="A7" s="218"/>
      <c r="B7" s="221"/>
      <c r="C7" s="3">
        <v>4</v>
      </c>
      <c r="D7" s="4">
        <v>8</v>
      </c>
      <c r="E7" s="3">
        <v>12</v>
      </c>
      <c r="F7" s="3">
        <v>16</v>
      </c>
      <c r="G7" s="3">
        <v>20</v>
      </c>
      <c r="H7" s="3">
        <v>24</v>
      </c>
      <c r="I7" s="3">
        <v>28</v>
      </c>
      <c r="J7" s="3">
        <v>32</v>
      </c>
      <c r="K7" s="3">
        <v>36</v>
      </c>
      <c r="L7" s="3">
        <v>40</v>
      </c>
      <c r="M7" s="3">
        <v>48</v>
      </c>
      <c r="N7" s="3">
        <v>56</v>
      </c>
      <c r="O7" s="3">
        <v>64</v>
      </c>
      <c r="P7" s="3">
        <v>72</v>
      </c>
      <c r="Q7" s="3">
        <v>80</v>
      </c>
    </row>
    <row r="8" spans="1:17" x14ac:dyDescent="0.25">
      <c r="A8" s="5" t="s">
        <v>119</v>
      </c>
      <c r="B8" s="5">
        <v>167.3</v>
      </c>
      <c r="C8" s="5">
        <f t="shared" ref="C8:Q8" si="0">ROUND(C7/($B$8-C7)*100,2)</f>
        <v>2.4500000000000002</v>
      </c>
      <c r="D8" s="5">
        <f t="shared" si="0"/>
        <v>5.0199999999999996</v>
      </c>
      <c r="E8" s="5">
        <f t="shared" si="0"/>
        <v>7.73</v>
      </c>
      <c r="F8" s="5">
        <f t="shared" si="0"/>
        <v>10.58</v>
      </c>
      <c r="G8" s="5">
        <f t="shared" si="0"/>
        <v>13.58</v>
      </c>
      <c r="H8" s="5">
        <f t="shared" si="0"/>
        <v>16.75</v>
      </c>
      <c r="I8" s="5">
        <f t="shared" si="0"/>
        <v>20.100000000000001</v>
      </c>
      <c r="J8" s="5">
        <f t="shared" si="0"/>
        <v>23.65</v>
      </c>
      <c r="K8" s="5">
        <f t="shared" si="0"/>
        <v>27.42</v>
      </c>
      <c r="L8" s="5">
        <f t="shared" si="0"/>
        <v>31.42</v>
      </c>
      <c r="M8" s="5">
        <f t="shared" si="0"/>
        <v>40.229999999999997</v>
      </c>
      <c r="N8" s="5">
        <f t="shared" si="0"/>
        <v>50.31</v>
      </c>
      <c r="O8" s="5">
        <f t="shared" si="0"/>
        <v>61.96</v>
      </c>
      <c r="P8" s="5">
        <f t="shared" si="0"/>
        <v>75.55</v>
      </c>
      <c r="Q8" s="5">
        <f t="shared" si="0"/>
        <v>91.64</v>
      </c>
    </row>
    <row r="13" spans="1:17" x14ac:dyDescent="0.25">
      <c r="A13" s="6"/>
      <c r="B13" s="6"/>
    </row>
    <row r="14" spans="1:17" x14ac:dyDescent="0.25">
      <c r="A14" s="6"/>
      <c r="B14" s="6"/>
    </row>
    <row r="15" spans="1:17" x14ac:dyDescent="0.25">
      <c r="A15" s="6"/>
      <c r="B15" s="6"/>
    </row>
    <row r="16" spans="1:17" x14ac:dyDescent="0.25">
      <c r="A16" s="6"/>
      <c r="B16" s="6"/>
    </row>
    <row r="17" spans="1:2" x14ac:dyDescent="0.25">
      <c r="A17" s="6"/>
      <c r="B17" s="6"/>
    </row>
    <row r="18" spans="1:2" x14ac:dyDescent="0.25">
      <c r="A18" s="6"/>
      <c r="B18" s="6"/>
    </row>
    <row r="19" spans="1:2" x14ac:dyDescent="0.25">
      <c r="A19" s="6"/>
      <c r="B19" s="6"/>
    </row>
    <row r="20" spans="1:2" x14ac:dyDescent="0.25">
      <c r="A20" s="6"/>
      <c r="B20" s="6"/>
    </row>
    <row r="21" spans="1:2" x14ac:dyDescent="0.25">
      <c r="A21" s="6"/>
      <c r="B21" s="6"/>
    </row>
  </sheetData>
  <mergeCells count="3">
    <mergeCell ref="A5:A7"/>
    <mergeCell ref="B5:B7"/>
    <mergeCell ref="C5:Q5"/>
  </mergeCells>
  <pageMargins left="0.7" right="0.7" top="0.75" bottom="0.75" header="0.3" footer="0.3"/>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o priedas" ma:contentTypeID="0x010100D76F90AF19434866994CD715ED8FEE4200712820E1B0DE314FBCE77D75ADAD206D" ma:contentTypeVersion="3" ma:contentTypeDescription="" ma:contentTypeScope="" ma:versionID="4d907e23df1946c6d37a59fb55db7e3d">
  <xsd:schema xmlns:xsd="http://www.w3.org/2001/XMLSchema" xmlns:xs="http://www.w3.org/2001/XMLSchema" xmlns:p="http://schemas.microsoft.com/office/2006/metadata/properties" xmlns:ns2="4b2e9d09-07c5-42d4-ad0a-92e216c40b99" xmlns:ns3="f5ebda27-b626-448f-a7d1-d1cf5ad133fa" xmlns:ns4="028236e2-f653-4d19-ab67-4d06a9145e0c" xmlns:ns5="a843bbba-5665-4b5f-aacc-cdcb1c804839" targetNamespace="http://schemas.microsoft.com/office/2006/metadata/properties" ma:root="true" ma:fieldsID="7429f1b30b221ede030be3017a80dccb" ns2:_="" ns3:_="" ns4:_="" ns5:_="">
    <xsd:import namespace="4b2e9d09-07c5-42d4-ad0a-92e216c40b99"/>
    <xsd:import namespace="f5ebda27-b626-448f-a7d1-d1cf5ad133fa"/>
    <xsd:import namespace="028236e2-f653-4d19-ab67-4d06a9145e0c"/>
    <xsd:import namespace="a843bbba-5665-4b5f-aacc-cdcb1c804839"/>
    <xsd:element name="properties">
      <xsd:complexType>
        <xsd:sequence>
          <xsd:element name="documentManagement">
            <xsd:complexType>
              <xsd:all>
                <xsd:element ref="ns2:DmsDocPrepListOrderNo" minOccurs="0"/>
                <xsd:element ref="ns3:j6fdf40a0e1e4c27b9444f6dc0ea131b" minOccurs="0"/>
                <xsd:element ref="ns4:DmsDocPrepDocSendReg" minOccurs="0"/>
                <xsd:element ref="ns5:Expo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e9d09-07c5-42d4-ad0a-92e216c40b99" elementFormDefault="qualified">
    <xsd:import namespace="http://schemas.microsoft.com/office/2006/documentManagement/types"/>
    <xsd:import namespace="http://schemas.microsoft.com/office/infopath/2007/PartnerControls"/>
    <xsd:element name="DmsDocPrepListOrderNo" ma:index="8" nillable="true" ma:displayName="Turinio tipo rikiavimas" ma:description="" ma:internalName="DmsDocPrepListOrderN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5ebda27-b626-448f-a7d1-d1cf5ad133fa" elementFormDefault="qualified">
    <xsd:import namespace="http://schemas.microsoft.com/office/2006/documentManagement/types"/>
    <xsd:import namespace="http://schemas.microsoft.com/office/infopath/2007/PartnerControls"/>
    <xsd:element name="j6fdf40a0e1e4c27b9444f6dc0ea131b" ma:index="9" nillable="true" ma:displayName="DmsPermissionsDivisions_0" ma:hidden="true" ma:internalName="j6fdf40a0e1e4c27b9444f6dc0ea131b">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8236e2-f653-4d19-ab67-4d06a9145e0c" elementFormDefault="qualified">
    <xsd:import namespace="http://schemas.microsoft.com/office/2006/documentManagement/types"/>
    <xsd:import namespace="http://schemas.microsoft.com/office/infopath/2007/PartnerControls"/>
    <xsd:element name="DmsDocPrepDocSendReg" ma:index="10" nillable="true" ma:displayName="Siųsti registruoti" ma:description="" ma:internalName="DmsDocPrepDocSendReg">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843bbba-5665-4b5f-aacc-cdcb1c804839" elementFormDefault="qualified">
    <xsd:import namespace="http://schemas.microsoft.com/office/2006/documentManagement/types"/>
    <xsd:import namespace="http://schemas.microsoft.com/office/infopath/2007/PartnerControls"/>
    <xsd:element name="ExportDate" ma:index="11" nillable="true" ma:displayName="ExportDate" ma:format="DateOnly" ma:internalName="Export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j6fdf40a0e1e4c27b9444f6dc0ea131b xmlns="f5ebda27-b626-448f-a7d1-d1cf5ad133fa">Procesų valdymo skyrius|1d2453fc-c175-46b4-b9fe-6151c1a059d8;Finansų skyrius|7d9d544b-d496-4126-a894-fd0e68da2d8e;Kokybės užtikrinimo skyrius|253b4bc5-eb8b-4b91-befb-f97cc65a2670;Vadovybė|58a5a61f-fccb-4f74-9a6b-098be634181c;Bendrųjų reikalų skyrius|98e1b560-c021-41d6-9632-b7f5b05ae6e9</j6fdf40a0e1e4c27b9444f6dc0ea131b>
    <ExportDate xmlns="a843bbba-5665-4b5f-aacc-cdcb1c804839" xsi:nil="true"/>
    <DmsDocPrepDocSendReg xmlns="028236e2-f653-4d19-ab67-4d06a9145e0c">true</DmsDocPrepDocSendReg>
    <DmsDocPrepListOrderNo xmlns="4b2e9d09-07c5-42d4-ad0a-92e216c40b99">2</DmsDocPrepListOrderNo>
  </documentManagement>
</p:properties>
</file>

<file path=customXml/itemProps1.xml><?xml version="1.0" encoding="utf-8"?>
<ds:datastoreItem xmlns:ds="http://schemas.openxmlformats.org/officeDocument/2006/customXml" ds:itemID="{6322B287-3E63-4A17-91FC-C82EF81F10F2}">
  <ds:schemaRefs>
    <ds:schemaRef ds:uri="http://schemas.microsoft.com/sharepoint/v3/contenttype/forms"/>
  </ds:schemaRefs>
</ds:datastoreItem>
</file>

<file path=customXml/itemProps2.xml><?xml version="1.0" encoding="utf-8"?>
<ds:datastoreItem xmlns:ds="http://schemas.openxmlformats.org/officeDocument/2006/customXml" ds:itemID="{1BDBEB84-D049-4643-A75A-1E59F47AF7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2e9d09-07c5-42d4-ad0a-92e216c40b99"/>
    <ds:schemaRef ds:uri="f5ebda27-b626-448f-a7d1-d1cf5ad133fa"/>
    <ds:schemaRef ds:uri="028236e2-f653-4d19-ab67-4d06a9145e0c"/>
    <ds:schemaRef ds:uri="a843bbba-5665-4b5f-aacc-cdcb1c8048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BD8A903-846C-471C-97C9-A5938A32F916}">
  <ds:schemaRefs>
    <ds:schemaRef ds:uri="http://schemas.microsoft.com/office/2006/metadata/properties"/>
    <ds:schemaRef ds:uri="http://schemas.microsoft.com/office/infopath/2007/PartnerControls"/>
    <ds:schemaRef ds:uri="f5ebda27-b626-448f-a7d1-d1cf5ad133fa"/>
    <ds:schemaRef ds:uri="a843bbba-5665-4b5f-aacc-cdcb1c804839"/>
    <ds:schemaRef ds:uri="028236e2-f653-4d19-ab67-4d06a9145e0c"/>
    <ds:schemaRef ds:uri="4b2e9d09-07c5-42d4-ad0a-92e216c40b9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6</vt:i4>
      </vt:variant>
      <vt:variant>
        <vt:lpstr>Įvardytieji diapazonai</vt:lpstr>
      </vt:variant>
      <vt:variant>
        <vt:i4>2</vt:i4>
      </vt:variant>
    </vt:vector>
  </HeadingPairs>
  <TitlesOfParts>
    <vt:vector size="8" baseType="lpstr">
      <vt:lpstr>Pažyma pildymui biudžetinėms</vt:lpstr>
      <vt:lpstr>Pažyma pildymui kitoms </vt:lpstr>
      <vt:lpstr>Pažyma biudžetinėms pvz.  </vt:lpstr>
      <vt:lpstr>Pažyma kitos (nebiudžet.) pvz.</vt:lpstr>
      <vt:lpstr>Atostogų išmokų FN</vt:lpstr>
      <vt:lpstr>Papild.poilsio d. išmokų FN </vt:lpstr>
      <vt:lpstr>'Pažyma biudžetinėms pvz.  '!Print_Area</vt:lpstr>
      <vt:lpstr>'Pažyma pildymui biudžetinėms'!Print_Area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11. PAŽYMA FN-05-01- FN-05-07</dc:title>
  <dc:subject/>
  <dc:creator>Ekspertė Renata Padalevičiūtė</dc:creator>
  <cp:keywords/>
  <dc:description/>
  <cp:lastModifiedBy>Čepas Vytautas | ŠMSM</cp:lastModifiedBy>
  <cp:revision/>
  <dcterms:created xsi:type="dcterms:W3CDTF">2015-11-13T09:00:58Z</dcterms:created>
  <dcterms:modified xsi:type="dcterms:W3CDTF">2025-10-01T10:03:27Z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0x010100D76F90AF19434866994CD715ED8FEE4200712820E1B0DE314FBCE77D75ADAD206D</vt:lpwstr>
  </property>
  <property fmtid="{D5CDD505-2E9C-101B-9397-08002B2CF9AE}" pid="3" name="DmsPermissionsFlags">
    <vt:lpwstr>,SECTRUE,</vt:lpwstr>
  </property>
  <property fmtid="{D5CDD505-2E9C-101B-9397-08002B2CF9AE}" pid="4" name="DmsPermissionsUsers">
    <vt:lpwstr>1266;#Justina Padvelskienė;#163;#Gytė Čeplinskaitė;#1227;#Sonata Macijauskienė;#166;#Margarita Kairienė;#788;#Erika Patupytė;#1155;#Donatas Valiukas;#67;#Agnė Sakevičiūtė;#233;#Jūratė Lepardinienė;#232;#Lidija Kašubienė;#120;#Ričardas Šokaitis</vt:lpwstr>
  </property>
  <property fmtid="{D5CDD505-2E9C-101B-9397-08002B2CF9AE}" pid="5" name="DmsPermissionsConfid">
    <vt:bool>false</vt:bool>
  </property>
  <property fmtid="{D5CDD505-2E9C-101B-9397-08002B2CF9AE}" pid="6" name="DmsPermissionsDivisions">
    <vt:lpwstr>3308;#Procesų valdymo skyrius|1d2453fc-c175-46b4-b9fe-6151c1a059d8;#62;#Finansų skyrius|7d9d544b-d496-4126-a894-fd0e68da2d8e;#48;#Kokybės užtikrinimo skyrius|253b4bc5-eb8b-4b91-befb-f97cc65a2670;#49;#Vadovybė|58a5a61f-fccb-4f74-9a6b-098be634181c;#47;#Bendrųjų reikalų skyrius|98e1b560-c021-41d6-9632-b7f5b05ae6e9</vt:lpwstr>
  </property>
  <property fmtid="{D5CDD505-2E9C-101B-9397-08002B2CF9AE}" pid="7" name="DmsDocPrepDocSendRegReal">
    <vt:bool>false</vt:bool>
  </property>
  <property fmtid="{D5CDD505-2E9C-101B-9397-08002B2CF9AE}" pid="8" name="TaxCatchAll">
    <vt:lpwstr>62;#Finansų skyrius|7d9d544b-d496-4126-a894-fd0e68da2d8e;#49;#Vadovybė|58a5a61f-fccb-4f74-9a6b-098be634181c;#3308;#Procesų valdymo skyrius|1d2453fc-c175-46b4-b9fe-6151c1a059d8;#47;#Bendrųjų reikalų skyrius|98e1b560-c021-41d6-9632-b7f5b05ae6e9;#48;#Kokybės užtikrinimo skyrius|253b4bc5-eb8b-4b91-befb-f97cc65a2670</vt:lpwstr>
  </property>
  <property fmtid="{D5CDD505-2E9C-101B-9397-08002B2CF9AE}" pid="9" name="DmsWaitingForSign">
    <vt:bool>false</vt:bool>
  </property>
  <property fmtid="{D5CDD505-2E9C-101B-9397-08002B2CF9AE}" pid="10" name="DmsCPVARelatedDivisions">
    <vt:lpwstr/>
  </property>
  <property fmtid="{D5CDD505-2E9C-101B-9397-08002B2CF9AE}" pid="11" name="DmsCPVADocSubtype">
    <vt:lpwstr/>
  </property>
  <property fmtid="{D5CDD505-2E9C-101B-9397-08002B2CF9AE}" pid="12" name="DmsInternalActType">
    <vt:lpwstr/>
  </property>
  <property fmtid="{D5CDD505-2E9C-101B-9397-08002B2CF9AE}" pid="13" name="DmsCPVADocProgram">
    <vt:lpwstr/>
  </property>
  <property fmtid="{D5CDD505-2E9C-101B-9397-08002B2CF9AE}" pid="14" name="DmsVisers">
    <vt:lpwstr/>
  </property>
  <property fmtid="{D5CDD505-2E9C-101B-9397-08002B2CF9AE}" pid="15" name="DmsOrganizer">
    <vt:lpwstr/>
  </property>
  <property fmtid="{D5CDD505-2E9C-101B-9397-08002B2CF9AE}" pid="16" name="DmsCPVARelatedPersons">
    <vt:lpwstr/>
  </property>
  <property fmtid="{D5CDD505-2E9C-101B-9397-08002B2CF9AE}" pid="17" name="DmsCPVAOtherResponsiblePersons">
    <vt:lpwstr/>
  </property>
  <property fmtid="{D5CDD505-2E9C-101B-9397-08002B2CF9AE}" pid="18" name="DmsRegState">
    <vt:lpwstr>Naujas</vt:lpwstr>
  </property>
  <property fmtid="{D5CDD505-2E9C-101B-9397-08002B2CF9AE}" pid="19" name="DmsApprovers">
    <vt:lpwstr/>
  </property>
  <property fmtid="{D5CDD505-2E9C-101B-9397-08002B2CF9AE}" pid="20" name="DmsResponsiblePerson">
    <vt:lpwstr/>
  </property>
  <property fmtid="{D5CDD505-2E9C-101B-9397-08002B2CF9AE}" pid="21" name="DmsDocPrepAdocType">
    <vt:lpwstr>-</vt:lpwstr>
  </property>
  <property fmtid="{D5CDD505-2E9C-101B-9397-08002B2CF9AE}" pid="22" name="DmsSigners">
    <vt:lpwstr/>
  </property>
  <property fmtid="{D5CDD505-2E9C-101B-9397-08002B2CF9AE}" pid="23" name="DmsRegPerson">
    <vt:lpwstr/>
  </property>
  <property fmtid="{D5CDD505-2E9C-101B-9397-08002B2CF9AE}" pid="24" name="DmsCoordinators">
    <vt:lpwstr/>
  </property>
  <property fmtid="{D5CDD505-2E9C-101B-9397-08002B2CF9AE}" pid="25" name="OLD_DMSPERMISSIONSCONFID_VALUE">
    <vt:lpwstr>False_</vt:lpwstr>
  </property>
  <property fmtid="{D5CDD505-2E9C-101B-9397-08002B2CF9AE}" pid="26" name="e60ee4271ca74d28a1640aed29de29ee">
    <vt:lpwstr/>
  </property>
  <property fmtid="{D5CDD505-2E9C-101B-9397-08002B2CF9AE}" pid="27" name="f13e22c1b9dc46cf9f47842e2669affe">
    <vt:lpwstr/>
  </property>
  <property fmtid="{D5CDD505-2E9C-101B-9397-08002B2CF9AE}" pid="28" name="bef85333021544dbbbb8b847b70284cc">
    <vt:lpwstr/>
  </property>
  <property fmtid="{D5CDD505-2E9C-101B-9397-08002B2CF9AE}" pid="29" name="DmsCase">
    <vt:lpwstr>97041</vt:lpwstr>
  </property>
  <property fmtid="{D5CDD505-2E9C-101B-9397-08002B2CF9AE}" pid="30" name="o3cb2451d6904553a72e202c291dd6d8">
    <vt:lpwstr/>
  </property>
  <property fmtid="{D5CDD505-2E9C-101B-9397-08002B2CF9AE}" pid="31" name="b1f23dead1274c488d632b6cb8d4aba0">
    <vt:lpwstr/>
  </property>
  <property fmtid="{D5CDD505-2E9C-101B-9397-08002B2CF9AE}" pid="32" name="affec700840c476983ca41dbbdd3d7a4">
    <vt:lpwstr/>
  </property>
  <property fmtid="{D5CDD505-2E9C-101B-9397-08002B2CF9AE}" pid="33" name="DmsRegister">
    <vt:lpwstr>110455</vt:lpwstr>
  </property>
  <property fmtid="{D5CDD505-2E9C-101B-9397-08002B2CF9AE}" pid="34" name="DmsResponsibleDivision">
    <vt:lpwstr/>
  </property>
</Properties>
</file>