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0230" tabRatio="240"/>
  </bookViews>
  <sheets>
    <sheet name="2 lentele tūkst.Eur" sheetId="2" r:id="rId1"/>
  </sheets>
  <definedNames>
    <definedName name="_xlnm.Print_Area" localSheetId="0">'2 lentele tūkst.Eur'!$A$1:$Z$69</definedName>
  </definedNames>
  <calcPr calcId="152511"/>
</workbook>
</file>

<file path=xl/calcChain.xml><?xml version="1.0" encoding="utf-8"?>
<calcChain xmlns="http://schemas.openxmlformats.org/spreadsheetml/2006/main">
  <c r="G60" i="2" l="1"/>
  <c r="G54" i="2"/>
  <c r="N19" i="2"/>
  <c r="M19" i="2"/>
  <c r="L19" i="2"/>
  <c r="K19" i="2"/>
  <c r="O19" i="2"/>
  <c r="I60" i="2" l="1"/>
  <c r="G61" i="2"/>
  <c r="T19" i="2"/>
  <c r="S19" i="2"/>
  <c r="R19" i="2"/>
  <c r="Q19" i="2"/>
  <c r="P19" i="2"/>
  <c r="N38" i="2" l="1"/>
  <c r="M38" i="2"/>
  <c r="L38" i="2"/>
  <c r="K38" i="2"/>
  <c r="N36" i="2"/>
  <c r="N40" i="2" s="1"/>
  <c r="M36" i="2"/>
  <c r="M40" i="2" s="1"/>
  <c r="L36" i="2"/>
  <c r="L40" i="2" s="1"/>
  <c r="K36" i="2"/>
  <c r="K40" i="2" s="1"/>
  <c r="N31" i="2"/>
  <c r="N34" i="2" s="1"/>
  <c r="M31" i="2"/>
  <c r="M34" i="2" s="1"/>
  <c r="L31" i="2"/>
  <c r="L34" i="2" s="1"/>
  <c r="K31" i="2"/>
  <c r="K34" i="2" s="1"/>
  <c r="N27" i="2"/>
  <c r="M27" i="2"/>
  <c r="L27" i="2"/>
  <c r="K27" i="2"/>
  <c r="N16" i="2"/>
  <c r="N29" i="2" s="1"/>
  <c r="M16" i="2"/>
  <c r="M29" i="2" s="1"/>
  <c r="L16" i="2"/>
  <c r="L29" i="2" s="1"/>
  <c r="K16" i="2"/>
  <c r="K29" i="2" s="1"/>
  <c r="I61" i="2" l="1"/>
  <c r="O16" i="2"/>
  <c r="O27" i="2" l="1"/>
  <c r="O29" i="2" s="1"/>
  <c r="P27" i="2"/>
  <c r="Q27" i="2"/>
  <c r="R27" i="2"/>
  <c r="S27" i="2"/>
  <c r="T27" i="2"/>
  <c r="O36" i="2"/>
  <c r="P36" i="2"/>
  <c r="Q36" i="2"/>
  <c r="R36" i="2"/>
  <c r="S36" i="2"/>
  <c r="S40" i="2"/>
  <c r="T36" i="2"/>
  <c r="O31" i="2"/>
  <c r="O34" i="2" s="1"/>
  <c r="P31" i="2"/>
  <c r="P34" i="2" s="1"/>
  <c r="Q31" i="2"/>
  <c r="Q34" i="2"/>
  <c r="R31" i="2"/>
  <c r="S31" i="2"/>
  <c r="S34" i="2" s="1"/>
  <c r="T31" i="2"/>
  <c r="T34" i="2" s="1"/>
  <c r="T38" i="2"/>
  <c r="S38" i="2"/>
  <c r="R38" i="2"/>
  <c r="Q38" i="2"/>
  <c r="P38" i="2"/>
  <c r="O38" i="2"/>
  <c r="R40" i="2"/>
  <c r="T40" i="2"/>
  <c r="K61" i="2"/>
  <c r="M61" i="2"/>
  <c r="P16" i="2"/>
  <c r="Q16" i="2"/>
  <c r="Q29" i="2" s="1"/>
  <c r="Q41" i="2" s="1"/>
  <c r="Q42" i="2" s="1"/>
  <c r="I55" i="2" s="1"/>
  <c r="R16" i="2"/>
  <c r="R29" i="2" s="1"/>
  <c r="R41" i="2" s="1"/>
  <c r="R42" i="2" s="1"/>
  <c r="I56" i="2" s="1"/>
  <c r="S16" i="2"/>
  <c r="K60" i="2" s="1"/>
  <c r="T16" i="2"/>
  <c r="R34" i="2"/>
  <c r="Q40" i="2"/>
  <c r="M41" i="2"/>
  <c r="M42" i="2" s="1"/>
  <c r="G55" i="2" s="1"/>
  <c r="L41" i="2"/>
  <c r="L42" i="2" s="1"/>
  <c r="N41" i="2"/>
  <c r="N42" i="2" s="1"/>
  <c r="G56" i="2" s="1"/>
  <c r="K41" i="2"/>
  <c r="K42" i="2" s="1"/>
  <c r="G59" i="2"/>
  <c r="G58" i="2" s="1"/>
  <c r="G57" i="2" s="1"/>
  <c r="G53" i="2" l="1"/>
  <c r="P40" i="2"/>
  <c r="M60" i="2"/>
  <c r="M59" i="2" s="1"/>
  <c r="M58" i="2" s="1"/>
  <c r="M57" i="2" s="1"/>
  <c r="O40" i="2"/>
  <c r="O41" i="2" s="1"/>
  <c r="O42" i="2" s="1"/>
  <c r="K59" i="2"/>
  <c r="K58" i="2" s="1"/>
  <c r="K57" i="2" s="1"/>
  <c r="T29" i="2"/>
  <c r="T41" i="2" s="1"/>
  <c r="T42" i="2" s="1"/>
  <c r="M54" i="2" s="1"/>
  <c r="M53" i="2" s="1"/>
  <c r="S29" i="2"/>
  <c r="S41" i="2" s="1"/>
  <c r="S42" i="2" s="1"/>
  <c r="K54" i="2" s="1"/>
  <c r="K53" i="2" s="1"/>
  <c r="P29" i="2"/>
  <c r="P41" i="2" s="1"/>
  <c r="P42" i="2" s="1"/>
  <c r="I54" i="2" s="1"/>
  <c r="I59" i="2"/>
  <c r="I58" i="2" s="1"/>
  <c r="I57" i="2" s="1"/>
  <c r="I53" i="2" l="1"/>
</calcChain>
</file>

<file path=xl/sharedStrings.xml><?xml version="1.0" encoding="utf-8"?>
<sst xmlns="http://schemas.openxmlformats.org/spreadsheetml/2006/main" count="183" uniqueCount="92">
  <si>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</si>
  <si>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</si>
  <si>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</si>
  <si>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</si>
  <si>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</si>
  <si>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</si>
  <si>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</si>
  <si>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</si>
  <si>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</si>
  <si>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</si>
  <si>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</si>
  <si>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</si>
  <si>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</si>
  <si>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</si>
  <si>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</si>
  <si>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</si>
  <si>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</si>
  <si>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</si>
  <si>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</si>
  <si>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</si>
  <si>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</si>
  <si>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</si>
  <si>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</si>
  <si>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</si>
  <si>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</si>
  <si>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</si>
  <si>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</si>
  <si>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</si>
  <si>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</si>
  <si>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</si>
  <si>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</si>
  <si>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</si>
  <si>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</si>
  <si>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</si>
  <si>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</si>
  <si>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</si>
  <si>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</si>
  <si>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</si>
  <si>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</si>
  <si>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</si>
  <si>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</si>
  <si>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 PROGRAMA. URBANISTINĖS PLĖTROS IR STRATEGIJOS FORMAVIMAS</t>
  </si>
  <si>
    <t>Užtikrinti gerą teritorijų planavimą,  tinkamą žemės sklypų formavimą ir pertvarkymą, prisidėti prie turizmo ir kitų paslaugų plėtojimo</t>
  </si>
  <si>
    <t>D</t>
  </si>
  <si>
    <t>03</t>
  </si>
  <si>
    <t>188718528</t>
  </si>
  <si>
    <t>A1</t>
  </si>
  <si>
    <t>Suformuota žemės sklypų kasmet</t>
  </si>
  <si>
    <t>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</si>
  <si>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</si>
  <si>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</si>
  <si>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Savivaldybės erdvinių duomenų rinkinio (SEDR) sudarymas ir nuolatinis atnaujinimas</t>
  </si>
  <si>
    <t>iki 10
sklypų kasmet</t>
  </si>
  <si>
    <t>Organizuoti teritorijų planavimą, pagal poreikį užtikrinti žemės sklypų formavimą ir pertvarkymą</t>
  </si>
  <si>
    <t>Savivaldybės teritorijos planavimas ir stebėsena</t>
  </si>
  <si>
    <t>Lietuvos Respublikos architektūros įstatymo 14 straipsnyje nurodytų architektūros plėtros krypčių įgyvendinimas</t>
  </si>
  <si>
    <t>Architektūriniai konkursai, skirti geriausiai statinio architektūrinei ir urbanistinei idėjai atrinkti. Architektūros kūrybinių dirbtuvių organizavimas</t>
  </si>
  <si>
    <t>Mažosios architektūros ir viešųjų erdvių įrengimas ir priežiūra</t>
  </si>
  <si>
    <t>Parengtas vietinės reikšmės kelių tinklo išdėstymo specialusis planas</t>
  </si>
  <si>
    <t>Patvirtintas vietinės reikšmės kelių tinklo išdėstymo specialusis planas</t>
  </si>
  <si>
    <t>Parengta Daugų miesto bendrojo plano sprendinių įgyvendinimo stebėsenos ataskaita</t>
  </si>
  <si>
    <t>Patvirtinta Daugų miesto bendrojo plano sprendinių įgyvendinimo stebėsenos ataskaita</t>
  </si>
  <si>
    <t>Žemės sklypų perėmimas valdyti patikėjimo teise</t>
  </si>
  <si>
    <t xml:space="preserve">vnt. </t>
  </si>
  <si>
    <t>SEDR duomenų apdorojimas ir papildymas duomenų rinkiniais</t>
  </si>
  <si>
    <t>Suorganizuotas architektūrinis konkursas arba aukštojo mokslo įstaigos studentų kūrybinės dirbtuvės, įtraukiant gyventojus</t>
  </si>
  <si>
    <t>Įrengti nauji mažosios architektūros objektai / viešosios erdvės</t>
  </si>
  <si>
    <t>2023-ųjų lėšų projektas</t>
  </si>
  <si>
    <t>2021-ųjų
 metų</t>
  </si>
  <si>
    <t>2023-ųjų 
metų</t>
  </si>
  <si>
    <t>Žemės sklypų pirkimas</t>
  </si>
  <si>
    <t>Simno miesto bendrojo plano rengimas</t>
  </si>
  <si>
    <t>Patvirtintas Simno miesto bendrasis planas</t>
  </si>
  <si>
    <t>Vandens tiekimo ir nuotekų tvarkymo infrastruktūros plėtros specialiojo plano rengimas</t>
  </si>
  <si>
    <t>Patvirtintas vandens tiekimo ir nuotekų tvarkymo infrastruktūros plėtros specialusis planas</t>
  </si>
  <si>
    <t>Atsinaujinančių energijos šaltinių specialusis planas</t>
  </si>
  <si>
    <t>Patvirtintas atsinaujinančių energijos šaltinių specialusis planas</t>
  </si>
  <si>
    <t>Alytaus rajono bendrojo pano keitimas</t>
  </si>
  <si>
    <t>Patvirtintas Alytaus rajono bendrojo plano keitimas</t>
  </si>
  <si>
    <t>Daugų miesto bendrojo plano keitimas</t>
  </si>
  <si>
    <t>Patvirtintas Daugų miesto bendrojo plano keitimas</t>
  </si>
  <si>
    <t>Savivaldybei priskirtos valstybinės žemės ir kito valstybės turto valdymas, naudojimas ir disponavimas juo patikėjimo teise 031</t>
  </si>
  <si>
    <t>Savivaldybėms priskirtiems geodezijos ir kartografijos darbams (savivaldybių duomenų rinkiniams tvarkyti) organizuoti ir vykdyti 034</t>
  </si>
  <si>
    <t>Kadastro ir registro 
duomenų tvarkymas 033</t>
  </si>
  <si>
    <r>
      <rPr>
        <b/>
        <sz val="12"/>
        <rFont val="Times New Roman"/>
        <family val="1"/>
        <charset val="186"/>
      </rPr>
      <t xml:space="preserve"> 2022-2024 METŲ  URBANISTINĖS PLĖTROS IR STRATEGIJOS FORMAVIMO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</si>
  <si>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</si>
  <si>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</si>
  <si>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</si>
  <si>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</si>
  <si>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</si>
  <si>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</si>
  <si>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PATVIRTINTA    
Alytaus rajono savivaldybės tarybos                                                 2022 m. vasario 17 d. sprendimu Nr. K-1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</si>
</sst>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b/>
      <u/>
      <sz val="9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26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274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1" xfId="0" applyNumberFormat="1" applyFont="1" applyFill="1" applyBorder="1" applyAlignment="1">
      <alignment horizontal="center" vertical="center"/>
    </xf>
    <xf numFmtId="165" fontId="13" fillId="25" borderId="12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8" xfId="0" applyNumberFormat="1" applyFont="1" applyFill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14" xfId="0" applyFont="1" applyFill="1" applyBorder="1" applyAlignment="1">
      <alignment horizontal="center" vertical="center" textRotation="90" wrapText="1"/>
    </xf>
    <xf numFmtId="49" fontId="13" fillId="8" borderId="15" xfId="0" applyNumberFormat="1" applyFont="1" applyFill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5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49" fontId="13" fillId="25" borderId="8" xfId="0" applyNumberFormat="1" applyFont="1" applyFill="1" applyBorder="1" applyAlignment="1">
      <alignment horizontal="right" vertical="center"/>
    </xf>
    <xf numFmtId="0" fontId="15" fillId="0" borderId="22" xfId="0" applyFont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49" fontId="15" fillId="0" borderId="26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/>
    </xf>
    <xf numFmtId="49" fontId="13" fillId="28" borderId="33" xfId="0" applyNumberFormat="1" applyFont="1" applyFill="1" applyBorder="1" applyAlignment="1">
      <alignment horizontal="center" vertical="center"/>
    </xf>
    <xf numFmtId="165" fontId="13" fillId="28" borderId="33" xfId="0" applyNumberFormat="1" applyFont="1" applyFill="1" applyBorder="1" applyAlignment="1">
      <alignment horizontal="center" vertical="center"/>
    </xf>
    <xf numFmtId="165" fontId="13" fillId="28" borderId="25" xfId="0" applyNumberFormat="1" applyFont="1" applyFill="1" applyBorder="1" applyAlignment="1">
      <alignment horizontal="center" vertical="center"/>
    </xf>
    <xf numFmtId="165" fontId="13" fillId="28" borderId="34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5" fillId="0" borderId="28" xfId="0" applyNumberFormat="1" applyFont="1" applyBorder="1" applyAlignment="1">
      <alignment horizontal="center" vertical="center"/>
    </xf>
    <xf numFmtId="49" fontId="13" fillId="28" borderId="1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/>
    </xf>
    <xf numFmtId="165" fontId="15" fillId="0" borderId="31" xfId="0" applyNumberFormat="1" applyFont="1" applyBorder="1" applyAlignment="1">
      <alignment horizontal="center" vertical="center"/>
    </xf>
    <xf numFmtId="165" fontId="13" fillId="28" borderId="19" xfId="0" applyNumberFormat="1" applyFont="1" applyFill="1" applyBorder="1" applyAlignment="1">
      <alignment horizontal="center" vertical="center"/>
    </xf>
    <xf numFmtId="165" fontId="13" fillId="28" borderId="35" xfId="0" applyNumberFormat="1" applyFont="1" applyFill="1" applyBorder="1" applyAlignment="1">
      <alignment horizontal="center" vertical="center"/>
    </xf>
    <xf numFmtId="49" fontId="13" fillId="28" borderId="36" xfId="0" applyNumberFormat="1" applyFont="1" applyFill="1" applyBorder="1" applyAlignment="1">
      <alignment horizontal="center" vertical="center"/>
    </xf>
    <xf numFmtId="165" fontId="13" fillId="28" borderId="36" xfId="0" applyNumberFormat="1" applyFont="1" applyFill="1" applyBorder="1" applyAlignment="1">
      <alignment horizontal="center" vertical="center"/>
    </xf>
    <xf numFmtId="165" fontId="13" fillId="28" borderId="37" xfId="0" applyNumberFormat="1" applyFont="1" applyFill="1" applyBorder="1" applyAlignment="1">
      <alignment horizontal="center" vertical="center"/>
    </xf>
    <xf numFmtId="165" fontId="13" fillId="28" borderId="7" xfId="0" applyNumberFormat="1" applyFont="1" applyFill="1" applyBorder="1" applyAlignment="1">
      <alignment horizontal="center" vertical="center"/>
    </xf>
    <xf numFmtId="165" fontId="13" fillId="29" borderId="5" xfId="0" applyNumberFormat="1" applyFont="1" applyFill="1" applyBorder="1" applyAlignment="1">
      <alignment horizontal="center" vertical="center"/>
    </xf>
    <xf numFmtId="165" fontId="13" fillId="29" borderId="6" xfId="0" applyNumberFormat="1" applyFont="1" applyFill="1" applyBorder="1" applyAlignment="1">
      <alignment horizontal="center" vertical="center"/>
    </xf>
    <xf numFmtId="165" fontId="13" fillId="29" borderId="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165" fontId="13" fillId="25" borderId="3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28" borderId="39" xfId="0" applyNumberFormat="1" applyFont="1" applyFill="1" applyBorder="1" applyAlignment="1">
      <alignment horizontal="center" vertical="center"/>
    </xf>
    <xf numFmtId="49" fontId="15" fillId="0" borderId="22" xfId="0" applyNumberFormat="1" applyFont="1" applyBorder="1" applyAlignment="1">
      <alignment vertical="center"/>
    </xf>
    <xf numFmtId="165" fontId="15" fillId="0" borderId="22" xfId="0" applyNumberFormat="1" applyFont="1" applyBorder="1" applyAlignment="1">
      <alignment vertical="center"/>
    </xf>
    <xf numFmtId="0" fontId="15" fillId="0" borderId="65" xfId="0" applyFont="1" applyBorder="1" applyAlignment="1">
      <alignment horizontal="left" vertical="center" wrapText="1"/>
    </xf>
    <xf numFmtId="49" fontId="13" fillId="28" borderId="67" xfId="0" applyNumberFormat="1" applyFont="1" applyFill="1" applyBorder="1" applyAlignment="1">
      <alignment horizontal="center" vertical="center"/>
    </xf>
    <xf numFmtId="49" fontId="15" fillId="0" borderId="68" xfId="0" applyNumberFormat="1" applyFont="1" applyBorder="1" applyAlignment="1">
      <alignment vertical="center"/>
    </xf>
    <xf numFmtId="165" fontId="13" fillId="28" borderId="69" xfId="0" applyNumberFormat="1" applyFont="1" applyFill="1" applyBorder="1" applyAlignment="1">
      <alignment horizontal="center" vertical="center"/>
    </xf>
    <xf numFmtId="165" fontId="13" fillId="28" borderId="67" xfId="0" applyNumberFormat="1" applyFont="1" applyFill="1" applyBorder="1" applyAlignment="1">
      <alignment horizontal="center" vertical="center"/>
    </xf>
    <xf numFmtId="165" fontId="15" fillId="0" borderId="68" xfId="0" applyNumberFormat="1" applyFont="1" applyBorder="1" applyAlignment="1">
      <alignment vertical="center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6" xfId="0" applyNumberFormat="1" applyFont="1" applyFill="1" applyBorder="1" applyAlignment="1">
      <alignment horizontal="center" vertical="center"/>
    </xf>
    <xf numFmtId="165" fontId="15" fillId="33" borderId="29" xfId="0" applyNumberFormat="1" applyFont="1" applyFill="1" applyBorder="1" applyAlignment="1">
      <alignment horizontal="center" vertical="center"/>
    </xf>
    <xf numFmtId="165" fontId="15" fillId="33" borderId="7" xfId="0" applyNumberFormat="1" applyFont="1" applyFill="1" applyBorder="1" applyAlignment="1">
      <alignment horizontal="center" vertical="center"/>
    </xf>
    <xf numFmtId="165" fontId="15" fillId="27" borderId="28" xfId="0" applyNumberFormat="1" applyFont="1" applyFill="1" applyBorder="1" applyAlignment="1">
      <alignment horizontal="center" vertical="center"/>
    </xf>
    <xf numFmtId="165" fontId="15" fillId="33" borderId="27" xfId="0" applyNumberFormat="1" applyFont="1" applyFill="1" applyBorder="1" applyAlignment="1">
      <alignment horizontal="center" vertical="center"/>
    </xf>
    <xf numFmtId="165" fontId="15" fillId="33" borderId="25" xfId="0" applyNumberFormat="1" applyFont="1" applyFill="1" applyBorder="1" applyAlignment="1">
      <alignment horizontal="center" vertical="center"/>
    </xf>
    <xf numFmtId="165" fontId="15" fillId="33" borderId="24" xfId="0" applyNumberFormat="1" applyFont="1" applyFill="1" applyBorder="1" applyAlignment="1">
      <alignment horizontal="center" vertical="center"/>
    </xf>
    <xf numFmtId="165" fontId="15" fillId="27" borderId="26" xfId="0" applyNumberFormat="1" applyFont="1" applyFill="1" applyBorder="1" applyAlignment="1">
      <alignment horizontal="center" vertical="center"/>
    </xf>
    <xf numFmtId="165" fontId="15" fillId="24" borderId="44" xfId="0" applyNumberFormat="1" applyFont="1" applyFill="1" applyBorder="1" applyAlignment="1">
      <alignment vertical="center"/>
    </xf>
    <xf numFmtId="165" fontId="15" fillId="24" borderId="14" xfId="0" applyNumberFormat="1" applyFont="1" applyFill="1" applyBorder="1" applyAlignment="1">
      <alignment vertical="center"/>
    </xf>
    <xf numFmtId="165" fontId="15" fillId="24" borderId="43" xfId="0" applyNumberFormat="1" applyFont="1" applyFill="1" applyBorder="1" applyAlignment="1">
      <alignment vertical="center"/>
    </xf>
    <xf numFmtId="165" fontId="15" fillId="24" borderId="38" xfId="0" applyNumberFormat="1" applyFont="1" applyFill="1" applyBorder="1" applyAlignment="1">
      <alignment vertical="center"/>
    </xf>
    <xf numFmtId="165" fontId="15" fillId="24" borderId="12" xfId="0" applyNumberFormat="1" applyFont="1" applyFill="1" applyBorder="1" applyAlignment="1">
      <alignment vertical="center"/>
    </xf>
    <xf numFmtId="165" fontId="15" fillId="24" borderId="13" xfId="0" applyNumberFormat="1" applyFont="1" applyFill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vertical="center"/>
    </xf>
    <xf numFmtId="165" fontId="15" fillId="27" borderId="33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165" fontId="15" fillId="33" borderId="31" xfId="0" applyNumberFormat="1" applyFont="1" applyFill="1" applyBorder="1" applyAlignment="1">
      <alignment horizontal="center" vertical="center"/>
    </xf>
    <xf numFmtId="165" fontId="15" fillId="33" borderId="32" xfId="0" applyNumberFormat="1" applyFont="1" applyFill="1" applyBorder="1" applyAlignment="1">
      <alignment horizontal="center" vertical="center"/>
    </xf>
    <xf numFmtId="165" fontId="15" fillId="33" borderId="0" xfId="0" applyNumberFormat="1" applyFont="1" applyFill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49" fontId="13" fillId="4" borderId="15" xfId="0" applyNumberFormat="1" applyFont="1" applyFill="1" applyBorder="1" applyAlignment="1">
      <alignment horizontal="center" vertical="center"/>
    </xf>
    <xf numFmtId="49" fontId="13" fillId="8" borderId="1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10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righ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165" fontId="13" fillId="4" borderId="47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49" fontId="15" fillId="0" borderId="45" xfId="0" applyNumberFormat="1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1" xfId="0" applyFont="1" applyBorder="1" applyAlignment="1">
      <alignment horizontal="left" vertical="center" wrapText="1"/>
    </xf>
    <xf numFmtId="0" fontId="15" fillId="0" borderId="31" xfId="0" applyFont="1" applyBorder="1" applyAlignment="1">
      <alignment horizontal="left" vertical="center" wrapText="1"/>
    </xf>
    <xf numFmtId="0" fontId="15" fillId="0" borderId="4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/>
    </xf>
    <xf numFmtId="49" fontId="13" fillId="8" borderId="31" xfId="0" applyNumberFormat="1" applyFont="1" applyFill="1" applyBorder="1" applyAlignment="1">
      <alignment horizontal="center" vertical="center"/>
    </xf>
    <xf numFmtId="49" fontId="13" fillId="4" borderId="40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0" fontId="15" fillId="0" borderId="14" xfId="0" applyFont="1" applyFill="1" applyBorder="1" applyAlignment="1">
      <alignment vertical="center" wrapText="1"/>
    </xf>
    <xf numFmtId="0" fontId="15" fillId="0" borderId="32" xfId="0" applyFont="1" applyFill="1" applyBorder="1" applyAlignment="1">
      <alignment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/>
    </xf>
    <xf numFmtId="0" fontId="15" fillId="27" borderId="14" xfId="0" applyFont="1" applyFill="1" applyBorder="1" applyAlignment="1">
      <alignment horizontal="left" vertical="center" wrapText="1"/>
    </xf>
    <xf numFmtId="0" fontId="15" fillId="27" borderId="32" xfId="0" applyFont="1" applyFill="1" applyBorder="1" applyAlignment="1">
      <alignment horizontal="left" vertical="center" wrapText="1"/>
    </xf>
    <xf numFmtId="49" fontId="13" fillId="4" borderId="22" xfId="0" applyNumberFormat="1" applyFont="1" applyFill="1" applyBorder="1" applyAlignment="1">
      <alignment horizontal="center" vertical="center"/>
    </xf>
    <xf numFmtId="49" fontId="13" fillId="8" borderId="22" xfId="0" applyNumberFormat="1" applyFont="1" applyFill="1" applyBorder="1" applyAlignment="1">
      <alignment horizontal="center" vertical="center"/>
    </xf>
    <xf numFmtId="49" fontId="13" fillId="8" borderId="40" xfId="0" applyNumberFormat="1" applyFont="1" applyFill="1" applyBorder="1" applyAlignment="1">
      <alignment horizontal="center" vertical="center"/>
    </xf>
    <xf numFmtId="0" fontId="13" fillId="4" borderId="46" xfId="0" applyFont="1" applyFill="1" applyBorder="1" applyAlignment="1">
      <alignment horizontal="left" vertical="center" wrapText="1"/>
    </xf>
    <xf numFmtId="0" fontId="13" fillId="4" borderId="47" xfId="0" applyFont="1" applyFill="1" applyBorder="1" applyAlignment="1">
      <alignment horizontal="left" vertical="center" wrapText="1"/>
    </xf>
    <xf numFmtId="49" fontId="13" fillId="8" borderId="15" xfId="0" applyNumberFormat="1" applyFont="1" applyFill="1" applyBorder="1" applyAlignment="1">
      <alignment horizontal="center" vertical="center"/>
    </xf>
    <xf numFmtId="49" fontId="13" fillId="8" borderId="26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49" fontId="13" fillId="0" borderId="49" xfId="0" applyNumberFormat="1" applyFont="1" applyBorder="1" applyAlignment="1">
      <alignment horizontal="center" vertical="center"/>
    </xf>
    <xf numFmtId="0" fontId="15" fillId="0" borderId="50" xfId="0" applyFont="1" applyFill="1" applyBorder="1" applyAlignment="1">
      <alignment vertical="center" wrapText="1"/>
    </xf>
    <xf numFmtId="49" fontId="15" fillId="0" borderId="50" xfId="0" applyNumberFormat="1" applyFont="1" applyBorder="1" applyAlignment="1">
      <alignment horizontal="center" vertical="center" wrapText="1"/>
    </xf>
    <xf numFmtId="49" fontId="15" fillId="0" borderId="50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46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3" fillId="8" borderId="52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/>
    </xf>
    <xf numFmtId="0" fontId="15" fillId="0" borderId="15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29" xfId="0" applyFont="1" applyFill="1" applyBorder="1" applyAlignment="1">
      <alignment horizontal="center" vertical="center" textRotation="90" wrapText="1"/>
    </xf>
    <xf numFmtId="0" fontId="15" fillId="0" borderId="43" xfId="0" applyFont="1" applyFill="1" applyBorder="1" applyAlignment="1">
      <alignment horizontal="center" vertical="center" textRotation="90" wrapText="1"/>
    </xf>
    <xf numFmtId="0" fontId="15" fillId="0" borderId="61" xfId="0" applyFont="1" applyFill="1" applyBorder="1" applyAlignment="1">
      <alignment horizontal="center" vertical="center" textRotation="90" wrapText="1"/>
    </xf>
    <xf numFmtId="0" fontId="15" fillId="0" borderId="56" xfId="0" applyFont="1" applyFill="1" applyBorder="1" applyAlignment="1">
      <alignment horizontal="center" vertical="center" textRotation="90" wrapText="1"/>
    </xf>
    <xf numFmtId="0" fontId="15" fillId="0" borderId="21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0" fontId="15" fillId="0" borderId="52" xfId="29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165" fontId="13" fillId="8" borderId="23" xfId="0" applyNumberFormat="1" applyFont="1" applyFill="1" applyBorder="1" applyAlignment="1">
      <alignment horizontal="right" vertical="center"/>
    </xf>
    <xf numFmtId="165" fontId="13" fillId="8" borderId="10" xfId="0" applyNumberFormat="1" applyFont="1" applyFill="1" applyBorder="1" applyAlignment="1">
      <alignment horizontal="right" vertical="center"/>
    </xf>
    <xf numFmtId="165" fontId="13" fillId="8" borderId="53" xfId="0" applyNumberFormat="1" applyFont="1" applyFill="1" applyBorder="1" applyAlignment="1">
      <alignment horizontal="right" vertical="center"/>
    </xf>
    <xf numFmtId="49" fontId="13" fillId="25" borderId="54" xfId="0" applyNumberFormat="1" applyFont="1" applyFill="1" applyBorder="1" applyAlignment="1">
      <alignment horizontal="right" vertical="center"/>
    </xf>
    <xf numFmtId="49" fontId="13" fillId="25" borderId="55" xfId="0" applyNumberFormat="1" applyFont="1" applyFill="1" applyBorder="1" applyAlignment="1">
      <alignment horizontal="right" vertical="center"/>
    </xf>
    <xf numFmtId="49" fontId="13" fillId="25" borderId="56" xfId="0" applyNumberFormat="1" applyFont="1" applyFill="1" applyBorder="1" applyAlignment="1">
      <alignment horizontal="right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5" fontId="13" fillId="8" borderId="52" xfId="0" applyNumberFormat="1" applyFont="1" applyFill="1" applyBorder="1" applyAlignment="1">
      <alignment horizontal="center" vertical="center"/>
    </xf>
    <xf numFmtId="165" fontId="13" fillId="25" borderId="42" xfId="0" applyNumberFormat="1" applyFont="1" applyFill="1" applyBorder="1" applyAlignment="1">
      <alignment horizontal="center" vertical="center"/>
    </xf>
    <xf numFmtId="165" fontId="13" fillId="25" borderId="57" xfId="0" applyNumberFormat="1" applyFont="1" applyFill="1" applyBorder="1" applyAlignment="1">
      <alignment horizontal="center" vertical="center"/>
    </xf>
    <xf numFmtId="165" fontId="13" fillId="25" borderId="58" xfId="0" applyNumberFormat="1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3" fillId="4" borderId="21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30" xfId="0" applyFont="1" applyFill="1" applyBorder="1" applyAlignment="1">
      <alignment horizontal="left" vertical="center" wrapText="1"/>
    </xf>
    <xf numFmtId="0" fontId="19" fillId="25" borderId="52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49" fontId="15" fillId="0" borderId="64" xfId="0" applyNumberFormat="1" applyFont="1" applyBorder="1" applyAlignment="1">
      <alignment horizontal="center" vertical="center"/>
    </xf>
    <xf numFmtId="167" fontId="14" fillId="30" borderId="38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1" borderId="18" xfId="31" applyNumberFormat="1" applyFont="1" applyFill="1" applyBorder="1" applyAlignment="1">
      <alignment horizontal="center" vertical="center" wrapText="1"/>
    </xf>
    <xf numFmtId="167" fontId="14" fillId="31" borderId="19" xfId="31" applyNumberFormat="1" applyFont="1" applyFill="1" applyBorder="1" applyAlignment="1">
      <alignment horizontal="center" vertical="center" wrapText="1"/>
    </xf>
    <xf numFmtId="167" fontId="14" fillId="31" borderId="5" xfId="31" applyNumberFormat="1" applyFont="1" applyFill="1" applyBorder="1" applyAlignment="1">
      <alignment horizontal="center" vertical="center" wrapText="1"/>
    </xf>
    <xf numFmtId="167" fontId="14" fillId="31" borderId="6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left" vertical="center" wrapText="1"/>
    </xf>
    <xf numFmtId="167" fontId="14" fillId="32" borderId="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0" borderId="27" xfId="0" applyNumberFormat="1" applyFont="1" applyBorder="1" applyAlignment="1">
      <alignment horizontal="center" vertical="center"/>
    </xf>
    <xf numFmtId="0" fontId="15" fillId="27" borderId="32" xfId="0" applyFont="1" applyFill="1" applyBorder="1" applyAlignment="1">
      <alignment vertical="center" wrapText="1"/>
    </xf>
    <xf numFmtId="0" fontId="15" fillId="27" borderId="25" xfId="0" applyFont="1" applyFill="1" applyBorder="1" applyAlignment="1">
      <alignment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55" xfId="0" applyNumberFormat="1" applyFont="1" applyBorder="1" applyAlignment="1">
      <alignment horizontal="center" vertical="center"/>
    </xf>
    <xf numFmtId="49" fontId="15" fillId="0" borderId="55" xfId="0" applyNumberFormat="1" applyFont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50" xfId="0" applyFont="1" applyFill="1" applyBorder="1" applyAlignment="1">
      <alignment horizontal="left" vertical="center" wrapText="1"/>
    </xf>
    <xf numFmtId="0" fontId="15" fillId="27" borderId="55" xfId="0" applyFont="1" applyFill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4" fillId="0" borderId="0" xfId="31" applyFont="1" applyAlignment="1">
      <alignment horizontal="left" wrapText="1"/>
    </xf>
    <xf numFmtId="166" fontId="14" fillId="27" borderId="19" xfId="0" applyNumberFormat="1" applyFont="1" applyFill="1" applyBorder="1" applyAlignment="1">
      <alignment horizontal="center" vertical="center" wrapText="1"/>
    </xf>
    <xf numFmtId="166" fontId="14" fillId="27" borderId="6" xfId="0" applyNumberFormat="1" applyFont="1" applyFill="1" applyBorder="1" applyAlignment="1">
      <alignment horizontal="center" vertical="center" wrapText="1"/>
    </xf>
    <xf numFmtId="0" fontId="14" fillId="0" borderId="0" xfId="31" applyFont="1" applyAlignment="1">
      <alignment horizontal="center" wrapText="1"/>
    </xf>
    <xf numFmtId="0" fontId="13" fillId="4" borderId="52" xfId="0" applyFont="1" applyFill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30" borderId="5" xfId="31" applyNumberFormat="1" applyFont="1" applyFill="1" applyBorder="1" applyAlignment="1">
      <alignment horizontal="left" vertical="center" wrapText="1"/>
    </xf>
    <xf numFmtId="167" fontId="14" fillId="30" borderId="6" xfId="31" applyNumberFormat="1" applyFont="1" applyFill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167" fontId="14" fillId="32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top" wrapText="1"/>
    </xf>
    <xf numFmtId="167" fontId="12" fillId="0" borderId="29" xfId="0" applyNumberFormat="1" applyFont="1" applyBorder="1" applyAlignment="1">
      <alignment horizontal="center" vertical="center" wrapText="1"/>
    </xf>
    <xf numFmtId="167" fontId="14" fillId="32" borderId="29" xfId="0" applyNumberFormat="1" applyFont="1" applyFill="1" applyBorder="1" applyAlignment="1">
      <alignment horizontal="center" vertical="center" wrapText="1"/>
    </xf>
    <xf numFmtId="2" fontId="15" fillId="0" borderId="15" xfId="29" applyNumberFormat="1" applyFont="1" applyBorder="1" applyAlignment="1">
      <alignment horizontal="center" vertical="center" shrinkToFit="1"/>
    </xf>
    <xf numFmtId="2" fontId="15" fillId="0" borderId="4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40" xfId="29" applyFont="1" applyBorder="1" applyAlignment="1">
      <alignment horizontal="center" vertical="center" wrapText="1" shrinkToFit="1"/>
    </xf>
    <xf numFmtId="166" fontId="14" fillId="27" borderId="20" xfId="0" applyNumberFormat="1" applyFont="1" applyFill="1" applyBorder="1" applyAlignment="1">
      <alignment horizontal="center" vertical="center" wrapText="1"/>
    </xf>
    <xf numFmtId="166" fontId="14" fillId="27" borderId="29" xfId="0" applyNumberFormat="1" applyFont="1" applyFill="1" applyBorder="1" applyAlignment="1">
      <alignment horizontal="center" vertical="center" wrapText="1"/>
    </xf>
    <xf numFmtId="167" fontId="14" fillId="30" borderId="13" xfId="0" applyNumberFormat="1" applyFont="1" applyFill="1" applyBorder="1" applyAlignment="1">
      <alignment horizontal="center" vertical="center" wrapText="1"/>
    </xf>
    <xf numFmtId="167" fontId="14" fillId="30" borderId="29" xfId="0" applyNumberFormat="1" applyFont="1" applyFill="1" applyBorder="1" applyAlignment="1">
      <alignment horizontal="center" vertical="center" wrapText="1"/>
    </xf>
    <xf numFmtId="167" fontId="12" fillId="0" borderId="29" xfId="0" applyNumberFormat="1" applyFont="1" applyFill="1" applyBorder="1" applyAlignment="1">
      <alignment horizontal="center" vertical="center" wrapText="1"/>
    </xf>
    <xf numFmtId="167" fontId="14" fillId="0" borderId="29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72"/>
  <sheetViews>
    <sheetView tabSelected="1" view="pageBreakPreview" topLeftCell="B1" zoomScaleNormal="100" zoomScaleSheetLayoutView="100" workbookViewId="0">
      <selection activeCell="R17" sqref="R17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28515625" style="2" customWidth="1"/>
    <col min="7" max="7" width="5.140625" style="2" customWidth="1"/>
    <col min="8" max="8" width="8.85546875" style="3" customWidth="1"/>
    <col min="9" max="9" width="5" style="3" customWidth="1"/>
    <col min="10" max="10" width="5.5703125" style="3" customWidth="1"/>
    <col min="11" max="11" width="5.42578125" style="2" customWidth="1"/>
    <col min="12" max="12" width="5.28515625" style="2" customWidth="1"/>
    <col min="13" max="13" width="5.140625" style="2" customWidth="1"/>
    <col min="14" max="15" width="6.140625" style="2" customWidth="1"/>
    <col min="16" max="16" width="5.42578125" style="2" customWidth="1"/>
    <col min="17" max="17" width="4.7109375" style="2" customWidth="1"/>
    <col min="18" max="18" width="5.7109375" style="2" customWidth="1"/>
    <col min="19" max="19" width="5.5703125" style="4" customWidth="1"/>
    <col min="20" max="20" width="6" style="4" customWidth="1"/>
    <col min="21" max="21" width="18.42578125" style="4" customWidth="1"/>
    <col min="22" max="22" width="5.7109375" style="4" customWidth="1"/>
    <col min="23" max="24" width="11.7109375" style="4" customWidth="1"/>
    <col min="25" max="25" width="13.7109375" style="4" customWidth="1"/>
    <col min="26" max="26" width="19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82.5" customHeight="1" x14ac:dyDescent="0.2">
      <c r="W1" s="261" t="s">
        <v>91</v>
      </c>
      <c r="X1" s="261"/>
      <c r="Y1" s="261"/>
      <c r="Z1" s="261"/>
    </row>
    <row r="2" spans="3:78" ht="15.75" x14ac:dyDescent="0.2">
      <c r="Y2" s="166" t="s">
        <v>37</v>
      </c>
      <c r="Z2" s="166"/>
    </row>
    <row r="3" spans="3:78" ht="6" customHeight="1" x14ac:dyDescent="0.2"/>
    <row r="4" spans="3:78" ht="33" customHeight="1" x14ac:dyDescent="0.2">
      <c r="C4" s="170" t="s">
        <v>84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</row>
    <row r="5" spans="3:78" ht="15.75" x14ac:dyDescent="0.2"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71" t="s">
        <v>12</v>
      </c>
      <c r="Z5" s="171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7" t="s">
        <v>13</v>
      </c>
    </row>
    <row r="7" spans="3:78" ht="6" customHeight="1" x14ac:dyDescent="0.2">
      <c r="C7" s="1"/>
      <c r="D7" s="1"/>
      <c r="E7" s="1"/>
      <c r="F7" s="1"/>
      <c r="G7" s="1"/>
      <c r="H7" s="1"/>
      <c r="I7" s="5"/>
      <c r="J7" s="5"/>
      <c r="K7" s="1"/>
      <c r="L7" s="1"/>
      <c r="M7" s="1"/>
      <c r="N7" s="1"/>
      <c r="O7" s="1"/>
      <c r="P7" s="1"/>
      <c r="Q7" s="1"/>
      <c r="R7" s="1"/>
    </row>
    <row r="8" spans="3:78" ht="7.5" customHeight="1" thickBot="1" x14ac:dyDescent="0.25"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92"/>
      <c r="AA8" s="192"/>
    </row>
    <row r="9" spans="3:78" ht="20.25" customHeight="1" thickBot="1" x14ac:dyDescent="0.25">
      <c r="C9" s="172" t="s">
        <v>0</v>
      </c>
      <c r="D9" s="172" t="s">
        <v>1</v>
      </c>
      <c r="E9" s="172" t="s">
        <v>2</v>
      </c>
      <c r="F9" s="188" t="s">
        <v>11</v>
      </c>
      <c r="G9" s="172" t="s">
        <v>3</v>
      </c>
      <c r="H9" s="172" t="s">
        <v>4</v>
      </c>
      <c r="I9" s="172" t="s">
        <v>10</v>
      </c>
      <c r="J9" s="172" t="s">
        <v>14</v>
      </c>
      <c r="K9" s="209" t="s">
        <v>85</v>
      </c>
      <c r="L9" s="210"/>
      <c r="M9" s="210"/>
      <c r="N9" s="210"/>
      <c r="O9" s="209" t="s">
        <v>86</v>
      </c>
      <c r="P9" s="210"/>
      <c r="Q9" s="210"/>
      <c r="R9" s="211"/>
      <c r="S9" s="186" t="s">
        <v>67</v>
      </c>
      <c r="T9" s="205" t="s">
        <v>87</v>
      </c>
      <c r="U9" s="183" t="s">
        <v>15</v>
      </c>
      <c r="V9" s="184"/>
      <c r="W9" s="184"/>
      <c r="X9" s="184"/>
      <c r="Y9" s="184"/>
      <c r="Z9" s="185"/>
      <c r="AA9" s="192"/>
    </row>
    <row r="10" spans="3:78" ht="13.5" customHeight="1" thickBot="1" x14ac:dyDescent="0.25">
      <c r="C10" s="173"/>
      <c r="D10" s="173"/>
      <c r="E10" s="173"/>
      <c r="F10" s="189"/>
      <c r="G10" s="173"/>
      <c r="H10" s="173"/>
      <c r="I10" s="173"/>
      <c r="J10" s="173"/>
      <c r="K10" s="212"/>
      <c r="L10" s="213"/>
      <c r="M10" s="213"/>
      <c r="N10" s="213"/>
      <c r="O10" s="212"/>
      <c r="P10" s="213"/>
      <c r="Q10" s="213"/>
      <c r="R10" s="214"/>
      <c r="S10" s="187"/>
      <c r="T10" s="206"/>
      <c r="U10" s="264" t="s">
        <v>9</v>
      </c>
      <c r="V10" s="177" t="s">
        <v>16</v>
      </c>
      <c r="W10" s="184" t="s">
        <v>17</v>
      </c>
      <c r="X10" s="184"/>
      <c r="Y10" s="184"/>
      <c r="Z10" s="185"/>
      <c r="AA10" s="192"/>
    </row>
    <row r="11" spans="3:78" ht="50.25" customHeight="1" x14ac:dyDescent="0.2">
      <c r="C11" s="174"/>
      <c r="D11" s="174"/>
      <c r="E11" s="174"/>
      <c r="F11" s="190"/>
      <c r="G11" s="174"/>
      <c r="H11" s="174"/>
      <c r="I11" s="174"/>
      <c r="J11" s="174"/>
      <c r="K11" s="174" t="s">
        <v>5</v>
      </c>
      <c r="L11" s="176" t="s">
        <v>6</v>
      </c>
      <c r="M11" s="176"/>
      <c r="N11" s="181" t="s">
        <v>7</v>
      </c>
      <c r="O11" s="174" t="s">
        <v>5</v>
      </c>
      <c r="P11" s="176" t="s">
        <v>6</v>
      </c>
      <c r="Q11" s="176"/>
      <c r="R11" s="179" t="s">
        <v>7</v>
      </c>
      <c r="S11" s="187"/>
      <c r="T11" s="206"/>
      <c r="U11" s="265"/>
      <c r="V11" s="267"/>
      <c r="W11" s="177" t="s">
        <v>68</v>
      </c>
      <c r="X11" s="177" t="s">
        <v>88</v>
      </c>
      <c r="Y11" s="177" t="s">
        <v>69</v>
      </c>
      <c r="Z11" s="177" t="s">
        <v>89</v>
      </c>
      <c r="AA11" s="192"/>
    </row>
    <row r="12" spans="3:78" ht="99" customHeight="1" thickBot="1" x14ac:dyDescent="0.25">
      <c r="C12" s="175"/>
      <c r="D12" s="175"/>
      <c r="E12" s="175"/>
      <c r="F12" s="191"/>
      <c r="G12" s="175"/>
      <c r="H12" s="175"/>
      <c r="I12" s="175"/>
      <c r="J12" s="175"/>
      <c r="K12" s="175"/>
      <c r="L12" s="22" t="s">
        <v>5</v>
      </c>
      <c r="M12" s="23" t="s">
        <v>8</v>
      </c>
      <c r="N12" s="182"/>
      <c r="O12" s="175"/>
      <c r="P12" s="22" t="s">
        <v>5</v>
      </c>
      <c r="Q12" s="23" t="s">
        <v>8</v>
      </c>
      <c r="R12" s="180"/>
      <c r="S12" s="187"/>
      <c r="T12" s="206"/>
      <c r="U12" s="266"/>
      <c r="V12" s="178"/>
      <c r="W12" s="178"/>
      <c r="X12" s="178"/>
      <c r="Y12" s="178"/>
      <c r="Z12" s="178"/>
      <c r="AA12" s="192"/>
    </row>
    <row r="13" spans="3:78" ht="15.75" customHeight="1" thickBot="1" x14ac:dyDescent="0.25">
      <c r="C13" s="215" t="s">
        <v>41</v>
      </c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7"/>
      <c r="AA13" s="192"/>
    </row>
    <row r="14" spans="3:78" s="6" customFormat="1" ht="15" customHeight="1" thickBot="1" x14ac:dyDescent="0.25">
      <c r="C14" s="24" t="s">
        <v>38</v>
      </c>
      <c r="D14" s="167" t="s">
        <v>42</v>
      </c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9"/>
      <c r="AA14" s="192"/>
    </row>
    <row r="15" spans="3:78" s="6" customFormat="1" ht="14.25" customHeight="1" thickBot="1" x14ac:dyDescent="0.25">
      <c r="C15" s="107" t="s">
        <v>38</v>
      </c>
      <c r="D15" s="106" t="s">
        <v>38</v>
      </c>
      <c r="E15" s="207" t="s">
        <v>53</v>
      </c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151"/>
      <c r="V15" s="151"/>
      <c r="W15" s="151"/>
      <c r="X15" s="151"/>
      <c r="Y15" s="151"/>
      <c r="Z15" s="152"/>
      <c r="AA15" s="192"/>
    </row>
    <row r="16" spans="3:78" s="6" customFormat="1" ht="33" customHeight="1" x14ac:dyDescent="0.2">
      <c r="C16" s="153" t="s">
        <v>38</v>
      </c>
      <c r="D16" s="155" t="s">
        <v>38</v>
      </c>
      <c r="E16" s="141" t="s">
        <v>38</v>
      </c>
      <c r="F16" s="232" t="s">
        <v>83</v>
      </c>
      <c r="G16" s="136" t="s">
        <v>38</v>
      </c>
      <c r="H16" s="137" t="s">
        <v>45</v>
      </c>
      <c r="I16" s="220" t="s">
        <v>46</v>
      </c>
      <c r="J16" s="75" t="s">
        <v>21</v>
      </c>
      <c r="K16" s="60">
        <f>K17+K18</f>
        <v>114.5</v>
      </c>
      <c r="L16" s="57">
        <f t="shared" ref="L16:N16" si="0">L17+L18</f>
        <v>104.5</v>
      </c>
      <c r="M16" s="57">
        <f t="shared" si="0"/>
        <v>0</v>
      </c>
      <c r="N16" s="77">
        <f t="shared" si="0"/>
        <v>10</v>
      </c>
      <c r="O16" s="60">
        <f>O17+O18</f>
        <v>91.2</v>
      </c>
      <c r="P16" s="57">
        <f t="shared" ref="P16:T16" si="1">P17+P18</f>
        <v>51.2</v>
      </c>
      <c r="Q16" s="57">
        <f t="shared" si="1"/>
        <v>0</v>
      </c>
      <c r="R16" s="77">
        <f t="shared" si="1"/>
        <v>40</v>
      </c>
      <c r="S16" s="78">
        <f t="shared" si="1"/>
        <v>91.2</v>
      </c>
      <c r="T16" s="60">
        <f t="shared" si="1"/>
        <v>91.2</v>
      </c>
      <c r="U16" s="98" t="s">
        <v>47</v>
      </c>
      <c r="V16" s="99" t="s">
        <v>48</v>
      </c>
      <c r="W16" s="98" t="s">
        <v>52</v>
      </c>
      <c r="X16" s="98" t="s">
        <v>52</v>
      </c>
      <c r="Y16" s="98" t="s">
        <v>52</v>
      </c>
      <c r="Z16" s="98" t="s">
        <v>52</v>
      </c>
      <c r="AA16" s="192"/>
    </row>
    <row r="17" spans="3:27" s="6" customFormat="1" ht="16.5" customHeight="1" x14ac:dyDescent="0.2">
      <c r="C17" s="150"/>
      <c r="D17" s="139"/>
      <c r="E17" s="141"/>
      <c r="F17" s="232"/>
      <c r="G17" s="136"/>
      <c r="H17" s="137"/>
      <c r="I17" s="220"/>
      <c r="J17" s="72" t="s">
        <v>39</v>
      </c>
      <c r="K17" s="92">
        <v>114.5</v>
      </c>
      <c r="L17" s="93">
        <v>104.5</v>
      </c>
      <c r="M17" s="93">
        <v>0</v>
      </c>
      <c r="N17" s="94">
        <v>10</v>
      </c>
      <c r="O17" s="92">
        <v>91.2</v>
      </c>
      <c r="P17" s="93">
        <v>51.2</v>
      </c>
      <c r="Q17" s="93">
        <v>0</v>
      </c>
      <c r="R17" s="94">
        <v>40</v>
      </c>
      <c r="S17" s="73">
        <v>91.2</v>
      </c>
      <c r="T17" s="73">
        <v>91.2</v>
      </c>
      <c r="U17" s="74" t="s">
        <v>70</v>
      </c>
      <c r="V17" s="43" t="s">
        <v>48</v>
      </c>
      <c r="W17" s="44"/>
      <c r="X17" s="44">
        <v>5</v>
      </c>
      <c r="Y17" s="44">
        <v>4</v>
      </c>
      <c r="Z17" s="44">
        <v>4</v>
      </c>
      <c r="AA17" s="192"/>
    </row>
    <row r="18" spans="3:27" s="6" customFormat="1" ht="20.25" customHeight="1" thickBot="1" x14ac:dyDescent="0.25">
      <c r="C18" s="154"/>
      <c r="D18" s="156"/>
      <c r="E18" s="231"/>
      <c r="F18" s="233"/>
      <c r="G18" s="218"/>
      <c r="H18" s="219"/>
      <c r="I18" s="221"/>
      <c r="J18" s="76" t="s">
        <v>43</v>
      </c>
      <c r="K18" s="95"/>
      <c r="L18" s="96"/>
      <c r="M18" s="96"/>
      <c r="N18" s="97"/>
      <c r="O18" s="95"/>
      <c r="P18" s="96"/>
      <c r="Q18" s="96"/>
      <c r="R18" s="97"/>
      <c r="S18" s="79"/>
      <c r="T18" s="79"/>
      <c r="U18" s="74"/>
      <c r="V18" s="43"/>
      <c r="W18" s="44"/>
      <c r="X18" s="44"/>
      <c r="Y18" s="44"/>
      <c r="Z18" s="44"/>
      <c r="AA18" s="192"/>
    </row>
    <row r="19" spans="3:27" s="6" customFormat="1" ht="15.75" customHeight="1" x14ac:dyDescent="0.2">
      <c r="C19" s="150" t="s">
        <v>38</v>
      </c>
      <c r="D19" s="139" t="s">
        <v>38</v>
      </c>
      <c r="E19" s="141" t="s">
        <v>40</v>
      </c>
      <c r="F19" s="143" t="s">
        <v>54</v>
      </c>
      <c r="G19" s="136" t="s">
        <v>38</v>
      </c>
      <c r="H19" s="137" t="s">
        <v>45</v>
      </c>
      <c r="I19" s="124" t="s">
        <v>46</v>
      </c>
      <c r="J19" s="46" t="s">
        <v>21</v>
      </c>
      <c r="K19" s="47">
        <f t="shared" ref="K19:Q19" si="2">SUM(K20:K26)</f>
        <v>21.2</v>
      </c>
      <c r="L19" s="48">
        <f t="shared" si="2"/>
        <v>21.2</v>
      </c>
      <c r="M19" s="48">
        <f t="shared" si="2"/>
        <v>0</v>
      </c>
      <c r="N19" s="49">
        <f t="shared" si="2"/>
        <v>0</v>
      </c>
      <c r="O19" s="47">
        <f t="shared" si="2"/>
        <v>189</v>
      </c>
      <c r="P19" s="48">
        <f t="shared" si="2"/>
        <v>189</v>
      </c>
      <c r="Q19" s="48">
        <f t="shared" si="2"/>
        <v>0</v>
      </c>
      <c r="R19" s="49">
        <f>SUM(R20:R28)</f>
        <v>0</v>
      </c>
      <c r="S19" s="50">
        <f>SUM(S20:S26)</f>
        <v>189</v>
      </c>
      <c r="T19" s="50">
        <f>SUM(T20:T26)</f>
        <v>189</v>
      </c>
      <c r="U19" s="249" t="s">
        <v>58</v>
      </c>
      <c r="V19" s="128" t="s">
        <v>48</v>
      </c>
      <c r="W19" s="134">
        <v>1</v>
      </c>
      <c r="X19" s="134">
        <v>1</v>
      </c>
      <c r="Y19" s="134"/>
      <c r="Z19" s="134" t="s">
        <v>59</v>
      </c>
      <c r="AA19" s="192"/>
    </row>
    <row r="20" spans="3:27" s="6" customFormat="1" ht="33.75" customHeight="1" x14ac:dyDescent="0.2">
      <c r="C20" s="150"/>
      <c r="D20" s="139"/>
      <c r="E20" s="141"/>
      <c r="F20" s="143"/>
      <c r="G20" s="136"/>
      <c r="H20" s="137"/>
      <c r="I20" s="124"/>
      <c r="J20" s="42" t="s">
        <v>39</v>
      </c>
      <c r="K20" s="83">
        <v>0</v>
      </c>
      <c r="L20" s="84">
        <v>0</v>
      </c>
      <c r="M20" s="84">
        <v>0</v>
      </c>
      <c r="N20" s="85">
        <v>0</v>
      </c>
      <c r="O20" s="83">
        <v>35</v>
      </c>
      <c r="P20" s="84">
        <v>35</v>
      </c>
      <c r="Q20" s="84">
        <v>0</v>
      </c>
      <c r="R20" s="85">
        <v>0</v>
      </c>
      <c r="S20" s="87">
        <v>35</v>
      </c>
      <c r="T20" s="87">
        <v>35</v>
      </c>
      <c r="U20" s="163"/>
      <c r="V20" s="164"/>
      <c r="W20" s="135"/>
      <c r="X20" s="135"/>
      <c r="Y20" s="135"/>
      <c r="Z20" s="135"/>
      <c r="AA20" s="192"/>
    </row>
    <row r="21" spans="3:27" s="6" customFormat="1" ht="60" customHeight="1" x14ac:dyDescent="0.2">
      <c r="C21" s="150"/>
      <c r="D21" s="139"/>
      <c r="E21" s="141"/>
      <c r="F21" s="143"/>
      <c r="G21" s="136"/>
      <c r="H21" s="137"/>
      <c r="I21" s="124"/>
      <c r="J21" s="41" t="s">
        <v>39</v>
      </c>
      <c r="K21" s="88">
        <v>9.6</v>
      </c>
      <c r="L21" s="89">
        <v>9.6</v>
      </c>
      <c r="M21" s="89">
        <v>0</v>
      </c>
      <c r="N21" s="90">
        <v>0</v>
      </c>
      <c r="O21" s="88">
        <v>0</v>
      </c>
      <c r="P21" s="89">
        <v>0</v>
      </c>
      <c r="Q21" s="89">
        <v>0</v>
      </c>
      <c r="R21" s="90">
        <v>0</v>
      </c>
      <c r="S21" s="91">
        <v>0</v>
      </c>
      <c r="T21" s="100">
        <v>0</v>
      </c>
      <c r="U21" s="101" t="s">
        <v>60</v>
      </c>
      <c r="V21" s="113" t="s">
        <v>48</v>
      </c>
      <c r="W21" s="116" t="s">
        <v>61</v>
      </c>
      <c r="X21" s="108" t="s">
        <v>61</v>
      </c>
      <c r="Y21" s="108"/>
      <c r="Z21" s="108"/>
      <c r="AA21" s="192"/>
    </row>
    <row r="22" spans="3:27" s="6" customFormat="1" ht="33.75" customHeight="1" x14ac:dyDescent="0.2">
      <c r="C22" s="150"/>
      <c r="D22" s="139"/>
      <c r="E22" s="141"/>
      <c r="F22" s="143"/>
      <c r="G22" s="136"/>
      <c r="H22" s="137"/>
      <c r="I22" s="124"/>
      <c r="J22" s="41" t="s">
        <v>39</v>
      </c>
      <c r="K22" s="88">
        <v>0</v>
      </c>
      <c r="L22" s="89">
        <v>0</v>
      </c>
      <c r="M22" s="89">
        <v>0</v>
      </c>
      <c r="N22" s="90">
        <v>0</v>
      </c>
      <c r="O22" s="88">
        <v>30</v>
      </c>
      <c r="P22" s="89">
        <v>30</v>
      </c>
      <c r="Q22" s="89">
        <v>0</v>
      </c>
      <c r="R22" s="90">
        <v>0</v>
      </c>
      <c r="S22" s="91">
        <v>30</v>
      </c>
      <c r="T22" s="100">
        <v>30</v>
      </c>
      <c r="U22" s="101" t="s">
        <v>71</v>
      </c>
      <c r="V22" s="113" t="s">
        <v>48</v>
      </c>
      <c r="W22" s="116">
        <v>1</v>
      </c>
      <c r="X22" s="108">
        <v>1</v>
      </c>
      <c r="Y22" s="108"/>
      <c r="Z22" s="108" t="s">
        <v>72</v>
      </c>
      <c r="AA22" s="192"/>
    </row>
    <row r="23" spans="3:27" s="6" customFormat="1" ht="74.25" customHeight="1" x14ac:dyDescent="0.2">
      <c r="C23" s="150"/>
      <c r="D23" s="139"/>
      <c r="E23" s="141"/>
      <c r="F23" s="143"/>
      <c r="G23" s="136"/>
      <c r="H23" s="137"/>
      <c r="I23" s="124"/>
      <c r="J23" s="41" t="s">
        <v>39</v>
      </c>
      <c r="K23" s="88">
        <v>11.6</v>
      </c>
      <c r="L23" s="89">
        <v>11.6</v>
      </c>
      <c r="M23" s="89">
        <v>0</v>
      </c>
      <c r="N23" s="90">
        <v>0</v>
      </c>
      <c r="O23" s="88">
        <v>0</v>
      </c>
      <c r="P23" s="89">
        <v>0</v>
      </c>
      <c r="Q23" s="89">
        <v>0</v>
      </c>
      <c r="R23" s="90">
        <v>0</v>
      </c>
      <c r="S23" s="91">
        <v>0</v>
      </c>
      <c r="T23" s="100">
        <v>0</v>
      </c>
      <c r="U23" s="101" t="s">
        <v>73</v>
      </c>
      <c r="V23" s="113" t="s">
        <v>48</v>
      </c>
      <c r="W23" s="116">
        <v>1</v>
      </c>
      <c r="X23" s="108" t="s">
        <v>74</v>
      </c>
      <c r="Y23" s="108"/>
      <c r="Z23" s="108"/>
      <c r="AA23" s="192"/>
    </row>
    <row r="24" spans="3:27" s="6" customFormat="1" ht="51" customHeight="1" x14ac:dyDescent="0.2">
      <c r="C24" s="150"/>
      <c r="D24" s="139"/>
      <c r="E24" s="141"/>
      <c r="F24" s="143"/>
      <c r="G24" s="136"/>
      <c r="H24" s="137"/>
      <c r="I24" s="124"/>
      <c r="J24" s="41" t="s">
        <v>39</v>
      </c>
      <c r="K24" s="88">
        <v>0</v>
      </c>
      <c r="L24" s="89">
        <v>0</v>
      </c>
      <c r="M24" s="89">
        <v>0</v>
      </c>
      <c r="N24" s="90">
        <v>0</v>
      </c>
      <c r="O24" s="88">
        <v>24</v>
      </c>
      <c r="P24" s="89">
        <v>24</v>
      </c>
      <c r="Q24" s="89">
        <v>0</v>
      </c>
      <c r="R24" s="90">
        <v>0</v>
      </c>
      <c r="S24" s="91">
        <v>24</v>
      </c>
      <c r="T24" s="100">
        <v>24</v>
      </c>
      <c r="U24" s="101" t="s">
        <v>75</v>
      </c>
      <c r="V24" s="113" t="s">
        <v>48</v>
      </c>
      <c r="W24" s="116">
        <v>1</v>
      </c>
      <c r="X24" s="108">
        <v>1</v>
      </c>
      <c r="Y24" s="108"/>
      <c r="Z24" s="108" t="s">
        <v>76</v>
      </c>
      <c r="AA24" s="192"/>
    </row>
    <row r="25" spans="3:27" s="6" customFormat="1" ht="55.5" customHeight="1" x14ac:dyDescent="0.2">
      <c r="C25" s="150"/>
      <c r="D25" s="139"/>
      <c r="E25" s="141"/>
      <c r="F25" s="143"/>
      <c r="G25" s="136"/>
      <c r="H25" s="137"/>
      <c r="I25" s="124"/>
      <c r="J25" s="41" t="s">
        <v>39</v>
      </c>
      <c r="K25" s="88">
        <v>0</v>
      </c>
      <c r="L25" s="89">
        <v>0</v>
      </c>
      <c r="M25" s="89">
        <v>0</v>
      </c>
      <c r="N25" s="90">
        <v>0</v>
      </c>
      <c r="O25" s="88">
        <v>70</v>
      </c>
      <c r="P25" s="89">
        <v>70</v>
      </c>
      <c r="Q25" s="89">
        <v>0</v>
      </c>
      <c r="R25" s="90">
        <v>0</v>
      </c>
      <c r="S25" s="91">
        <v>70</v>
      </c>
      <c r="T25" s="100">
        <v>70</v>
      </c>
      <c r="U25" s="101" t="s">
        <v>77</v>
      </c>
      <c r="V25" s="113" t="s">
        <v>48</v>
      </c>
      <c r="W25" s="116">
        <v>1</v>
      </c>
      <c r="X25" s="108">
        <v>1</v>
      </c>
      <c r="Y25" s="108" t="s">
        <v>78</v>
      </c>
      <c r="Z25" s="108"/>
      <c r="AA25" s="192"/>
    </row>
    <row r="26" spans="3:27" s="6" customFormat="1" ht="88.5" customHeight="1" x14ac:dyDescent="0.2">
      <c r="C26" s="154"/>
      <c r="D26" s="156"/>
      <c r="E26" s="141"/>
      <c r="F26" s="143"/>
      <c r="G26" s="136"/>
      <c r="H26" s="137"/>
      <c r="I26" s="124"/>
      <c r="J26" s="41" t="s">
        <v>39</v>
      </c>
      <c r="K26" s="88">
        <v>0</v>
      </c>
      <c r="L26" s="89">
        <v>0</v>
      </c>
      <c r="M26" s="89">
        <v>0</v>
      </c>
      <c r="N26" s="90">
        <v>0</v>
      </c>
      <c r="O26" s="88">
        <v>30</v>
      </c>
      <c r="P26" s="89">
        <v>30</v>
      </c>
      <c r="Q26" s="89">
        <v>0</v>
      </c>
      <c r="R26" s="90">
        <v>0</v>
      </c>
      <c r="S26" s="91">
        <v>30</v>
      </c>
      <c r="T26" s="91">
        <v>30</v>
      </c>
      <c r="U26" s="114" t="s">
        <v>79</v>
      </c>
      <c r="V26" s="115" t="s">
        <v>48</v>
      </c>
      <c r="W26" s="37" t="s">
        <v>80</v>
      </c>
      <c r="X26" s="37">
        <v>1</v>
      </c>
      <c r="Y26" s="37" t="s">
        <v>80</v>
      </c>
      <c r="Z26" s="37"/>
      <c r="AA26" s="192"/>
    </row>
    <row r="27" spans="3:27" s="6" customFormat="1" ht="12.75" customHeight="1" x14ac:dyDescent="0.2">
      <c r="C27" s="149" t="s">
        <v>38</v>
      </c>
      <c r="D27" s="148" t="s">
        <v>38</v>
      </c>
      <c r="E27" s="140" t="s">
        <v>44</v>
      </c>
      <c r="F27" s="146" t="s">
        <v>81</v>
      </c>
      <c r="G27" s="144" t="s">
        <v>38</v>
      </c>
      <c r="H27" s="145" t="s">
        <v>45</v>
      </c>
      <c r="I27" s="123" t="s">
        <v>46</v>
      </c>
      <c r="J27" s="52" t="s">
        <v>21</v>
      </c>
      <c r="K27" s="53">
        <f t="shared" ref="K27:T27" si="3">K28</f>
        <v>0.4</v>
      </c>
      <c r="L27" s="54">
        <f t="shared" si="3"/>
        <v>0.4</v>
      </c>
      <c r="M27" s="71">
        <f t="shared" si="3"/>
        <v>0</v>
      </c>
      <c r="N27" s="62">
        <f t="shared" si="3"/>
        <v>0</v>
      </c>
      <c r="O27" s="53">
        <f t="shared" si="3"/>
        <v>1.2</v>
      </c>
      <c r="P27" s="54">
        <f t="shared" si="3"/>
        <v>1.2</v>
      </c>
      <c r="Q27" s="71">
        <f t="shared" si="3"/>
        <v>0</v>
      </c>
      <c r="R27" s="62">
        <f t="shared" si="3"/>
        <v>0</v>
      </c>
      <c r="S27" s="66">
        <f t="shared" si="3"/>
        <v>1.2</v>
      </c>
      <c r="T27" s="53">
        <f t="shared" si="3"/>
        <v>1.2</v>
      </c>
      <c r="U27" s="125" t="s">
        <v>62</v>
      </c>
      <c r="V27" s="133" t="s">
        <v>63</v>
      </c>
      <c r="W27" s="133">
        <v>1</v>
      </c>
      <c r="X27" s="133">
        <v>1</v>
      </c>
      <c r="Y27" s="133">
        <v>1</v>
      </c>
      <c r="Z27" s="133">
        <v>1</v>
      </c>
      <c r="AA27" s="192"/>
    </row>
    <row r="28" spans="3:27" s="6" customFormat="1" ht="42" customHeight="1" thickBot="1" x14ac:dyDescent="0.25">
      <c r="C28" s="150"/>
      <c r="D28" s="139"/>
      <c r="E28" s="141"/>
      <c r="F28" s="147"/>
      <c r="G28" s="136"/>
      <c r="H28" s="137"/>
      <c r="I28" s="124"/>
      <c r="J28" s="25" t="s">
        <v>43</v>
      </c>
      <c r="K28" s="83">
        <v>0.4</v>
      </c>
      <c r="L28" s="84">
        <v>0.4</v>
      </c>
      <c r="M28" s="84">
        <v>0</v>
      </c>
      <c r="N28" s="86">
        <v>0</v>
      </c>
      <c r="O28" s="83">
        <v>1.2</v>
      </c>
      <c r="P28" s="84">
        <v>1.2</v>
      </c>
      <c r="Q28" s="84">
        <v>0</v>
      </c>
      <c r="R28" s="86">
        <v>0</v>
      </c>
      <c r="S28" s="51">
        <v>1.2</v>
      </c>
      <c r="T28" s="55">
        <v>1.2</v>
      </c>
      <c r="U28" s="126"/>
      <c r="V28" s="128"/>
      <c r="W28" s="128"/>
      <c r="X28" s="128"/>
      <c r="Y28" s="128"/>
      <c r="Z28" s="128"/>
      <c r="AA28" s="192"/>
    </row>
    <row r="29" spans="3:27" s="6" customFormat="1" ht="14.25" customHeight="1" thickBot="1" x14ac:dyDescent="0.25">
      <c r="C29" s="107" t="s">
        <v>38</v>
      </c>
      <c r="D29" s="26" t="s">
        <v>38</v>
      </c>
      <c r="E29" s="117" t="s">
        <v>18</v>
      </c>
      <c r="F29" s="118"/>
      <c r="G29" s="118"/>
      <c r="H29" s="118"/>
      <c r="I29" s="119"/>
      <c r="J29" s="27"/>
      <c r="K29" s="38">
        <f t="shared" ref="K29:N29" si="4">K16+K27+K19</f>
        <v>136.1</v>
      </c>
      <c r="L29" s="29">
        <f t="shared" si="4"/>
        <v>126.10000000000001</v>
      </c>
      <c r="M29" s="29">
        <f t="shared" si="4"/>
        <v>0</v>
      </c>
      <c r="N29" s="39">
        <f t="shared" si="4"/>
        <v>10</v>
      </c>
      <c r="O29" s="38">
        <f t="shared" ref="O29:T29" si="5">O16+O27+O19</f>
        <v>281.39999999999998</v>
      </c>
      <c r="P29" s="29">
        <f t="shared" si="5"/>
        <v>241.4</v>
      </c>
      <c r="Q29" s="29">
        <f t="shared" si="5"/>
        <v>0</v>
      </c>
      <c r="R29" s="39">
        <f t="shared" si="5"/>
        <v>40</v>
      </c>
      <c r="S29" s="28">
        <f t="shared" si="5"/>
        <v>281.39999999999998</v>
      </c>
      <c r="T29" s="28">
        <f t="shared" si="5"/>
        <v>281.39999999999998</v>
      </c>
      <c r="U29" s="120"/>
      <c r="V29" s="121"/>
      <c r="W29" s="121"/>
      <c r="X29" s="121"/>
      <c r="Y29" s="121"/>
      <c r="Z29" s="122"/>
      <c r="AA29" s="192"/>
    </row>
    <row r="30" spans="3:27" s="6" customFormat="1" ht="14.25" customHeight="1" thickBot="1" x14ac:dyDescent="0.25">
      <c r="C30" s="107" t="s">
        <v>38</v>
      </c>
      <c r="D30" s="106" t="s">
        <v>40</v>
      </c>
      <c r="E30" s="207" t="s">
        <v>51</v>
      </c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48"/>
      <c r="AA30" s="192"/>
    </row>
    <row r="31" spans="3:27" s="6" customFormat="1" ht="14.25" customHeight="1" x14ac:dyDescent="0.2">
      <c r="C31" s="153" t="s">
        <v>38</v>
      </c>
      <c r="D31" s="155" t="s">
        <v>40</v>
      </c>
      <c r="E31" s="157" t="s">
        <v>38</v>
      </c>
      <c r="F31" s="240" t="s">
        <v>82</v>
      </c>
      <c r="G31" s="159" t="s">
        <v>38</v>
      </c>
      <c r="H31" s="160" t="s">
        <v>45</v>
      </c>
      <c r="I31" s="161" t="s">
        <v>46</v>
      </c>
      <c r="J31" s="46" t="s">
        <v>21</v>
      </c>
      <c r="K31" s="47">
        <f t="shared" ref="K31:N31" si="6">K32+K33</f>
        <v>28.9</v>
      </c>
      <c r="L31" s="57">
        <f t="shared" si="6"/>
        <v>28.9</v>
      </c>
      <c r="M31" s="57">
        <f t="shared" si="6"/>
        <v>0</v>
      </c>
      <c r="N31" s="58">
        <f t="shared" si="6"/>
        <v>0</v>
      </c>
      <c r="O31" s="47">
        <f t="shared" ref="O31:T31" si="7">O32+O33</f>
        <v>29.7</v>
      </c>
      <c r="P31" s="57">
        <f t="shared" si="7"/>
        <v>29.7</v>
      </c>
      <c r="Q31" s="57">
        <f t="shared" si="7"/>
        <v>0</v>
      </c>
      <c r="R31" s="58">
        <f t="shared" si="7"/>
        <v>0</v>
      </c>
      <c r="S31" s="47">
        <f t="shared" si="7"/>
        <v>29.7</v>
      </c>
      <c r="T31" s="47">
        <f t="shared" si="7"/>
        <v>29.7</v>
      </c>
      <c r="U31" s="130" t="s">
        <v>64</v>
      </c>
      <c r="V31" s="127" t="s">
        <v>63</v>
      </c>
      <c r="W31" s="127">
        <v>1030</v>
      </c>
      <c r="X31" s="127">
        <v>1300</v>
      </c>
      <c r="Y31" s="127">
        <v>1300</v>
      </c>
      <c r="Z31" s="127">
        <v>1300</v>
      </c>
      <c r="AA31" s="192"/>
    </row>
    <row r="32" spans="3:27" s="6" customFormat="1" ht="21" customHeight="1" x14ac:dyDescent="0.2">
      <c r="C32" s="150"/>
      <c r="D32" s="139"/>
      <c r="E32" s="141"/>
      <c r="F32" s="147"/>
      <c r="G32" s="136"/>
      <c r="H32" s="137"/>
      <c r="I32" s="124"/>
      <c r="J32" s="25" t="s">
        <v>43</v>
      </c>
      <c r="K32" s="80">
        <v>18.899999999999999</v>
      </c>
      <c r="L32" s="81">
        <v>18.899999999999999</v>
      </c>
      <c r="M32" s="81">
        <v>0</v>
      </c>
      <c r="N32" s="82">
        <v>0</v>
      </c>
      <c r="O32" s="80">
        <v>19.7</v>
      </c>
      <c r="P32" s="81">
        <v>19.7</v>
      </c>
      <c r="Q32" s="81">
        <v>0</v>
      </c>
      <c r="R32" s="82">
        <v>0</v>
      </c>
      <c r="S32" s="51">
        <v>19.7</v>
      </c>
      <c r="T32" s="51">
        <v>19.7</v>
      </c>
      <c r="U32" s="131"/>
      <c r="V32" s="128"/>
      <c r="W32" s="128"/>
      <c r="X32" s="128"/>
      <c r="Y32" s="128"/>
      <c r="Z32" s="128"/>
      <c r="AA32" s="192"/>
    </row>
    <row r="33" spans="3:27" s="6" customFormat="1" ht="22.5" customHeight="1" thickBot="1" x14ac:dyDescent="0.25">
      <c r="C33" s="239"/>
      <c r="D33" s="238"/>
      <c r="E33" s="237"/>
      <c r="F33" s="241"/>
      <c r="G33" s="236"/>
      <c r="H33" s="235"/>
      <c r="I33" s="234"/>
      <c r="J33" s="45" t="s">
        <v>39</v>
      </c>
      <c r="K33" s="102">
        <v>10</v>
      </c>
      <c r="L33" s="103">
        <v>10</v>
      </c>
      <c r="M33" s="103">
        <v>0</v>
      </c>
      <c r="N33" s="104">
        <v>0</v>
      </c>
      <c r="O33" s="102">
        <v>10</v>
      </c>
      <c r="P33" s="103">
        <v>10</v>
      </c>
      <c r="Q33" s="103">
        <v>0</v>
      </c>
      <c r="R33" s="104">
        <v>0</v>
      </c>
      <c r="S33" s="56">
        <v>10</v>
      </c>
      <c r="T33" s="56">
        <v>10</v>
      </c>
      <c r="U33" s="132"/>
      <c r="V33" s="129"/>
      <c r="W33" s="129"/>
      <c r="X33" s="129"/>
      <c r="Y33" s="129"/>
      <c r="Z33" s="129"/>
      <c r="AA33" s="192"/>
    </row>
    <row r="34" spans="3:27" s="6" customFormat="1" ht="16.5" customHeight="1" thickBot="1" x14ac:dyDescent="0.25">
      <c r="C34" s="107" t="s">
        <v>38</v>
      </c>
      <c r="D34" s="26" t="s">
        <v>40</v>
      </c>
      <c r="E34" s="117" t="s">
        <v>18</v>
      </c>
      <c r="F34" s="118"/>
      <c r="G34" s="118"/>
      <c r="H34" s="118"/>
      <c r="I34" s="119"/>
      <c r="J34" s="27"/>
      <c r="K34" s="38">
        <f>K31</f>
        <v>28.9</v>
      </c>
      <c r="L34" s="29">
        <f t="shared" ref="L34:N34" si="8">L31</f>
        <v>28.9</v>
      </c>
      <c r="M34" s="29">
        <f t="shared" si="8"/>
        <v>0</v>
      </c>
      <c r="N34" s="39">
        <f t="shared" si="8"/>
        <v>0</v>
      </c>
      <c r="O34" s="38">
        <f>O31</f>
        <v>29.7</v>
      </c>
      <c r="P34" s="29">
        <f t="shared" ref="P34:T34" si="9">P31</f>
        <v>29.7</v>
      </c>
      <c r="Q34" s="29">
        <f t="shared" si="9"/>
        <v>0</v>
      </c>
      <c r="R34" s="39">
        <f t="shared" si="9"/>
        <v>0</v>
      </c>
      <c r="S34" s="28">
        <f t="shared" si="9"/>
        <v>29.7</v>
      </c>
      <c r="T34" s="28">
        <f t="shared" si="9"/>
        <v>29.7</v>
      </c>
      <c r="U34" s="120"/>
      <c r="V34" s="121"/>
      <c r="W34" s="121"/>
      <c r="X34" s="121"/>
      <c r="Y34" s="121"/>
      <c r="Z34" s="122"/>
      <c r="AA34" s="192"/>
    </row>
    <row r="35" spans="3:27" s="6" customFormat="1" ht="15.75" customHeight="1" thickBot="1" x14ac:dyDescent="0.25">
      <c r="C35" s="107" t="s">
        <v>38</v>
      </c>
      <c r="D35" s="106" t="s">
        <v>44</v>
      </c>
      <c r="E35" s="151" t="s">
        <v>55</v>
      </c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2"/>
      <c r="AA35" s="192"/>
    </row>
    <row r="36" spans="3:27" s="6" customFormat="1" ht="15.75" customHeight="1" x14ac:dyDescent="0.2">
      <c r="C36" s="153" t="s">
        <v>38</v>
      </c>
      <c r="D36" s="155" t="s">
        <v>44</v>
      </c>
      <c r="E36" s="157" t="s">
        <v>38</v>
      </c>
      <c r="F36" s="158" t="s">
        <v>56</v>
      </c>
      <c r="G36" s="159" t="s">
        <v>38</v>
      </c>
      <c r="H36" s="160" t="s">
        <v>45</v>
      </c>
      <c r="I36" s="161" t="s">
        <v>46</v>
      </c>
      <c r="J36" s="59" t="s">
        <v>21</v>
      </c>
      <c r="K36" s="60">
        <f t="shared" ref="K36:T36" si="10">K37</f>
        <v>0</v>
      </c>
      <c r="L36" s="57">
        <f t="shared" si="10"/>
        <v>0</v>
      </c>
      <c r="M36" s="57">
        <f t="shared" si="10"/>
        <v>0</v>
      </c>
      <c r="N36" s="61">
        <f t="shared" si="10"/>
        <v>0</v>
      </c>
      <c r="O36" s="60">
        <f t="shared" si="10"/>
        <v>10</v>
      </c>
      <c r="P36" s="57">
        <f t="shared" si="10"/>
        <v>10</v>
      </c>
      <c r="Q36" s="57">
        <f t="shared" si="10"/>
        <v>0</v>
      </c>
      <c r="R36" s="61">
        <f t="shared" si="10"/>
        <v>0</v>
      </c>
      <c r="S36" s="60">
        <f t="shared" si="10"/>
        <v>11</v>
      </c>
      <c r="T36" s="60">
        <f t="shared" si="10"/>
        <v>12</v>
      </c>
      <c r="U36" s="162" t="s">
        <v>65</v>
      </c>
      <c r="V36" s="127" t="s">
        <v>48</v>
      </c>
      <c r="W36" s="165">
        <v>1</v>
      </c>
      <c r="X36" s="165">
        <v>1</v>
      </c>
      <c r="Y36" s="165">
        <v>1</v>
      </c>
      <c r="Z36" s="165">
        <v>1</v>
      </c>
      <c r="AA36" s="192"/>
    </row>
    <row r="37" spans="3:27" s="6" customFormat="1" ht="45" customHeight="1" x14ac:dyDescent="0.2">
      <c r="C37" s="154"/>
      <c r="D37" s="156"/>
      <c r="E37" s="141"/>
      <c r="F37" s="143"/>
      <c r="G37" s="136"/>
      <c r="H37" s="137"/>
      <c r="I37" s="124"/>
      <c r="J37" s="42" t="s">
        <v>39</v>
      </c>
      <c r="K37" s="83">
        <v>0</v>
      </c>
      <c r="L37" s="84">
        <v>0</v>
      </c>
      <c r="M37" s="84">
        <v>0</v>
      </c>
      <c r="N37" s="85">
        <v>0</v>
      </c>
      <c r="O37" s="83">
        <v>10</v>
      </c>
      <c r="P37" s="84">
        <v>10</v>
      </c>
      <c r="Q37" s="84">
        <v>0</v>
      </c>
      <c r="R37" s="85">
        <v>0</v>
      </c>
      <c r="S37" s="51">
        <v>11</v>
      </c>
      <c r="T37" s="51">
        <v>12</v>
      </c>
      <c r="U37" s="163"/>
      <c r="V37" s="164"/>
      <c r="W37" s="135"/>
      <c r="X37" s="135"/>
      <c r="Y37" s="135"/>
      <c r="Z37" s="135"/>
      <c r="AA37" s="192"/>
    </row>
    <row r="38" spans="3:27" s="6" customFormat="1" ht="12.75" x14ac:dyDescent="0.2">
      <c r="C38" s="138" t="s">
        <v>38</v>
      </c>
      <c r="D38" s="139" t="s">
        <v>44</v>
      </c>
      <c r="E38" s="140" t="s">
        <v>40</v>
      </c>
      <c r="F38" s="142" t="s">
        <v>57</v>
      </c>
      <c r="G38" s="144" t="s">
        <v>38</v>
      </c>
      <c r="H38" s="145" t="s">
        <v>45</v>
      </c>
      <c r="I38" s="123" t="s">
        <v>46</v>
      </c>
      <c r="J38" s="52" t="s">
        <v>21</v>
      </c>
      <c r="K38" s="63">
        <f t="shared" ref="K38:T38" si="11">K39</f>
        <v>0</v>
      </c>
      <c r="L38" s="64">
        <f t="shared" si="11"/>
        <v>0</v>
      </c>
      <c r="M38" s="64">
        <f t="shared" si="11"/>
        <v>0</v>
      </c>
      <c r="N38" s="65">
        <f t="shared" si="11"/>
        <v>0</v>
      </c>
      <c r="O38" s="63">
        <f t="shared" si="11"/>
        <v>0</v>
      </c>
      <c r="P38" s="64">
        <f t="shared" si="11"/>
        <v>0</v>
      </c>
      <c r="Q38" s="64">
        <f t="shared" si="11"/>
        <v>0</v>
      </c>
      <c r="R38" s="65">
        <f t="shared" si="11"/>
        <v>0</v>
      </c>
      <c r="S38" s="66">
        <f t="shared" si="11"/>
        <v>21</v>
      </c>
      <c r="T38" s="66">
        <f t="shared" si="11"/>
        <v>22</v>
      </c>
      <c r="U38" s="125" t="s">
        <v>66</v>
      </c>
      <c r="V38" s="133" t="s">
        <v>48</v>
      </c>
      <c r="W38" s="133">
        <v>2</v>
      </c>
      <c r="X38" s="133">
        <v>2</v>
      </c>
      <c r="Y38" s="133">
        <v>2</v>
      </c>
      <c r="Z38" s="133">
        <v>2</v>
      </c>
      <c r="AA38" s="192"/>
    </row>
    <row r="39" spans="3:27" s="6" customFormat="1" ht="25.5" customHeight="1" thickBot="1" x14ac:dyDescent="0.25">
      <c r="C39" s="138"/>
      <c r="D39" s="139"/>
      <c r="E39" s="141"/>
      <c r="F39" s="143"/>
      <c r="G39" s="136"/>
      <c r="H39" s="137"/>
      <c r="I39" s="124"/>
      <c r="J39" s="25" t="s">
        <v>39</v>
      </c>
      <c r="K39" s="83">
        <v>0</v>
      </c>
      <c r="L39" s="84">
        <v>0</v>
      </c>
      <c r="M39" s="84">
        <v>0</v>
      </c>
      <c r="N39" s="86">
        <v>0</v>
      </c>
      <c r="O39" s="83">
        <v>0</v>
      </c>
      <c r="P39" s="84">
        <v>0</v>
      </c>
      <c r="Q39" s="84">
        <v>0</v>
      </c>
      <c r="R39" s="86">
        <v>0</v>
      </c>
      <c r="S39" s="51">
        <v>21</v>
      </c>
      <c r="T39" s="51">
        <v>22</v>
      </c>
      <c r="U39" s="126"/>
      <c r="V39" s="128"/>
      <c r="W39" s="128"/>
      <c r="X39" s="128"/>
      <c r="Y39" s="128"/>
      <c r="Z39" s="128"/>
      <c r="AA39" s="192"/>
    </row>
    <row r="40" spans="3:27" s="6" customFormat="1" ht="14.25" customHeight="1" thickBot="1" x14ac:dyDescent="0.25">
      <c r="C40" s="107" t="s">
        <v>38</v>
      </c>
      <c r="D40" s="26" t="s">
        <v>44</v>
      </c>
      <c r="E40" s="117" t="s">
        <v>18</v>
      </c>
      <c r="F40" s="118"/>
      <c r="G40" s="118"/>
      <c r="H40" s="118"/>
      <c r="I40" s="119"/>
      <c r="J40" s="27"/>
      <c r="K40" s="30">
        <f t="shared" ref="K40:N40" si="12">K36+K38</f>
        <v>0</v>
      </c>
      <c r="L40" s="31">
        <f t="shared" si="12"/>
        <v>0</v>
      </c>
      <c r="M40" s="31">
        <f t="shared" si="12"/>
        <v>0</v>
      </c>
      <c r="N40" s="32">
        <f t="shared" si="12"/>
        <v>0</v>
      </c>
      <c r="O40" s="30">
        <f t="shared" ref="O40:T40" si="13">O36+O38</f>
        <v>10</v>
      </c>
      <c r="P40" s="31">
        <f t="shared" si="13"/>
        <v>10</v>
      </c>
      <c r="Q40" s="31">
        <f t="shared" si="13"/>
        <v>0</v>
      </c>
      <c r="R40" s="32">
        <f t="shared" si="13"/>
        <v>0</v>
      </c>
      <c r="S40" s="33">
        <f t="shared" si="13"/>
        <v>32</v>
      </c>
      <c r="T40" s="33">
        <f t="shared" si="13"/>
        <v>34</v>
      </c>
      <c r="U40" s="120"/>
      <c r="V40" s="121"/>
      <c r="W40" s="121"/>
      <c r="X40" s="121"/>
      <c r="Y40" s="121"/>
      <c r="Z40" s="122"/>
      <c r="AA40" s="192"/>
    </row>
    <row r="41" spans="3:27" s="6" customFormat="1" ht="16.5" customHeight="1" thickBot="1" x14ac:dyDescent="0.25">
      <c r="C41" s="34" t="s">
        <v>38</v>
      </c>
      <c r="D41" s="193" t="s">
        <v>19</v>
      </c>
      <c r="E41" s="194"/>
      <c r="F41" s="194"/>
      <c r="G41" s="194"/>
      <c r="H41" s="194"/>
      <c r="I41" s="195"/>
      <c r="J41" s="35"/>
      <c r="K41" s="110">
        <f>K29+K34+K40</f>
        <v>165</v>
      </c>
      <c r="L41" s="40">
        <f t="shared" ref="L41:T41" si="14">L29+L34+L40</f>
        <v>155</v>
      </c>
      <c r="M41" s="40">
        <f t="shared" si="14"/>
        <v>0</v>
      </c>
      <c r="N41" s="111">
        <f t="shared" si="14"/>
        <v>10</v>
      </c>
      <c r="O41" s="110">
        <f t="shared" si="14"/>
        <v>321.09999999999997</v>
      </c>
      <c r="P41" s="40">
        <f t="shared" si="14"/>
        <v>281.10000000000002</v>
      </c>
      <c r="Q41" s="40">
        <f t="shared" si="14"/>
        <v>0</v>
      </c>
      <c r="R41" s="111">
        <f t="shared" si="14"/>
        <v>40</v>
      </c>
      <c r="S41" s="110">
        <f t="shared" si="14"/>
        <v>343.09999999999997</v>
      </c>
      <c r="T41" s="110">
        <f t="shared" si="14"/>
        <v>345.09999999999997</v>
      </c>
      <c r="U41" s="199"/>
      <c r="V41" s="200"/>
      <c r="W41" s="200"/>
      <c r="X41" s="200"/>
      <c r="Y41" s="200"/>
      <c r="Z41" s="201"/>
      <c r="AA41" s="192"/>
    </row>
    <row r="42" spans="3:27" ht="17.25" customHeight="1" thickBot="1" x14ac:dyDescent="0.25">
      <c r="C42" s="15" t="s">
        <v>44</v>
      </c>
      <c r="D42" s="196" t="s">
        <v>20</v>
      </c>
      <c r="E42" s="197"/>
      <c r="F42" s="197"/>
      <c r="G42" s="197"/>
      <c r="H42" s="197"/>
      <c r="I42" s="198"/>
      <c r="J42" s="36"/>
      <c r="K42" s="16">
        <f t="shared" ref="K42:T42" si="15">K41</f>
        <v>165</v>
      </c>
      <c r="L42" s="17">
        <f t="shared" si="15"/>
        <v>155</v>
      </c>
      <c r="M42" s="17">
        <f t="shared" si="15"/>
        <v>0</v>
      </c>
      <c r="N42" s="18">
        <f t="shared" si="15"/>
        <v>10</v>
      </c>
      <c r="O42" s="67">
        <f>O41</f>
        <v>321.09999999999997</v>
      </c>
      <c r="P42" s="19">
        <f t="shared" si="15"/>
        <v>281.10000000000002</v>
      </c>
      <c r="Q42" s="19">
        <f t="shared" si="15"/>
        <v>0</v>
      </c>
      <c r="R42" s="20">
        <f t="shared" si="15"/>
        <v>40</v>
      </c>
      <c r="S42" s="21">
        <f t="shared" si="15"/>
        <v>343.09999999999997</v>
      </c>
      <c r="T42" s="21">
        <f t="shared" si="15"/>
        <v>345.09999999999997</v>
      </c>
      <c r="U42" s="202"/>
      <c r="V42" s="203"/>
      <c r="W42" s="203"/>
      <c r="X42" s="203"/>
      <c r="Y42" s="203"/>
      <c r="Z42" s="204"/>
      <c r="AA42" s="192"/>
    </row>
    <row r="43" spans="3:27" s="13" customFormat="1" ht="14.25" customHeight="1" x14ac:dyDescent="0.2">
      <c r="C43" s="10"/>
      <c r="D43" s="11"/>
      <c r="E43" s="11"/>
      <c r="F43" s="11"/>
      <c r="G43" s="11"/>
      <c r="H43" s="11"/>
      <c r="I43" s="11"/>
      <c r="J43" s="11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92"/>
    </row>
    <row r="44" spans="3:27" s="13" customFormat="1" ht="12" hidden="1" customHeight="1" x14ac:dyDescent="0.2">
      <c r="C44" s="10"/>
      <c r="D44" s="11"/>
      <c r="E44" s="11"/>
      <c r="F44" s="11"/>
      <c r="G44" s="11"/>
      <c r="H44" s="11"/>
      <c r="I44" s="11"/>
      <c r="J44" s="11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92"/>
    </row>
    <row r="45" spans="3:27" ht="15.75" customHeight="1" x14ac:dyDescent="0.2">
      <c r="C45" s="247" t="s">
        <v>36</v>
      </c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T45" s="109"/>
      <c r="U45" s="109"/>
      <c r="V45" s="109"/>
      <c r="W45" s="109"/>
      <c r="X45" s="109"/>
      <c r="Y45" s="109"/>
      <c r="Z45" s="109"/>
      <c r="AA45" s="109"/>
    </row>
    <row r="46" spans="3:27" ht="15.75" customHeight="1" x14ac:dyDescent="0.25"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T46" s="109"/>
      <c r="U46" s="109"/>
      <c r="V46" s="109"/>
      <c r="W46" s="109"/>
      <c r="X46" s="109"/>
      <c r="Y46" s="109"/>
      <c r="Z46" s="109"/>
      <c r="AA46" s="109"/>
    </row>
    <row r="47" spans="3:27" ht="15.75" customHeight="1" x14ac:dyDescent="0.25">
      <c r="C47" s="68"/>
      <c r="D47" s="68"/>
      <c r="E47" s="68"/>
      <c r="F47" s="68"/>
      <c r="G47" s="68"/>
      <c r="H47" s="68"/>
      <c r="I47" s="244" t="s">
        <v>13</v>
      </c>
      <c r="J47" s="244"/>
      <c r="K47" s="244"/>
      <c r="L47" s="68"/>
      <c r="T47" s="109"/>
      <c r="U47" s="109"/>
      <c r="V47" s="109"/>
      <c r="W47" s="109"/>
      <c r="X47" s="109"/>
      <c r="Y47" s="109"/>
      <c r="Z47" s="109"/>
      <c r="AA47" s="109"/>
    </row>
    <row r="48" spans="3:27" ht="11.25" customHeight="1" thickBot="1" x14ac:dyDescent="0.3">
      <c r="E48" s="8"/>
      <c r="F48" s="9"/>
      <c r="G48" s="9"/>
      <c r="H48" s="69"/>
      <c r="I48" s="69"/>
      <c r="J48" s="69"/>
      <c r="K48" s="70"/>
      <c r="L48" s="70"/>
      <c r="M48" s="70"/>
      <c r="N48" s="70"/>
      <c r="O48" s="70"/>
      <c r="P48" s="70"/>
      <c r="Q48" s="70"/>
      <c r="R48" s="70"/>
    </row>
    <row r="49" spans="3:18" ht="11.25" customHeight="1" x14ac:dyDescent="0.2">
      <c r="C49" s="224" t="s">
        <v>22</v>
      </c>
      <c r="D49" s="225"/>
      <c r="E49" s="225"/>
      <c r="F49" s="225"/>
      <c r="G49" s="245" t="s">
        <v>90</v>
      </c>
      <c r="H49" s="245"/>
      <c r="I49" s="245" t="s">
        <v>86</v>
      </c>
      <c r="J49" s="245"/>
      <c r="K49" s="245" t="s">
        <v>67</v>
      </c>
      <c r="L49" s="245"/>
      <c r="M49" s="245" t="s">
        <v>87</v>
      </c>
      <c r="N49" s="268"/>
      <c r="P49" s="70"/>
      <c r="Q49" s="70"/>
      <c r="R49" s="70"/>
    </row>
    <row r="50" spans="3:18" ht="12.75" customHeight="1" x14ac:dyDescent="0.2">
      <c r="C50" s="226"/>
      <c r="D50" s="227"/>
      <c r="E50" s="227"/>
      <c r="F50" s="227"/>
      <c r="G50" s="246"/>
      <c r="H50" s="246"/>
      <c r="I50" s="246"/>
      <c r="J50" s="246"/>
      <c r="K50" s="246"/>
      <c r="L50" s="246"/>
      <c r="M50" s="246"/>
      <c r="N50" s="269"/>
    </row>
    <row r="51" spans="3:18" ht="12" customHeight="1" x14ac:dyDescent="0.2">
      <c r="C51" s="226"/>
      <c r="D51" s="227"/>
      <c r="E51" s="227"/>
      <c r="F51" s="227"/>
      <c r="G51" s="246"/>
      <c r="H51" s="246"/>
      <c r="I51" s="246"/>
      <c r="J51" s="246"/>
      <c r="K51" s="246"/>
      <c r="L51" s="246"/>
      <c r="M51" s="246"/>
      <c r="N51" s="269"/>
    </row>
    <row r="52" spans="3:18" ht="24.75" customHeight="1" x14ac:dyDescent="0.2">
      <c r="C52" s="226"/>
      <c r="D52" s="227"/>
      <c r="E52" s="227"/>
      <c r="F52" s="227"/>
      <c r="G52" s="246"/>
      <c r="H52" s="246"/>
      <c r="I52" s="246"/>
      <c r="J52" s="246"/>
      <c r="K52" s="246"/>
      <c r="L52" s="246"/>
      <c r="M52" s="246"/>
      <c r="N52" s="269"/>
    </row>
    <row r="53" spans="3:18" ht="12.75" customHeight="1" x14ac:dyDescent="0.2">
      <c r="C53" s="228" t="s">
        <v>23</v>
      </c>
      <c r="D53" s="229"/>
      <c r="E53" s="229"/>
      <c r="F53" s="229"/>
      <c r="G53" s="259">
        <f>G54+G56</f>
        <v>165</v>
      </c>
      <c r="H53" s="259"/>
      <c r="I53" s="259">
        <f>I54+I56</f>
        <v>321.10000000000002</v>
      </c>
      <c r="J53" s="259"/>
      <c r="K53" s="259">
        <f>K54+K56</f>
        <v>343.09999999999997</v>
      </c>
      <c r="L53" s="259"/>
      <c r="M53" s="259">
        <f>M54+M56</f>
        <v>345.09999999999997</v>
      </c>
      <c r="N53" s="263"/>
    </row>
    <row r="54" spans="3:18" ht="15.75" customHeight="1" x14ac:dyDescent="0.2">
      <c r="C54" s="242" t="s">
        <v>24</v>
      </c>
      <c r="D54" s="243"/>
      <c r="E54" s="243"/>
      <c r="F54" s="243"/>
      <c r="G54" s="260">
        <f>L42</f>
        <v>155</v>
      </c>
      <c r="H54" s="260"/>
      <c r="I54" s="260">
        <f>P42</f>
        <v>281.10000000000002</v>
      </c>
      <c r="J54" s="260"/>
      <c r="K54" s="260">
        <f>S42</f>
        <v>343.09999999999997</v>
      </c>
      <c r="L54" s="260"/>
      <c r="M54" s="260">
        <f>T42</f>
        <v>345.09999999999997</v>
      </c>
      <c r="N54" s="262"/>
    </row>
    <row r="55" spans="3:18" ht="12.75" customHeight="1" x14ac:dyDescent="0.2">
      <c r="C55" s="253" t="s">
        <v>25</v>
      </c>
      <c r="D55" s="254"/>
      <c r="E55" s="254"/>
      <c r="F55" s="254"/>
      <c r="G55" s="260">
        <f>M42</f>
        <v>0</v>
      </c>
      <c r="H55" s="260"/>
      <c r="I55" s="260">
        <f>Q42</f>
        <v>0</v>
      </c>
      <c r="J55" s="260"/>
      <c r="K55" s="260">
        <v>0</v>
      </c>
      <c r="L55" s="260"/>
      <c r="M55" s="260">
        <v>0</v>
      </c>
      <c r="N55" s="262"/>
    </row>
    <row r="56" spans="3:18" ht="12.75" customHeight="1" x14ac:dyDescent="0.2">
      <c r="C56" s="242" t="s">
        <v>26</v>
      </c>
      <c r="D56" s="243"/>
      <c r="E56" s="243"/>
      <c r="F56" s="243"/>
      <c r="G56" s="260">
        <f>N42</f>
        <v>10</v>
      </c>
      <c r="H56" s="260"/>
      <c r="I56" s="260">
        <f>R42</f>
        <v>40</v>
      </c>
      <c r="J56" s="260"/>
      <c r="K56" s="260">
        <v>0</v>
      </c>
      <c r="L56" s="260"/>
      <c r="M56" s="260">
        <v>0</v>
      </c>
      <c r="N56" s="262"/>
    </row>
    <row r="57" spans="3:18" ht="12.75" customHeight="1" x14ac:dyDescent="0.2">
      <c r="C57" s="228" t="s">
        <v>27</v>
      </c>
      <c r="D57" s="229"/>
      <c r="E57" s="229"/>
      <c r="F57" s="229"/>
      <c r="G57" s="259">
        <f>G58+G62+G63+G64</f>
        <v>165</v>
      </c>
      <c r="H57" s="259"/>
      <c r="I57" s="259">
        <f>I58+I62+I63+I64</f>
        <v>321.09999999999997</v>
      </c>
      <c r="J57" s="259"/>
      <c r="K57" s="259">
        <f>K58+K62+K63+K64</f>
        <v>343.09999999999997</v>
      </c>
      <c r="L57" s="259"/>
      <c r="M57" s="259">
        <f>M58+M62+M63+M64</f>
        <v>345.09999999999997</v>
      </c>
      <c r="N57" s="263"/>
    </row>
    <row r="58" spans="3:18" ht="30.75" customHeight="1" x14ac:dyDescent="0.2">
      <c r="C58" s="251" t="s">
        <v>28</v>
      </c>
      <c r="D58" s="252"/>
      <c r="E58" s="252"/>
      <c r="F58" s="252"/>
      <c r="G58" s="256">
        <f>G59</f>
        <v>165</v>
      </c>
      <c r="H58" s="256"/>
      <c r="I58" s="256">
        <f>I59</f>
        <v>321.09999999999997</v>
      </c>
      <c r="J58" s="256"/>
      <c r="K58" s="256">
        <f>K59</f>
        <v>343.09999999999997</v>
      </c>
      <c r="L58" s="256"/>
      <c r="M58" s="256">
        <f>M59</f>
        <v>345.09999999999997</v>
      </c>
      <c r="N58" s="271"/>
    </row>
    <row r="59" spans="3:18" ht="30" customHeight="1" x14ac:dyDescent="0.2">
      <c r="C59" s="242" t="s">
        <v>29</v>
      </c>
      <c r="D59" s="243"/>
      <c r="E59" s="243"/>
      <c r="F59" s="243"/>
      <c r="G59" s="258">
        <f>G60+G61</f>
        <v>165</v>
      </c>
      <c r="H59" s="258"/>
      <c r="I59" s="258">
        <f>I60+I61</f>
        <v>321.09999999999997</v>
      </c>
      <c r="J59" s="258"/>
      <c r="K59" s="258">
        <f>K60+K61</f>
        <v>343.09999999999997</v>
      </c>
      <c r="L59" s="258"/>
      <c r="M59" s="258">
        <f>M60+M61</f>
        <v>345.09999999999997</v>
      </c>
      <c r="N59" s="273"/>
    </row>
    <row r="60" spans="3:18" ht="37.5" customHeight="1" x14ac:dyDescent="0.2">
      <c r="C60" s="253" t="s">
        <v>49</v>
      </c>
      <c r="D60" s="254"/>
      <c r="E60" s="254"/>
      <c r="F60" s="254"/>
      <c r="G60" s="257">
        <f>K17+K33+K19</f>
        <v>145.69999999999999</v>
      </c>
      <c r="H60" s="257"/>
      <c r="I60" s="257">
        <f>O17+O20+O26+O33+O37+O39+O25+O24+O23+O22+O21</f>
        <v>300.2</v>
      </c>
      <c r="J60" s="257"/>
      <c r="K60" s="257">
        <f>S16+S39+S37+S33+S26+S20+S25+S24+S23+S22+S21</f>
        <v>322.2</v>
      </c>
      <c r="L60" s="257"/>
      <c r="M60" s="257">
        <f>T16+T20+T26+T33+T37+T39+T21+T22+T23+T24+T25</f>
        <v>324.2</v>
      </c>
      <c r="N60" s="272"/>
    </row>
    <row r="61" spans="3:18" ht="36.75" customHeight="1" x14ac:dyDescent="0.2">
      <c r="C61" s="253" t="s">
        <v>50</v>
      </c>
      <c r="D61" s="254"/>
      <c r="E61" s="254"/>
      <c r="F61" s="254"/>
      <c r="G61" s="257">
        <f>K28+K32+K18</f>
        <v>19.299999999999997</v>
      </c>
      <c r="H61" s="257"/>
      <c r="I61" s="257">
        <f>O28+O32+O18</f>
        <v>20.9</v>
      </c>
      <c r="J61" s="257"/>
      <c r="K61" s="257">
        <f>S28+S32</f>
        <v>20.9</v>
      </c>
      <c r="L61" s="257"/>
      <c r="M61" s="257">
        <f>T28+T32</f>
        <v>20.9</v>
      </c>
      <c r="N61" s="272"/>
    </row>
    <row r="62" spans="3:18" ht="30.75" customHeight="1" x14ac:dyDescent="0.2">
      <c r="C62" s="251" t="s">
        <v>30</v>
      </c>
      <c r="D62" s="252"/>
      <c r="E62" s="252"/>
      <c r="F62" s="252"/>
      <c r="G62" s="256">
        <v>0</v>
      </c>
      <c r="H62" s="256"/>
      <c r="I62" s="256">
        <v>0</v>
      </c>
      <c r="J62" s="256"/>
      <c r="K62" s="256">
        <v>0</v>
      </c>
      <c r="L62" s="256"/>
      <c r="M62" s="256">
        <v>0</v>
      </c>
      <c r="N62" s="271"/>
    </row>
    <row r="63" spans="3:18" ht="29.25" customHeight="1" x14ac:dyDescent="0.2">
      <c r="C63" s="251" t="s">
        <v>31</v>
      </c>
      <c r="D63" s="252"/>
      <c r="E63" s="252"/>
      <c r="F63" s="252"/>
      <c r="G63" s="256">
        <v>0</v>
      </c>
      <c r="H63" s="256"/>
      <c r="I63" s="256">
        <v>0</v>
      </c>
      <c r="J63" s="256"/>
      <c r="K63" s="256">
        <v>0</v>
      </c>
      <c r="L63" s="256"/>
      <c r="M63" s="256">
        <v>0</v>
      </c>
      <c r="N63" s="271"/>
    </row>
    <row r="64" spans="3:18" ht="23.25" customHeight="1" thickBot="1" x14ac:dyDescent="0.25">
      <c r="C64" s="222" t="s">
        <v>32</v>
      </c>
      <c r="D64" s="223"/>
      <c r="E64" s="223"/>
      <c r="F64" s="223"/>
      <c r="G64" s="255">
        <v>0</v>
      </c>
      <c r="H64" s="255"/>
      <c r="I64" s="255">
        <v>0</v>
      </c>
      <c r="J64" s="255"/>
      <c r="K64" s="255">
        <v>0</v>
      </c>
      <c r="L64" s="255"/>
      <c r="M64" s="255">
        <v>0</v>
      </c>
      <c r="N64" s="270"/>
    </row>
    <row r="65" spans="3:14" ht="13.5" customHeight="1" x14ac:dyDescent="0.2"/>
    <row r="66" spans="3:14" ht="26.25" customHeight="1" x14ac:dyDescent="0.2">
      <c r="C66" s="230" t="s">
        <v>33</v>
      </c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</row>
    <row r="67" spans="3:14" ht="29.25" customHeight="1" x14ac:dyDescent="0.2">
      <c r="C67" s="250" t="s">
        <v>34</v>
      </c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</row>
    <row r="68" spans="3:14" ht="28.5" customHeight="1" x14ac:dyDescent="0.2">
      <c r="C68" s="250" t="s">
        <v>35</v>
      </c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</row>
    <row r="69" spans="3:14" ht="12.75" x14ac:dyDescent="0.2"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</row>
    <row r="70" spans="3:14" ht="12.75" x14ac:dyDescent="0.2"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</row>
    <row r="71" spans="3:14" ht="15" customHeight="1" x14ac:dyDescent="0.2">
      <c r="M71" s="105"/>
      <c r="N71" s="105"/>
    </row>
    <row r="72" spans="3:14" x14ac:dyDescent="0.2">
      <c r="J72" s="2"/>
      <c r="M72" s="3"/>
      <c r="N72" s="3"/>
    </row>
  </sheetData>
  <sheetProtection selectLockedCells="1" selectUnlockedCells="1"/>
  <mergeCells count="190">
    <mergeCell ref="K49:L52"/>
    <mergeCell ref="K64:L64"/>
    <mergeCell ref="K63:L63"/>
    <mergeCell ref="K62:L62"/>
    <mergeCell ref="K61:L61"/>
    <mergeCell ref="M58:N58"/>
    <mergeCell ref="M57:N57"/>
    <mergeCell ref="I60:J60"/>
    <mergeCell ref="I56:J56"/>
    <mergeCell ref="I59:J59"/>
    <mergeCell ref="K54:L54"/>
    <mergeCell ref="K53:L53"/>
    <mergeCell ref="W1:Z1"/>
    <mergeCell ref="C69:N69"/>
    <mergeCell ref="M55:N55"/>
    <mergeCell ref="M54:N54"/>
    <mergeCell ref="M53:N53"/>
    <mergeCell ref="U10:U12"/>
    <mergeCell ref="V10:V12"/>
    <mergeCell ref="W11:W12"/>
    <mergeCell ref="M56:N56"/>
    <mergeCell ref="K58:L58"/>
    <mergeCell ref="K57:L57"/>
    <mergeCell ref="M49:N52"/>
    <mergeCell ref="K56:L56"/>
    <mergeCell ref="M64:N64"/>
    <mergeCell ref="M63:N63"/>
    <mergeCell ref="M62:N62"/>
    <mergeCell ref="M61:N61"/>
    <mergeCell ref="M60:N60"/>
    <mergeCell ref="M59:N59"/>
    <mergeCell ref="I64:J64"/>
    <mergeCell ref="I63:J63"/>
    <mergeCell ref="I62:J62"/>
    <mergeCell ref="I61:J61"/>
    <mergeCell ref="K55:L55"/>
    <mergeCell ref="G55:H55"/>
    <mergeCell ref="G54:H54"/>
    <mergeCell ref="G53:H53"/>
    <mergeCell ref="I55:J55"/>
    <mergeCell ref="I54:J54"/>
    <mergeCell ref="I53:J53"/>
    <mergeCell ref="K60:L60"/>
    <mergeCell ref="K59:L59"/>
    <mergeCell ref="I58:J58"/>
    <mergeCell ref="I57:J57"/>
    <mergeCell ref="E30:Z30"/>
    <mergeCell ref="D16:D18"/>
    <mergeCell ref="C16:C18"/>
    <mergeCell ref="U19:U20"/>
    <mergeCell ref="C67:N67"/>
    <mergeCell ref="C68:N68"/>
    <mergeCell ref="C63:F63"/>
    <mergeCell ref="C58:F58"/>
    <mergeCell ref="C62:F62"/>
    <mergeCell ref="C55:F55"/>
    <mergeCell ref="C60:F60"/>
    <mergeCell ref="C61:F61"/>
    <mergeCell ref="C56:F56"/>
    <mergeCell ref="C57:F57"/>
    <mergeCell ref="C59:F59"/>
    <mergeCell ref="G64:H64"/>
    <mergeCell ref="G63:H63"/>
    <mergeCell ref="G62:H62"/>
    <mergeCell ref="G61:H61"/>
    <mergeCell ref="G60:H60"/>
    <mergeCell ref="G59:H59"/>
    <mergeCell ref="G58:H58"/>
    <mergeCell ref="G57:H57"/>
    <mergeCell ref="G56:H56"/>
    <mergeCell ref="C19:C26"/>
    <mergeCell ref="D19:D26"/>
    <mergeCell ref="E19:E26"/>
    <mergeCell ref="F19:F26"/>
    <mergeCell ref="C64:F64"/>
    <mergeCell ref="C49:F52"/>
    <mergeCell ref="C53:F53"/>
    <mergeCell ref="C66:N66"/>
    <mergeCell ref="E16:E18"/>
    <mergeCell ref="F16:F18"/>
    <mergeCell ref="E29:I29"/>
    <mergeCell ref="I31:I33"/>
    <mergeCell ref="H31:H33"/>
    <mergeCell ref="G31:G33"/>
    <mergeCell ref="E31:E33"/>
    <mergeCell ref="D31:D33"/>
    <mergeCell ref="C31:C33"/>
    <mergeCell ref="F31:F33"/>
    <mergeCell ref="C54:F54"/>
    <mergeCell ref="I47:K47"/>
    <mergeCell ref="E34:I34"/>
    <mergeCell ref="G49:H52"/>
    <mergeCell ref="I49:J52"/>
    <mergeCell ref="C45:N45"/>
    <mergeCell ref="Z11:Z12"/>
    <mergeCell ref="S9:S12"/>
    <mergeCell ref="E9:E12"/>
    <mergeCell ref="F9:F12"/>
    <mergeCell ref="V19:V20"/>
    <mergeCell ref="W19:W20"/>
    <mergeCell ref="AA8:AA44"/>
    <mergeCell ref="D41:I41"/>
    <mergeCell ref="D42:I42"/>
    <mergeCell ref="W10:Z10"/>
    <mergeCell ref="U29:Z29"/>
    <mergeCell ref="O11:O12"/>
    <mergeCell ref="U41:Z41"/>
    <mergeCell ref="U42:Z42"/>
    <mergeCell ref="T9:T12"/>
    <mergeCell ref="E15:Z15"/>
    <mergeCell ref="O9:R10"/>
    <mergeCell ref="I9:I12"/>
    <mergeCell ref="C13:Z13"/>
    <mergeCell ref="G16:G18"/>
    <mergeCell ref="K9:N10"/>
    <mergeCell ref="H16:H18"/>
    <mergeCell ref="I16:I18"/>
    <mergeCell ref="C8:Z8"/>
    <mergeCell ref="V36:V37"/>
    <mergeCell ref="W36:W37"/>
    <mergeCell ref="X36:X37"/>
    <mergeCell ref="Y36:Y37"/>
    <mergeCell ref="Z36:Z37"/>
    <mergeCell ref="Z19:Z20"/>
    <mergeCell ref="X19:X20"/>
    <mergeCell ref="Y2:Z2"/>
    <mergeCell ref="D14:Z14"/>
    <mergeCell ref="C4:Z4"/>
    <mergeCell ref="Y5:Z5"/>
    <mergeCell ref="C9:C12"/>
    <mergeCell ref="H9:H12"/>
    <mergeCell ref="J9:J12"/>
    <mergeCell ref="D9:D12"/>
    <mergeCell ref="P11:Q11"/>
    <mergeCell ref="X11:X12"/>
    <mergeCell ref="G9:G12"/>
    <mergeCell ref="R11:R12"/>
    <mergeCell ref="K11:K12"/>
    <mergeCell ref="L11:M11"/>
    <mergeCell ref="N11:N12"/>
    <mergeCell ref="U9:Z9"/>
    <mergeCell ref="Y11:Y12"/>
    <mergeCell ref="C38:C39"/>
    <mergeCell ref="D38:D39"/>
    <mergeCell ref="E38:E39"/>
    <mergeCell ref="F38:F39"/>
    <mergeCell ref="G38:G39"/>
    <mergeCell ref="H38:H39"/>
    <mergeCell ref="H27:H28"/>
    <mergeCell ref="G27:G28"/>
    <mergeCell ref="F27:F28"/>
    <mergeCell ref="E27:E28"/>
    <mergeCell ref="D27:D28"/>
    <mergeCell ref="C27:C28"/>
    <mergeCell ref="E35:Z35"/>
    <mergeCell ref="C36:C37"/>
    <mergeCell ref="D36:D37"/>
    <mergeCell ref="E36:E37"/>
    <mergeCell ref="F36:F37"/>
    <mergeCell ref="G36:G37"/>
    <mergeCell ref="H36:H37"/>
    <mergeCell ref="I36:I37"/>
    <mergeCell ref="U36:U37"/>
    <mergeCell ref="U34:Z34"/>
    <mergeCell ref="Z31:Z33"/>
    <mergeCell ref="Y31:Y33"/>
    <mergeCell ref="E40:I40"/>
    <mergeCell ref="U40:Z40"/>
    <mergeCell ref="I38:I39"/>
    <mergeCell ref="U38:U39"/>
    <mergeCell ref="I27:I28"/>
    <mergeCell ref="I19:I26"/>
    <mergeCell ref="X31:X33"/>
    <mergeCell ref="W31:W33"/>
    <mergeCell ref="V31:V33"/>
    <mergeCell ref="U31:U33"/>
    <mergeCell ref="U27:U28"/>
    <mergeCell ref="Z27:Z28"/>
    <mergeCell ref="Y27:Y28"/>
    <mergeCell ref="X27:X28"/>
    <mergeCell ref="W27:W28"/>
    <mergeCell ref="V27:V28"/>
    <mergeCell ref="V38:V39"/>
    <mergeCell ref="W38:W39"/>
    <mergeCell ref="X38:X39"/>
    <mergeCell ref="Y38:Y39"/>
    <mergeCell ref="Z38:Z39"/>
    <mergeCell ref="Y19:Y20"/>
    <mergeCell ref="G19:G26"/>
    <mergeCell ref="H19:H26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2" manualBreakCount="2">
    <brk id="23" max="25" man="1"/>
    <brk id="44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2021-12-28T07:25:35Z</cp:lastPrinted>
  <dcterms:created xsi:type="dcterms:W3CDTF">2012-09-04T10:49:59Z</dcterms:created>
  <dcterms:modified xsi:type="dcterms:W3CDTF">2022-02-18T07:57:35Z</dcterms:modified>
</cp:coreProperties>
</file>