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Vilma\SVP 2022-2024\2022-2024 starteginis veiklos planas\"/>
    </mc:Choice>
  </mc:AlternateContent>
  <bookViews>
    <workbookView xWindow="0" yWindow="0" windowWidth="28800" windowHeight="12435" tabRatio="240"/>
  </bookViews>
  <sheets>
    <sheet name="2 lentele tūkst.Eur" sheetId="2" r:id="rId1"/>
  </sheets>
  <definedNames>
    <definedName name="_xlnm.Print_Area" localSheetId="0">'2 lentele tūkst.Eur'!$B$1:$Z$118</definedName>
  </definedNames>
  <calcPr calcId="152511"/>
</workbook>
</file>

<file path=xl/calcChain.xml><?xml version="1.0" encoding="utf-8"?>
<calcChain xmlns="http://schemas.openxmlformats.org/spreadsheetml/2006/main">
  <c r="M102" i="2" l="1"/>
  <c r="K102" i="2"/>
  <c r="M101" i="2"/>
  <c r="K101" i="2"/>
  <c r="M106" i="2" l="1"/>
  <c r="M107" i="2"/>
  <c r="K106" i="2"/>
  <c r="K107" i="2"/>
  <c r="I107" i="2"/>
  <c r="I106" i="2"/>
  <c r="G106" i="2"/>
  <c r="N49" i="2"/>
  <c r="M49" i="2"/>
  <c r="L49" i="2"/>
  <c r="K49" i="2"/>
  <c r="G108" i="2" l="1"/>
  <c r="N51" i="2"/>
  <c r="M51" i="2"/>
  <c r="L51" i="2"/>
  <c r="K51" i="2"/>
  <c r="O51" i="2" l="1"/>
  <c r="O56" i="2" s="1"/>
  <c r="I108" i="2" l="1"/>
  <c r="T51" i="2"/>
  <c r="S51" i="2"/>
  <c r="R51" i="2"/>
  <c r="Q51" i="2"/>
  <c r="P51" i="2"/>
  <c r="O78" i="2" l="1"/>
  <c r="G107" i="2" l="1"/>
  <c r="N84" i="2" l="1"/>
  <c r="M84" i="2"/>
  <c r="L84" i="2"/>
  <c r="K84" i="2"/>
  <c r="N78" i="2"/>
  <c r="N86" i="2" s="1"/>
  <c r="N87" i="2" s="1"/>
  <c r="M78" i="2"/>
  <c r="M86" i="2" s="1"/>
  <c r="M87" i="2" s="1"/>
  <c r="L78" i="2"/>
  <c r="L86" i="2" s="1"/>
  <c r="L87" i="2" s="1"/>
  <c r="K78" i="2"/>
  <c r="N72" i="2"/>
  <c r="M72" i="2"/>
  <c r="L72" i="2"/>
  <c r="K72" i="2"/>
  <c r="N70" i="2"/>
  <c r="N74" i="2" s="1"/>
  <c r="N75" i="2" s="1"/>
  <c r="M70" i="2"/>
  <c r="M74" i="2" s="1"/>
  <c r="M75" i="2" s="1"/>
  <c r="L70" i="2"/>
  <c r="K70" i="2"/>
  <c r="N64" i="2"/>
  <c r="M64" i="2"/>
  <c r="L64" i="2"/>
  <c r="L66" i="2" s="1"/>
  <c r="K64" i="2"/>
  <c r="N58" i="2"/>
  <c r="N60" i="2" s="1"/>
  <c r="M58" i="2"/>
  <c r="M60" i="2" s="1"/>
  <c r="L58" i="2"/>
  <c r="L60" i="2" s="1"/>
  <c r="K58" i="2"/>
  <c r="K60" i="2" s="1"/>
  <c r="N56" i="2"/>
  <c r="M56" i="2"/>
  <c r="L56" i="2"/>
  <c r="K56" i="2"/>
  <c r="N47" i="2"/>
  <c r="M47" i="2"/>
  <c r="L47" i="2"/>
  <c r="K47" i="2"/>
  <c r="N45" i="2"/>
  <c r="M45" i="2"/>
  <c r="L45" i="2"/>
  <c r="K45" i="2"/>
  <c r="N43" i="2"/>
  <c r="M43" i="2"/>
  <c r="L43" i="2"/>
  <c r="K43" i="2"/>
  <c r="N41" i="2"/>
  <c r="M41" i="2"/>
  <c r="L41" i="2"/>
  <c r="K41" i="2"/>
  <c r="N39" i="2"/>
  <c r="M39" i="2"/>
  <c r="L39" i="2"/>
  <c r="K39" i="2"/>
  <c r="N36" i="2"/>
  <c r="M36" i="2"/>
  <c r="L36" i="2"/>
  <c r="K36" i="2"/>
  <c r="N34" i="2"/>
  <c r="M34" i="2"/>
  <c r="L34" i="2"/>
  <c r="K34" i="2"/>
  <c r="N32" i="2"/>
  <c r="M32" i="2"/>
  <c r="L32" i="2"/>
  <c r="K32" i="2"/>
  <c r="N29" i="2"/>
  <c r="M29" i="2"/>
  <c r="L29" i="2"/>
  <c r="K29" i="2"/>
  <c r="N26" i="2"/>
  <c r="M26" i="2"/>
  <c r="L26" i="2"/>
  <c r="K26" i="2"/>
  <c r="N24" i="2"/>
  <c r="M24" i="2"/>
  <c r="L24" i="2"/>
  <c r="K24" i="2"/>
  <c r="N16" i="2"/>
  <c r="M16" i="2"/>
  <c r="L16" i="2"/>
  <c r="K16" i="2"/>
  <c r="N14" i="2"/>
  <c r="M14" i="2"/>
  <c r="L14" i="2"/>
  <c r="K14" i="2"/>
  <c r="K66" i="2" l="1"/>
  <c r="K67" i="2" s="1"/>
  <c r="M66" i="2"/>
  <c r="M67" i="2" s="1"/>
  <c r="N66" i="2"/>
  <c r="N67" i="2" s="1"/>
  <c r="K61" i="2"/>
  <c r="K74" i="2"/>
  <c r="K75" i="2" s="1"/>
  <c r="K86" i="2"/>
  <c r="K87" i="2" s="1"/>
  <c r="L74" i="2"/>
  <c r="L75" i="2" s="1"/>
  <c r="L67" i="2"/>
  <c r="L61" i="2"/>
  <c r="M61" i="2"/>
  <c r="N61" i="2"/>
  <c r="N88" i="2" l="1"/>
  <c r="G102" i="2" s="1"/>
  <c r="M88" i="2"/>
  <c r="G101" i="2" s="1"/>
  <c r="K88" i="2"/>
  <c r="L88" i="2"/>
  <c r="G100" i="2" s="1"/>
  <c r="G99" i="2" s="1"/>
  <c r="K105" i="2"/>
  <c r="K104" i="2" s="1"/>
  <c r="K103" i="2" s="1"/>
  <c r="G105" i="2"/>
  <c r="G104" i="2" s="1"/>
  <c r="G103" i="2" s="1"/>
  <c r="T56" i="2"/>
  <c r="R56" i="2"/>
  <c r="P56" i="2"/>
  <c r="P78" i="2"/>
  <c r="Q78" i="2"/>
  <c r="R78" i="2"/>
  <c r="R86" i="2" s="1"/>
  <c r="R87" i="2" s="1"/>
  <c r="S78" i="2"/>
  <c r="T78" i="2"/>
  <c r="Q26" i="2"/>
  <c r="S72" i="2"/>
  <c r="T72" i="2"/>
  <c r="T74" i="2" s="1"/>
  <c r="T75" i="2" s="1"/>
  <c r="T70" i="2"/>
  <c r="T84" i="2"/>
  <c r="S84" i="2"/>
  <c r="Q84" i="2"/>
  <c r="O29" i="2"/>
  <c r="P26" i="2"/>
  <c r="O26" i="2"/>
  <c r="O16" i="2"/>
  <c r="P16" i="2"/>
  <c r="Q16" i="2"/>
  <c r="Q49" i="2" s="1"/>
  <c r="R16" i="2"/>
  <c r="S16" i="2"/>
  <c r="T16" i="2"/>
  <c r="T47" i="2"/>
  <c r="S47" i="2"/>
  <c r="P47" i="2"/>
  <c r="Q47" i="2"/>
  <c r="R47" i="2"/>
  <c r="O47" i="2"/>
  <c r="T45" i="2"/>
  <c r="S45" i="2"/>
  <c r="P45" i="2"/>
  <c r="Q45" i="2"/>
  <c r="R45" i="2"/>
  <c r="O45" i="2"/>
  <c r="T43" i="2"/>
  <c r="S43" i="2"/>
  <c r="P43" i="2"/>
  <c r="Q43" i="2"/>
  <c r="R43" i="2"/>
  <c r="O43" i="2"/>
  <c r="T41" i="2"/>
  <c r="S41" i="2"/>
  <c r="P41" i="2"/>
  <c r="Q41" i="2"/>
  <c r="R41" i="2"/>
  <c r="T39" i="2"/>
  <c r="S39" i="2"/>
  <c r="P39" i="2"/>
  <c r="Q39" i="2"/>
  <c r="R39" i="2"/>
  <c r="O39" i="2"/>
  <c r="T36" i="2"/>
  <c r="S36" i="2"/>
  <c r="P36" i="2"/>
  <c r="Q36" i="2"/>
  <c r="R36" i="2"/>
  <c r="O36" i="2"/>
  <c r="T34" i="2"/>
  <c r="S34" i="2"/>
  <c r="P34" i="2"/>
  <c r="Q34" i="2"/>
  <c r="R34" i="2"/>
  <c r="O34" i="2"/>
  <c r="T32" i="2"/>
  <c r="S32" i="2"/>
  <c r="P32" i="2"/>
  <c r="Q32" i="2"/>
  <c r="R32" i="2"/>
  <c r="O32" i="2"/>
  <c r="T29" i="2"/>
  <c r="S29" i="2"/>
  <c r="P29" i="2"/>
  <c r="Q29" i="2"/>
  <c r="R29" i="2"/>
  <c r="T26" i="2"/>
  <c r="S26" i="2"/>
  <c r="R26" i="2"/>
  <c r="T24" i="2"/>
  <c r="S24" i="2"/>
  <c r="P24" i="2"/>
  <c r="Q24" i="2"/>
  <c r="R24" i="2"/>
  <c r="O24" i="2"/>
  <c r="T14" i="2"/>
  <c r="S14" i="2"/>
  <c r="P14" i="2"/>
  <c r="Q14" i="2"/>
  <c r="R14" i="2"/>
  <c r="O14" i="2"/>
  <c r="S56" i="2"/>
  <c r="Q56" i="2"/>
  <c r="T58" i="2"/>
  <c r="T60" i="2" s="1"/>
  <c r="S58" i="2"/>
  <c r="S60" i="2"/>
  <c r="R58" i="2"/>
  <c r="R60" i="2" s="1"/>
  <c r="Q58" i="2"/>
  <c r="Q60" i="2"/>
  <c r="P58" i="2"/>
  <c r="P60" i="2" s="1"/>
  <c r="O58" i="2"/>
  <c r="O60" i="2" s="1"/>
  <c r="T64" i="2"/>
  <c r="S64" i="2"/>
  <c r="P64" i="2"/>
  <c r="Q64" i="2"/>
  <c r="Q66" i="2" s="1"/>
  <c r="R64" i="2"/>
  <c r="O64" i="2"/>
  <c r="O66" i="2" s="1"/>
  <c r="P72" i="2"/>
  <c r="P74" i="2" s="1"/>
  <c r="P75" i="2" s="1"/>
  <c r="Q72" i="2"/>
  <c r="R72" i="2"/>
  <c r="O72" i="2"/>
  <c r="S70" i="2"/>
  <c r="S74" i="2" s="1"/>
  <c r="S75" i="2" s="1"/>
  <c r="P70" i="2"/>
  <c r="Q70" i="2"/>
  <c r="Q74" i="2" s="1"/>
  <c r="Q75" i="2" s="1"/>
  <c r="R70" i="2"/>
  <c r="R74" i="2" s="1"/>
  <c r="R75" i="2" s="1"/>
  <c r="O70" i="2"/>
  <c r="R84" i="2"/>
  <c r="P84" i="2"/>
  <c r="O84" i="2"/>
  <c r="O86" i="2" s="1"/>
  <c r="O87" i="2" s="1"/>
  <c r="O41" i="2"/>
  <c r="M105" i="2"/>
  <c r="M104" i="2" s="1"/>
  <c r="M103" i="2" s="1"/>
  <c r="O49" i="2" l="1"/>
  <c r="O61" i="2" s="1"/>
  <c r="R49" i="2"/>
  <c r="R61" i="2" s="1"/>
  <c r="R88" i="2" s="1"/>
  <c r="I102" i="2" s="1"/>
  <c r="P49" i="2"/>
  <c r="T49" i="2"/>
  <c r="T61" i="2" s="1"/>
  <c r="S49" i="2"/>
  <c r="S61" i="2" s="1"/>
  <c r="P66" i="2"/>
  <c r="P67" i="2" s="1"/>
  <c r="S66" i="2"/>
  <c r="S67" i="2" s="1"/>
  <c r="T86" i="2"/>
  <c r="T87" i="2" s="1"/>
  <c r="T66" i="2"/>
  <c r="T67" i="2" s="1"/>
  <c r="R67" i="2"/>
  <c r="R66" i="2"/>
  <c r="S86" i="2"/>
  <c r="S87" i="2" s="1"/>
  <c r="Q86" i="2"/>
  <c r="Q87" i="2" s="1"/>
  <c r="O74" i="2"/>
  <c r="O75" i="2" s="1"/>
  <c r="O67" i="2"/>
  <c r="P86" i="2"/>
  <c r="P87" i="2" s="1"/>
  <c r="Q67" i="2"/>
  <c r="P61" i="2"/>
  <c r="Q61" i="2"/>
  <c r="I105" i="2"/>
  <c r="I104" i="2" s="1"/>
  <c r="I103" i="2" s="1"/>
  <c r="S88" i="2" l="1"/>
  <c r="K100" i="2" s="1"/>
  <c r="K99" i="2" s="1"/>
  <c r="T88" i="2"/>
  <c r="M100" i="2" s="1"/>
  <c r="M99" i="2" s="1"/>
  <c r="O88" i="2"/>
  <c r="P88" i="2"/>
  <c r="I100" i="2" s="1"/>
  <c r="I99" i="2" s="1"/>
  <c r="Q88" i="2"/>
  <c r="I101" i="2" s="1"/>
</calcChain>
</file>

<file path=xl/comments1.xml><?xml version="1.0" encoding="utf-8"?>
<comments xmlns="http://schemas.openxmlformats.org/spreadsheetml/2006/main">
  <authors>
    <author>Dovile</author>
  </authors>
  <commentList>
    <comment ref="W14" authorId="0" shapeId="0">
      <text>
        <r>
          <rPr>
            <b/>
            <sz val="9"/>
            <color indexed="81"/>
            <rFont val="Tahoma"/>
            <family val="2"/>
            <charset val="186"/>
          </rPr>
          <t>Dovile:</t>
        </r>
        <r>
          <rPr>
            <sz val="9"/>
            <color indexed="81"/>
            <rFont val="Tahoma"/>
            <family val="2"/>
            <charset val="186"/>
          </rPr>
          <t xml:space="preserve">
</t>
        </r>
      </text>
    </comment>
  </commentList>
</comments>
</file>

<file path=xl/sharedStrings.xml><?xml version="1.0" encoding="utf-8"?>
<sst xmlns="http://schemas.openxmlformats.org/spreadsheetml/2006/main" count="387" uniqueCount="155">
  <si>
    <t>Programos tikslo kodas</t>
  </si>
  <si>
    <t>Uždavinio kodas</t>
  </si>
  <si>
    <t>Priemonės kodas</t>
  </si>
  <si>
    <t>Funkcinės klasifikacijos kodas</t>
  </si>
  <si>
    <t>Asignavimų valdytojo kodas</t>
  </si>
  <si>
    <t>Iš viso</t>
  </si>
  <si>
    <t>Išlaidoms</t>
  </si>
  <si>
    <t>Turtui įsigyti ir finansiniams įsipareigojimams vykdyti</t>
  </si>
  <si>
    <t>Iš jų - darbo užmokesčiui</t>
  </si>
  <si>
    <t>Pavadinimas</t>
  </si>
  <si>
    <t>Priemonės vykdytojo kodas</t>
  </si>
  <si>
    <t>Tikslo,
uždavinio,  priemonės 
pavadinimas</t>
  </si>
  <si>
    <t>1 lentelė</t>
  </si>
  <si>
    <t>tūkst. Eur</t>
  </si>
  <si>
    <t>Finansavimo šaltinis</t>
  </si>
  <si>
    <t>Kriterijaus</t>
  </si>
  <si>
    <t>Mato
 vnt.</t>
  </si>
  <si>
    <t>planas</t>
  </si>
  <si>
    <t>Iš viso uždaviniui:</t>
  </si>
  <si>
    <t>Iš viso tikslui:</t>
  </si>
  <si>
    <t>Iš viso  programai:</t>
  </si>
  <si>
    <t>Iš viso:</t>
  </si>
  <si>
    <t>Ekonominės klasifikacijos grupės</t>
  </si>
  <si>
    <t>1. Iš viso lėšų poreikis:</t>
  </si>
  <si>
    <t>1.1. išlaidoms, iš jų:</t>
  </si>
  <si>
    <t>1.1.1. darbo užmokesčiui</t>
  </si>
  <si>
    <t xml:space="preserve">1.2. turtui įsigyti </t>
  </si>
  <si>
    <t>2. Finansavimo šaltiniai:</t>
  </si>
  <si>
    <t>2.1. Savivaldybės lėšos, iš viso:</t>
  </si>
  <si>
    <t>2.1.1. Savivaldybės biudžetas, iš jo:</t>
  </si>
  <si>
    <t>2.2. Valstybės biudžeto lėšos (VB)</t>
  </si>
  <si>
    <t>2.3. Europos Sąjungos  ir kitų užsienio fondų paramos lėšos (ES)</t>
  </si>
  <si>
    <t>2.4. Kitų šaltinių lėšos( KT)</t>
  </si>
  <si>
    <t>Finansavimo šaltiniai:</t>
  </si>
  <si>
    <r>
      <rPr>
        <b/>
        <sz val="10"/>
        <rFont val="Times New Roman"/>
        <family val="1"/>
        <charset val="186"/>
      </rPr>
      <t>SB</t>
    </r>
    <r>
      <rPr>
        <sz val="10"/>
        <rFont val="Times New Roman"/>
        <family val="1"/>
        <charset val="186"/>
      </rPr>
      <t xml:space="preserve"> – asignavimai savarankiškosioms funkcijoms atlikti,  biudžetinių įstaigų pajamų lėšos, aplinkos apsaugos rėmimo specialiosios programos lėšos, paskolų lėšos ir kt.</t>
    </r>
  </si>
  <si>
    <r>
      <rPr>
        <b/>
        <sz val="10"/>
        <rFont val="Times New Roman"/>
        <family val="1"/>
        <charset val="186"/>
      </rPr>
      <t>D</t>
    </r>
    <r>
      <rPr>
        <sz val="10"/>
        <rFont val="Times New Roman"/>
        <family val="1"/>
        <charset val="186"/>
      </rPr>
      <t xml:space="preserve"> – asignavimai valstybinėms (valstybės perduotoms savivaldybėms) funkcijoms atlikti, kitos spec. tikslinės dotacijos (perduotoms iš apskričių įstaigoms išlaikyti, mokinio krepšelio lėšos ir kt.), kitos dotacijos.</t>
    </r>
  </si>
  <si>
    <t xml:space="preserve"> Bendras lėšų  poreikis ir numatomi finansavimo šaltiniai </t>
  </si>
  <si>
    <t>2 priedas</t>
  </si>
  <si>
    <t>01</t>
  </si>
  <si>
    <t>SB</t>
  </si>
  <si>
    <t>02</t>
  </si>
  <si>
    <t>02 PROGRAMA.SAVIVALDYBĖS VEIKLOS, PAGRINDINIŲ FUNKCIJŲ VYKDYMO, STRATEGIJOS FORMAVIMO IR JOS ĮGYVENDINIMO</t>
  </si>
  <si>
    <t>Efektyviai organizuoti savivaldybės darbą, tinkamai įgyvendinant jos funkcijas ir skatinant rajono bendruomeniškumą</t>
  </si>
  <si>
    <t>Užtikrinti finansavimą nenumatytoms išlaidoms dengti</t>
  </si>
  <si>
    <t>03</t>
  </si>
  <si>
    <t>Narystės mokesčių mokėjimas</t>
  </si>
  <si>
    <t>04</t>
  </si>
  <si>
    <t>Prižiūrėti, ar teisėtai, efektyviai, ekonomiškai ir rezultatyviai valdomas ir naudojamas savivaldybės turtas, patikėjimo teise valdomas valstybės turtas, kaip vykdomas savivaldybės biudžetas ir naudojami kiti piniginiai ištekliai</t>
  </si>
  <si>
    <t>Atlikti finansinius ir veiklos auditus, patikrinimus, rengti išvadas</t>
  </si>
  <si>
    <t>Prisiimtų finansinių įsipareigojimų valdymas</t>
  </si>
  <si>
    <t>Paskolų ir palūkanų mokėjimas pagal pasirašytas skolų gražinimo sutartis</t>
  </si>
  <si>
    <t>06</t>
  </si>
  <si>
    <t>05</t>
  </si>
  <si>
    <t>07</t>
  </si>
  <si>
    <t>08</t>
  </si>
  <si>
    <t>09</t>
  </si>
  <si>
    <t>10</t>
  </si>
  <si>
    <t>11</t>
  </si>
  <si>
    <t>12</t>
  </si>
  <si>
    <t>Deklaravusių gyvenamąją vietą asmenų skaičius</t>
  </si>
  <si>
    <t>D</t>
  </si>
  <si>
    <t>0,0</t>
  </si>
  <si>
    <t>13</t>
  </si>
  <si>
    <t>Palūkanų už paskolas 
mokėjimas</t>
  </si>
  <si>
    <t>vnt.</t>
  </si>
  <si>
    <t>asmenimis</t>
  </si>
  <si>
    <t>Darbuotojų dalyvaujančių mokymuose skaičius</t>
  </si>
  <si>
    <t>Darbuotojų skaičius</t>
  </si>
  <si>
    <t>Iškvietimų skaičiaus kaita</t>
  </si>
  <si>
    <t>Grąžinta paskolų</t>
  </si>
  <si>
    <t>%</t>
  </si>
  <si>
    <t xml:space="preserve"> vnt.</t>
  </si>
  <si>
    <t>Saugomų bylų archyve skaičius</t>
  </si>
  <si>
    <t>Užregistruotų aktų skaičius</t>
  </si>
  <si>
    <t>Asmenų, gavusių paslaugas, skaičius</t>
  </si>
  <si>
    <t xml:space="preserve">% </t>
  </si>
  <si>
    <t>Parengtų ir pateiktų svarstymui savivaldybės tarybai sprendimų projektų įgyvendinančių alkoholio ir/ar tabako kontrolę skaičius</t>
  </si>
  <si>
    <t>Mobilizacijos plano rengimas ir tikslinimas</t>
  </si>
  <si>
    <t>Ataskaitų, susijusių su mobilizacija, ruošimas</t>
  </si>
  <si>
    <t>P1</t>
  </si>
  <si>
    <t>188718528</t>
  </si>
  <si>
    <t>A6</t>
  </si>
  <si>
    <t>K1</t>
  </si>
  <si>
    <t>A4</t>
  </si>
  <si>
    <t>A12</t>
  </si>
  <si>
    <t>A5</t>
  </si>
  <si>
    <r>
      <t>2.1.1.1.  Savivaldybės biudžeto lėšos (</t>
    </r>
    <r>
      <rPr>
        <b/>
        <sz val="10"/>
        <rFont val="Times New Roman"/>
        <family val="1"/>
        <charset val="186"/>
      </rPr>
      <t>SB</t>
    </r>
    <r>
      <rPr>
        <sz val="10"/>
        <rFont val="Times New Roman"/>
        <family val="1"/>
        <charset val="186"/>
      </rPr>
      <t>)</t>
    </r>
  </si>
  <si>
    <r>
      <t>2.1.1.2.  Dotacijos iš valstybės ir kitų valstybės valdymo lygių (</t>
    </r>
    <r>
      <rPr>
        <b/>
        <sz val="10"/>
        <rFont val="Times New Roman"/>
        <family val="1"/>
        <charset val="186"/>
      </rPr>
      <t>D</t>
    </r>
    <r>
      <rPr>
        <sz val="10"/>
        <rFont val="Times New Roman"/>
        <family val="1"/>
        <charset val="186"/>
      </rPr>
      <t>)</t>
    </r>
  </si>
  <si>
    <t>Priešgaisrinio inventoriaus įsigijimas</t>
  </si>
  <si>
    <t>Darbuotojų sveikatos tikrinimas, darbuotojų skaičius</t>
  </si>
  <si>
    <t>Užtikrinti gyventojų saugumą gesinant gaisrus ir vykdant gelbėjimo darbus</t>
  </si>
  <si>
    <t>A2, A6</t>
  </si>
  <si>
    <t>Darbuotojų draudimas</t>
  </si>
  <si>
    <t>5</t>
  </si>
  <si>
    <t xml:space="preserve">Saugomų dokumentų kiekis  </t>
  </si>
  <si>
    <t>tiesinių metrų, lentynų</t>
  </si>
  <si>
    <t>LSA nario mokesčiui skirta pinigų suma</t>
  </si>
  <si>
    <t>Sumokėtos palūkanos už paskolas</t>
  </si>
  <si>
    <t>Kvalifikacijos kėlimo, mokymo kursų, seminarų, konferencijų skaičius</t>
  </si>
  <si>
    <t xml:space="preserve">Savivaldybės administracijos direktoriaus rezervas, dydis,  patvirtintas savivaldybės biudžeto asignavimų sumos  </t>
  </si>
  <si>
    <t>Ugniagesių komandų patalpų būklės gerinimas, komandų skaičius</t>
  </si>
  <si>
    <t>Sudaryti sąlygas savivaldybės funkcijoms įgyvendinti ir  valstybines (perduotas savivaldybei) funkcijas vykdyti</t>
  </si>
  <si>
    <t>Paskolų grąžinimas</t>
  </si>
  <si>
    <t>188731956</t>
  </si>
  <si>
    <t>Užtikrinti visuomenės, materialaus turto ir aplinkos apsaugą, operatyviai ir laiku pasiekti nelaimės vietą, modernizuoti priešgaisrinę gelbėjimo sistemą, užtikrinti gaisrų prevenciją ir visuomenės švietimą šioje srityje, teikti paslaugas juridiniams ir fiziniams asmenims</t>
  </si>
  <si>
    <t>Apsaugos priemonių įsigijimas</t>
  </si>
  <si>
    <t>2022-ųjų 
metų</t>
  </si>
  <si>
    <t>7,5</t>
  </si>
  <si>
    <t>0</t>
  </si>
  <si>
    <t>2023-ųjų lėšų projektas</t>
  </si>
  <si>
    <t>2023-ųjų 
metų</t>
  </si>
  <si>
    <t>290</t>
  </si>
  <si>
    <t xml:space="preserve">El. būdu pateikiamų skenuotų Biudžeto lėšų naudojimo sutarčių ketvirtinių ir metinių ataskaitų dalis nuo bendro ataskaitų skaičiaus, - proc. </t>
  </si>
  <si>
    <t>proc.</t>
  </si>
  <si>
    <t>3,0</t>
  </si>
  <si>
    <t>VB</t>
  </si>
  <si>
    <t>Alytaus rajono savivaldybės kontrolės ir audito tarnybos veiklos užtikrinimas 022</t>
  </si>
  <si>
    <t>Civilinė sauga 025</t>
  </si>
  <si>
    <t>Civilinės būklės aktų registravimas 027</t>
  </si>
  <si>
    <t>Dalyvavimas rengiant ir vykdant mobilizaciją 0242</t>
  </si>
  <si>
    <t>Duomenų Suteiktos valstybės pagalbos registrui teikimas 02112</t>
  </si>
  <si>
    <t>Gyvenamosios vietos deklaravimo duomenų ir gyvenamosios vietos neturinčių asmenų apskaitos duomenų tvarkymas 028</t>
  </si>
  <si>
    <t>Gyventojų registro tvarkymas ir duomenų valstybės registrui teikimas 02111</t>
  </si>
  <si>
    <t>Priešgaisrinė sauga 029</t>
  </si>
  <si>
    <t>Savivaldybei priskirtų  archyvinių dokumentų tvarkymas  0210</t>
  </si>
  <si>
    <t>Valstybinės kalbos vartojimo ir taisyklingumo kontrolė 026</t>
  </si>
  <si>
    <t>Centralizuotas buhalterinės apskaitos tvarkymas 0235</t>
  </si>
  <si>
    <t>Savivaldos institucijų veiklos programos įgyvendinimas 021</t>
  </si>
  <si>
    <t>Savivaldybės administracijos direktoriaus rezervo tvarkymo programa 0215</t>
  </si>
  <si>
    <t>Savivaldybės 
dalyvavimas Lietuvos 
savivaldybių asociacijoje 0216</t>
  </si>
  <si>
    <t>Įsigytų objektų iš ES lėšų draudimas 0217</t>
  </si>
  <si>
    <t>Savivaldybės administracijos veiklos programos įgyvendinimas 0231</t>
  </si>
  <si>
    <t>Gyvenamųjų patalpų nuoma (pajamos už paslaugas) 0232</t>
  </si>
  <si>
    <t>Negyvenamųjų patalpų nuoma (pajamos už paslaugas) 0232</t>
  </si>
  <si>
    <t>945,2</t>
  </si>
  <si>
    <t>857,7</t>
  </si>
  <si>
    <r>
      <rPr>
        <b/>
        <sz val="12"/>
        <rFont val="Times New Roman"/>
        <family val="1"/>
        <charset val="186"/>
      </rPr>
      <t xml:space="preserve">2022-2024 METŲ  SAVIVALDYBĖS VEIKLOS, PAGRINDINIŲ FUNKCIJŲ VYKDYMO, STRATEGIJOS FORMAVIMO IR JOS ĮGYVENDINIMO PROGRAMOS     </t>
    </r>
    <r>
      <rPr>
        <sz val="10"/>
        <rFont val="Lucida Sans Unicode"/>
        <family val="2"/>
        <charset val="186"/>
      </rPr>
      <t xml:space="preserve">
</t>
    </r>
    <r>
      <rPr>
        <b/>
        <sz val="12"/>
        <rFont val="Times New Roman"/>
        <family val="1"/>
        <charset val="186"/>
      </rPr>
      <t>TIKSLŲ, UŽDAVINIŲ IR PRIEMONIŲ IŠLAIDŲ SUVESTINĖ</t>
    </r>
    <r>
      <rPr>
        <sz val="10"/>
        <rFont val="Lucida Sans Unicode"/>
        <family val="2"/>
        <charset val="186"/>
      </rPr>
      <t xml:space="preserve">
</t>
    </r>
  </si>
  <si>
    <t>2021-ųjų metų
 asignavimai</t>
  </si>
  <si>
    <t>2021-ųjų metų asignavimai</t>
  </si>
  <si>
    <t>2022-ųjų metų 
asignavimų planas</t>
  </si>
  <si>
    <t>2024-ųjų lėšų projektas</t>
  </si>
  <si>
    <t>2021-ųjų
 metų</t>
  </si>
  <si>
    <t>2024-ųjų 
metų</t>
  </si>
  <si>
    <t>74,1</t>
  </si>
  <si>
    <t>74,7</t>
  </si>
  <si>
    <t>1036,9</t>
  </si>
  <si>
    <t>978,7</t>
  </si>
  <si>
    <t>8,7</t>
  </si>
  <si>
    <t>lytaus rajono savivaldybės tarybos ir administracijos direktoriaus priimtų teisės aktų peržiūra ir priimamas sprendimas dėl esamo teisinio reguliavimo sumažinimo, pagerinimo ar panaikinimo dėl administracinės naštos mažinimo, parengiant atitinkamus teisės aktų projektus, numatant proceso supaprastinimą; institucijų, savivaldybės administracijos padalinių keitimąsi turima informacija ir duomenimis, atsisakant perteklinio dokumentų pateikimo</t>
  </si>
  <si>
    <t xml:space="preserve"> Įrengti savivaldybės administracijoje kompiuterizuotą savitarnos vietą klientams</t>
  </si>
  <si>
    <t>Skatinti fizinius ir juridinius asmenis naudotis el. paslaugomis</t>
  </si>
  <si>
    <t>1 į ketv.</t>
  </si>
  <si>
    <t>Savivaldybės internetiniame puslapyje sukurti DUK (Dažniausiai užduodani klausimai) skiltį ir  kiekvieną ketvirtį atlikti analizę, siekiant išsiaiškinti administracinių paslaugų kokybės gerinimo bei administracinės naštos mažinimo galimybių įgyvendinimą</t>
  </si>
  <si>
    <t>PATVIRTINTA    
Alytaus rajono savivaldybės tarybos                    2022 m. vasario 17 d. sprendimu Nr. K-1</t>
  </si>
  <si>
    <t>90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</si>
</sst>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 _L_t_-;\-* #,##0.00\ _L_t_-;_-* &quot;-&quot;??\ _L_t_-;_-@_-"/>
    <numFmt numFmtId="165" formatCode="0.0"/>
    <numFmt numFmtId="166" formatCode="#,##0.0;\-#,##0.0;"/>
    <numFmt numFmtId="167" formatCode="#,##0.0_ ;\-#,##0.0\ "/>
  </numFmts>
  <fonts count="25" x14ac:knownFonts="1">
    <font>
      <sz val="10"/>
      <name val="Arial"/>
      <family val="2"/>
      <charset val="186"/>
    </font>
    <font>
      <sz val="10"/>
      <name val="Arial"/>
      <family val="2"/>
      <charset val="186"/>
    </font>
    <font>
      <sz val="11"/>
      <color indexed="8"/>
      <name val="Calibri"/>
      <family val="2"/>
      <charset val="186"/>
    </font>
    <font>
      <sz val="11"/>
      <color indexed="9"/>
      <name val="Calibri"/>
      <family val="2"/>
      <charset val="186"/>
    </font>
    <font>
      <sz val="11"/>
      <color indexed="20"/>
      <name val="Calibri"/>
      <family val="2"/>
      <charset val="186"/>
    </font>
    <font>
      <b/>
      <sz val="11"/>
      <color indexed="52"/>
      <name val="Calibri"/>
      <family val="2"/>
      <charset val="186"/>
    </font>
    <font>
      <b/>
      <sz val="11"/>
      <color indexed="9"/>
      <name val="Calibri"/>
      <family val="2"/>
      <charset val="186"/>
    </font>
    <font>
      <sz val="11"/>
      <color indexed="62"/>
      <name val="Calibri"/>
      <family val="2"/>
      <charset val="186"/>
    </font>
    <font>
      <sz val="11"/>
      <color indexed="52"/>
      <name val="Calibri"/>
      <family val="2"/>
      <charset val="186"/>
    </font>
    <font>
      <sz val="11"/>
      <color indexed="60"/>
      <name val="Calibri"/>
      <family val="2"/>
      <charset val="186"/>
    </font>
    <font>
      <sz val="8"/>
      <name val="Times New Roman"/>
      <family val="1"/>
      <charset val="186"/>
    </font>
    <font>
      <sz val="10"/>
      <name val="Lucida Sans Unicode"/>
      <family val="2"/>
      <charset val="186"/>
    </font>
    <font>
      <sz val="10"/>
      <name val="Times New Roman"/>
      <family val="1"/>
      <charset val="186"/>
    </font>
    <font>
      <b/>
      <sz val="9"/>
      <name val="Times New Roman"/>
      <family val="1"/>
      <charset val="186"/>
    </font>
    <font>
      <b/>
      <sz val="10"/>
      <name val="Times New Roman"/>
      <family val="1"/>
      <charset val="186"/>
    </font>
    <font>
      <sz val="9"/>
      <name val="Times New Roman"/>
      <family val="1"/>
      <charset val="186"/>
    </font>
    <font>
      <sz val="10"/>
      <name val="Arial"/>
      <family val="2"/>
      <charset val="186"/>
    </font>
    <font>
      <b/>
      <sz val="12"/>
      <name val="Times New Roman"/>
      <family val="1"/>
      <charset val="186"/>
    </font>
    <font>
      <sz val="12"/>
      <name val="Times New Roman"/>
      <family val="1"/>
      <charset val="186"/>
    </font>
    <font>
      <sz val="9"/>
      <color indexed="81"/>
      <name val="Tahoma"/>
      <family val="2"/>
      <charset val="186"/>
    </font>
    <font>
      <b/>
      <sz val="9"/>
      <color indexed="81"/>
      <name val="Tahoma"/>
      <family val="2"/>
      <charset val="186"/>
    </font>
    <font>
      <b/>
      <u/>
      <sz val="9"/>
      <name val="Times New Roman"/>
      <family val="1"/>
      <charset val="186"/>
    </font>
    <font>
      <sz val="11"/>
      <color theme="1"/>
      <name val="Calibri"/>
      <family val="2"/>
      <charset val="186"/>
      <scheme val="minor"/>
    </font>
    <font>
      <sz val="11"/>
      <color theme="1"/>
      <name val="Calibri"/>
      <family val="2"/>
      <scheme val="minor"/>
    </font>
    <font>
      <sz val="11"/>
      <color rgb="FF000000"/>
      <name val="Calibri"/>
      <family val="2"/>
      <scheme val="minor"/>
    </font>
  </fonts>
  <fills count="33">
    <fill>
      <patternFill patternType="none"/>
    </fill>
    <fill>
      <patternFill patternType="gray125"/>
    </fill>
    <fill>
      <patternFill patternType="solid">
        <fgColor indexed="31"/>
        <bgColor indexed="41"/>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2"/>
      </patternFill>
    </fill>
    <fill>
      <patternFill patternType="solid">
        <fgColor indexed="47"/>
        <bgColor indexed="41"/>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4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13"/>
        <bgColor indexed="34"/>
      </patternFill>
    </fill>
    <fill>
      <patternFill patternType="solid">
        <fgColor theme="0"/>
        <bgColor indexed="34"/>
      </patternFill>
    </fill>
    <fill>
      <patternFill patternType="solid">
        <fgColor theme="0"/>
        <bgColor indexed="64"/>
      </patternFill>
    </fill>
    <fill>
      <patternFill patternType="solid">
        <fgColor theme="0" tint="-0.14999847407452621"/>
        <bgColor indexed="64"/>
      </patternFill>
    </fill>
    <fill>
      <patternFill patternType="solid">
        <fgColor theme="0" tint="-0.14999847407452621"/>
        <bgColor indexed="26"/>
      </patternFill>
    </fill>
    <fill>
      <patternFill patternType="solid">
        <fgColor rgb="FFC0C0C0"/>
        <bgColor indexed="64"/>
      </patternFill>
    </fill>
    <fill>
      <patternFill patternType="solid">
        <fgColor rgb="FFFFFF00"/>
        <bgColor indexed="64"/>
      </patternFill>
    </fill>
    <fill>
      <patternFill patternType="solid">
        <fgColor rgb="FFFFFFFF"/>
        <bgColor indexed="64"/>
      </patternFill>
    </fill>
    <fill>
      <patternFill patternType="solid">
        <fgColor theme="0"/>
        <bgColor indexed="26"/>
      </patternFill>
    </fill>
  </fills>
  <borders count="7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bottom style="thin">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style="thin">
        <color indexed="64"/>
      </right>
      <top/>
      <bottom/>
      <diagonal/>
    </border>
    <border>
      <left style="medium">
        <color indexed="64"/>
      </left>
      <right/>
      <top/>
      <bottom/>
      <diagonal/>
    </border>
    <border>
      <left style="thin">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top style="medium">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s>
  <cellStyleXfs count="38">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3" borderId="0" applyNumberFormat="0" applyBorder="0" applyAlignment="0" applyProtection="0"/>
    <xf numFmtId="0" fontId="5" fillId="20" borderId="1" applyNumberFormat="0" applyAlignment="0" applyProtection="0"/>
    <xf numFmtId="0" fontId="6" fillId="21" borderId="2" applyNumberFormat="0" applyAlignment="0" applyProtection="0"/>
    <xf numFmtId="0" fontId="7" fillId="7" borderId="1" applyNumberFormat="0" applyAlignment="0" applyProtection="0"/>
    <xf numFmtId="0" fontId="1" fillId="0" borderId="0"/>
    <xf numFmtId="0" fontId="22" fillId="0" borderId="0"/>
    <xf numFmtId="0" fontId="23" fillId="0" borderId="0"/>
    <xf numFmtId="164" fontId="16" fillId="0" borderId="0" applyFont="0" applyFill="0" applyBorder="0" applyAlignment="0" applyProtection="0"/>
    <xf numFmtId="0" fontId="8" fillId="0" borderId="3" applyNumberFormat="0" applyFill="0" applyAlignment="0" applyProtection="0"/>
    <xf numFmtId="0" fontId="9" fillId="22" borderId="0" applyNumberFormat="0" applyBorder="0" applyAlignment="0" applyProtection="0"/>
    <xf numFmtId="0" fontId="24" fillId="0" borderId="0"/>
    <xf numFmtId="0" fontId="24" fillId="0" borderId="0"/>
    <xf numFmtId="0" fontId="16" fillId="23" borderId="4" applyNumberFormat="0" applyAlignment="0" applyProtection="0"/>
  </cellStyleXfs>
  <cellXfs count="451">
    <xf numFmtId="0" fontId="0" fillId="0" borderId="0" xfId="0"/>
    <xf numFmtId="0" fontId="12" fillId="0" borderId="0" xfId="0" applyFont="1" applyBorder="1" applyAlignment="1">
      <alignment horizontal="center" vertical="top" wrapText="1"/>
    </xf>
    <xf numFmtId="0" fontId="10" fillId="0" borderId="0" xfId="0" applyFont="1" applyAlignment="1">
      <alignment vertical="top"/>
    </xf>
    <xf numFmtId="0" fontId="10" fillId="0" borderId="0" xfId="0" applyNumberFormat="1" applyFont="1" applyAlignment="1">
      <alignment vertical="top"/>
    </xf>
    <xf numFmtId="0" fontId="10" fillId="0" borderId="0" xfId="0" applyFont="1" applyBorder="1" applyAlignment="1">
      <alignment vertical="top"/>
    </xf>
    <xf numFmtId="0" fontId="12" fillId="0" borderId="0" xfId="0" applyFont="1" applyBorder="1" applyAlignment="1">
      <alignment vertical="top"/>
    </xf>
    <xf numFmtId="0" fontId="17" fillId="0" borderId="0" xfId="0" applyFont="1" applyBorder="1" applyAlignment="1">
      <alignment vertical="top"/>
    </xf>
    <xf numFmtId="0" fontId="10" fillId="0" borderId="0" xfId="0" applyFont="1" applyBorder="1" applyAlignment="1">
      <alignment horizontal="center" vertical="top"/>
    </xf>
    <xf numFmtId="0" fontId="12" fillId="0" borderId="0" xfId="35" applyFont="1" applyAlignment="1">
      <alignment horizontal="left" vertical="top" wrapText="1"/>
    </xf>
    <xf numFmtId="49" fontId="13" fillId="25" borderId="0" xfId="0" applyNumberFormat="1" applyFont="1" applyFill="1" applyBorder="1" applyAlignment="1">
      <alignment horizontal="center" vertical="top"/>
    </xf>
    <xf numFmtId="49" fontId="14" fillId="25" borderId="0" xfId="0" applyNumberFormat="1" applyFont="1" applyFill="1" applyBorder="1" applyAlignment="1">
      <alignment horizontal="right" vertical="top"/>
    </xf>
    <xf numFmtId="165" fontId="13" fillId="25" borderId="0" xfId="0" applyNumberFormat="1" applyFont="1" applyFill="1" applyBorder="1" applyAlignment="1">
      <alignment horizontal="center" vertical="top"/>
    </xf>
    <xf numFmtId="0" fontId="10" fillId="26" borderId="0" xfId="0" applyFont="1" applyFill="1" applyBorder="1" applyAlignment="1">
      <alignment vertical="top"/>
    </xf>
    <xf numFmtId="0" fontId="11" fillId="0" borderId="0" xfId="0" applyFont="1" applyBorder="1" applyAlignment="1">
      <alignment vertical="top" wrapText="1"/>
    </xf>
    <xf numFmtId="0" fontId="11" fillId="0" borderId="0" xfId="0" applyFont="1" applyBorder="1" applyAlignment="1">
      <alignment horizontal="center" vertical="top" wrapText="1"/>
    </xf>
    <xf numFmtId="166" fontId="17" fillId="0" borderId="0" xfId="0" applyNumberFormat="1" applyFont="1" applyFill="1" applyBorder="1" applyAlignment="1">
      <alignment horizontal="center" vertical="center" wrapText="1"/>
    </xf>
    <xf numFmtId="166" fontId="18" fillId="0" borderId="0" xfId="0" applyNumberFormat="1" applyFont="1" applyFill="1" applyBorder="1" applyAlignment="1">
      <alignment horizontal="center" vertical="center" wrapText="1"/>
    </xf>
    <xf numFmtId="49" fontId="12" fillId="0" borderId="0" xfId="0" applyNumberFormat="1" applyFont="1" applyBorder="1" applyAlignment="1">
      <alignment vertical="top"/>
    </xf>
    <xf numFmtId="0" fontId="12" fillId="0" borderId="0" xfId="0" applyFont="1" applyAlignment="1">
      <alignment vertical="top"/>
    </xf>
    <xf numFmtId="4" fontId="14" fillId="0" borderId="0" xfId="31" applyNumberFormat="1" applyFont="1" applyFill="1" applyAlignment="1">
      <alignment horizontal="right" wrapText="1"/>
    </xf>
    <xf numFmtId="4" fontId="14" fillId="0" borderId="0" xfId="31" applyNumberFormat="1" applyFont="1" applyAlignment="1">
      <alignment horizontal="right" wrapText="1"/>
    </xf>
    <xf numFmtId="0" fontId="17" fillId="0" borderId="0" xfId="0" applyFont="1" applyBorder="1" applyAlignment="1">
      <alignment horizontal="center" vertical="top" wrapText="1"/>
    </xf>
    <xf numFmtId="49" fontId="10" fillId="0" borderId="0" xfId="0" applyNumberFormat="1" applyFont="1" applyAlignment="1">
      <alignment vertical="top"/>
    </xf>
    <xf numFmtId="49" fontId="13" fillId="24" borderId="6" xfId="0" applyNumberFormat="1" applyFont="1" applyFill="1" applyBorder="1" applyAlignment="1">
      <alignment horizontal="center" vertical="center"/>
    </xf>
    <xf numFmtId="165" fontId="13" fillId="24" borderId="7" xfId="0" applyNumberFormat="1" applyFont="1" applyFill="1" applyBorder="1" applyAlignment="1">
      <alignment horizontal="center" vertical="center"/>
    </xf>
    <xf numFmtId="165" fontId="13" fillId="24" borderId="8" xfId="0" applyNumberFormat="1" applyFont="1" applyFill="1" applyBorder="1" applyAlignment="1">
      <alignment horizontal="center" vertical="center"/>
    </xf>
    <xf numFmtId="165" fontId="13" fillId="24" borderId="9" xfId="0" applyNumberFormat="1" applyFont="1" applyFill="1" applyBorder="1" applyAlignment="1">
      <alignment horizontal="center" vertical="center"/>
    </xf>
    <xf numFmtId="165" fontId="13" fillId="24" borderId="6" xfId="0" applyNumberFormat="1" applyFont="1" applyFill="1" applyBorder="1" applyAlignment="1">
      <alignment horizontal="center" vertical="center"/>
    </xf>
    <xf numFmtId="0" fontId="15" fillId="0" borderId="5" xfId="0" applyFont="1" applyFill="1" applyBorder="1" applyAlignment="1">
      <alignment horizontal="center" vertical="center" textRotation="90" wrapText="1"/>
    </xf>
    <xf numFmtId="49" fontId="13" fillId="8" borderId="10" xfId="0" applyNumberFormat="1" applyFont="1" applyFill="1" applyBorder="1" applyAlignment="1">
      <alignment horizontal="center" vertical="center" wrapText="1"/>
    </xf>
    <xf numFmtId="49" fontId="15" fillId="0" borderId="12" xfId="0" applyNumberFormat="1" applyFont="1" applyBorder="1" applyAlignment="1">
      <alignment horizontal="center" vertical="center"/>
    </xf>
    <xf numFmtId="49" fontId="13" fillId="4" borderId="11" xfId="0" applyNumberFormat="1" applyFont="1" applyFill="1" applyBorder="1" applyAlignment="1">
      <alignment horizontal="right" vertical="center"/>
    </xf>
    <xf numFmtId="165" fontId="13" fillId="4" borderId="13" xfId="0" applyNumberFormat="1" applyFont="1" applyFill="1" applyBorder="1" applyAlignment="1">
      <alignment horizontal="center" vertical="center"/>
    </xf>
    <xf numFmtId="165" fontId="13" fillId="4" borderId="14" xfId="0" applyNumberFormat="1" applyFont="1" applyFill="1" applyBorder="1" applyAlignment="1">
      <alignment horizontal="center" vertical="center"/>
    </xf>
    <xf numFmtId="165" fontId="13" fillId="4" borderId="15" xfId="0" applyNumberFormat="1" applyFont="1" applyFill="1" applyBorder="1" applyAlignment="1">
      <alignment horizontal="center" vertical="center"/>
    </xf>
    <xf numFmtId="165" fontId="13" fillId="4" borderId="18" xfId="0" applyNumberFormat="1" applyFont="1" applyFill="1" applyBorder="1" applyAlignment="1">
      <alignment horizontal="center" vertical="center"/>
    </xf>
    <xf numFmtId="165" fontId="13" fillId="4" borderId="19" xfId="0" applyNumberFormat="1" applyFont="1" applyFill="1" applyBorder="1" applyAlignment="1">
      <alignment horizontal="center" vertical="center"/>
    </xf>
    <xf numFmtId="165" fontId="13" fillId="4" borderId="10" xfId="0" applyNumberFormat="1" applyFont="1" applyFill="1" applyBorder="1" applyAlignment="1">
      <alignment horizontal="center" vertical="center"/>
    </xf>
    <xf numFmtId="165" fontId="13" fillId="8" borderId="6" xfId="0" applyNumberFormat="1" applyFont="1" applyFill="1" applyBorder="1" applyAlignment="1">
      <alignment horizontal="right" vertical="center"/>
    </xf>
    <xf numFmtId="165" fontId="13" fillId="8" borderId="15" xfId="0" applyNumberFormat="1" applyFont="1" applyFill="1" applyBorder="1" applyAlignment="1">
      <alignment horizontal="center" vertical="center"/>
    </xf>
    <xf numFmtId="165" fontId="13" fillId="8" borderId="11" xfId="0" applyNumberFormat="1" applyFont="1" applyFill="1" applyBorder="1" applyAlignment="1">
      <alignment horizontal="center" vertical="center"/>
    </xf>
    <xf numFmtId="49" fontId="13" fillId="4" borderId="24" xfId="0" applyNumberFormat="1" applyFont="1" applyFill="1" applyBorder="1" applyAlignment="1">
      <alignment horizontal="right" vertical="center"/>
    </xf>
    <xf numFmtId="165" fontId="13" fillId="8" borderId="25" xfId="0" applyNumberFormat="1" applyFont="1" applyFill="1" applyBorder="1" applyAlignment="1">
      <alignment horizontal="right" vertical="center"/>
    </xf>
    <xf numFmtId="165" fontId="13" fillId="8" borderId="18" xfId="0" applyNumberFormat="1" applyFont="1" applyFill="1" applyBorder="1" applyAlignment="1">
      <alignment horizontal="center" vertical="center"/>
    </xf>
    <xf numFmtId="165" fontId="13" fillId="8" borderId="13" xfId="0" applyNumberFormat="1" applyFont="1" applyFill="1" applyBorder="1" applyAlignment="1">
      <alignment horizontal="center" vertical="center"/>
    </xf>
    <xf numFmtId="165" fontId="13" fillId="8" borderId="14" xfId="0" applyNumberFormat="1" applyFont="1" applyFill="1" applyBorder="1" applyAlignment="1">
      <alignment horizontal="center" vertical="center"/>
    </xf>
    <xf numFmtId="49" fontId="13" fillId="24" borderId="6" xfId="0" applyNumberFormat="1" applyFont="1" applyFill="1" applyBorder="1" applyAlignment="1">
      <alignment horizontal="right" vertical="center"/>
    </xf>
    <xf numFmtId="166" fontId="17" fillId="0" borderId="0" xfId="0" applyNumberFormat="1" applyFont="1" applyFill="1" applyBorder="1" applyAlignment="1">
      <alignment vertical="center" wrapText="1"/>
    </xf>
    <xf numFmtId="49" fontId="13" fillId="27" borderId="27" xfId="0" applyNumberFormat="1" applyFont="1" applyFill="1" applyBorder="1" applyAlignment="1">
      <alignment horizontal="center" vertical="center"/>
    </xf>
    <xf numFmtId="165" fontId="13" fillId="28" borderId="28" xfId="0" applyNumberFormat="1" applyFont="1" applyFill="1" applyBorder="1" applyAlignment="1">
      <alignment horizontal="center" vertical="center"/>
    </xf>
    <xf numFmtId="165" fontId="13" fillId="28" borderId="29" xfId="0" applyNumberFormat="1" applyFont="1" applyFill="1" applyBorder="1" applyAlignment="1">
      <alignment horizontal="center" vertical="center"/>
    </xf>
    <xf numFmtId="165" fontId="13" fillId="28" borderId="30" xfId="0" applyNumberFormat="1" applyFont="1" applyFill="1" applyBorder="1" applyAlignment="1">
      <alignment horizontal="center" vertical="center"/>
    </xf>
    <xf numFmtId="165" fontId="13" fillId="27" borderId="27" xfId="0" applyNumberFormat="1" applyFont="1" applyFill="1" applyBorder="1" applyAlignment="1">
      <alignment horizontal="center" vertical="center"/>
    </xf>
    <xf numFmtId="0" fontId="15" fillId="0" borderId="31" xfId="0" applyFont="1" applyBorder="1" applyAlignment="1">
      <alignment vertical="center" wrapText="1"/>
    </xf>
    <xf numFmtId="0" fontId="15" fillId="0" borderId="27" xfId="0" applyFont="1" applyBorder="1" applyAlignment="1">
      <alignment vertical="center"/>
    </xf>
    <xf numFmtId="165" fontId="15" fillId="0" borderId="12" xfId="0" applyNumberFormat="1" applyFont="1" applyBorder="1" applyAlignment="1">
      <alignment horizontal="center" vertical="center"/>
    </xf>
    <xf numFmtId="49" fontId="13" fillId="27" borderId="36" xfId="0" applyNumberFormat="1" applyFont="1" applyFill="1" applyBorder="1" applyAlignment="1">
      <alignment horizontal="center" vertical="center"/>
    </xf>
    <xf numFmtId="165" fontId="13" fillId="27" borderId="37" xfId="0" applyNumberFormat="1" applyFont="1" applyFill="1" applyBorder="1" applyAlignment="1">
      <alignment horizontal="center" vertical="center"/>
    </xf>
    <xf numFmtId="165" fontId="13" fillId="27" borderId="33" xfId="0" applyNumberFormat="1" applyFont="1" applyFill="1" applyBorder="1" applyAlignment="1">
      <alignment horizontal="center" vertical="center"/>
    </xf>
    <xf numFmtId="165" fontId="13" fillId="27" borderId="38" xfId="0" applyNumberFormat="1" applyFont="1" applyFill="1" applyBorder="1" applyAlignment="1">
      <alignment horizontal="center" vertical="center"/>
    </xf>
    <xf numFmtId="165" fontId="13" fillId="27" borderId="32" xfId="0" applyNumberFormat="1" applyFont="1" applyFill="1" applyBorder="1" applyAlignment="1">
      <alignment horizontal="center" vertical="center"/>
    </xf>
    <xf numFmtId="165" fontId="13" fillId="27" borderId="12" xfId="0" applyNumberFormat="1" applyFont="1" applyFill="1" applyBorder="1" applyAlignment="1">
      <alignment horizontal="center" vertical="center"/>
    </xf>
    <xf numFmtId="0" fontId="15" fillId="0" borderId="12" xfId="0" applyFont="1" applyBorder="1" applyAlignment="1">
      <alignment vertical="center" wrapText="1"/>
    </xf>
    <xf numFmtId="49" fontId="13" fillId="27" borderId="12" xfId="0" applyNumberFormat="1" applyFont="1" applyFill="1" applyBorder="1" applyAlignment="1">
      <alignment horizontal="center" vertical="center"/>
    </xf>
    <xf numFmtId="165" fontId="13" fillId="28" borderId="32" xfId="0" applyNumberFormat="1" applyFont="1" applyFill="1" applyBorder="1" applyAlignment="1">
      <alignment horizontal="center" vertical="center"/>
    </xf>
    <xf numFmtId="165" fontId="13" fillId="28" borderId="33" xfId="0" applyNumberFormat="1" applyFont="1" applyFill="1" applyBorder="1" applyAlignment="1">
      <alignment horizontal="center" vertical="center"/>
    </xf>
    <xf numFmtId="165" fontId="13" fillId="28" borderId="34" xfId="0" applyNumberFormat="1" applyFont="1" applyFill="1" applyBorder="1" applyAlignment="1">
      <alignment horizontal="center" vertical="center"/>
    </xf>
    <xf numFmtId="165" fontId="13" fillId="27" borderId="36" xfId="0" applyNumberFormat="1" applyFont="1" applyFill="1" applyBorder="1" applyAlignment="1">
      <alignment horizontal="center" vertical="center"/>
    </xf>
    <xf numFmtId="49" fontId="15" fillId="0" borderId="48" xfId="0" applyNumberFormat="1" applyFont="1" applyBorder="1" applyAlignment="1">
      <alignment horizontal="center" vertical="center"/>
    </xf>
    <xf numFmtId="165" fontId="15" fillId="0" borderId="48" xfId="0" applyNumberFormat="1" applyFont="1" applyBorder="1" applyAlignment="1">
      <alignment horizontal="center" vertical="center"/>
    </xf>
    <xf numFmtId="0" fontId="15" fillId="0" borderId="48" xfId="0" applyFont="1" applyBorder="1" applyAlignment="1">
      <alignment vertical="center" wrapText="1"/>
    </xf>
    <xf numFmtId="0" fontId="15" fillId="0" borderId="48" xfId="0" applyFont="1" applyBorder="1" applyAlignment="1">
      <alignment horizontal="center" vertical="center"/>
    </xf>
    <xf numFmtId="165" fontId="13" fillId="28" borderId="53" xfId="0" applyNumberFormat="1" applyFont="1" applyFill="1" applyBorder="1" applyAlignment="1">
      <alignment horizontal="center" vertical="center"/>
    </xf>
    <xf numFmtId="49" fontId="15" fillId="0" borderId="41" xfId="0" applyNumberFormat="1" applyFont="1" applyFill="1" applyBorder="1" applyAlignment="1">
      <alignment horizontal="center" vertical="center"/>
    </xf>
    <xf numFmtId="165" fontId="13" fillId="27" borderId="31" xfId="0" applyNumberFormat="1" applyFont="1" applyFill="1" applyBorder="1" applyAlignment="1">
      <alignment horizontal="center" vertical="center"/>
    </xf>
    <xf numFmtId="49" fontId="15" fillId="0" borderId="35" xfId="0" applyNumberFormat="1" applyFont="1" applyFill="1" applyBorder="1" applyAlignment="1">
      <alignment horizontal="center" vertical="center"/>
    </xf>
    <xf numFmtId="165" fontId="15" fillId="0" borderId="59" xfId="0" applyNumberFormat="1" applyFont="1" applyFill="1" applyBorder="1" applyAlignment="1">
      <alignment horizontal="center" vertical="center"/>
    </xf>
    <xf numFmtId="165" fontId="13" fillId="27" borderId="60" xfId="0" applyNumberFormat="1" applyFont="1" applyFill="1" applyBorder="1" applyAlignment="1">
      <alignment horizontal="center" vertical="center"/>
    </xf>
    <xf numFmtId="0" fontId="15" fillId="0" borderId="27" xfId="0" applyFont="1" applyBorder="1" applyAlignment="1">
      <alignment horizontal="left" vertical="center" wrapText="1"/>
    </xf>
    <xf numFmtId="49" fontId="15" fillId="0" borderId="27" xfId="0" applyNumberFormat="1" applyFont="1" applyFill="1" applyBorder="1" applyAlignment="1">
      <alignment horizontal="center" vertical="center"/>
    </xf>
    <xf numFmtId="2" fontId="15" fillId="0" borderId="12" xfId="0" applyNumberFormat="1" applyFont="1" applyBorder="1" applyAlignment="1">
      <alignment horizontal="left" vertical="center" wrapText="1"/>
    </xf>
    <xf numFmtId="49" fontId="15" fillId="0" borderId="36" xfId="0" applyNumberFormat="1" applyFont="1" applyFill="1" applyBorder="1" applyAlignment="1">
      <alignment horizontal="center" vertical="center"/>
    </xf>
    <xf numFmtId="165" fontId="15" fillId="0" borderId="61" xfId="0" applyNumberFormat="1" applyFont="1" applyFill="1" applyBorder="1" applyAlignment="1">
      <alignment horizontal="center" vertical="center"/>
    </xf>
    <xf numFmtId="0" fontId="14" fillId="0" borderId="0" xfId="31" applyFont="1" applyAlignment="1">
      <alignment horizontal="center" wrapText="1"/>
    </xf>
    <xf numFmtId="49" fontId="14" fillId="0" borderId="0" xfId="31" applyNumberFormat="1" applyFont="1" applyAlignment="1">
      <alignment wrapText="1"/>
    </xf>
    <xf numFmtId="165" fontId="14" fillId="0" borderId="0" xfId="31" applyNumberFormat="1" applyFont="1" applyAlignment="1">
      <alignment horizontal="center" wrapText="1"/>
    </xf>
    <xf numFmtId="49" fontId="14" fillId="0" borderId="0" xfId="31" applyNumberFormat="1" applyFont="1" applyAlignment="1">
      <alignment horizontal="center" wrapText="1"/>
    </xf>
    <xf numFmtId="166" fontId="12" fillId="0" borderId="0" xfId="31" applyNumberFormat="1" applyFont="1" applyFill="1" applyAlignment="1">
      <alignment vertical="top"/>
    </xf>
    <xf numFmtId="165" fontId="12" fillId="0" borderId="0" xfId="0" applyNumberFormat="1" applyFont="1" applyFill="1" applyAlignment="1">
      <alignment vertical="top"/>
    </xf>
    <xf numFmtId="165" fontId="10" fillId="0" borderId="0" xfId="0" applyNumberFormat="1" applyFont="1" applyFill="1" applyAlignment="1">
      <alignment vertical="top"/>
    </xf>
    <xf numFmtId="0" fontId="15" fillId="0" borderId="48" xfId="0" applyFont="1" applyBorder="1" applyAlignment="1">
      <alignment horizontal="left" vertical="center" wrapText="1"/>
    </xf>
    <xf numFmtId="0" fontId="15" fillId="0" borderId="27" xfId="0" applyFont="1" applyBorder="1" applyAlignment="1">
      <alignment horizontal="center" vertical="center" wrapText="1"/>
    </xf>
    <xf numFmtId="0" fontId="15" fillId="0" borderId="48" xfId="0" applyFont="1" applyBorder="1" applyAlignment="1">
      <alignment horizontal="center" vertical="center" wrapText="1"/>
    </xf>
    <xf numFmtId="49" fontId="10" fillId="0" borderId="11" xfId="0" applyNumberFormat="1" applyFont="1" applyBorder="1" applyAlignment="1" applyProtection="1">
      <alignment horizontal="center" vertical="top" shrinkToFit="1"/>
      <protection locked="0"/>
    </xf>
    <xf numFmtId="165" fontId="15" fillId="26" borderId="42" xfId="0" applyNumberFormat="1" applyFont="1" applyFill="1" applyBorder="1" applyAlignment="1">
      <alignment horizontal="center" vertical="center"/>
    </xf>
    <xf numFmtId="165" fontId="15" fillId="26" borderId="43" xfId="0" applyNumberFormat="1" applyFont="1" applyFill="1" applyBorder="1" applyAlignment="1">
      <alignment horizontal="center" vertical="center"/>
    </xf>
    <xf numFmtId="165" fontId="15" fillId="26" borderId="44" xfId="0" applyNumberFormat="1" applyFont="1" applyFill="1" applyBorder="1" applyAlignment="1">
      <alignment horizontal="center" vertical="center"/>
    </xf>
    <xf numFmtId="165" fontId="15" fillId="26" borderId="49" xfId="0" applyNumberFormat="1" applyFont="1" applyFill="1" applyBorder="1" applyAlignment="1">
      <alignment horizontal="center" vertical="center"/>
    </xf>
    <xf numFmtId="165" fontId="15" fillId="26" borderId="50" xfId="0" applyNumberFormat="1" applyFont="1" applyFill="1" applyBorder="1" applyAlignment="1">
      <alignment horizontal="center" vertical="center"/>
    </xf>
    <xf numFmtId="165" fontId="15" fillId="26" borderId="51" xfId="0" applyNumberFormat="1" applyFont="1" applyFill="1" applyBorder="1" applyAlignment="1">
      <alignment horizontal="center" vertical="center"/>
    </xf>
    <xf numFmtId="165" fontId="15" fillId="26" borderId="53" xfId="0" applyNumberFormat="1" applyFont="1" applyFill="1" applyBorder="1" applyAlignment="1">
      <alignment horizontal="center" vertical="center"/>
    </xf>
    <xf numFmtId="165" fontId="15" fillId="26" borderId="54" xfId="0" applyNumberFormat="1" applyFont="1" applyFill="1" applyBorder="1" applyAlignment="1">
      <alignment horizontal="center" vertical="center"/>
    </xf>
    <xf numFmtId="165" fontId="15" fillId="32" borderId="32" xfId="0" applyNumberFormat="1" applyFont="1" applyFill="1" applyBorder="1" applyAlignment="1">
      <alignment horizontal="center" vertical="center"/>
    </xf>
    <xf numFmtId="165" fontId="15" fillId="32" borderId="33" xfId="0" applyNumberFormat="1" applyFont="1" applyFill="1" applyBorder="1" applyAlignment="1">
      <alignment horizontal="center" vertical="center"/>
    </xf>
    <xf numFmtId="165" fontId="15" fillId="32" borderId="37" xfId="0" applyNumberFormat="1" applyFont="1" applyFill="1" applyBorder="1" applyAlignment="1">
      <alignment horizontal="center" vertical="center"/>
    </xf>
    <xf numFmtId="165" fontId="15" fillId="32" borderId="49" xfId="0" applyNumberFormat="1" applyFont="1" applyFill="1" applyBorder="1" applyAlignment="1">
      <alignment horizontal="center" vertical="center"/>
    </xf>
    <xf numFmtId="165" fontId="15" fillId="32" borderId="50" xfId="0" applyNumberFormat="1" applyFont="1" applyFill="1" applyBorder="1" applyAlignment="1">
      <alignment horizontal="center" vertical="center"/>
    </xf>
    <xf numFmtId="165" fontId="15" fillId="32" borderId="51" xfId="0" applyNumberFormat="1" applyFont="1" applyFill="1" applyBorder="1" applyAlignment="1">
      <alignment horizontal="center" vertical="center"/>
    </xf>
    <xf numFmtId="165" fontId="15" fillId="32" borderId="34" xfId="0" applyNumberFormat="1" applyFont="1" applyFill="1" applyBorder="1" applyAlignment="1">
      <alignment horizontal="center" vertical="center"/>
    </xf>
    <xf numFmtId="165" fontId="15" fillId="0" borderId="48" xfId="0" applyNumberFormat="1" applyFont="1" applyFill="1" applyBorder="1" applyAlignment="1">
      <alignment horizontal="center" vertical="center"/>
    </xf>
    <xf numFmtId="165" fontId="13" fillId="28" borderId="58" xfId="0" applyNumberFormat="1" applyFont="1" applyFill="1" applyBorder="1" applyAlignment="1">
      <alignment horizontal="center" vertical="center"/>
    </xf>
    <xf numFmtId="165" fontId="13" fillId="28" borderId="68" xfId="0" applyNumberFormat="1" applyFont="1" applyFill="1" applyBorder="1" applyAlignment="1">
      <alignment horizontal="center" vertical="center"/>
    </xf>
    <xf numFmtId="0" fontId="15" fillId="0" borderId="70" xfId="0" applyFont="1" applyBorder="1" applyAlignment="1">
      <alignment horizontal="center" vertical="center"/>
    </xf>
    <xf numFmtId="165" fontId="15" fillId="32" borderId="69" xfId="0" applyNumberFormat="1" applyFont="1" applyFill="1" applyBorder="1" applyAlignment="1">
      <alignment horizontal="center" vertical="center"/>
    </xf>
    <xf numFmtId="165" fontId="15" fillId="32" borderId="25" xfId="0" applyNumberFormat="1" applyFont="1" applyFill="1" applyBorder="1" applyAlignment="1">
      <alignment horizontal="center" vertical="center"/>
    </xf>
    <xf numFmtId="165" fontId="15" fillId="32" borderId="8" xfId="0" applyNumberFormat="1" applyFont="1" applyFill="1" applyBorder="1" applyAlignment="1">
      <alignment horizontal="center" vertical="center"/>
    </xf>
    <xf numFmtId="165" fontId="15" fillId="32" borderId="62" xfId="0" applyNumberFormat="1" applyFont="1" applyFill="1" applyBorder="1" applyAlignment="1">
      <alignment horizontal="center" vertical="center"/>
    </xf>
    <xf numFmtId="165" fontId="15" fillId="0" borderId="6" xfId="0" applyNumberFormat="1" applyFont="1" applyBorder="1" applyAlignment="1">
      <alignment horizontal="center" vertical="center"/>
    </xf>
    <xf numFmtId="165" fontId="15" fillId="0" borderId="17" xfId="0" applyNumberFormat="1" applyFont="1" applyFill="1" applyBorder="1" applyAlignment="1">
      <alignment horizontal="center" vertical="center"/>
    </xf>
    <xf numFmtId="165" fontId="15" fillId="26" borderId="46" xfId="0" applyNumberFormat="1" applyFont="1" applyFill="1" applyBorder="1" applyAlignment="1">
      <alignment horizontal="center" vertical="center"/>
    </xf>
    <xf numFmtId="165" fontId="15" fillId="26" borderId="45" xfId="0" applyNumberFormat="1" applyFont="1" applyFill="1" applyBorder="1" applyAlignment="1">
      <alignment horizontal="center" vertical="center"/>
    </xf>
    <xf numFmtId="165" fontId="15" fillId="26" borderId="47" xfId="0" applyNumberFormat="1" applyFont="1" applyFill="1" applyBorder="1" applyAlignment="1">
      <alignment horizontal="center" vertical="center"/>
    </xf>
    <xf numFmtId="165" fontId="15" fillId="26" borderId="38" xfId="0" applyNumberFormat="1" applyFont="1" applyFill="1" applyBorder="1" applyAlignment="1">
      <alignment horizontal="center" vertical="center"/>
    </xf>
    <xf numFmtId="165" fontId="15" fillId="26" borderId="33" xfId="0" applyNumberFormat="1" applyFont="1" applyFill="1" applyBorder="1" applyAlignment="1">
      <alignment horizontal="center" vertical="center"/>
    </xf>
    <xf numFmtId="165" fontId="15" fillId="26" borderId="52" xfId="0" applyNumberFormat="1" applyFont="1" applyFill="1" applyBorder="1" applyAlignment="1">
      <alignment horizontal="center" vertical="center"/>
    </xf>
    <xf numFmtId="165" fontId="13" fillId="28" borderId="31" xfId="0" applyNumberFormat="1" applyFont="1" applyFill="1" applyBorder="1" applyAlignment="1">
      <alignment horizontal="center" vertical="center"/>
    </xf>
    <xf numFmtId="0" fontId="15" fillId="0" borderId="5" xfId="0" applyFont="1" applyBorder="1" applyAlignment="1">
      <alignment horizontal="center" vertical="center" textRotation="90" wrapText="1"/>
    </xf>
    <xf numFmtId="0" fontId="15" fillId="0" borderId="36" xfId="0" applyFont="1" applyBorder="1" applyAlignment="1">
      <alignment horizontal="left" vertical="center" wrapText="1"/>
    </xf>
    <xf numFmtId="0" fontId="15" fillId="0" borderId="12" xfId="0" applyFont="1" applyBorder="1" applyAlignment="1">
      <alignment horizontal="center" vertical="center"/>
    </xf>
    <xf numFmtId="49" fontId="13" fillId="4" borderId="10" xfId="0" applyNumberFormat="1" applyFont="1" applyFill="1" applyBorder="1" applyAlignment="1">
      <alignment horizontal="center" vertical="center"/>
    </xf>
    <xf numFmtId="49" fontId="13" fillId="4" borderId="17" xfId="0" applyNumberFormat="1" applyFont="1" applyFill="1" applyBorder="1" applyAlignment="1">
      <alignment horizontal="center" vertical="center"/>
    </xf>
    <xf numFmtId="49" fontId="13" fillId="8" borderId="10" xfId="0" applyNumberFormat="1" applyFont="1" applyFill="1" applyBorder="1" applyAlignment="1">
      <alignment horizontal="center" vertical="center"/>
    </xf>
    <xf numFmtId="49" fontId="13" fillId="4" borderId="11" xfId="0" applyNumberFormat="1" applyFont="1" applyFill="1" applyBorder="1" applyAlignment="1">
      <alignment horizontal="center" vertical="center"/>
    </xf>
    <xf numFmtId="49" fontId="13" fillId="8" borderId="11" xfId="0" applyNumberFormat="1" applyFont="1" applyFill="1" applyBorder="1" applyAlignment="1">
      <alignment horizontal="center" vertical="center"/>
    </xf>
    <xf numFmtId="0" fontId="15" fillId="0" borderId="12" xfId="0" applyFont="1" applyBorder="1" applyAlignment="1">
      <alignment horizontal="center" vertical="center" wrapText="1"/>
    </xf>
    <xf numFmtId="0" fontId="15" fillId="0" borderId="12" xfId="0" applyFont="1" applyBorder="1" applyAlignment="1">
      <alignment horizontal="left" vertical="center" wrapText="1"/>
    </xf>
    <xf numFmtId="165" fontId="13" fillId="8" borderId="16" xfId="0" applyNumberFormat="1" applyFont="1" applyFill="1" applyBorder="1" applyAlignment="1">
      <alignment horizontal="center" vertical="center"/>
    </xf>
    <xf numFmtId="165" fontId="13" fillId="8" borderId="22" xfId="0" applyNumberFormat="1" applyFont="1" applyFill="1" applyBorder="1" applyAlignment="1">
      <alignment horizontal="center" vertical="center"/>
    </xf>
    <xf numFmtId="49" fontId="13" fillId="4" borderId="16" xfId="0" applyNumberFormat="1" applyFont="1" applyFill="1" applyBorder="1" applyAlignment="1">
      <alignment horizontal="left" vertical="center"/>
    </xf>
    <xf numFmtId="49" fontId="13" fillId="4" borderId="22" xfId="0" applyNumberFormat="1" applyFont="1" applyFill="1" applyBorder="1" applyAlignment="1">
      <alignment horizontal="left" vertical="center"/>
    </xf>
    <xf numFmtId="49" fontId="13" fillId="8" borderId="6" xfId="0" applyNumberFormat="1" applyFont="1" applyFill="1" applyBorder="1" applyAlignment="1">
      <alignment horizontal="center" vertical="center"/>
    </xf>
    <xf numFmtId="165" fontId="13" fillId="4" borderId="26" xfId="0" applyNumberFormat="1" applyFont="1" applyFill="1" applyBorder="1" applyAlignment="1">
      <alignment horizontal="center" vertical="center"/>
    </xf>
    <xf numFmtId="165" fontId="13" fillId="4" borderId="16" xfId="0" applyNumberFormat="1" applyFont="1" applyFill="1" applyBorder="1" applyAlignment="1">
      <alignment horizontal="center" vertical="center"/>
    </xf>
    <xf numFmtId="49" fontId="13" fillId="4" borderId="24" xfId="0" applyNumberFormat="1" applyFont="1" applyFill="1" applyBorder="1" applyAlignment="1">
      <alignment horizontal="left" vertical="center"/>
    </xf>
    <xf numFmtId="49" fontId="13" fillId="8" borderId="23" xfId="0" applyNumberFormat="1" applyFont="1" applyFill="1" applyBorder="1" applyAlignment="1">
      <alignment horizontal="center" vertical="center"/>
    </xf>
    <xf numFmtId="165" fontId="15" fillId="0" borderId="36" xfId="0" applyNumberFormat="1" applyFont="1" applyFill="1" applyBorder="1" applyAlignment="1">
      <alignment horizontal="center" vertical="center"/>
    </xf>
    <xf numFmtId="49" fontId="15" fillId="0" borderId="12" xfId="0" applyNumberFormat="1" applyFont="1" applyFill="1" applyBorder="1" applyAlignment="1">
      <alignment horizontal="center" vertical="center"/>
    </xf>
    <xf numFmtId="49" fontId="15" fillId="0" borderId="48" xfId="0" applyNumberFormat="1" applyFont="1" applyFill="1" applyBorder="1" applyAlignment="1">
      <alignment horizontal="center" vertical="center"/>
    </xf>
    <xf numFmtId="165" fontId="15" fillId="32" borderId="40" xfId="0" applyNumberFormat="1" applyFont="1" applyFill="1" applyBorder="1" applyAlignment="1">
      <alignment horizontal="center" vertical="center"/>
    </xf>
    <xf numFmtId="165" fontId="15" fillId="32" borderId="5" xfId="0" applyNumberFormat="1" applyFont="1" applyFill="1" applyBorder="1" applyAlignment="1">
      <alignment horizontal="center" vertical="center"/>
    </xf>
    <xf numFmtId="165" fontId="15" fillId="32" borderId="39" xfId="0" applyNumberFormat="1" applyFont="1" applyFill="1" applyBorder="1" applyAlignment="1">
      <alignment horizontal="center" vertical="center"/>
    </xf>
    <xf numFmtId="49" fontId="15" fillId="0" borderId="41" xfId="0" applyNumberFormat="1" applyFont="1" applyBorder="1" applyAlignment="1">
      <alignment horizontal="center" vertical="center"/>
    </xf>
    <xf numFmtId="165" fontId="15" fillId="0" borderId="41" xfId="0" applyNumberFormat="1" applyFont="1" applyBorder="1" applyAlignment="1">
      <alignment horizontal="center" vertical="center"/>
    </xf>
    <xf numFmtId="165" fontId="15" fillId="0" borderId="17" xfId="0" applyNumberFormat="1" applyFont="1" applyBorder="1" applyAlignment="1">
      <alignment horizontal="center" vertical="center"/>
    </xf>
    <xf numFmtId="165" fontId="13" fillId="4" borderId="24" xfId="0" applyNumberFormat="1" applyFont="1" applyFill="1" applyBorder="1" applyAlignment="1">
      <alignment horizontal="center" vertical="center"/>
    </xf>
    <xf numFmtId="0" fontId="15" fillId="0" borderId="12" xfId="0" applyFont="1" applyBorder="1" applyAlignment="1">
      <alignment horizontal="left" vertical="center" wrapText="1"/>
    </xf>
    <xf numFmtId="165" fontId="13" fillId="27" borderId="63" xfId="0" applyNumberFormat="1" applyFont="1" applyFill="1" applyBorder="1" applyAlignment="1">
      <alignment horizontal="center" vertical="center"/>
    </xf>
    <xf numFmtId="165" fontId="13" fillId="27" borderId="29" xfId="0" applyNumberFormat="1" applyFont="1" applyFill="1" applyBorder="1" applyAlignment="1">
      <alignment horizontal="center" vertical="center"/>
    </xf>
    <xf numFmtId="165" fontId="13" fillId="27" borderId="58" xfId="0" applyNumberFormat="1" applyFont="1" applyFill="1" applyBorder="1" applyAlignment="1">
      <alignment horizontal="center" vertical="center"/>
    </xf>
    <xf numFmtId="165" fontId="13" fillId="27" borderId="28" xfId="0" applyNumberFormat="1" applyFont="1" applyFill="1" applyBorder="1" applyAlignment="1">
      <alignment horizontal="center" vertical="center"/>
    </xf>
    <xf numFmtId="0" fontId="15" fillId="0" borderId="6" xfId="0" applyFont="1" applyBorder="1" applyAlignment="1">
      <alignment vertical="center" wrapText="1"/>
    </xf>
    <xf numFmtId="0" fontId="15" fillId="0" borderId="0" xfId="0" applyFont="1" applyAlignment="1">
      <alignment wrapText="1"/>
    </xf>
    <xf numFmtId="0" fontId="15" fillId="0" borderId="12" xfId="0" applyFont="1" applyBorder="1" applyAlignment="1">
      <alignment horizontal="center" vertical="center"/>
    </xf>
    <xf numFmtId="165" fontId="15" fillId="26" borderId="7" xfId="0" applyNumberFormat="1" applyFont="1" applyFill="1" applyBorder="1" applyAlignment="1">
      <alignment horizontal="center" vertical="center"/>
    </xf>
    <xf numFmtId="165" fontId="15" fillId="26" borderId="8" xfId="0" applyNumberFormat="1" applyFont="1" applyFill="1" applyBorder="1" applyAlignment="1">
      <alignment horizontal="center" vertical="center"/>
    </xf>
    <xf numFmtId="165" fontId="15" fillId="26" borderId="9" xfId="0" applyNumberFormat="1" applyFont="1" applyFill="1" applyBorder="1" applyAlignment="1">
      <alignment horizontal="center" vertical="center"/>
    </xf>
    <xf numFmtId="0" fontId="18" fillId="0" borderId="0" xfId="0" applyFont="1" applyBorder="1" applyAlignment="1">
      <alignment horizontal="left" vertical="top" wrapText="1"/>
    </xf>
    <xf numFmtId="0" fontId="18" fillId="0" borderId="0" xfId="0" applyFont="1" applyBorder="1" applyAlignment="1">
      <alignment horizontal="left" vertical="top"/>
    </xf>
    <xf numFmtId="0" fontId="14" fillId="0" borderId="0" xfId="31" applyFont="1" applyAlignment="1">
      <alignment horizontal="center" wrapText="1"/>
    </xf>
    <xf numFmtId="167" fontId="14" fillId="30" borderId="33" xfId="0" applyNumberFormat="1" applyFont="1" applyFill="1" applyBorder="1" applyAlignment="1">
      <alignment horizontal="center" vertical="center" wrapText="1"/>
    </xf>
    <xf numFmtId="167" fontId="14" fillId="30" borderId="34" xfId="0" applyNumberFormat="1" applyFont="1" applyFill="1" applyBorder="1" applyAlignment="1">
      <alignment horizontal="center" vertical="center" wrapText="1"/>
    </xf>
    <xf numFmtId="167" fontId="14" fillId="30" borderId="50" xfId="0" applyNumberFormat="1" applyFont="1" applyFill="1" applyBorder="1" applyAlignment="1">
      <alignment horizontal="center" vertical="center" wrapText="1"/>
    </xf>
    <xf numFmtId="167" fontId="14" fillId="30" borderId="51" xfId="0" applyNumberFormat="1" applyFont="1" applyFill="1" applyBorder="1" applyAlignment="1">
      <alignment horizontal="center" vertical="center" wrapText="1"/>
    </xf>
    <xf numFmtId="167" fontId="14" fillId="29" borderId="33" xfId="0" applyNumberFormat="1" applyFont="1" applyFill="1" applyBorder="1" applyAlignment="1">
      <alignment horizontal="center" vertical="center" wrapText="1"/>
    </xf>
    <xf numFmtId="167" fontId="14" fillId="29" borderId="34" xfId="0" applyNumberFormat="1" applyFont="1" applyFill="1" applyBorder="1" applyAlignment="1">
      <alignment horizontal="center" vertical="center" wrapText="1"/>
    </xf>
    <xf numFmtId="167" fontId="14" fillId="0" borderId="33" xfId="0" applyNumberFormat="1" applyFont="1" applyFill="1" applyBorder="1" applyAlignment="1">
      <alignment horizontal="center" vertical="center" wrapText="1"/>
    </xf>
    <xf numFmtId="167" fontId="14" fillId="0" borderId="34" xfId="0" applyNumberFormat="1" applyFont="1" applyFill="1" applyBorder="1" applyAlignment="1">
      <alignment horizontal="center" vertical="center" wrapText="1"/>
    </xf>
    <xf numFmtId="167" fontId="12" fillId="0" borderId="33" xfId="0" applyNumberFormat="1" applyFont="1" applyFill="1" applyBorder="1" applyAlignment="1">
      <alignment horizontal="center" vertical="center" wrapText="1"/>
    </xf>
    <xf numFmtId="167" fontId="12" fillId="0" borderId="34" xfId="0" applyNumberFormat="1" applyFont="1" applyFill="1" applyBorder="1" applyAlignment="1">
      <alignment horizontal="center" vertical="center" wrapText="1"/>
    </xf>
    <xf numFmtId="49" fontId="15" fillId="0" borderId="40" xfId="0" applyNumberFormat="1" applyFont="1" applyFill="1" applyBorder="1" applyAlignment="1">
      <alignment horizontal="center" vertical="center"/>
    </xf>
    <xf numFmtId="49" fontId="15" fillId="0" borderId="44" xfId="0" applyNumberFormat="1" applyFont="1" applyFill="1" applyBorder="1" applyAlignment="1">
      <alignment horizontal="center" vertical="center"/>
    </xf>
    <xf numFmtId="49" fontId="15" fillId="0" borderId="47" xfId="0" applyNumberFormat="1" applyFont="1" applyFill="1" applyBorder="1" applyAlignment="1">
      <alignment horizontal="center" vertical="center"/>
    </xf>
    <xf numFmtId="49" fontId="15" fillId="0" borderId="5" xfId="0" applyNumberFormat="1" applyFont="1" applyFill="1" applyBorder="1" applyAlignment="1">
      <alignment horizontal="center" vertical="center"/>
    </xf>
    <xf numFmtId="49" fontId="15" fillId="0" borderId="43" xfId="0" applyNumberFormat="1" applyFont="1" applyFill="1" applyBorder="1" applyAlignment="1">
      <alignment horizontal="center" vertical="center"/>
    </xf>
    <xf numFmtId="49" fontId="15" fillId="0" borderId="46" xfId="0" applyNumberFormat="1" applyFont="1" applyFill="1" applyBorder="1" applyAlignment="1">
      <alignment horizontal="center" vertical="center"/>
    </xf>
    <xf numFmtId="49" fontId="15" fillId="0" borderId="39" xfId="0" applyNumberFormat="1" applyFont="1" applyFill="1" applyBorder="1" applyAlignment="1">
      <alignment horizontal="center" vertical="center"/>
    </xf>
    <xf numFmtId="49" fontId="15" fillId="0" borderId="42" xfId="0" applyNumberFormat="1" applyFont="1" applyFill="1" applyBorder="1" applyAlignment="1">
      <alignment horizontal="center" vertical="center"/>
    </xf>
    <xf numFmtId="49" fontId="15" fillId="0" borderId="45" xfId="0" applyNumberFormat="1" applyFont="1" applyFill="1" applyBorder="1" applyAlignment="1">
      <alignment horizontal="center" vertical="center"/>
    </xf>
    <xf numFmtId="165" fontId="15" fillId="0" borderId="41" xfId="0" applyNumberFormat="1" applyFont="1" applyFill="1" applyBorder="1" applyAlignment="1">
      <alignment horizontal="center" vertical="center"/>
    </xf>
    <xf numFmtId="165" fontId="15" fillId="0" borderId="17" xfId="0" applyNumberFormat="1" applyFont="1" applyFill="1" applyBorder="1" applyAlignment="1">
      <alignment horizontal="center" vertical="center"/>
    </xf>
    <xf numFmtId="165" fontId="15" fillId="0" borderId="36" xfId="0" applyNumberFormat="1" applyFont="1" applyFill="1" applyBorder="1" applyAlignment="1">
      <alignment horizontal="center" vertical="center"/>
    </xf>
    <xf numFmtId="167" fontId="12" fillId="0" borderId="33" xfId="0" applyNumberFormat="1" applyFont="1" applyBorder="1" applyAlignment="1">
      <alignment horizontal="center" vertical="center" wrapText="1"/>
    </xf>
    <xf numFmtId="167" fontId="12" fillId="0" borderId="34" xfId="0" applyNumberFormat="1" applyFont="1" applyBorder="1" applyAlignment="1">
      <alignment horizontal="center" vertical="center" wrapText="1"/>
    </xf>
    <xf numFmtId="166" fontId="14" fillId="26" borderId="29" xfId="0" applyNumberFormat="1" applyFont="1" applyFill="1" applyBorder="1" applyAlignment="1">
      <alignment horizontal="center" vertical="center" wrapText="1"/>
    </xf>
    <xf numFmtId="166" fontId="14" fillId="26" borderId="33" xfId="0" applyNumberFormat="1" applyFont="1" applyFill="1" applyBorder="1" applyAlignment="1">
      <alignment horizontal="center" vertical="center" wrapText="1"/>
    </xf>
    <xf numFmtId="0" fontId="17" fillId="0" borderId="0" xfId="0" applyFont="1" applyBorder="1" applyAlignment="1">
      <alignment horizontal="left" vertical="top" wrapText="1"/>
    </xf>
    <xf numFmtId="0" fontId="15" fillId="0" borderId="28" xfId="0" applyFont="1" applyBorder="1" applyAlignment="1">
      <alignment horizontal="center" vertical="center" textRotation="90" wrapText="1"/>
    </xf>
    <xf numFmtId="0" fontId="15" fillId="0" borderId="45" xfId="0" applyFont="1" applyBorder="1" applyAlignment="1">
      <alignment horizontal="center" vertical="center" textRotation="90" wrapText="1"/>
    </xf>
    <xf numFmtId="0" fontId="15" fillId="0" borderId="32" xfId="0" applyFont="1" applyBorder="1" applyAlignment="1">
      <alignment horizontal="center" vertical="center" textRotation="90" wrapText="1"/>
    </xf>
    <xf numFmtId="0" fontId="15" fillId="0" borderId="39" xfId="0" applyFont="1" applyBorder="1" applyAlignment="1">
      <alignment horizontal="center" vertical="center" textRotation="90" wrapText="1"/>
    </xf>
    <xf numFmtId="0" fontId="15" fillId="0" borderId="29" xfId="0" applyFont="1" applyBorder="1" applyAlignment="1">
      <alignment horizontal="center" vertical="center" textRotation="90" wrapText="1"/>
    </xf>
    <xf numFmtId="0" fontId="15" fillId="0" borderId="46" xfId="0" applyFont="1" applyBorder="1" applyAlignment="1">
      <alignment horizontal="center" vertical="center" textRotation="90" wrapText="1"/>
    </xf>
    <xf numFmtId="0" fontId="15" fillId="0" borderId="33" xfId="0" applyFont="1" applyBorder="1" applyAlignment="1">
      <alignment horizontal="center" vertical="center" textRotation="90" wrapText="1"/>
    </xf>
    <xf numFmtId="0" fontId="15" fillId="0" borderId="5" xfId="0" applyFont="1" applyBorder="1" applyAlignment="1">
      <alignment horizontal="center" vertical="center" textRotation="90" wrapText="1"/>
    </xf>
    <xf numFmtId="0" fontId="15" fillId="0" borderId="74" xfId="0" applyFont="1" applyBorder="1" applyAlignment="1">
      <alignment horizontal="center" vertical="center" textRotation="90" wrapText="1"/>
    </xf>
    <xf numFmtId="0" fontId="15" fillId="0" borderId="54" xfId="0" applyFont="1" applyBorder="1" applyAlignment="1">
      <alignment horizontal="center" vertical="center" textRotation="90" wrapText="1"/>
    </xf>
    <xf numFmtId="0" fontId="15" fillId="0" borderId="52" xfId="0" applyFont="1" applyBorder="1" applyAlignment="1">
      <alignment horizontal="center" vertical="center" textRotation="90" wrapText="1"/>
    </xf>
    <xf numFmtId="0" fontId="15" fillId="0" borderId="76" xfId="0" applyFont="1" applyBorder="1" applyAlignment="1">
      <alignment horizontal="center" vertical="center" textRotation="90" wrapText="1"/>
    </xf>
    <xf numFmtId="0" fontId="15" fillId="0" borderId="10" xfId="0" applyFont="1" applyBorder="1" applyAlignment="1">
      <alignment horizontal="center" vertical="center" textRotation="90" wrapText="1"/>
    </xf>
    <xf numFmtId="0" fontId="15" fillId="0" borderId="17" xfId="0" applyFont="1" applyBorder="1" applyAlignment="1">
      <alignment horizontal="center" vertical="center" textRotation="90" wrapText="1"/>
    </xf>
    <xf numFmtId="0" fontId="15" fillId="0" borderId="10" xfId="29" applyFont="1" applyBorder="1" applyAlignment="1">
      <alignment horizontal="center" vertical="center" wrapText="1" shrinkToFit="1"/>
    </xf>
    <xf numFmtId="0" fontId="15" fillId="0" borderId="6" xfId="29" applyFont="1" applyBorder="1" applyAlignment="1">
      <alignment horizontal="center" vertical="center" wrapText="1" shrinkToFit="1"/>
    </xf>
    <xf numFmtId="2" fontId="15" fillId="0" borderId="10" xfId="29" applyNumberFormat="1" applyFont="1" applyBorder="1" applyAlignment="1">
      <alignment horizontal="center" vertical="center" shrinkToFit="1"/>
    </xf>
    <xf numFmtId="2" fontId="15" fillId="0" borderId="17" xfId="29" applyNumberFormat="1" applyFont="1" applyBorder="1" applyAlignment="1">
      <alignment horizontal="center" vertical="center" shrinkToFit="1"/>
    </xf>
    <xf numFmtId="2" fontId="15" fillId="0" borderId="6" xfId="29" applyNumberFormat="1" applyFont="1" applyBorder="1" applyAlignment="1">
      <alignment horizontal="center" vertical="center" shrinkToFit="1"/>
    </xf>
    <xf numFmtId="0" fontId="15" fillId="0" borderId="29" xfId="0" applyFont="1" applyBorder="1" applyAlignment="1">
      <alignment horizontal="center" vertical="center" wrapText="1"/>
    </xf>
    <xf numFmtId="0" fontId="15" fillId="0" borderId="46" xfId="0" applyFont="1" applyBorder="1" applyAlignment="1">
      <alignment horizontal="center" vertical="center" wrapText="1"/>
    </xf>
    <xf numFmtId="0" fontId="15" fillId="0" borderId="33"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41" xfId="0" applyFont="1" applyBorder="1" applyAlignment="1">
      <alignment horizontal="left" vertical="center" wrapText="1"/>
    </xf>
    <xf numFmtId="0" fontId="15" fillId="0" borderId="36" xfId="0" applyFont="1" applyBorder="1" applyAlignment="1">
      <alignment horizontal="left" vertical="center" wrapText="1"/>
    </xf>
    <xf numFmtId="0" fontId="15" fillId="0" borderId="41" xfId="0" applyFont="1" applyBorder="1" applyAlignment="1">
      <alignment horizontal="center" vertical="center"/>
    </xf>
    <xf numFmtId="0" fontId="15" fillId="0" borderId="36" xfId="0" applyFont="1" applyBorder="1" applyAlignment="1">
      <alignment horizontal="center" vertical="center"/>
    </xf>
    <xf numFmtId="0" fontId="15" fillId="0" borderId="12" xfId="0" applyFont="1" applyBorder="1" applyAlignment="1">
      <alignment horizontal="center" vertical="center"/>
    </xf>
    <xf numFmtId="0" fontId="15" fillId="0" borderId="33" xfId="0" applyFont="1" applyBorder="1" applyAlignment="1">
      <alignment horizontal="center" vertical="center"/>
    </xf>
    <xf numFmtId="0" fontId="10" fillId="0" borderId="0" xfId="0" applyFont="1" applyBorder="1" applyAlignment="1">
      <alignment horizontal="center" vertical="top"/>
    </xf>
    <xf numFmtId="165" fontId="13" fillId="8" borderId="18" xfId="0" applyNumberFormat="1" applyFont="1" applyFill="1" applyBorder="1" applyAlignment="1">
      <alignment horizontal="right" vertical="center"/>
    </xf>
    <xf numFmtId="165" fontId="13" fillId="8" borderId="14" xfId="0" applyNumberFormat="1" applyFont="1" applyFill="1" applyBorder="1" applyAlignment="1">
      <alignment horizontal="right" vertical="center"/>
    </xf>
    <xf numFmtId="165" fontId="13" fillId="8" borderId="66" xfId="0" applyNumberFormat="1" applyFont="1" applyFill="1" applyBorder="1" applyAlignment="1">
      <alignment horizontal="right" vertical="center"/>
    </xf>
    <xf numFmtId="49" fontId="13" fillId="24" borderId="20" xfId="0" applyNumberFormat="1" applyFont="1" applyFill="1" applyBorder="1" applyAlignment="1">
      <alignment horizontal="right" vertical="center"/>
    </xf>
    <xf numFmtId="49" fontId="13" fillId="24" borderId="8" xfId="0" applyNumberFormat="1" applyFont="1" applyFill="1" applyBorder="1" applyAlignment="1">
      <alignment horizontal="right" vertical="center"/>
    </xf>
    <xf numFmtId="49" fontId="13" fillId="24" borderId="72" xfId="0" applyNumberFormat="1" applyFont="1" applyFill="1" applyBorder="1" applyAlignment="1">
      <alignment horizontal="right" vertical="center"/>
    </xf>
    <xf numFmtId="0" fontId="15" fillId="0" borderId="16" xfId="29" applyFont="1" applyBorder="1" applyAlignment="1">
      <alignment horizontal="center" vertical="center" shrinkToFit="1"/>
    </xf>
    <xf numFmtId="0" fontId="15" fillId="0" borderId="22" xfId="29" applyFont="1" applyBorder="1" applyAlignment="1">
      <alignment horizontal="center" vertical="center" shrinkToFit="1"/>
    </xf>
    <xf numFmtId="165" fontId="13" fillId="24" borderId="25" xfId="0" applyNumberFormat="1" applyFont="1" applyFill="1" applyBorder="1" applyAlignment="1">
      <alignment horizontal="center" vertical="center"/>
    </xf>
    <xf numFmtId="165" fontId="13" fillId="24" borderId="21" xfId="0" applyNumberFormat="1" applyFont="1" applyFill="1" applyBorder="1" applyAlignment="1">
      <alignment horizontal="center" vertical="center"/>
    </xf>
    <xf numFmtId="165" fontId="13" fillId="24" borderId="62" xfId="0" applyNumberFormat="1" applyFont="1" applyFill="1" applyBorder="1" applyAlignment="1">
      <alignment horizontal="center" vertical="center"/>
    </xf>
    <xf numFmtId="0" fontId="13" fillId="8" borderId="26" xfId="0" applyFont="1" applyFill="1" applyBorder="1" applyAlignment="1">
      <alignment horizontal="left" vertical="center"/>
    </xf>
    <xf numFmtId="0" fontId="13" fillId="8" borderId="16" xfId="0" applyFont="1" applyFill="1" applyBorder="1" applyAlignment="1">
      <alignment horizontal="left" vertical="center"/>
    </xf>
    <xf numFmtId="0" fontId="13" fillId="8" borderId="22" xfId="0" applyFont="1" applyFill="1" applyBorder="1" applyAlignment="1">
      <alignment horizontal="left" vertical="center"/>
    </xf>
    <xf numFmtId="0" fontId="11" fillId="0" borderId="0" xfId="0" applyFont="1" applyBorder="1" applyAlignment="1">
      <alignment horizontal="center" vertical="top" wrapText="1"/>
    </xf>
    <xf numFmtId="49" fontId="15" fillId="26" borderId="77" xfId="0" applyNumberFormat="1" applyFont="1" applyFill="1" applyBorder="1" applyAlignment="1">
      <alignment horizontal="left" vertical="center" wrapText="1"/>
    </xf>
    <xf numFmtId="49" fontId="15" fillId="26" borderId="43" xfId="0" applyNumberFormat="1" applyFont="1" applyFill="1" applyBorder="1" applyAlignment="1">
      <alignment horizontal="left" vertical="center" wrapText="1"/>
    </xf>
    <xf numFmtId="49" fontId="13" fillId="26" borderId="78" xfId="0" applyNumberFormat="1" applyFont="1" applyFill="1" applyBorder="1" applyAlignment="1">
      <alignment horizontal="center" vertical="center"/>
    </xf>
    <xf numFmtId="49" fontId="13" fillId="26" borderId="42" xfId="0" applyNumberFormat="1" applyFont="1" applyFill="1" applyBorder="1" applyAlignment="1">
      <alignment horizontal="center" vertical="center"/>
    </xf>
    <xf numFmtId="165" fontId="15" fillId="0" borderId="39" xfId="0" applyNumberFormat="1" applyFont="1" applyFill="1" applyBorder="1" applyAlignment="1">
      <alignment horizontal="center" vertical="center"/>
    </xf>
    <xf numFmtId="165" fontId="15" fillId="0" borderId="45" xfId="0" applyNumberFormat="1" applyFont="1" applyFill="1" applyBorder="1" applyAlignment="1">
      <alignment horizontal="center" vertical="center"/>
    </xf>
    <xf numFmtId="49" fontId="13" fillId="4" borderId="10" xfId="0" applyNumberFormat="1" applyFont="1" applyFill="1" applyBorder="1" applyAlignment="1">
      <alignment horizontal="center" vertical="center"/>
    </xf>
    <xf numFmtId="49" fontId="13" fillId="4" borderId="17" xfId="0" applyNumberFormat="1" applyFont="1" applyFill="1" applyBorder="1" applyAlignment="1">
      <alignment horizontal="center" vertical="center"/>
    </xf>
    <xf numFmtId="49" fontId="13" fillId="8" borderId="10" xfId="0" applyNumberFormat="1" applyFont="1" applyFill="1" applyBorder="1" applyAlignment="1">
      <alignment horizontal="center" vertical="center"/>
    </xf>
    <xf numFmtId="49" fontId="13" fillId="8" borderId="17" xfId="0" applyNumberFormat="1" applyFont="1" applyFill="1" applyBorder="1" applyAlignment="1">
      <alignment horizontal="center" vertical="center"/>
    </xf>
    <xf numFmtId="0" fontId="15" fillId="0" borderId="23" xfId="0" applyFont="1" applyBorder="1" applyAlignment="1">
      <alignment horizontal="center" vertical="center" wrapText="1"/>
    </xf>
    <xf numFmtId="0" fontId="15" fillId="0" borderId="26" xfId="0" applyFont="1" applyBorder="1" applyAlignment="1">
      <alignment horizontal="center" vertical="center" wrapText="1"/>
    </xf>
    <xf numFmtId="0" fontId="15" fillId="0" borderId="55" xfId="0" applyFont="1" applyBorder="1" applyAlignment="1">
      <alignment horizontal="center" vertical="center" wrapText="1"/>
    </xf>
    <xf numFmtId="0" fontId="15" fillId="0" borderId="75" xfId="0" applyFont="1" applyBorder="1" applyAlignment="1">
      <alignment horizontal="center" vertical="center" wrapText="1"/>
    </xf>
    <xf numFmtId="0" fontId="15" fillId="0" borderId="76" xfId="0" applyFont="1" applyFill="1" applyBorder="1" applyAlignment="1">
      <alignment horizontal="center" vertical="center" textRotation="90" wrapText="1"/>
    </xf>
    <xf numFmtId="0" fontId="15" fillId="0" borderId="72" xfId="0" applyFont="1" applyFill="1" applyBorder="1" applyAlignment="1">
      <alignment horizontal="center" vertical="center" textRotation="90" wrapText="1"/>
    </xf>
    <xf numFmtId="0" fontId="13" fillId="4" borderId="26" xfId="0" applyFont="1" applyFill="1" applyBorder="1" applyAlignment="1">
      <alignment horizontal="left" vertical="center" wrapText="1"/>
    </xf>
    <xf numFmtId="0" fontId="13" fillId="4" borderId="67" xfId="0" applyFont="1" applyFill="1" applyBorder="1" applyAlignment="1">
      <alignment horizontal="left" vertical="center" wrapText="1"/>
    </xf>
    <xf numFmtId="0" fontId="15" fillId="0" borderId="67" xfId="0" applyFont="1" applyBorder="1" applyAlignment="1">
      <alignment horizontal="center" vertical="center" textRotation="90" wrapText="1"/>
    </xf>
    <xf numFmtId="0" fontId="15" fillId="0" borderId="61" xfId="0" applyFont="1" applyBorder="1" applyAlignment="1">
      <alignment horizontal="center" vertical="center" textRotation="90" wrapText="1"/>
    </xf>
    <xf numFmtId="0" fontId="15" fillId="0" borderId="34" xfId="0" applyFont="1" applyFill="1" applyBorder="1" applyAlignment="1">
      <alignment horizontal="center" vertical="center" textRotation="90" wrapText="1"/>
    </xf>
    <xf numFmtId="0" fontId="15" fillId="0" borderId="40" xfId="0" applyFont="1" applyFill="1" applyBorder="1" applyAlignment="1">
      <alignment horizontal="center" vertical="center" textRotation="90" wrapText="1"/>
    </xf>
    <xf numFmtId="0" fontId="15" fillId="0" borderId="24" xfId="29" applyFont="1" applyBorder="1" applyAlignment="1">
      <alignment horizontal="center" vertical="center" shrinkToFit="1"/>
    </xf>
    <xf numFmtId="0" fontId="15" fillId="0" borderId="17" xfId="29" applyFont="1" applyBorder="1" applyAlignment="1">
      <alignment horizontal="center" vertical="center" wrapText="1" shrinkToFit="1"/>
    </xf>
    <xf numFmtId="0" fontId="21" fillId="24" borderId="24" xfId="0" applyFont="1" applyFill="1" applyBorder="1" applyAlignment="1">
      <alignment horizontal="left" vertical="center" wrapText="1"/>
    </xf>
    <xf numFmtId="0" fontId="21" fillId="24" borderId="16" xfId="0" applyFont="1" applyFill="1" applyBorder="1" applyAlignment="1">
      <alignment horizontal="left" vertical="center" wrapText="1"/>
    </xf>
    <xf numFmtId="0" fontId="21" fillId="24" borderId="22" xfId="0" applyFont="1" applyFill="1" applyBorder="1" applyAlignment="1">
      <alignment horizontal="left" vertical="center" wrapText="1"/>
    </xf>
    <xf numFmtId="0" fontId="15" fillId="0" borderId="67" xfId="0" applyFont="1" applyBorder="1" applyAlignment="1">
      <alignment horizontal="center" vertical="center" wrapText="1"/>
    </xf>
    <xf numFmtId="0" fontId="15" fillId="0" borderId="60" xfId="0" applyFont="1" applyBorder="1" applyAlignment="1">
      <alignment horizontal="center" vertical="center" wrapText="1"/>
    </xf>
    <xf numFmtId="0" fontId="12" fillId="0" borderId="0" xfId="35" applyFont="1" applyAlignment="1">
      <alignment horizontal="left" vertical="top" wrapText="1"/>
    </xf>
    <xf numFmtId="167" fontId="14" fillId="30" borderId="49" xfId="31" applyNumberFormat="1" applyFont="1" applyFill="1" applyBorder="1" applyAlignment="1">
      <alignment horizontal="left" vertical="center" wrapText="1"/>
    </xf>
    <xf numFmtId="167" fontId="14" fillId="30" borderId="50" xfId="31" applyNumberFormat="1" applyFont="1" applyFill="1" applyBorder="1" applyAlignment="1">
      <alignment horizontal="left" vertical="center" wrapText="1"/>
    </xf>
    <xf numFmtId="167" fontId="14" fillId="30" borderId="32" xfId="31" applyNumberFormat="1" applyFont="1" applyFill="1" applyBorder="1" applyAlignment="1">
      <alignment horizontal="left" vertical="center" wrapText="1"/>
    </xf>
    <xf numFmtId="167" fontId="14" fillId="30" borderId="33" xfId="31" applyNumberFormat="1" applyFont="1" applyFill="1" applyBorder="1" applyAlignment="1">
      <alignment horizontal="left" vertical="center" wrapText="1"/>
    </xf>
    <xf numFmtId="167" fontId="14" fillId="0" borderId="32" xfId="31" applyNumberFormat="1" applyFont="1" applyBorder="1" applyAlignment="1">
      <alignment horizontal="left" vertical="center" wrapText="1"/>
    </xf>
    <xf numFmtId="167" fontId="14" fillId="0" borderId="33" xfId="31" applyNumberFormat="1" applyFont="1" applyBorder="1" applyAlignment="1">
      <alignment horizontal="left" vertical="center" wrapText="1"/>
    </xf>
    <xf numFmtId="167" fontId="12" fillId="0" borderId="32" xfId="31" applyNumberFormat="1" applyFont="1" applyBorder="1" applyAlignment="1">
      <alignment horizontal="left" vertical="top" wrapText="1"/>
    </xf>
    <xf numFmtId="167" fontId="12" fillId="0" borderId="33" xfId="31" applyNumberFormat="1" applyFont="1" applyBorder="1" applyAlignment="1">
      <alignment horizontal="left" vertical="top" wrapText="1"/>
    </xf>
    <xf numFmtId="167" fontId="14" fillId="29" borderId="32" xfId="31" applyNumberFormat="1" applyFont="1" applyFill="1" applyBorder="1" applyAlignment="1">
      <alignment horizontal="left" vertical="center" wrapText="1"/>
    </xf>
    <xf numFmtId="167" fontId="14" fillId="29" borderId="33" xfId="31" applyNumberFormat="1" applyFont="1" applyFill="1" applyBorder="1" applyAlignment="1">
      <alignment horizontal="left" vertical="center" wrapText="1"/>
    </xf>
    <xf numFmtId="167" fontId="12" fillId="0" borderId="32" xfId="31" applyNumberFormat="1" applyFont="1" applyBorder="1" applyAlignment="1">
      <alignment horizontal="left" vertical="center" wrapText="1"/>
    </xf>
    <xf numFmtId="167" fontId="12" fillId="0" borderId="33" xfId="31" applyNumberFormat="1" applyFont="1" applyBorder="1" applyAlignment="1">
      <alignment horizontal="left" vertical="center" wrapText="1"/>
    </xf>
    <xf numFmtId="167" fontId="14" fillId="31" borderId="28" xfId="31" applyNumberFormat="1" applyFont="1" applyFill="1" applyBorder="1" applyAlignment="1">
      <alignment horizontal="center" vertical="center" wrapText="1"/>
    </xf>
    <xf numFmtId="167" fontId="14" fillId="31" borderId="29" xfId="31" applyNumberFormat="1" applyFont="1" applyFill="1" applyBorder="1" applyAlignment="1">
      <alignment horizontal="center" vertical="center" wrapText="1"/>
    </xf>
    <xf numFmtId="167" fontId="14" fillId="31" borderId="32" xfId="31" applyNumberFormat="1" applyFont="1" applyFill="1" applyBorder="1" applyAlignment="1">
      <alignment horizontal="center" vertical="center" wrapText="1"/>
    </xf>
    <xf numFmtId="167" fontId="14" fillId="31" borderId="33" xfId="31" applyNumberFormat="1" applyFont="1" applyFill="1" applyBorder="1" applyAlignment="1">
      <alignment horizontal="center" vertical="center" wrapText="1"/>
    </xf>
    <xf numFmtId="4" fontId="12" fillId="0" borderId="0" xfId="31" applyNumberFormat="1" applyFont="1" applyAlignment="1">
      <alignment horizontal="left"/>
    </xf>
    <xf numFmtId="49" fontId="13" fillId="26" borderId="64" xfId="0" applyNumberFormat="1" applyFont="1" applyFill="1" applyBorder="1" applyAlignment="1">
      <alignment horizontal="center" vertical="center"/>
    </xf>
    <xf numFmtId="0" fontId="15" fillId="26" borderId="43" xfId="0" applyFont="1" applyFill="1" applyBorder="1" applyAlignment="1">
      <alignment horizontal="left" vertical="center" wrapText="1"/>
    </xf>
    <xf numFmtId="49" fontId="15" fillId="26" borderId="43" xfId="0" applyNumberFormat="1" applyFont="1" applyFill="1" applyBorder="1" applyAlignment="1">
      <alignment horizontal="center" vertical="center" wrapText="1"/>
    </xf>
    <xf numFmtId="49" fontId="15" fillId="26" borderId="43" xfId="0" applyNumberFormat="1" applyFont="1" applyFill="1" applyBorder="1" applyAlignment="1">
      <alignment horizontal="center" vertical="center"/>
    </xf>
    <xf numFmtId="49" fontId="15" fillId="26" borderId="73" xfId="0" applyNumberFormat="1" applyFont="1" applyFill="1" applyBorder="1" applyAlignment="1">
      <alignment horizontal="center" vertical="center"/>
    </xf>
    <xf numFmtId="49" fontId="15" fillId="26" borderId="44" xfId="0" applyNumberFormat="1" applyFont="1" applyFill="1" applyBorder="1" applyAlignment="1">
      <alignment horizontal="center" vertical="center"/>
    </xf>
    <xf numFmtId="49" fontId="13" fillId="4" borderId="11" xfId="0" applyNumberFormat="1" applyFont="1" applyFill="1" applyBorder="1" applyAlignment="1">
      <alignment horizontal="center" vertical="center"/>
    </xf>
    <xf numFmtId="49" fontId="13" fillId="4" borderId="27" xfId="0" applyNumberFormat="1" applyFont="1" applyFill="1" applyBorder="1" applyAlignment="1">
      <alignment horizontal="center" vertical="center"/>
    </xf>
    <xf numFmtId="49" fontId="13" fillId="26" borderId="28" xfId="0" applyNumberFormat="1" applyFont="1" applyFill="1" applyBorder="1" applyAlignment="1">
      <alignment horizontal="center" vertical="center"/>
    </xf>
    <xf numFmtId="49" fontId="13" fillId="26" borderId="32" xfId="0" applyNumberFormat="1" applyFont="1" applyFill="1" applyBorder="1" applyAlignment="1">
      <alignment horizontal="center" vertical="center"/>
    </xf>
    <xf numFmtId="0" fontId="15" fillId="0" borderId="29" xfId="0" applyNumberFormat="1" applyFont="1" applyBorder="1" applyAlignment="1">
      <alignment horizontal="center" vertical="center" textRotation="90" wrapText="1"/>
    </xf>
    <xf numFmtId="0" fontId="15" fillId="0" borderId="46" xfId="0" applyNumberFormat="1" applyFont="1" applyBorder="1" applyAlignment="1">
      <alignment horizontal="center" vertical="center" textRotation="90" wrapText="1"/>
    </xf>
    <xf numFmtId="0" fontId="15" fillId="0" borderId="33" xfId="0" applyNumberFormat="1" applyFont="1" applyBorder="1" applyAlignment="1">
      <alignment horizontal="center" vertical="center" textRotation="90" wrapText="1"/>
    </xf>
    <xf numFmtId="0" fontId="15" fillId="0" borderId="5" xfId="0" applyNumberFormat="1" applyFont="1" applyBorder="1" applyAlignment="1">
      <alignment horizontal="center" vertical="center" textRotation="90" wrapText="1"/>
    </xf>
    <xf numFmtId="49" fontId="15" fillId="26" borderId="29" xfId="0" applyNumberFormat="1" applyFont="1" applyFill="1" applyBorder="1" applyAlignment="1">
      <alignment horizontal="center" vertical="center"/>
    </xf>
    <xf numFmtId="49" fontId="15" fillId="26" borderId="33" xfId="0" applyNumberFormat="1" applyFont="1" applyFill="1" applyBorder="1" applyAlignment="1">
      <alignment horizontal="center" vertical="center"/>
    </xf>
    <xf numFmtId="0" fontId="15" fillId="26" borderId="29" xfId="0" applyFont="1" applyFill="1" applyBorder="1" applyAlignment="1">
      <alignment horizontal="left" vertical="center" wrapText="1"/>
    </xf>
    <xf numFmtId="0" fontId="15" fillId="26" borderId="33" xfId="0" applyFont="1" applyFill="1" applyBorder="1" applyAlignment="1">
      <alignment horizontal="left" vertical="center" wrapText="1"/>
    </xf>
    <xf numFmtId="49" fontId="15" fillId="26" borderId="40" xfId="0" applyNumberFormat="1" applyFont="1" applyFill="1" applyBorder="1" applyAlignment="1">
      <alignment horizontal="center" vertical="center"/>
    </xf>
    <xf numFmtId="49" fontId="15" fillId="26" borderId="47" xfId="0" applyNumberFormat="1" applyFont="1" applyFill="1" applyBorder="1" applyAlignment="1">
      <alignment horizontal="center" vertical="center"/>
    </xf>
    <xf numFmtId="49" fontId="13" fillId="8" borderId="11" xfId="0" applyNumberFormat="1" applyFont="1" applyFill="1" applyBorder="1" applyAlignment="1">
      <alignment horizontal="center" vertical="center"/>
    </xf>
    <xf numFmtId="49" fontId="13" fillId="8" borderId="27" xfId="0" applyNumberFormat="1" applyFont="1" applyFill="1" applyBorder="1" applyAlignment="1">
      <alignment horizontal="center" vertical="center"/>
    </xf>
    <xf numFmtId="0" fontId="15" fillId="26" borderId="5" xfId="0" applyFont="1" applyFill="1" applyBorder="1" applyAlignment="1">
      <alignment horizontal="left" vertical="center" wrapText="1"/>
    </xf>
    <xf numFmtId="0" fontId="15" fillId="26" borderId="46" xfId="0" applyFont="1" applyFill="1" applyBorder="1" applyAlignment="1">
      <alignment horizontal="left" vertical="center" wrapText="1"/>
    </xf>
    <xf numFmtId="49" fontId="15" fillId="26" borderId="74" xfId="0" applyNumberFormat="1" applyFont="1" applyFill="1" applyBorder="1" applyAlignment="1">
      <alignment horizontal="center" vertical="center"/>
    </xf>
    <xf numFmtId="49" fontId="15" fillId="26" borderId="52" xfId="0" applyNumberFormat="1" applyFont="1" applyFill="1" applyBorder="1" applyAlignment="1">
      <alignment horizontal="center" vertical="center"/>
    </xf>
    <xf numFmtId="49" fontId="15" fillId="26" borderId="29" xfId="0" applyNumberFormat="1" applyFont="1" applyFill="1" applyBorder="1" applyAlignment="1">
      <alignment horizontal="center" vertical="center" wrapText="1"/>
    </xf>
    <xf numFmtId="49" fontId="15" fillId="26" borderId="33" xfId="0" applyNumberFormat="1" applyFont="1" applyFill="1" applyBorder="1" applyAlignment="1">
      <alignment horizontal="center" vertical="center" wrapText="1"/>
    </xf>
    <xf numFmtId="49" fontId="13" fillId="4" borderId="48" xfId="0" applyNumberFormat="1" applyFont="1" applyFill="1" applyBorder="1" applyAlignment="1">
      <alignment horizontal="center" vertical="center"/>
    </xf>
    <xf numFmtId="0" fontId="15" fillId="0" borderId="12" xfId="0" applyFont="1" applyBorder="1" applyAlignment="1">
      <alignment horizontal="center" vertical="center" wrapText="1"/>
    </xf>
    <xf numFmtId="0" fontId="15" fillId="0" borderId="12" xfId="0" applyFont="1" applyBorder="1" applyAlignment="1">
      <alignment horizontal="left" vertical="center" wrapText="1"/>
    </xf>
    <xf numFmtId="49" fontId="15" fillId="0" borderId="40" xfId="0" applyNumberFormat="1" applyFont="1" applyBorder="1" applyAlignment="1">
      <alignment horizontal="center" vertical="center"/>
    </xf>
    <xf numFmtId="49" fontId="15" fillId="0" borderId="44" xfId="0" applyNumberFormat="1" applyFont="1" applyBorder="1" applyAlignment="1">
      <alignment horizontal="center" vertical="center"/>
    </xf>
    <xf numFmtId="49" fontId="15" fillId="0" borderId="47" xfId="0" applyNumberFormat="1" applyFont="1" applyBorder="1" applyAlignment="1">
      <alignment horizontal="center" vertical="center"/>
    </xf>
    <xf numFmtId="0" fontId="15" fillId="0" borderId="41" xfId="0" applyFont="1" applyBorder="1" applyAlignment="1">
      <alignment horizontal="center" vertical="center" wrapText="1"/>
    </xf>
    <xf numFmtId="0" fontId="15" fillId="0" borderId="36" xfId="0" applyFont="1" applyBorder="1" applyAlignment="1">
      <alignment horizontal="center" vertical="center" wrapText="1"/>
    </xf>
    <xf numFmtId="49" fontId="13" fillId="4" borderId="13" xfId="0" applyNumberFormat="1" applyFont="1" applyFill="1" applyBorder="1" applyAlignment="1">
      <alignment horizontal="right" vertical="center"/>
    </xf>
    <xf numFmtId="49" fontId="13" fillId="4" borderId="14" xfId="0" applyNumberFormat="1" applyFont="1" applyFill="1" applyBorder="1" applyAlignment="1">
      <alignment horizontal="right" vertical="center"/>
    </xf>
    <xf numFmtId="49" fontId="13" fillId="4" borderId="15" xfId="0" applyNumberFormat="1" applyFont="1" applyFill="1" applyBorder="1" applyAlignment="1">
      <alignment horizontal="right" vertical="center"/>
    </xf>
    <xf numFmtId="49" fontId="15" fillId="26" borderId="46" xfId="0" applyNumberFormat="1" applyFont="1" applyFill="1" applyBorder="1" applyAlignment="1">
      <alignment horizontal="center" vertical="center"/>
    </xf>
    <xf numFmtId="49" fontId="13" fillId="4" borderId="6" xfId="0" applyNumberFormat="1" applyFont="1" applyFill="1" applyBorder="1" applyAlignment="1">
      <alignment horizontal="center" vertical="center"/>
    </xf>
    <xf numFmtId="49" fontId="15" fillId="26" borderId="58" xfId="0" applyNumberFormat="1" applyFont="1" applyFill="1" applyBorder="1" applyAlignment="1">
      <alignment horizontal="center" vertical="center"/>
    </xf>
    <xf numFmtId="49" fontId="15" fillId="26" borderId="38" xfId="0" applyNumberFormat="1" applyFont="1" applyFill="1" applyBorder="1" applyAlignment="1">
      <alignment horizontal="center" vertical="center"/>
    </xf>
    <xf numFmtId="49" fontId="15" fillId="0" borderId="5" xfId="0" applyNumberFormat="1" applyFont="1" applyBorder="1" applyAlignment="1">
      <alignment horizontal="center" vertical="center" wrapText="1"/>
    </xf>
    <xf numFmtId="49" fontId="15" fillId="0" borderId="46" xfId="0" applyNumberFormat="1" applyFont="1" applyBorder="1" applyAlignment="1">
      <alignment horizontal="center" vertical="center" wrapText="1"/>
    </xf>
    <xf numFmtId="166" fontId="14" fillId="26" borderId="30" xfId="0" applyNumberFormat="1" applyFont="1" applyFill="1" applyBorder="1" applyAlignment="1">
      <alignment horizontal="center" vertical="center" wrapText="1"/>
    </xf>
    <xf numFmtId="166" fontId="14" fillId="26" borderId="34" xfId="0" applyNumberFormat="1" applyFont="1" applyFill="1" applyBorder="1" applyAlignment="1">
      <alignment horizontal="center" vertical="center" wrapText="1"/>
    </xf>
    <xf numFmtId="165" fontId="13" fillId="8" borderId="24" xfId="0" applyNumberFormat="1" applyFont="1" applyFill="1" applyBorder="1" applyAlignment="1">
      <alignment horizontal="center" vertical="center"/>
    </xf>
    <xf numFmtId="165" fontId="13" fillId="8" borderId="16" xfId="0" applyNumberFormat="1" applyFont="1" applyFill="1" applyBorder="1" applyAlignment="1">
      <alignment horizontal="center" vertical="center"/>
    </xf>
    <xf numFmtId="165" fontId="13" fillId="8" borderId="22" xfId="0" applyNumberFormat="1" applyFont="1" applyFill="1" applyBorder="1" applyAlignment="1">
      <alignment horizontal="center" vertical="center"/>
    </xf>
    <xf numFmtId="49" fontId="13" fillId="4" borderId="18" xfId="0" applyNumberFormat="1" applyFont="1" applyFill="1" applyBorder="1" applyAlignment="1">
      <alignment horizontal="right" vertical="center"/>
    </xf>
    <xf numFmtId="49" fontId="15" fillId="26" borderId="5" xfId="0" applyNumberFormat="1" applyFont="1" applyFill="1" applyBorder="1" applyAlignment="1">
      <alignment horizontal="center" vertical="center"/>
    </xf>
    <xf numFmtId="0" fontId="15" fillId="0" borderId="17" xfId="0" applyFont="1" applyBorder="1" applyAlignment="1">
      <alignment horizontal="center" vertical="center" wrapText="1"/>
    </xf>
    <xf numFmtId="0" fontId="15" fillId="0" borderId="17" xfId="0" applyFont="1" applyBorder="1" applyAlignment="1">
      <alignment horizontal="center" vertical="center"/>
    </xf>
    <xf numFmtId="165" fontId="13" fillId="4" borderId="65" xfId="0" applyNumberFormat="1" applyFont="1" applyFill="1" applyBorder="1" applyAlignment="1">
      <alignment horizontal="center" vertical="center"/>
    </xf>
    <xf numFmtId="165" fontId="13" fillId="4" borderId="0" xfId="0" applyNumberFormat="1" applyFont="1" applyFill="1" applyBorder="1" applyAlignment="1">
      <alignment horizontal="center" vertical="center"/>
    </xf>
    <xf numFmtId="165" fontId="13" fillId="4" borderId="61" xfId="0" applyNumberFormat="1" applyFont="1" applyFill="1" applyBorder="1" applyAlignment="1">
      <alignment horizontal="center" vertical="center"/>
    </xf>
    <xf numFmtId="49" fontId="15" fillId="0" borderId="63" xfId="0" applyNumberFormat="1" applyFont="1" applyFill="1" applyBorder="1" applyAlignment="1">
      <alignment horizontal="left" vertical="center" wrapText="1"/>
    </xf>
    <xf numFmtId="49" fontId="15" fillId="0" borderId="37" xfId="0" applyNumberFormat="1" applyFont="1" applyFill="1" applyBorder="1" applyAlignment="1">
      <alignment horizontal="left" vertical="center" wrapText="1"/>
    </xf>
    <xf numFmtId="165" fontId="13" fillId="8" borderId="24" xfId="0" applyNumberFormat="1" applyFont="1" applyFill="1" applyBorder="1" applyAlignment="1">
      <alignment horizontal="left" vertical="center"/>
    </xf>
    <xf numFmtId="165" fontId="13" fillId="8" borderId="16" xfId="0" applyNumberFormat="1" applyFont="1" applyFill="1" applyBorder="1" applyAlignment="1">
      <alignment horizontal="left" vertical="center"/>
    </xf>
    <xf numFmtId="165" fontId="13" fillId="8" borderId="22" xfId="0" applyNumberFormat="1" applyFont="1" applyFill="1" applyBorder="1" applyAlignment="1">
      <alignment horizontal="left" vertical="center"/>
    </xf>
    <xf numFmtId="49" fontId="13" fillId="4" borderId="24" xfId="0" applyNumberFormat="1" applyFont="1" applyFill="1" applyBorder="1" applyAlignment="1">
      <alignment horizontal="left" vertical="center" wrapText="1"/>
    </xf>
    <xf numFmtId="49" fontId="13" fillId="4" borderId="16" xfId="0" applyNumberFormat="1" applyFont="1" applyFill="1" applyBorder="1" applyAlignment="1">
      <alignment horizontal="left" vertical="center"/>
    </xf>
    <xf numFmtId="49" fontId="13" fillId="4" borderId="22" xfId="0" applyNumberFormat="1" applyFont="1" applyFill="1" applyBorder="1" applyAlignment="1">
      <alignment horizontal="left" vertical="center"/>
    </xf>
    <xf numFmtId="49" fontId="13" fillId="0" borderId="32" xfId="0" applyNumberFormat="1" applyFont="1" applyBorder="1" applyAlignment="1">
      <alignment horizontal="center" vertical="center"/>
    </xf>
    <xf numFmtId="49" fontId="13" fillId="8" borderId="48" xfId="0" applyNumberFormat="1" applyFont="1" applyFill="1" applyBorder="1" applyAlignment="1">
      <alignment horizontal="center" vertical="center"/>
    </xf>
    <xf numFmtId="49" fontId="15" fillId="26" borderId="5" xfId="0" applyNumberFormat="1" applyFont="1" applyFill="1" applyBorder="1" applyAlignment="1">
      <alignment horizontal="center" vertical="center" wrapText="1"/>
    </xf>
    <xf numFmtId="49" fontId="15" fillId="26" borderId="46" xfId="0" applyNumberFormat="1" applyFont="1" applyFill="1" applyBorder="1" applyAlignment="1">
      <alignment horizontal="center" vertical="center" wrapText="1"/>
    </xf>
    <xf numFmtId="49" fontId="13" fillId="8" borderId="6" xfId="0" applyNumberFormat="1" applyFont="1" applyFill="1" applyBorder="1" applyAlignment="1">
      <alignment horizontal="center" vertical="center"/>
    </xf>
    <xf numFmtId="49" fontId="15" fillId="0" borderId="5" xfId="0" applyNumberFormat="1" applyFont="1" applyBorder="1" applyAlignment="1">
      <alignment horizontal="center" vertical="center"/>
    </xf>
    <xf numFmtId="49" fontId="15" fillId="0" borderId="46" xfId="0" applyNumberFormat="1" applyFont="1" applyBorder="1" applyAlignment="1">
      <alignment horizontal="center" vertical="center"/>
    </xf>
    <xf numFmtId="49" fontId="15" fillId="0" borderId="43" xfId="0" applyNumberFormat="1" applyFont="1" applyBorder="1" applyAlignment="1">
      <alignment horizontal="center" vertical="center" wrapText="1"/>
    </xf>
    <xf numFmtId="165" fontId="13" fillId="4" borderId="26" xfId="0" applyNumberFormat="1" applyFont="1" applyFill="1" applyBorder="1" applyAlignment="1">
      <alignment horizontal="center" vertical="center"/>
    </xf>
    <xf numFmtId="165" fontId="13" fillId="4" borderId="67" xfId="0" applyNumberFormat="1" applyFont="1" applyFill="1" applyBorder="1" applyAlignment="1">
      <alignment horizontal="center" vertical="center"/>
    </xf>
    <xf numFmtId="49" fontId="15" fillId="0" borderId="56" xfId="0" applyNumberFormat="1" applyFont="1" applyFill="1" applyBorder="1" applyAlignment="1">
      <alignment horizontal="left" vertical="center"/>
    </xf>
    <xf numFmtId="49" fontId="15" fillId="26" borderId="34" xfId="0" applyNumberFormat="1" applyFont="1" applyFill="1" applyBorder="1" applyAlignment="1">
      <alignment horizontal="center" vertical="center"/>
    </xf>
    <xf numFmtId="49" fontId="15" fillId="26" borderId="51" xfId="0" applyNumberFormat="1" applyFont="1" applyFill="1" applyBorder="1" applyAlignment="1">
      <alignment horizontal="center" vertical="center"/>
    </xf>
    <xf numFmtId="49" fontId="13" fillId="26" borderId="49" xfId="0" applyNumberFormat="1" applyFont="1" applyFill="1" applyBorder="1" applyAlignment="1">
      <alignment horizontal="center" vertical="center"/>
    </xf>
    <xf numFmtId="49" fontId="13" fillId="26" borderId="20" xfId="0" applyNumberFormat="1" applyFont="1" applyFill="1" applyBorder="1" applyAlignment="1">
      <alignment horizontal="center" vertical="center"/>
    </xf>
    <xf numFmtId="49" fontId="15" fillId="26" borderId="46" xfId="0" applyNumberFormat="1" applyFont="1" applyFill="1" applyBorder="1" applyAlignment="1">
      <alignment horizontal="left" vertical="center" wrapText="1"/>
    </xf>
    <xf numFmtId="49" fontId="15" fillId="26" borderId="33" xfId="0" applyNumberFormat="1" applyFont="1" applyFill="1" applyBorder="1" applyAlignment="1">
      <alignment horizontal="left" vertical="center" wrapText="1"/>
    </xf>
    <xf numFmtId="49" fontId="15" fillId="0" borderId="17" xfId="0" applyNumberFormat="1" applyFont="1" applyFill="1" applyBorder="1" applyAlignment="1">
      <alignment horizontal="center" vertical="center"/>
    </xf>
    <xf numFmtId="49" fontId="15" fillId="0" borderId="6" xfId="0" applyNumberFormat="1" applyFont="1" applyFill="1" applyBorder="1" applyAlignment="1">
      <alignment horizontal="center" vertical="center"/>
    </xf>
    <xf numFmtId="165" fontId="13" fillId="4" borderId="16" xfId="0" applyNumberFormat="1" applyFont="1" applyFill="1" applyBorder="1" applyAlignment="1">
      <alignment horizontal="center" vertical="center"/>
    </xf>
    <xf numFmtId="165" fontId="13" fillId="4" borderId="22" xfId="0" applyNumberFormat="1" applyFont="1" applyFill="1" applyBorder="1" applyAlignment="1">
      <alignment horizontal="center" vertical="center"/>
    </xf>
    <xf numFmtId="49" fontId="13" fillId="4" borderId="24" xfId="0" applyNumberFormat="1" applyFont="1" applyFill="1" applyBorder="1" applyAlignment="1">
      <alignment horizontal="left" vertical="center"/>
    </xf>
    <xf numFmtId="49" fontId="15" fillId="26" borderId="50" xfId="0" applyNumberFormat="1" applyFont="1" applyFill="1" applyBorder="1" applyAlignment="1">
      <alignment horizontal="left" vertical="center"/>
    </xf>
    <xf numFmtId="165" fontId="15" fillId="0" borderId="69" xfId="0" applyNumberFormat="1" applyFont="1" applyFill="1" applyBorder="1" applyAlignment="1">
      <alignment horizontal="center" vertical="center"/>
    </xf>
    <xf numFmtId="165" fontId="15" fillId="0" borderId="70" xfId="0" applyNumberFormat="1" applyFont="1" applyFill="1" applyBorder="1" applyAlignment="1">
      <alignment horizontal="center" vertical="center"/>
    </xf>
    <xf numFmtId="165" fontId="15" fillId="0" borderId="6" xfId="0" applyNumberFormat="1" applyFont="1" applyFill="1" applyBorder="1" applyAlignment="1">
      <alignment horizontal="center" vertical="center"/>
    </xf>
    <xf numFmtId="49" fontId="13" fillId="26" borderId="53" xfId="0" applyNumberFormat="1" applyFont="1" applyFill="1" applyBorder="1" applyAlignment="1">
      <alignment horizontal="center" vertical="center"/>
    </xf>
    <xf numFmtId="49" fontId="13" fillId="26" borderId="38" xfId="0" applyNumberFormat="1" applyFont="1" applyFill="1" applyBorder="1" applyAlignment="1">
      <alignment horizontal="center" vertical="center"/>
    </xf>
    <xf numFmtId="49" fontId="15" fillId="26" borderId="29" xfId="0" applyNumberFormat="1" applyFont="1" applyFill="1" applyBorder="1" applyAlignment="1">
      <alignment horizontal="left" vertical="center" wrapText="1"/>
    </xf>
    <xf numFmtId="49" fontId="15" fillId="26" borderId="33" xfId="0" applyNumberFormat="1" applyFont="1" applyFill="1" applyBorder="1" applyAlignment="1">
      <alignment horizontal="left" vertical="center"/>
    </xf>
    <xf numFmtId="0" fontId="15" fillId="0" borderId="61" xfId="0" applyFont="1" applyBorder="1" applyAlignment="1">
      <alignment horizontal="left" vertical="center" wrapText="1"/>
    </xf>
    <xf numFmtId="49" fontId="15" fillId="0" borderId="65" xfId="0" applyNumberFormat="1" applyFont="1" applyFill="1" applyBorder="1" applyAlignment="1">
      <alignment horizontal="left" vertical="center" wrapText="1"/>
    </xf>
    <xf numFmtId="49" fontId="15" fillId="0" borderId="25" xfId="0" applyNumberFormat="1" applyFont="1" applyFill="1" applyBorder="1" applyAlignment="1">
      <alignment horizontal="left" vertical="center" wrapText="1"/>
    </xf>
    <xf numFmtId="49" fontId="15" fillId="26" borderId="57" xfId="0" applyNumberFormat="1" applyFont="1" applyFill="1" applyBorder="1" applyAlignment="1">
      <alignment horizontal="center" vertical="center"/>
    </xf>
    <xf numFmtId="49" fontId="13" fillId="8" borderId="23" xfId="0" applyNumberFormat="1" applyFont="1" applyFill="1" applyBorder="1" applyAlignment="1">
      <alignment horizontal="center" vertical="center"/>
    </xf>
    <xf numFmtId="49" fontId="13" fillId="8" borderId="55" xfId="0" applyNumberFormat="1" applyFont="1" applyFill="1" applyBorder="1" applyAlignment="1">
      <alignment horizontal="center" vertical="center"/>
    </xf>
    <xf numFmtId="49" fontId="13" fillId="8" borderId="36" xfId="0" applyNumberFormat="1" applyFont="1" applyFill="1" applyBorder="1" applyAlignment="1">
      <alignment horizontal="center" vertical="center"/>
    </xf>
    <xf numFmtId="49" fontId="15" fillId="26" borderId="30" xfId="0" applyNumberFormat="1" applyFont="1" applyFill="1" applyBorder="1" applyAlignment="1">
      <alignment horizontal="center" vertical="center"/>
    </xf>
    <xf numFmtId="165" fontId="15" fillId="0" borderId="10" xfId="0" applyNumberFormat="1" applyFont="1" applyFill="1" applyBorder="1" applyAlignment="1">
      <alignment horizontal="center" vertical="center"/>
    </xf>
    <xf numFmtId="49" fontId="15" fillId="0" borderId="27" xfId="0" applyNumberFormat="1" applyFont="1" applyFill="1" applyBorder="1" applyAlignment="1">
      <alignment horizontal="center" vertical="center" wrapText="1"/>
    </xf>
    <xf numFmtId="49" fontId="15" fillId="0" borderId="12" xfId="0" applyNumberFormat="1" applyFont="1" applyFill="1" applyBorder="1" applyAlignment="1">
      <alignment horizontal="center" vertical="center"/>
    </xf>
    <xf numFmtId="49" fontId="13" fillId="4" borderId="36" xfId="0" applyNumberFormat="1" applyFont="1" applyFill="1" applyBorder="1" applyAlignment="1">
      <alignment horizontal="center" vertical="center"/>
    </xf>
    <xf numFmtId="49" fontId="15" fillId="0" borderId="12" xfId="0" applyNumberFormat="1" applyFont="1" applyFill="1" applyBorder="1" applyAlignment="1">
      <alignment horizontal="center" vertical="center" wrapText="1"/>
    </xf>
    <xf numFmtId="49" fontId="15" fillId="0" borderId="48" xfId="0" applyNumberFormat="1" applyFont="1" applyFill="1" applyBorder="1" applyAlignment="1">
      <alignment horizontal="center" vertical="center"/>
    </xf>
    <xf numFmtId="49" fontId="13" fillId="26" borderId="37" xfId="0" applyNumberFormat="1" applyFont="1" applyFill="1" applyBorder="1" applyAlignment="1">
      <alignment horizontal="center" vertical="center"/>
    </xf>
    <xf numFmtId="49" fontId="13" fillId="26" borderId="56" xfId="0" applyNumberFormat="1" applyFont="1" applyFill="1" applyBorder="1" applyAlignment="1">
      <alignment horizontal="center" vertical="center"/>
    </xf>
    <xf numFmtId="49" fontId="15" fillId="0" borderId="10" xfId="0" applyNumberFormat="1" applyFont="1" applyFill="1" applyBorder="1" applyAlignment="1">
      <alignment horizontal="center" vertical="center"/>
    </xf>
    <xf numFmtId="49" fontId="15" fillId="0" borderId="43" xfId="0" applyNumberFormat="1" applyFont="1" applyBorder="1" applyAlignment="1">
      <alignment horizontal="center" vertical="center"/>
    </xf>
    <xf numFmtId="0" fontId="15" fillId="0" borderId="65" xfId="0" applyFont="1" applyBorder="1" applyAlignment="1">
      <alignment horizontal="center" vertical="center"/>
    </xf>
    <xf numFmtId="49" fontId="15" fillId="0" borderId="10" xfId="0" applyNumberFormat="1" applyFont="1" applyFill="1" applyBorder="1" applyAlignment="1">
      <alignment horizontal="center" vertical="center" wrapText="1"/>
    </xf>
    <xf numFmtId="49" fontId="15" fillId="0" borderId="17" xfId="0" applyNumberFormat="1" applyFont="1" applyFill="1" applyBorder="1" applyAlignment="1">
      <alignment horizontal="center" vertical="center" wrapText="1"/>
    </xf>
    <xf numFmtId="49" fontId="13" fillId="4" borderId="41" xfId="0" applyNumberFormat="1" applyFont="1" applyFill="1" applyBorder="1" applyAlignment="1">
      <alignment horizontal="center" vertical="center"/>
    </xf>
    <xf numFmtId="0" fontId="15" fillId="0" borderId="17" xfId="0" applyFont="1" applyBorder="1" applyAlignment="1">
      <alignment horizontal="left" vertical="center" wrapText="1"/>
    </xf>
    <xf numFmtId="49" fontId="13" fillId="26" borderId="39" xfId="0" applyNumberFormat="1" applyFont="1" applyFill="1" applyBorder="1" applyAlignment="1">
      <alignment horizontal="center" vertical="center"/>
    </xf>
    <xf numFmtId="49" fontId="13" fillId="26" borderId="45" xfId="0" applyNumberFormat="1" applyFont="1" applyFill="1" applyBorder="1" applyAlignment="1">
      <alignment horizontal="center" vertical="center"/>
    </xf>
    <xf numFmtId="49" fontId="13" fillId="0" borderId="45" xfId="0" applyNumberFormat="1" applyFont="1" applyBorder="1" applyAlignment="1">
      <alignment horizontal="center" vertical="center"/>
    </xf>
    <xf numFmtId="49" fontId="13" fillId="8" borderId="41" xfId="0" applyNumberFormat="1" applyFont="1" applyFill="1" applyBorder="1" applyAlignment="1">
      <alignment horizontal="center" vertical="center"/>
    </xf>
    <xf numFmtId="165" fontId="15" fillId="32" borderId="40" xfId="0" applyNumberFormat="1" applyFont="1" applyFill="1" applyBorder="1" applyAlignment="1">
      <alignment horizontal="center" vertical="center"/>
    </xf>
    <xf numFmtId="165" fontId="15" fillId="32" borderId="44" xfId="0" applyNumberFormat="1" applyFont="1" applyFill="1" applyBorder="1" applyAlignment="1">
      <alignment horizontal="center" vertical="center"/>
    </xf>
    <xf numFmtId="165" fontId="15" fillId="32" borderId="47" xfId="0" applyNumberFormat="1" applyFont="1" applyFill="1" applyBorder="1" applyAlignment="1">
      <alignment horizontal="center" vertical="center"/>
    </xf>
    <xf numFmtId="165" fontId="15" fillId="32" borderId="5" xfId="0" applyNumberFormat="1" applyFont="1" applyFill="1" applyBorder="1" applyAlignment="1">
      <alignment horizontal="center" vertical="center"/>
    </xf>
    <xf numFmtId="165" fontId="15" fillId="32" borderId="43" xfId="0" applyNumberFormat="1" applyFont="1" applyFill="1" applyBorder="1" applyAlignment="1">
      <alignment horizontal="center" vertical="center"/>
    </xf>
    <xf numFmtId="165" fontId="15" fillId="32" borderId="46" xfId="0" applyNumberFormat="1" applyFont="1" applyFill="1" applyBorder="1" applyAlignment="1">
      <alignment horizontal="center" vertical="center"/>
    </xf>
    <xf numFmtId="165" fontId="15" fillId="32" borderId="39" xfId="0" applyNumberFormat="1" applyFont="1" applyFill="1" applyBorder="1" applyAlignment="1">
      <alignment horizontal="center" vertical="center"/>
    </xf>
    <xf numFmtId="165" fontId="15" fillId="32" borderId="42" xfId="0" applyNumberFormat="1" applyFont="1" applyFill="1" applyBorder="1" applyAlignment="1">
      <alignment horizontal="center" vertical="center"/>
    </xf>
    <xf numFmtId="165" fontId="15" fillId="32" borderId="45" xfId="0" applyNumberFormat="1" applyFont="1" applyFill="1" applyBorder="1" applyAlignment="1">
      <alignment horizontal="center" vertical="center"/>
    </xf>
    <xf numFmtId="49" fontId="15" fillId="0" borderId="41" xfId="0" applyNumberFormat="1" applyFont="1" applyBorder="1" applyAlignment="1">
      <alignment horizontal="center" vertical="center"/>
    </xf>
    <xf numFmtId="49" fontId="15" fillId="0" borderId="17" xfId="0" applyNumberFormat="1" applyFont="1" applyBorder="1" applyAlignment="1">
      <alignment horizontal="center" vertical="center"/>
    </xf>
    <xf numFmtId="49" fontId="15" fillId="0" borderId="36" xfId="0" applyNumberFormat="1" applyFont="1" applyBorder="1" applyAlignment="1">
      <alignment horizontal="center" vertical="center"/>
    </xf>
    <xf numFmtId="165" fontId="15" fillId="0" borderId="41" xfId="0" applyNumberFormat="1" applyFont="1" applyBorder="1" applyAlignment="1">
      <alignment horizontal="center" vertical="center"/>
    </xf>
    <xf numFmtId="165" fontId="15" fillId="0" borderId="17" xfId="0" applyNumberFormat="1" applyFont="1" applyBorder="1" applyAlignment="1">
      <alignment horizontal="center" vertical="center"/>
    </xf>
    <xf numFmtId="165" fontId="15" fillId="0" borderId="36" xfId="0" applyNumberFormat="1" applyFont="1" applyBorder="1" applyAlignment="1">
      <alignment horizontal="center" vertical="center"/>
    </xf>
    <xf numFmtId="0" fontId="13" fillId="4" borderId="24" xfId="0" applyFont="1" applyFill="1" applyBorder="1" applyAlignment="1">
      <alignment horizontal="left" vertical="center" wrapText="1"/>
    </xf>
    <xf numFmtId="0" fontId="13" fillId="4" borderId="16" xfId="0" applyFont="1" applyFill="1" applyBorder="1" applyAlignment="1">
      <alignment horizontal="left" vertical="center" wrapText="1"/>
    </xf>
    <xf numFmtId="0" fontId="15" fillId="0" borderId="27" xfId="0" applyFont="1" applyBorder="1" applyAlignment="1">
      <alignment horizontal="center" vertical="center"/>
    </xf>
    <xf numFmtId="49" fontId="13" fillId="4" borderId="66" xfId="0" applyNumberFormat="1" applyFont="1" applyFill="1" applyBorder="1" applyAlignment="1">
      <alignment horizontal="right" vertical="center"/>
    </xf>
    <xf numFmtId="165" fontId="15" fillId="0" borderId="68" xfId="0" applyNumberFormat="1" applyFont="1" applyFill="1" applyBorder="1" applyAlignment="1">
      <alignment horizontal="center" vertical="center"/>
    </xf>
    <xf numFmtId="165" fontId="13" fillId="4" borderId="24" xfId="0" applyNumberFormat="1" applyFont="1" applyFill="1" applyBorder="1" applyAlignment="1">
      <alignment horizontal="center" vertical="center"/>
    </xf>
    <xf numFmtId="165" fontId="13" fillId="4" borderId="62" xfId="0" applyNumberFormat="1" applyFont="1" applyFill="1" applyBorder="1" applyAlignment="1">
      <alignment horizontal="center" vertical="center"/>
    </xf>
    <xf numFmtId="0" fontId="15" fillId="26" borderId="46" xfId="0" applyFont="1" applyFill="1" applyBorder="1" applyAlignment="1">
      <alignment horizontal="center" vertical="center" wrapText="1"/>
    </xf>
    <xf numFmtId="0" fontId="15" fillId="26" borderId="33" xfId="0" applyFont="1" applyFill="1" applyBorder="1" applyAlignment="1">
      <alignment horizontal="center" vertical="center" wrapText="1"/>
    </xf>
    <xf numFmtId="49" fontId="15" fillId="26" borderId="8" xfId="0" applyNumberFormat="1" applyFont="1" applyFill="1" applyBorder="1" applyAlignment="1">
      <alignment horizontal="left" vertical="center" wrapText="1"/>
    </xf>
    <xf numFmtId="49" fontId="15" fillId="26" borderId="71" xfId="0" applyNumberFormat="1" applyFont="1" applyFill="1" applyBorder="1" applyAlignment="1">
      <alignment horizontal="center" vertical="center"/>
    </xf>
    <xf numFmtId="49" fontId="15" fillId="26" borderId="72" xfId="0" applyNumberFormat="1" applyFont="1" applyFill="1" applyBorder="1" applyAlignment="1">
      <alignment horizontal="center" vertical="center"/>
    </xf>
    <xf numFmtId="49" fontId="15" fillId="26" borderId="8" xfId="0" applyNumberFormat="1" applyFont="1" applyFill="1" applyBorder="1" applyAlignment="1">
      <alignment horizontal="center" vertical="center"/>
    </xf>
    <xf numFmtId="49" fontId="13" fillId="26" borderId="7" xfId="0" applyNumberFormat="1" applyFont="1" applyFill="1" applyBorder="1" applyAlignment="1">
      <alignment horizontal="center" vertical="center"/>
    </xf>
    <xf numFmtId="0" fontId="12" fillId="26" borderId="5" xfId="0" applyFont="1" applyFill="1" applyBorder="1" applyAlignment="1">
      <alignment horizontal="left" vertical="top" wrapText="1"/>
    </xf>
    <xf numFmtId="0" fontId="12" fillId="26" borderId="43" xfId="0" applyFont="1" applyFill="1" applyBorder="1" applyAlignment="1">
      <alignment horizontal="left" vertical="top" wrapText="1"/>
    </xf>
    <xf numFmtId="0" fontId="12" fillId="26" borderId="8" xfId="0" applyFont="1" applyFill="1" applyBorder="1" applyAlignment="1">
      <alignment horizontal="left" vertical="top" wrapText="1"/>
    </xf>
    <xf numFmtId="49" fontId="10" fillId="26" borderId="5" xfId="0" applyNumberFormat="1" applyFont="1" applyFill="1" applyBorder="1" applyAlignment="1">
      <alignment horizontal="center" vertical="top" wrapText="1"/>
    </xf>
    <xf numFmtId="49" fontId="10" fillId="26" borderId="43" xfId="0" applyNumberFormat="1" applyFont="1" applyFill="1" applyBorder="1" applyAlignment="1">
      <alignment horizontal="center" vertical="top" wrapText="1"/>
    </xf>
    <xf numFmtId="49" fontId="10" fillId="26" borderId="8" xfId="0" applyNumberFormat="1" applyFont="1" applyFill="1" applyBorder="1" applyAlignment="1">
      <alignment horizontal="center" vertical="top" wrapText="1"/>
    </xf>
    <xf numFmtId="49" fontId="10" fillId="26" borderId="5" xfId="0" applyNumberFormat="1" applyFont="1" applyFill="1" applyBorder="1" applyAlignment="1">
      <alignment horizontal="center" vertical="top"/>
    </xf>
    <xf numFmtId="49" fontId="10" fillId="26" borderId="43" xfId="0" applyNumberFormat="1" applyFont="1" applyFill="1" applyBorder="1" applyAlignment="1">
      <alignment horizontal="center" vertical="top"/>
    </xf>
    <xf numFmtId="49" fontId="10" fillId="26" borderId="8" xfId="0" applyNumberFormat="1" applyFont="1" applyFill="1" applyBorder="1" applyAlignment="1">
      <alignment horizontal="center" vertical="top"/>
    </xf>
    <xf numFmtId="49" fontId="10" fillId="26" borderId="40" xfId="0" applyNumberFormat="1" applyFont="1" applyFill="1" applyBorder="1" applyAlignment="1">
      <alignment horizontal="center" vertical="top" wrapText="1"/>
    </xf>
    <xf numFmtId="49" fontId="10" fillId="26" borderId="44" xfId="0" applyNumberFormat="1" applyFont="1" applyFill="1" applyBorder="1" applyAlignment="1">
      <alignment horizontal="center" vertical="top" wrapText="1"/>
    </xf>
    <xf numFmtId="49" fontId="10" fillId="26" borderId="9" xfId="0" applyNumberFormat="1" applyFont="1" applyFill="1" applyBorder="1" applyAlignment="1">
      <alignment horizontal="center" vertical="top" wrapText="1"/>
    </xf>
  </cellXfs>
  <cellStyles count="38">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Bad" xfId="25"/>
    <cellStyle name="Calculation" xfId="26"/>
    <cellStyle name="Check Cell" xfId="27"/>
    <cellStyle name="Input" xfId="28"/>
    <cellStyle name="Įprastas" xfId="0" builtinId="0"/>
    <cellStyle name="Įprastas 2" xfId="29"/>
    <cellStyle name="Įprastas 2 2" xfId="30"/>
    <cellStyle name="Įprastas 3" xfId="31"/>
    <cellStyle name="Kablelis 2" xfId="32"/>
    <cellStyle name="Linked Cell" xfId="33"/>
    <cellStyle name="Neutral" xfId="34"/>
    <cellStyle name="Normal 2" xfId="35"/>
    <cellStyle name="Normal 3" xfId="36"/>
    <cellStyle name="Note" xfId="37"/>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CCCC"/>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Z117"/>
  <sheetViews>
    <sheetView tabSelected="1" view="pageBreakPreview" topLeftCell="B1" zoomScaleNormal="100" zoomScaleSheetLayoutView="100" workbookViewId="0">
      <selection activeCell="Q72" sqref="Q72"/>
    </sheetView>
  </sheetViews>
  <sheetFormatPr defaultRowHeight="11.25" x14ac:dyDescent="0.2"/>
  <cols>
    <col min="1" max="1" width="9.140625" style="4" hidden="1" customWidth="1"/>
    <col min="2" max="2" width="1" style="4" customWidth="1"/>
    <col min="3" max="3" width="4" style="2" customWidth="1"/>
    <col min="4" max="4" width="4.28515625" style="2" customWidth="1"/>
    <col min="5" max="5" width="5" style="2" customWidth="1"/>
    <col min="6" max="6" width="20.140625" style="2" customWidth="1"/>
    <col min="7" max="7" width="5.28515625" style="2" customWidth="1"/>
    <col min="8" max="8" width="9" style="3" customWidth="1"/>
    <col min="9" max="9" width="8.140625" style="3" customWidth="1"/>
    <col min="10" max="10" width="6" style="3" customWidth="1"/>
    <col min="11" max="11" width="6.42578125" style="2" bestFit="1" customWidth="1"/>
    <col min="12" max="12" width="7" style="2" customWidth="1"/>
    <col min="13" max="13" width="6.42578125" style="2" bestFit="1" customWidth="1"/>
    <col min="14" max="14" width="6.28515625" style="2" customWidth="1"/>
    <col min="15" max="15" width="7" style="2" customWidth="1"/>
    <col min="16" max="16" width="6.28515625" style="2" customWidth="1"/>
    <col min="17" max="17" width="7.140625" style="2" customWidth="1"/>
    <col min="18" max="18" width="5.85546875" style="2" customWidth="1"/>
    <col min="19" max="19" width="6.42578125" style="4" customWidth="1"/>
    <col min="20" max="20" width="6.28515625" style="4" customWidth="1"/>
    <col min="21" max="21" width="31.140625" style="4" customWidth="1"/>
    <col min="22" max="22" width="8.28515625" style="4" customWidth="1"/>
    <col min="23" max="26" width="8.85546875" style="4" customWidth="1"/>
    <col min="27" max="27" width="4.5703125" style="4" customWidth="1"/>
    <col min="28" max="28" width="6.85546875" style="4" customWidth="1"/>
    <col min="29" max="16384" width="9.140625" style="4"/>
  </cols>
  <sheetData>
    <row r="1" spans="3:78" ht="81.75" customHeight="1" x14ac:dyDescent="0.2">
      <c r="V1" s="166" t="s">
        <v>153</v>
      </c>
      <c r="W1" s="167"/>
      <c r="X1" s="167"/>
      <c r="Y1" s="167"/>
      <c r="Z1" s="167"/>
    </row>
    <row r="2" spans="3:78" ht="15.75" x14ac:dyDescent="0.2">
      <c r="Y2" s="195" t="s">
        <v>37</v>
      </c>
      <c r="Z2" s="195"/>
    </row>
    <row r="3" spans="3:78" ht="39" customHeight="1" x14ac:dyDescent="0.2">
      <c r="C3" s="240" t="s">
        <v>136</v>
      </c>
      <c r="D3" s="240"/>
      <c r="E3" s="240"/>
      <c r="F3" s="240"/>
      <c r="G3" s="240"/>
      <c r="H3" s="240"/>
      <c r="I3" s="240"/>
      <c r="J3" s="240"/>
      <c r="K3" s="240"/>
      <c r="L3" s="240"/>
      <c r="M3" s="240"/>
      <c r="N3" s="240"/>
      <c r="O3" s="240"/>
      <c r="P3" s="240"/>
      <c r="Q3" s="240"/>
      <c r="R3" s="240"/>
      <c r="S3" s="240"/>
      <c r="T3" s="240"/>
      <c r="U3" s="240"/>
      <c r="V3" s="240"/>
      <c r="W3" s="240"/>
      <c r="X3" s="240"/>
      <c r="Y3" s="240"/>
      <c r="Z3" s="240"/>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c r="BT3" s="13"/>
      <c r="BU3" s="13"/>
      <c r="BV3" s="13"/>
      <c r="BW3" s="13"/>
      <c r="BX3" s="13"/>
      <c r="BY3" s="13"/>
      <c r="BZ3" s="13"/>
    </row>
    <row r="4" spans="3:78" ht="18" customHeight="1" x14ac:dyDescent="0.2">
      <c r="C4" s="14"/>
      <c r="D4" s="14"/>
      <c r="E4" s="14"/>
      <c r="F4" s="14"/>
      <c r="G4" s="14"/>
      <c r="H4" s="14"/>
      <c r="I4" s="14"/>
      <c r="J4" s="14"/>
      <c r="K4" s="14"/>
      <c r="L4" s="14"/>
      <c r="M4" s="14"/>
      <c r="N4" s="14"/>
      <c r="O4" s="14"/>
      <c r="P4" s="14"/>
      <c r="Q4" s="14"/>
      <c r="R4" s="14"/>
      <c r="S4" s="14"/>
      <c r="T4" s="14"/>
      <c r="U4" s="14"/>
      <c r="V4" s="14"/>
      <c r="W4" s="14"/>
      <c r="X4" s="14"/>
      <c r="Y4" s="21" t="s">
        <v>12</v>
      </c>
      <c r="Z4" s="14"/>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row>
    <row r="5" spans="3:78" ht="14.25" customHeight="1" x14ac:dyDescent="0.2">
      <c r="C5" s="1"/>
      <c r="D5" s="1"/>
      <c r="E5" s="1"/>
      <c r="F5" s="1"/>
      <c r="G5" s="1"/>
      <c r="H5" s="1"/>
      <c r="I5" s="1"/>
      <c r="J5" s="1"/>
      <c r="K5" s="1"/>
      <c r="L5" s="1"/>
      <c r="M5" s="1"/>
      <c r="N5" s="1"/>
      <c r="O5" s="1"/>
      <c r="P5" s="1"/>
      <c r="Q5" s="1"/>
      <c r="R5" s="1"/>
      <c r="Y5" s="6" t="s">
        <v>13</v>
      </c>
    </row>
    <row r="6" spans="3:78" ht="7.5" customHeight="1" thickBot="1" x14ac:dyDescent="0.25">
      <c r="C6" s="225"/>
      <c r="D6" s="225"/>
      <c r="E6" s="225"/>
      <c r="F6" s="225"/>
      <c r="G6" s="225"/>
      <c r="H6" s="225"/>
      <c r="I6" s="225"/>
      <c r="J6" s="225"/>
      <c r="K6" s="225"/>
      <c r="L6" s="225"/>
      <c r="M6" s="225"/>
      <c r="N6" s="225"/>
      <c r="O6" s="225"/>
      <c r="P6" s="225"/>
      <c r="Q6" s="225"/>
      <c r="R6" s="225"/>
      <c r="S6" s="225"/>
      <c r="T6" s="225"/>
      <c r="U6" s="225"/>
      <c r="V6" s="225"/>
      <c r="W6" s="225"/>
      <c r="X6" s="225"/>
      <c r="Y6" s="225"/>
      <c r="Z6" s="225"/>
      <c r="AA6" s="225"/>
    </row>
    <row r="7" spans="3:78" ht="20.25" customHeight="1" thickBot="1" x14ac:dyDescent="0.25">
      <c r="C7" s="196" t="s">
        <v>0</v>
      </c>
      <c r="D7" s="200" t="s">
        <v>1</v>
      </c>
      <c r="E7" s="200" t="s">
        <v>2</v>
      </c>
      <c r="F7" s="215" t="s">
        <v>11</v>
      </c>
      <c r="G7" s="200" t="s">
        <v>3</v>
      </c>
      <c r="H7" s="298" t="s">
        <v>4</v>
      </c>
      <c r="I7" s="204" t="s">
        <v>10</v>
      </c>
      <c r="J7" s="208" t="s">
        <v>14</v>
      </c>
      <c r="K7" s="251" t="s">
        <v>137</v>
      </c>
      <c r="L7" s="252"/>
      <c r="M7" s="252"/>
      <c r="N7" s="252"/>
      <c r="O7" s="251" t="s">
        <v>139</v>
      </c>
      <c r="P7" s="252"/>
      <c r="Q7" s="252"/>
      <c r="R7" s="268"/>
      <c r="S7" s="208" t="s">
        <v>109</v>
      </c>
      <c r="T7" s="259" t="s">
        <v>140</v>
      </c>
      <c r="U7" s="263" t="s">
        <v>15</v>
      </c>
      <c r="V7" s="232"/>
      <c r="W7" s="232"/>
      <c r="X7" s="232"/>
      <c r="Y7" s="232"/>
      <c r="Z7" s="233"/>
      <c r="AA7" s="225"/>
    </row>
    <row r="8" spans="3:78" ht="13.5" customHeight="1" thickBot="1" x14ac:dyDescent="0.25">
      <c r="C8" s="197"/>
      <c r="D8" s="201"/>
      <c r="E8" s="201"/>
      <c r="F8" s="216"/>
      <c r="G8" s="201"/>
      <c r="H8" s="299"/>
      <c r="I8" s="205"/>
      <c r="J8" s="209"/>
      <c r="K8" s="253"/>
      <c r="L8" s="254"/>
      <c r="M8" s="254"/>
      <c r="N8" s="254"/>
      <c r="O8" s="253"/>
      <c r="P8" s="254"/>
      <c r="Q8" s="254"/>
      <c r="R8" s="269"/>
      <c r="S8" s="209"/>
      <c r="T8" s="260"/>
      <c r="U8" s="212" t="s">
        <v>9</v>
      </c>
      <c r="V8" s="210" t="s">
        <v>16</v>
      </c>
      <c r="W8" s="232" t="s">
        <v>17</v>
      </c>
      <c r="X8" s="232"/>
      <c r="Y8" s="232"/>
      <c r="Z8" s="233"/>
      <c r="AA8" s="225"/>
    </row>
    <row r="9" spans="3:78" ht="38.25" customHeight="1" x14ac:dyDescent="0.2">
      <c r="C9" s="198"/>
      <c r="D9" s="202"/>
      <c r="E9" s="202"/>
      <c r="F9" s="217"/>
      <c r="G9" s="202"/>
      <c r="H9" s="300"/>
      <c r="I9" s="206"/>
      <c r="J9" s="209"/>
      <c r="K9" s="198" t="s">
        <v>5</v>
      </c>
      <c r="L9" s="224" t="s">
        <v>6</v>
      </c>
      <c r="M9" s="224"/>
      <c r="N9" s="255" t="s">
        <v>7</v>
      </c>
      <c r="O9" s="198" t="s">
        <v>5</v>
      </c>
      <c r="P9" s="224" t="s">
        <v>6</v>
      </c>
      <c r="Q9" s="224"/>
      <c r="R9" s="261" t="s">
        <v>7</v>
      </c>
      <c r="S9" s="209"/>
      <c r="T9" s="260"/>
      <c r="U9" s="213"/>
      <c r="V9" s="264"/>
      <c r="W9" s="210" t="s">
        <v>141</v>
      </c>
      <c r="X9" s="210" t="s">
        <v>106</v>
      </c>
      <c r="Y9" s="210" t="s">
        <v>110</v>
      </c>
      <c r="Z9" s="210" t="s">
        <v>142</v>
      </c>
      <c r="AA9" s="225"/>
    </row>
    <row r="10" spans="3:78" ht="95.25" customHeight="1" thickBot="1" x14ac:dyDescent="0.25">
      <c r="C10" s="199"/>
      <c r="D10" s="203"/>
      <c r="E10" s="203"/>
      <c r="F10" s="218"/>
      <c r="G10" s="203"/>
      <c r="H10" s="301"/>
      <c r="I10" s="207"/>
      <c r="J10" s="209"/>
      <c r="K10" s="199"/>
      <c r="L10" s="126" t="s">
        <v>5</v>
      </c>
      <c r="M10" s="28" t="s">
        <v>8</v>
      </c>
      <c r="N10" s="256"/>
      <c r="O10" s="199"/>
      <c r="P10" s="126" t="s">
        <v>5</v>
      </c>
      <c r="Q10" s="28" t="s">
        <v>8</v>
      </c>
      <c r="R10" s="262"/>
      <c r="S10" s="209"/>
      <c r="T10" s="260"/>
      <c r="U10" s="214"/>
      <c r="V10" s="211"/>
      <c r="W10" s="211"/>
      <c r="X10" s="211"/>
      <c r="Y10" s="211"/>
      <c r="Z10" s="211"/>
      <c r="AA10" s="225"/>
    </row>
    <row r="11" spans="3:78" ht="16.5" customHeight="1" thickBot="1" x14ac:dyDescent="0.25">
      <c r="C11" s="265" t="s">
        <v>41</v>
      </c>
      <c r="D11" s="266"/>
      <c r="E11" s="266"/>
      <c r="F11" s="266"/>
      <c r="G11" s="266"/>
      <c r="H11" s="266"/>
      <c r="I11" s="266"/>
      <c r="J11" s="266"/>
      <c r="K11" s="266"/>
      <c r="L11" s="266"/>
      <c r="M11" s="266"/>
      <c r="N11" s="266"/>
      <c r="O11" s="266"/>
      <c r="P11" s="266"/>
      <c r="Q11" s="266"/>
      <c r="R11" s="266"/>
      <c r="S11" s="266"/>
      <c r="T11" s="266"/>
      <c r="U11" s="266"/>
      <c r="V11" s="266"/>
      <c r="W11" s="266"/>
      <c r="X11" s="266"/>
      <c r="Y11" s="266"/>
      <c r="Z11" s="267"/>
      <c r="AA11" s="225"/>
    </row>
    <row r="12" spans="3:78" s="5" customFormat="1" ht="15" customHeight="1" thickBot="1" x14ac:dyDescent="0.25">
      <c r="C12" s="29" t="s">
        <v>38</v>
      </c>
      <c r="D12" s="237" t="s">
        <v>42</v>
      </c>
      <c r="E12" s="238"/>
      <c r="F12" s="238"/>
      <c r="G12" s="238"/>
      <c r="H12" s="238"/>
      <c r="I12" s="238"/>
      <c r="J12" s="238"/>
      <c r="K12" s="238"/>
      <c r="L12" s="238"/>
      <c r="M12" s="238"/>
      <c r="N12" s="238"/>
      <c r="O12" s="238"/>
      <c r="P12" s="238"/>
      <c r="Q12" s="238"/>
      <c r="R12" s="238"/>
      <c r="S12" s="238"/>
      <c r="T12" s="238"/>
      <c r="U12" s="238"/>
      <c r="V12" s="238"/>
      <c r="W12" s="238"/>
      <c r="X12" s="238"/>
      <c r="Y12" s="238"/>
      <c r="Z12" s="239"/>
      <c r="AA12" s="225"/>
    </row>
    <row r="13" spans="3:78" s="5" customFormat="1" ht="15.75" customHeight="1" thickBot="1" x14ac:dyDescent="0.25">
      <c r="C13" s="131" t="s">
        <v>38</v>
      </c>
      <c r="D13" s="129" t="s">
        <v>38</v>
      </c>
      <c r="E13" s="257" t="s">
        <v>101</v>
      </c>
      <c r="F13" s="257"/>
      <c r="G13" s="257"/>
      <c r="H13" s="257"/>
      <c r="I13" s="257"/>
      <c r="J13" s="257"/>
      <c r="K13" s="257"/>
      <c r="L13" s="257"/>
      <c r="M13" s="257"/>
      <c r="N13" s="257"/>
      <c r="O13" s="257"/>
      <c r="P13" s="257"/>
      <c r="Q13" s="257"/>
      <c r="R13" s="257"/>
      <c r="S13" s="257"/>
      <c r="T13" s="257"/>
      <c r="U13" s="257"/>
      <c r="V13" s="257"/>
      <c r="W13" s="257"/>
      <c r="X13" s="257"/>
      <c r="Y13" s="257"/>
      <c r="Z13" s="258"/>
      <c r="AA13" s="225"/>
    </row>
    <row r="14" spans="3:78" s="5" customFormat="1" ht="13.5" thickBot="1" x14ac:dyDescent="0.25">
      <c r="C14" s="308" t="s">
        <v>38</v>
      </c>
      <c r="D14" s="294" t="s">
        <v>38</v>
      </c>
      <c r="E14" s="296" t="s">
        <v>38</v>
      </c>
      <c r="F14" s="304" t="s">
        <v>127</v>
      </c>
      <c r="G14" s="314" t="s">
        <v>38</v>
      </c>
      <c r="H14" s="302" t="s">
        <v>80</v>
      </c>
      <c r="I14" s="312" t="s">
        <v>91</v>
      </c>
      <c r="J14" s="48" t="s">
        <v>21</v>
      </c>
      <c r="K14" s="49">
        <f t="shared" ref="K14:T14" si="0">K15</f>
        <v>435.1</v>
      </c>
      <c r="L14" s="50">
        <f t="shared" si="0"/>
        <v>385.7</v>
      </c>
      <c r="M14" s="50">
        <f t="shared" si="0"/>
        <v>133.69999999999999</v>
      </c>
      <c r="N14" s="51">
        <f t="shared" si="0"/>
        <v>49.4</v>
      </c>
      <c r="O14" s="49">
        <f t="shared" si="0"/>
        <v>471.5</v>
      </c>
      <c r="P14" s="50">
        <f t="shared" si="0"/>
        <v>417.7</v>
      </c>
      <c r="Q14" s="50">
        <f t="shared" si="0"/>
        <v>140</v>
      </c>
      <c r="R14" s="51">
        <f t="shared" si="0"/>
        <v>53.8</v>
      </c>
      <c r="S14" s="52">
        <f t="shared" si="0"/>
        <v>480</v>
      </c>
      <c r="T14" s="52">
        <f t="shared" si="0"/>
        <v>480</v>
      </c>
      <c r="U14" s="53"/>
      <c r="V14" s="54"/>
      <c r="W14" s="54"/>
      <c r="X14" s="54"/>
      <c r="Y14" s="54"/>
      <c r="Z14" s="54"/>
      <c r="AA14" s="225"/>
    </row>
    <row r="15" spans="3:78" s="5" customFormat="1" ht="32.25" customHeight="1" thickBot="1" x14ac:dyDescent="0.25">
      <c r="C15" s="309"/>
      <c r="D15" s="295"/>
      <c r="E15" s="297"/>
      <c r="F15" s="305"/>
      <c r="G15" s="315"/>
      <c r="H15" s="303"/>
      <c r="I15" s="313"/>
      <c r="J15" s="30" t="s">
        <v>39</v>
      </c>
      <c r="K15" s="102">
        <v>435.1</v>
      </c>
      <c r="L15" s="103">
        <v>385.7</v>
      </c>
      <c r="M15" s="103">
        <v>133.69999999999999</v>
      </c>
      <c r="N15" s="108">
        <v>49.4</v>
      </c>
      <c r="O15" s="102">
        <v>471.5</v>
      </c>
      <c r="P15" s="103">
        <v>417.7</v>
      </c>
      <c r="Q15" s="103">
        <v>140</v>
      </c>
      <c r="R15" s="108">
        <v>53.8</v>
      </c>
      <c r="S15" s="55">
        <v>480</v>
      </c>
      <c r="T15" s="55">
        <v>480</v>
      </c>
      <c r="U15" s="160" t="s">
        <v>150</v>
      </c>
      <c r="V15" s="162" t="s">
        <v>64</v>
      </c>
      <c r="W15" s="162" t="s">
        <v>151</v>
      </c>
      <c r="X15" s="162" t="s">
        <v>151</v>
      </c>
      <c r="Y15" s="162" t="s">
        <v>151</v>
      </c>
      <c r="Z15" s="162" t="s">
        <v>151</v>
      </c>
      <c r="AA15" s="225"/>
      <c r="AC15" s="17"/>
      <c r="AD15" s="17"/>
      <c r="AE15" s="17"/>
      <c r="AF15" s="17"/>
    </row>
    <row r="16" spans="3:78" s="5" customFormat="1" ht="12.75" customHeight="1" x14ac:dyDescent="0.2">
      <c r="C16" s="409" t="s">
        <v>38</v>
      </c>
      <c r="D16" s="404" t="s">
        <v>38</v>
      </c>
      <c r="E16" s="406" t="s">
        <v>40</v>
      </c>
      <c r="F16" s="310" t="s">
        <v>131</v>
      </c>
      <c r="G16" s="355" t="s">
        <v>38</v>
      </c>
      <c r="H16" s="339" t="s">
        <v>80</v>
      </c>
      <c r="I16" s="306" t="s">
        <v>91</v>
      </c>
      <c r="J16" s="56" t="s">
        <v>21</v>
      </c>
      <c r="K16" s="57">
        <f t="shared" ref="K16:T16" si="1">K17</f>
        <v>1983.8</v>
      </c>
      <c r="L16" s="58">
        <f t="shared" si="1"/>
        <v>1835.8</v>
      </c>
      <c r="M16" s="58">
        <f t="shared" si="1"/>
        <v>1369</v>
      </c>
      <c r="N16" s="59">
        <f t="shared" si="1"/>
        <v>148</v>
      </c>
      <c r="O16" s="57">
        <f t="shared" si="1"/>
        <v>2595.4</v>
      </c>
      <c r="P16" s="58">
        <f t="shared" si="1"/>
        <v>1991.5</v>
      </c>
      <c r="Q16" s="58">
        <f t="shared" si="1"/>
        <v>1451.4</v>
      </c>
      <c r="R16" s="59">
        <f t="shared" si="1"/>
        <v>603.9</v>
      </c>
      <c r="S16" s="60">
        <f t="shared" si="1"/>
        <v>2200</v>
      </c>
      <c r="T16" s="61">
        <f t="shared" si="1"/>
        <v>2280</v>
      </c>
      <c r="U16" s="219" t="s">
        <v>148</v>
      </c>
      <c r="V16" s="221" t="s">
        <v>75</v>
      </c>
      <c r="W16" s="221">
        <v>34</v>
      </c>
      <c r="X16" s="221">
        <v>34</v>
      </c>
      <c r="Y16" s="221">
        <v>34</v>
      </c>
      <c r="Z16" s="221">
        <v>32</v>
      </c>
      <c r="AA16" s="225"/>
      <c r="AC16" s="17"/>
      <c r="AD16" s="17"/>
      <c r="AE16" s="17"/>
      <c r="AF16" s="17"/>
    </row>
    <row r="17" spans="3:32" s="5" customFormat="1" ht="72" customHeight="1" x14ac:dyDescent="0.2">
      <c r="C17" s="250"/>
      <c r="D17" s="248"/>
      <c r="E17" s="244"/>
      <c r="F17" s="289"/>
      <c r="G17" s="290"/>
      <c r="H17" s="291"/>
      <c r="I17" s="293"/>
      <c r="J17" s="419" t="s">
        <v>39</v>
      </c>
      <c r="K17" s="416">
        <v>1983.8</v>
      </c>
      <c r="L17" s="413">
        <v>1835.8</v>
      </c>
      <c r="M17" s="413">
        <v>1369</v>
      </c>
      <c r="N17" s="410">
        <v>148</v>
      </c>
      <c r="O17" s="416">
        <v>2595.4</v>
      </c>
      <c r="P17" s="413">
        <v>1991.5</v>
      </c>
      <c r="Q17" s="413">
        <v>1451.4</v>
      </c>
      <c r="R17" s="410">
        <v>603.9</v>
      </c>
      <c r="S17" s="221">
        <v>2200</v>
      </c>
      <c r="T17" s="422">
        <v>2280</v>
      </c>
      <c r="U17" s="405"/>
      <c r="V17" s="341"/>
      <c r="W17" s="341"/>
      <c r="X17" s="341"/>
      <c r="Y17" s="341"/>
      <c r="Z17" s="341"/>
      <c r="AA17" s="225"/>
      <c r="AC17" s="17"/>
      <c r="AD17" s="17"/>
      <c r="AE17" s="17"/>
      <c r="AF17" s="17"/>
    </row>
    <row r="18" spans="3:32" s="5" customFormat="1" ht="12.75" x14ac:dyDescent="0.2">
      <c r="C18" s="250"/>
      <c r="D18" s="248"/>
      <c r="E18" s="244"/>
      <c r="F18" s="289"/>
      <c r="G18" s="290"/>
      <c r="H18" s="291"/>
      <c r="I18" s="293"/>
      <c r="J18" s="420"/>
      <c r="K18" s="417"/>
      <c r="L18" s="414"/>
      <c r="M18" s="414"/>
      <c r="N18" s="411"/>
      <c r="O18" s="417"/>
      <c r="P18" s="414"/>
      <c r="Q18" s="414"/>
      <c r="R18" s="411"/>
      <c r="S18" s="341"/>
      <c r="T18" s="423"/>
      <c r="U18" s="405"/>
      <c r="V18" s="341"/>
      <c r="W18" s="341"/>
      <c r="X18" s="341"/>
      <c r="Y18" s="341"/>
      <c r="Z18" s="341"/>
      <c r="AA18" s="225"/>
      <c r="AC18" s="17"/>
      <c r="AD18" s="17"/>
      <c r="AE18" s="17"/>
      <c r="AF18" s="17"/>
    </row>
    <row r="19" spans="3:32" s="5" customFormat="1" ht="12.75" x14ac:dyDescent="0.2">
      <c r="C19" s="250"/>
      <c r="D19" s="248"/>
      <c r="E19" s="244"/>
      <c r="F19" s="289"/>
      <c r="G19" s="290"/>
      <c r="H19" s="291"/>
      <c r="I19" s="293"/>
      <c r="J19" s="420"/>
      <c r="K19" s="417"/>
      <c r="L19" s="414"/>
      <c r="M19" s="414"/>
      <c r="N19" s="411"/>
      <c r="O19" s="417"/>
      <c r="P19" s="414"/>
      <c r="Q19" s="414"/>
      <c r="R19" s="411"/>
      <c r="S19" s="341"/>
      <c r="T19" s="423"/>
      <c r="U19" s="405"/>
      <c r="V19" s="341"/>
      <c r="W19" s="341"/>
      <c r="X19" s="341"/>
      <c r="Y19" s="341"/>
      <c r="Z19" s="341"/>
      <c r="AA19" s="225"/>
    </row>
    <row r="20" spans="3:32" s="5" customFormat="1" ht="43.5" customHeight="1" x14ac:dyDescent="0.2">
      <c r="C20" s="250"/>
      <c r="D20" s="248"/>
      <c r="E20" s="244"/>
      <c r="F20" s="289"/>
      <c r="G20" s="290"/>
      <c r="H20" s="291"/>
      <c r="I20" s="293"/>
      <c r="J20" s="420"/>
      <c r="K20" s="417"/>
      <c r="L20" s="414"/>
      <c r="M20" s="414"/>
      <c r="N20" s="411"/>
      <c r="O20" s="417"/>
      <c r="P20" s="414"/>
      <c r="Q20" s="414"/>
      <c r="R20" s="411"/>
      <c r="S20" s="341"/>
      <c r="T20" s="423"/>
      <c r="U20" s="220"/>
      <c r="V20" s="222"/>
      <c r="W20" s="222"/>
      <c r="X20" s="222"/>
      <c r="Y20" s="222"/>
      <c r="Z20" s="222"/>
      <c r="AA20" s="225"/>
    </row>
    <row r="21" spans="3:32" s="5" customFormat="1" ht="36" x14ac:dyDescent="0.2">
      <c r="C21" s="250"/>
      <c r="D21" s="248"/>
      <c r="E21" s="244"/>
      <c r="F21" s="289"/>
      <c r="G21" s="290"/>
      <c r="H21" s="291"/>
      <c r="I21" s="293"/>
      <c r="J21" s="420"/>
      <c r="K21" s="417"/>
      <c r="L21" s="414"/>
      <c r="M21" s="414"/>
      <c r="N21" s="411"/>
      <c r="O21" s="417"/>
      <c r="P21" s="414"/>
      <c r="Q21" s="414"/>
      <c r="R21" s="411"/>
      <c r="S21" s="341"/>
      <c r="T21" s="423"/>
      <c r="U21" s="155" t="s">
        <v>149</v>
      </c>
      <c r="V21" s="162" t="s">
        <v>64</v>
      </c>
      <c r="W21" s="162">
        <v>0</v>
      </c>
      <c r="X21" s="162">
        <v>1</v>
      </c>
      <c r="Y21" s="162">
        <v>0</v>
      </c>
      <c r="Z21" s="162">
        <v>0</v>
      </c>
      <c r="AA21" s="225"/>
    </row>
    <row r="22" spans="3:32" s="5" customFormat="1" ht="84" x14ac:dyDescent="0.2">
      <c r="C22" s="250"/>
      <c r="D22" s="248"/>
      <c r="E22" s="244"/>
      <c r="F22" s="289"/>
      <c r="G22" s="290"/>
      <c r="H22" s="291"/>
      <c r="I22" s="293"/>
      <c r="J22" s="420"/>
      <c r="K22" s="417"/>
      <c r="L22" s="414"/>
      <c r="M22" s="414"/>
      <c r="N22" s="411"/>
      <c r="O22" s="417"/>
      <c r="P22" s="414"/>
      <c r="Q22" s="414"/>
      <c r="R22" s="411"/>
      <c r="S22" s="341"/>
      <c r="T22" s="423"/>
      <c r="U22" s="161" t="s">
        <v>152</v>
      </c>
      <c r="V22" s="162" t="s">
        <v>64</v>
      </c>
      <c r="W22" s="162" t="s">
        <v>151</v>
      </c>
      <c r="X22" s="162" t="s">
        <v>151</v>
      </c>
      <c r="Y22" s="162" t="s">
        <v>151</v>
      </c>
      <c r="Z22" s="162" t="s">
        <v>151</v>
      </c>
      <c r="AA22" s="225"/>
    </row>
    <row r="23" spans="3:32" s="5" customFormat="1" ht="48" x14ac:dyDescent="0.2">
      <c r="C23" s="389"/>
      <c r="D23" s="394"/>
      <c r="E23" s="407"/>
      <c r="F23" s="311"/>
      <c r="G23" s="356"/>
      <c r="H23" s="327"/>
      <c r="I23" s="307"/>
      <c r="J23" s="421"/>
      <c r="K23" s="418"/>
      <c r="L23" s="415"/>
      <c r="M23" s="415"/>
      <c r="N23" s="412"/>
      <c r="O23" s="418"/>
      <c r="P23" s="415"/>
      <c r="Q23" s="415"/>
      <c r="R23" s="412"/>
      <c r="S23" s="222"/>
      <c r="T23" s="424"/>
      <c r="U23" s="135" t="s">
        <v>76</v>
      </c>
      <c r="V23" s="128" t="s">
        <v>64</v>
      </c>
      <c r="W23" s="128">
        <v>3</v>
      </c>
      <c r="X23" s="128">
        <v>2</v>
      </c>
      <c r="Y23" s="128">
        <v>2</v>
      </c>
      <c r="Z23" s="128">
        <v>2</v>
      </c>
      <c r="AA23" s="225"/>
    </row>
    <row r="24" spans="3:32" s="5" customFormat="1" ht="13.5" thickBot="1" x14ac:dyDescent="0.25">
      <c r="C24" s="354" t="s">
        <v>38</v>
      </c>
      <c r="D24" s="316" t="s">
        <v>38</v>
      </c>
      <c r="E24" s="297" t="s">
        <v>44</v>
      </c>
      <c r="F24" s="310" t="s">
        <v>130</v>
      </c>
      <c r="G24" s="355" t="s">
        <v>38</v>
      </c>
      <c r="H24" s="339" t="s">
        <v>80</v>
      </c>
      <c r="I24" s="306" t="s">
        <v>81</v>
      </c>
      <c r="J24" s="63" t="s">
        <v>21</v>
      </c>
      <c r="K24" s="64">
        <f t="shared" ref="K24:T24" si="2">K25</f>
        <v>10</v>
      </c>
      <c r="L24" s="65">
        <f t="shared" si="2"/>
        <v>10</v>
      </c>
      <c r="M24" s="65">
        <f t="shared" si="2"/>
        <v>0</v>
      </c>
      <c r="N24" s="66">
        <f t="shared" si="2"/>
        <v>0</v>
      </c>
      <c r="O24" s="64">
        <f t="shared" si="2"/>
        <v>10</v>
      </c>
      <c r="P24" s="65">
        <f t="shared" si="2"/>
        <v>10</v>
      </c>
      <c r="Q24" s="65">
        <f t="shared" si="2"/>
        <v>0</v>
      </c>
      <c r="R24" s="66">
        <f t="shared" si="2"/>
        <v>0</v>
      </c>
      <c r="S24" s="61">
        <f t="shared" si="2"/>
        <v>11</v>
      </c>
      <c r="T24" s="61">
        <f t="shared" si="2"/>
        <v>11</v>
      </c>
      <c r="U24" s="322"/>
      <c r="V24" s="221"/>
      <c r="W24" s="221"/>
      <c r="X24" s="221"/>
      <c r="Y24" s="221"/>
      <c r="Z24" s="221"/>
      <c r="AA24" s="225"/>
    </row>
    <row r="25" spans="3:32" s="5" customFormat="1" ht="31.5" customHeight="1" x14ac:dyDescent="0.2">
      <c r="C25" s="309"/>
      <c r="D25" s="295"/>
      <c r="E25" s="297"/>
      <c r="F25" s="311"/>
      <c r="G25" s="356"/>
      <c r="H25" s="327"/>
      <c r="I25" s="307"/>
      <c r="J25" s="30" t="s">
        <v>39</v>
      </c>
      <c r="K25" s="102">
        <v>10</v>
      </c>
      <c r="L25" s="103">
        <v>10</v>
      </c>
      <c r="M25" s="103">
        <v>0</v>
      </c>
      <c r="N25" s="108">
        <v>0</v>
      </c>
      <c r="O25" s="102">
        <v>10</v>
      </c>
      <c r="P25" s="103">
        <v>10</v>
      </c>
      <c r="Q25" s="103">
        <v>0</v>
      </c>
      <c r="R25" s="108">
        <v>0</v>
      </c>
      <c r="S25" s="55">
        <v>11</v>
      </c>
      <c r="T25" s="153">
        <v>11</v>
      </c>
      <c r="U25" s="323"/>
      <c r="V25" s="222"/>
      <c r="W25" s="222"/>
      <c r="X25" s="222"/>
      <c r="Y25" s="222"/>
      <c r="Z25" s="222"/>
      <c r="AA25" s="225"/>
    </row>
    <row r="26" spans="3:32" s="5" customFormat="1" ht="13.5" thickBot="1" x14ac:dyDescent="0.25">
      <c r="C26" s="354" t="s">
        <v>38</v>
      </c>
      <c r="D26" s="316" t="s">
        <v>38</v>
      </c>
      <c r="E26" s="353" t="s">
        <v>46</v>
      </c>
      <c r="F26" s="310" t="s">
        <v>118</v>
      </c>
      <c r="G26" s="331" t="s">
        <v>38</v>
      </c>
      <c r="H26" s="358" t="s">
        <v>80</v>
      </c>
      <c r="I26" s="319" t="s">
        <v>83</v>
      </c>
      <c r="J26" s="63" t="s">
        <v>21</v>
      </c>
      <c r="K26" s="64">
        <f>K27+K28</f>
        <v>54.2</v>
      </c>
      <c r="L26" s="65">
        <f>L27+L28</f>
        <v>54.2</v>
      </c>
      <c r="M26" s="65">
        <f>M27+M28</f>
        <v>38.6</v>
      </c>
      <c r="N26" s="66">
        <f t="shared" ref="N26" si="3">N27+N28</f>
        <v>0</v>
      </c>
      <c r="O26" s="64">
        <f>O27+O28</f>
        <v>41.6</v>
      </c>
      <c r="P26" s="65">
        <f>P27+P28</f>
        <v>41.6</v>
      </c>
      <c r="Q26" s="65">
        <f>Q27+Q28</f>
        <v>36.1</v>
      </c>
      <c r="R26" s="66">
        <f t="shared" ref="R26:T26" si="4">R27+R28</f>
        <v>0</v>
      </c>
      <c r="S26" s="61">
        <f t="shared" si="4"/>
        <v>42.3</v>
      </c>
      <c r="T26" s="61">
        <f t="shared" si="4"/>
        <v>42.8</v>
      </c>
      <c r="U26" s="219" t="s">
        <v>73</v>
      </c>
      <c r="V26" s="221" t="s">
        <v>64</v>
      </c>
      <c r="W26" s="221">
        <v>894</v>
      </c>
      <c r="X26" s="221">
        <v>970</v>
      </c>
      <c r="Y26" s="221">
        <v>970</v>
      </c>
      <c r="Z26" s="221">
        <v>970</v>
      </c>
      <c r="AA26" s="225"/>
    </row>
    <row r="27" spans="3:32" s="5" customFormat="1" ht="26.25" customHeight="1" thickBot="1" x14ac:dyDescent="0.25">
      <c r="C27" s="308"/>
      <c r="D27" s="294"/>
      <c r="E27" s="353"/>
      <c r="F27" s="289"/>
      <c r="G27" s="360"/>
      <c r="H27" s="400"/>
      <c r="I27" s="320"/>
      <c r="J27" s="30" t="s">
        <v>60</v>
      </c>
      <c r="K27" s="102">
        <v>24.6</v>
      </c>
      <c r="L27" s="103">
        <v>24.6</v>
      </c>
      <c r="M27" s="103">
        <v>24.3</v>
      </c>
      <c r="N27" s="108">
        <v>0</v>
      </c>
      <c r="O27" s="102">
        <v>25</v>
      </c>
      <c r="P27" s="103">
        <v>25</v>
      </c>
      <c r="Q27" s="103">
        <v>24.7</v>
      </c>
      <c r="R27" s="108">
        <v>0</v>
      </c>
      <c r="S27" s="55">
        <v>25.3</v>
      </c>
      <c r="T27" s="55">
        <v>25.5</v>
      </c>
      <c r="U27" s="405"/>
      <c r="V27" s="341"/>
      <c r="W27" s="341"/>
      <c r="X27" s="341"/>
      <c r="Y27" s="341"/>
      <c r="Z27" s="341"/>
      <c r="AA27" s="225"/>
    </row>
    <row r="28" spans="3:32" s="5" customFormat="1" ht="26.25" customHeight="1" x14ac:dyDescent="0.2">
      <c r="C28" s="309"/>
      <c r="D28" s="295"/>
      <c r="E28" s="353"/>
      <c r="F28" s="289"/>
      <c r="G28" s="360"/>
      <c r="H28" s="400"/>
      <c r="I28" s="320"/>
      <c r="J28" s="30" t="s">
        <v>39</v>
      </c>
      <c r="K28" s="150">
        <v>29.6</v>
      </c>
      <c r="L28" s="149">
        <v>29.6</v>
      </c>
      <c r="M28" s="149">
        <v>14.3</v>
      </c>
      <c r="N28" s="148">
        <v>0</v>
      </c>
      <c r="O28" s="150">
        <v>16.600000000000001</v>
      </c>
      <c r="P28" s="149">
        <v>16.600000000000001</v>
      </c>
      <c r="Q28" s="149">
        <v>11.4</v>
      </c>
      <c r="R28" s="148">
        <v>0</v>
      </c>
      <c r="S28" s="152">
        <v>17</v>
      </c>
      <c r="T28" s="153">
        <v>17.3</v>
      </c>
      <c r="U28" s="220"/>
      <c r="V28" s="222"/>
      <c r="W28" s="222"/>
      <c r="X28" s="222"/>
      <c r="Y28" s="222"/>
      <c r="Z28" s="222"/>
      <c r="AA28" s="225"/>
    </row>
    <row r="29" spans="3:32" s="5" customFormat="1" ht="13.5" thickBot="1" x14ac:dyDescent="0.25">
      <c r="C29" s="354" t="s">
        <v>38</v>
      </c>
      <c r="D29" s="316" t="s">
        <v>38</v>
      </c>
      <c r="E29" s="353" t="s">
        <v>52</v>
      </c>
      <c r="F29" s="310" t="s">
        <v>125</v>
      </c>
      <c r="G29" s="331" t="s">
        <v>38</v>
      </c>
      <c r="H29" s="358" t="s">
        <v>80</v>
      </c>
      <c r="I29" s="319" t="s">
        <v>83</v>
      </c>
      <c r="J29" s="63" t="s">
        <v>21</v>
      </c>
      <c r="K29" s="64">
        <f>K30+K31</f>
        <v>15.700000000000001</v>
      </c>
      <c r="L29" s="65">
        <f t="shared" ref="L29:N29" si="5">L30+L31</f>
        <v>15.700000000000001</v>
      </c>
      <c r="M29" s="65">
        <f t="shared" si="5"/>
        <v>15.399999999999999</v>
      </c>
      <c r="N29" s="66">
        <f t="shared" si="5"/>
        <v>0</v>
      </c>
      <c r="O29" s="64">
        <f>O30+O31</f>
        <v>17.200000000000003</v>
      </c>
      <c r="P29" s="65">
        <f t="shared" ref="P29:T29" si="6">P30+P31</f>
        <v>17.200000000000003</v>
      </c>
      <c r="Q29" s="65">
        <f t="shared" si="6"/>
        <v>16.899999999999999</v>
      </c>
      <c r="R29" s="66">
        <f t="shared" si="6"/>
        <v>0</v>
      </c>
      <c r="S29" s="61">
        <f t="shared" si="6"/>
        <v>17.600000000000001</v>
      </c>
      <c r="T29" s="61">
        <f t="shared" si="6"/>
        <v>18.100000000000001</v>
      </c>
      <c r="U29" s="322"/>
      <c r="V29" s="221"/>
      <c r="W29" s="221"/>
      <c r="X29" s="221"/>
      <c r="Y29" s="221"/>
      <c r="Z29" s="221"/>
      <c r="AA29" s="225"/>
    </row>
    <row r="30" spans="3:32" s="5" customFormat="1" ht="25.5" customHeight="1" thickBot="1" x14ac:dyDescent="0.25">
      <c r="C30" s="308"/>
      <c r="D30" s="294"/>
      <c r="E30" s="353"/>
      <c r="F30" s="289"/>
      <c r="G30" s="360"/>
      <c r="H30" s="400"/>
      <c r="I30" s="320"/>
      <c r="J30" s="30" t="s">
        <v>60</v>
      </c>
      <c r="K30" s="102">
        <v>8.3000000000000007</v>
      </c>
      <c r="L30" s="103">
        <v>8.3000000000000007</v>
      </c>
      <c r="M30" s="103">
        <v>8.1</v>
      </c>
      <c r="N30" s="108">
        <v>0</v>
      </c>
      <c r="O30" s="102">
        <v>8.4</v>
      </c>
      <c r="P30" s="103">
        <v>8.4</v>
      </c>
      <c r="Q30" s="103">
        <v>8.1999999999999993</v>
      </c>
      <c r="R30" s="108">
        <v>0</v>
      </c>
      <c r="S30" s="55">
        <v>8.6</v>
      </c>
      <c r="T30" s="55">
        <v>8.8000000000000007</v>
      </c>
      <c r="U30" s="340"/>
      <c r="V30" s="341"/>
      <c r="W30" s="341"/>
      <c r="X30" s="341"/>
      <c r="Y30" s="341"/>
      <c r="Z30" s="341"/>
      <c r="AA30" s="225"/>
    </row>
    <row r="31" spans="3:32" s="5" customFormat="1" ht="25.5" customHeight="1" x14ac:dyDescent="0.2">
      <c r="C31" s="309"/>
      <c r="D31" s="295"/>
      <c r="E31" s="353"/>
      <c r="F31" s="311"/>
      <c r="G31" s="332"/>
      <c r="H31" s="359"/>
      <c r="I31" s="321"/>
      <c r="J31" s="30" t="s">
        <v>39</v>
      </c>
      <c r="K31" s="102">
        <v>7.4</v>
      </c>
      <c r="L31" s="103">
        <v>7.4</v>
      </c>
      <c r="M31" s="103">
        <v>7.3</v>
      </c>
      <c r="N31" s="108">
        <v>0</v>
      </c>
      <c r="O31" s="102">
        <v>8.8000000000000007</v>
      </c>
      <c r="P31" s="103">
        <v>8.8000000000000007</v>
      </c>
      <c r="Q31" s="103">
        <v>8.6999999999999993</v>
      </c>
      <c r="R31" s="108">
        <v>0</v>
      </c>
      <c r="S31" s="55">
        <v>9</v>
      </c>
      <c r="T31" s="152">
        <v>9.3000000000000007</v>
      </c>
      <c r="U31" s="323"/>
      <c r="V31" s="222"/>
      <c r="W31" s="222"/>
      <c r="X31" s="222"/>
      <c r="Y31" s="222"/>
      <c r="Z31" s="222"/>
      <c r="AA31" s="225"/>
    </row>
    <row r="32" spans="3:32" s="5" customFormat="1" ht="13.5" thickBot="1" x14ac:dyDescent="0.25">
      <c r="C32" s="354" t="s">
        <v>38</v>
      </c>
      <c r="D32" s="316" t="s">
        <v>38</v>
      </c>
      <c r="E32" s="353" t="s">
        <v>51</v>
      </c>
      <c r="F32" s="310" t="s">
        <v>133</v>
      </c>
      <c r="G32" s="331" t="s">
        <v>38</v>
      </c>
      <c r="H32" s="358" t="s">
        <v>80</v>
      </c>
      <c r="I32" s="319" t="s">
        <v>85</v>
      </c>
      <c r="J32" s="63" t="s">
        <v>21</v>
      </c>
      <c r="K32" s="64">
        <f t="shared" ref="K32:T32" si="7">K33</f>
        <v>419.7</v>
      </c>
      <c r="L32" s="65">
        <f t="shared" si="7"/>
        <v>50.3</v>
      </c>
      <c r="M32" s="65">
        <f t="shared" si="7"/>
        <v>0</v>
      </c>
      <c r="N32" s="66">
        <f t="shared" si="7"/>
        <v>369.4</v>
      </c>
      <c r="O32" s="64">
        <f t="shared" si="7"/>
        <v>481.7</v>
      </c>
      <c r="P32" s="65">
        <f t="shared" si="7"/>
        <v>27</v>
      </c>
      <c r="Q32" s="65">
        <f t="shared" si="7"/>
        <v>0</v>
      </c>
      <c r="R32" s="66">
        <f t="shared" si="7"/>
        <v>454.7</v>
      </c>
      <c r="S32" s="61">
        <f t="shared" si="7"/>
        <v>450</v>
      </c>
      <c r="T32" s="61">
        <f t="shared" si="7"/>
        <v>470</v>
      </c>
      <c r="U32" s="322"/>
      <c r="V32" s="221"/>
      <c r="W32" s="221"/>
      <c r="X32" s="221"/>
      <c r="Y32" s="221"/>
      <c r="Z32" s="221"/>
      <c r="AA32" s="225"/>
    </row>
    <row r="33" spans="3:27" s="5" customFormat="1" ht="29.25" customHeight="1" x14ac:dyDescent="0.2">
      <c r="C33" s="309"/>
      <c r="D33" s="295"/>
      <c r="E33" s="353"/>
      <c r="F33" s="311"/>
      <c r="G33" s="332"/>
      <c r="H33" s="359"/>
      <c r="I33" s="321"/>
      <c r="J33" s="30" t="s">
        <v>39</v>
      </c>
      <c r="K33" s="102">
        <v>419.7</v>
      </c>
      <c r="L33" s="103">
        <v>50.3</v>
      </c>
      <c r="M33" s="103">
        <v>0</v>
      </c>
      <c r="N33" s="108">
        <v>369.4</v>
      </c>
      <c r="O33" s="102">
        <v>481.7</v>
      </c>
      <c r="P33" s="103">
        <v>27</v>
      </c>
      <c r="Q33" s="103">
        <v>0</v>
      </c>
      <c r="R33" s="108">
        <v>454.7</v>
      </c>
      <c r="S33" s="55">
        <v>450</v>
      </c>
      <c r="T33" s="55">
        <v>470</v>
      </c>
      <c r="U33" s="323"/>
      <c r="V33" s="222"/>
      <c r="W33" s="222"/>
      <c r="X33" s="222"/>
      <c r="Y33" s="222"/>
      <c r="Z33" s="222"/>
      <c r="AA33" s="225"/>
    </row>
    <row r="34" spans="3:27" s="5" customFormat="1" ht="13.5" thickBot="1" x14ac:dyDescent="0.25">
      <c r="C34" s="354" t="s">
        <v>38</v>
      </c>
      <c r="D34" s="316" t="s">
        <v>38</v>
      </c>
      <c r="E34" s="408" t="s">
        <v>53</v>
      </c>
      <c r="F34" s="310" t="s">
        <v>132</v>
      </c>
      <c r="G34" s="331" t="s">
        <v>38</v>
      </c>
      <c r="H34" s="358" t="s">
        <v>80</v>
      </c>
      <c r="I34" s="319" t="s">
        <v>85</v>
      </c>
      <c r="J34" s="63" t="s">
        <v>21</v>
      </c>
      <c r="K34" s="64">
        <f t="shared" ref="K34:T34" si="8">K35</f>
        <v>15.2</v>
      </c>
      <c r="L34" s="65">
        <f t="shared" si="8"/>
        <v>2.5</v>
      </c>
      <c r="M34" s="65">
        <f t="shared" si="8"/>
        <v>0</v>
      </c>
      <c r="N34" s="66">
        <f t="shared" si="8"/>
        <v>12.7</v>
      </c>
      <c r="O34" s="64">
        <f t="shared" si="8"/>
        <v>17.399999999999999</v>
      </c>
      <c r="P34" s="65">
        <f t="shared" si="8"/>
        <v>0.5</v>
      </c>
      <c r="Q34" s="65">
        <f t="shared" si="8"/>
        <v>0</v>
      </c>
      <c r="R34" s="66">
        <f t="shared" si="8"/>
        <v>16.899999999999999</v>
      </c>
      <c r="S34" s="61">
        <f t="shared" si="8"/>
        <v>20</v>
      </c>
      <c r="T34" s="67">
        <f t="shared" si="8"/>
        <v>20</v>
      </c>
      <c r="U34" s="322"/>
      <c r="V34" s="221"/>
      <c r="W34" s="221"/>
      <c r="X34" s="221"/>
      <c r="Y34" s="221"/>
      <c r="Z34" s="221"/>
      <c r="AA34" s="225"/>
    </row>
    <row r="35" spans="3:27" s="5" customFormat="1" ht="28.5" customHeight="1" x14ac:dyDescent="0.2">
      <c r="C35" s="309"/>
      <c r="D35" s="295"/>
      <c r="E35" s="353"/>
      <c r="F35" s="311"/>
      <c r="G35" s="332"/>
      <c r="H35" s="359"/>
      <c r="I35" s="321"/>
      <c r="J35" s="30" t="s">
        <v>39</v>
      </c>
      <c r="K35" s="102">
        <v>15.2</v>
      </c>
      <c r="L35" s="103">
        <v>2.5</v>
      </c>
      <c r="M35" s="103">
        <v>0</v>
      </c>
      <c r="N35" s="108">
        <v>12.7</v>
      </c>
      <c r="O35" s="102">
        <v>17.399999999999999</v>
      </c>
      <c r="P35" s="103">
        <v>0.5</v>
      </c>
      <c r="Q35" s="103">
        <v>0</v>
      </c>
      <c r="R35" s="108">
        <v>16.899999999999999</v>
      </c>
      <c r="S35" s="55">
        <v>20</v>
      </c>
      <c r="T35" s="55">
        <v>20</v>
      </c>
      <c r="U35" s="323"/>
      <c r="V35" s="222"/>
      <c r="W35" s="222"/>
      <c r="X35" s="222"/>
      <c r="Y35" s="222"/>
      <c r="Z35" s="222"/>
      <c r="AA35" s="225"/>
    </row>
    <row r="36" spans="3:27" s="5" customFormat="1" ht="13.5" thickBot="1" x14ac:dyDescent="0.25">
      <c r="C36" s="357" t="s">
        <v>38</v>
      </c>
      <c r="D36" s="328" t="s">
        <v>38</v>
      </c>
      <c r="E36" s="353" t="s">
        <v>54</v>
      </c>
      <c r="F36" s="310" t="s">
        <v>124</v>
      </c>
      <c r="G36" s="331" t="s">
        <v>38</v>
      </c>
      <c r="H36" s="358" t="s">
        <v>80</v>
      </c>
      <c r="I36" s="319" t="s">
        <v>83</v>
      </c>
      <c r="J36" s="63" t="s">
        <v>21</v>
      </c>
      <c r="K36" s="64">
        <f t="shared" ref="K36:N36" si="9">K37+K38</f>
        <v>13.6</v>
      </c>
      <c r="L36" s="65">
        <f t="shared" si="9"/>
        <v>13.6</v>
      </c>
      <c r="M36" s="65">
        <f t="shared" si="9"/>
        <v>11.899999999999999</v>
      </c>
      <c r="N36" s="66">
        <f t="shared" si="9"/>
        <v>0</v>
      </c>
      <c r="O36" s="64">
        <f t="shared" ref="O36:T36" si="10">O37+O38</f>
        <v>19.8</v>
      </c>
      <c r="P36" s="65">
        <f t="shared" si="10"/>
        <v>19.8</v>
      </c>
      <c r="Q36" s="65">
        <f t="shared" si="10"/>
        <v>12</v>
      </c>
      <c r="R36" s="66">
        <f t="shared" si="10"/>
        <v>0</v>
      </c>
      <c r="S36" s="61">
        <f t="shared" si="10"/>
        <v>14.8</v>
      </c>
      <c r="T36" s="67">
        <f t="shared" si="10"/>
        <v>15.399999999999999</v>
      </c>
      <c r="U36" s="318" t="s">
        <v>94</v>
      </c>
      <c r="V36" s="317" t="s">
        <v>95</v>
      </c>
      <c r="W36" s="221">
        <v>379.42</v>
      </c>
      <c r="X36" s="221">
        <v>379.42</v>
      </c>
      <c r="Y36" s="221">
        <v>379.42</v>
      </c>
      <c r="Z36" s="221">
        <v>379.42</v>
      </c>
      <c r="AA36" s="225"/>
    </row>
    <row r="37" spans="3:27" s="5" customFormat="1" ht="26.25" customHeight="1" thickBot="1" x14ac:dyDescent="0.25">
      <c r="C37" s="308"/>
      <c r="D37" s="294"/>
      <c r="E37" s="353"/>
      <c r="F37" s="289"/>
      <c r="G37" s="360"/>
      <c r="H37" s="400"/>
      <c r="I37" s="320"/>
      <c r="J37" s="30" t="s">
        <v>60</v>
      </c>
      <c r="K37" s="102">
        <v>10.5</v>
      </c>
      <c r="L37" s="103">
        <v>10.5</v>
      </c>
      <c r="M37" s="103">
        <v>9.6</v>
      </c>
      <c r="N37" s="108">
        <v>0</v>
      </c>
      <c r="O37" s="102">
        <v>10.9</v>
      </c>
      <c r="P37" s="103">
        <v>10.9</v>
      </c>
      <c r="Q37" s="103">
        <v>10.3</v>
      </c>
      <c r="R37" s="108">
        <v>0</v>
      </c>
      <c r="S37" s="55">
        <v>11.3</v>
      </c>
      <c r="T37" s="55">
        <v>11.6</v>
      </c>
      <c r="U37" s="318"/>
      <c r="V37" s="317"/>
      <c r="W37" s="341"/>
      <c r="X37" s="341"/>
      <c r="Y37" s="341"/>
      <c r="Z37" s="341"/>
      <c r="AA37" s="225"/>
    </row>
    <row r="38" spans="3:27" s="5" customFormat="1" ht="26.25" customHeight="1" x14ac:dyDescent="0.2">
      <c r="C38" s="309"/>
      <c r="D38" s="295"/>
      <c r="E38" s="353"/>
      <c r="F38" s="311"/>
      <c r="G38" s="332"/>
      <c r="H38" s="359"/>
      <c r="I38" s="321"/>
      <c r="J38" s="30" t="s">
        <v>39</v>
      </c>
      <c r="K38" s="102">
        <v>3.1</v>
      </c>
      <c r="L38" s="103">
        <v>3.1</v>
      </c>
      <c r="M38" s="103">
        <v>2.2999999999999998</v>
      </c>
      <c r="N38" s="108">
        <v>0</v>
      </c>
      <c r="O38" s="102">
        <v>8.9</v>
      </c>
      <c r="P38" s="103">
        <v>8.9</v>
      </c>
      <c r="Q38" s="103">
        <v>1.7</v>
      </c>
      <c r="R38" s="108">
        <v>0</v>
      </c>
      <c r="S38" s="55">
        <v>3.5</v>
      </c>
      <c r="T38" s="55">
        <v>3.8</v>
      </c>
      <c r="U38" s="318"/>
      <c r="V38" s="317"/>
      <c r="W38" s="222"/>
      <c r="X38" s="222"/>
      <c r="Y38" s="222"/>
      <c r="Z38" s="222"/>
      <c r="AA38" s="225"/>
    </row>
    <row r="39" spans="3:27" s="5" customFormat="1" ht="13.5" customHeight="1" thickBot="1" x14ac:dyDescent="0.25">
      <c r="C39" s="354" t="s">
        <v>38</v>
      </c>
      <c r="D39" s="316" t="s">
        <v>38</v>
      </c>
      <c r="E39" s="353" t="s">
        <v>55</v>
      </c>
      <c r="F39" s="310" t="s">
        <v>121</v>
      </c>
      <c r="G39" s="331" t="s">
        <v>38</v>
      </c>
      <c r="H39" s="358" t="s">
        <v>80</v>
      </c>
      <c r="I39" s="319" t="s">
        <v>83</v>
      </c>
      <c r="J39" s="63" t="s">
        <v>21</v>
      </c>
      <c r="K39" s="64">
        <f t="shared" ref="K39:T39" si="11">K40</f>
        <v>5</v>
      </c>
      <c r="L39" s="65">
        <f t="shared" si="11"/>
        <v>5</v>
      </c>
      <c r="M39" s="65">
        <f t="shared" si="11"/>
        <v>4.9000000000000004</v>
      </c>
      <c r="N39" s="66">
        <f t="shared" si="11"/>
        <v>0</v>
      </c>
      <c r="O39" s="64">
        <f t="shared" si="11"/>
        <v>3.9</v>
      </c>
      <c r="P39" s="65">
        <f t="shared" si="11"/>
        <v>3.9</v>
      </c>
      <c r="Q39" s="65">
        <f t="shared" si="11"/>
        <v>3.8</v>
      </c>
      <c r="R39" s="66">
        <f t="shared" si="11"/>
        <v>0</v>
      </c>
      <c r="S39" s="61">
        <f t="shared" si="11"/>
        <v>4</v>
      </c>
      <c r="T39" s="67">
        <f t="shared" si="11"/>
        <v>4.2</v>
      </c>
      <c r="U39" s="219" t="s">
        <v>59</v>
      </c>
      <c r="V39" s="221" t="s">
        <v>65</v>
      </c>
      <c r="W39" s="221">
        <v>2519</v>
      </c>
      <c r="X39" s="221">
        <v>2129</v>
      </c>
      <c r="Y39" s="221">
        <v>2129</v>
      </c>
      <c r="Z39" s="221">
        <v>2129</v>
      </c>
      <c r="AA39" s="225"/>
    </row>
    <row r="40" spans="3:27" s="5" customFormat="1" ht="45" customHeight="1" x14ac:dyDescent="0.2">
      <c r="C40" s="309"/>
      <c r="D40" s="295"/>
      <c r="E40" s="353"/>
      <c r="F40" s="311"/>
      <c r="G40" s="332"/>
      <c r="H40" s="359"/>
      <c r="I40" s="321"/>
      <c r="J40" s="30" t="s">
        <v>60</v>
      </c>
      <c r="K40" s="102">
        <v>5</v>
      </c>
      <c r="L40" s="103">
        <v>5</v>
      </c>
      <c r="M40" s="103">
        <v>4.9000000000000004</v>
      </c>
      <c r="N40" s="108">
        <v>0</v>
      </c>
      <c r="O40" s="102">
        <v>3.9</v>
      </c>
      <c r="P40" s="103">
        <v>3.9</v>
      </c>
      <c r="Q40" s="103">
        <v>3.8</v>
      </c>
      <c r="R40" s="108">
        <v>0</v>
      </c>
      <c r="S40" s="55">
        <v>4</v>
      </c>
      <c r="T40" s="55">
        <v>4.2</v>
      </c>
      <c r="U40" s="220"/>
      <c r="V40" s="222"/>
      <c r="W40" s="222"/>
      <c r="X40" s="222"/>
      <c r="Y40" s="222"/>
      <c r="Z40" s="222"/>
      <c r="AA40" s="225"/>
    </row>
    <row r="41" spans="3:27" s="5" customFormat="1" ht="23.25" customHeight="1" thickBot="1" x14ac:dyDescent="0.25">
      <c r="C41" s="354" t="s">
        <v>38</v>
      </c>
      <c r="D41" s="316" t="s">
        <v>38</v>
      </c>
      <c r="E41" s="353" t="s">
        <v>56</v>
      </c>
      <c r="F41" s="310" t="s">
        <v>120</v>
      </c>
      <c r="G41" s="331" t="s">
        <v>38</v>
      </c>
      <c r="H41" s="358" t="s">
        <v>80</v>
      </c>
      <c r="I41" s="319" t="s">
        <v>83</v>
      </c>
      <c r="J41" s="63" t="s">
        <v>21</v>
      </c>
      <c r="K41" s="64">
        <f t="shared" ref="K41:T41" si="12">K42</f>
        <v>0.3</v>
      </c>
      <c r="L41" s="65">
        <f t="shared" si="12"/>
        <v>0.3</v>
      </c>
      <c r="M41" s="65">
        <f t="shared" si="12"/>
        <v>0.3</v>
      </c>
      <c r="N41" s="66">
        <f t="shared" si="12"/>
        <v>0</v>
      </c>
      <c r="O41" s="64">
        <f t="shared" si="12"/>
        <v>0.4</v>
      </c>
      <c r="P41" s="65">
        <f t="shared" si="12"/>
        <v>0.4</v>
      </c>
      <c r="Q41" s="65">
        <f t="shared" si="12"/>
        <v>0.4</v>
      </c>
      <c r="R41" s="66">
        <f t="shared" si="12"/>
        <v>0</v>
      </c>
      <c r="S41" s="67">
        <f t="shared" si="12"/>
        <v>0.4</v>
      </c>
      <c r="T41" s="67">
        <f t="shared" si="12"/>
        <v>0.5</v>
      </c>
      <c r="U41" s="219" t="s">
        <v>74</v>
      </c>
      <c r="V41" s="221" t="s">
        <v>65</v>
      </c>
      <c r="W41" s="221">
        <v>2223</v>
      </c>
      <c r="X41" s="221">
        <v>2882</v>
      </c>
      <c r="Y41" s="221">
        <v>2882</v>
      </c>
      <c r="Z41" s="221">
        <v>2882</v>
      </c>
      <c r="AA41" s="225"/>
    </row>
    <row r="42" spans="3:27" s="5" customFormat="1" ht="16.5" customHeight="1" x14ac:dyDescent="0.2">
      <c r="C42" s="309"/>
      <c r="D42" s="295"/>
      <c r="E42" s="353"/>
      <c r="F42" s="311"/>
      <c r="G42" s="332"/>
      <c r="H42" s="359"/>
      <c r="I42" s="321"/>
      <c r="J42" s="30" t="s">
        <v>60</v>
      </c>
      <c r="K42" s="102">
        <v>0.3</v>
      </c>
      <c r="L42" s="103">
        <v>0.3</v>
      </c>
      <c r="M42" s="103">
        <v>0.3</v>
      </c>
      <c r="N42" s="108">
        <v>0</v>
      </c>
      <c r="O42" s="102">
        <v>0.4</v>
      </c>
      <c r="P42" s="103">
        <v>0.4</v>
      </c>
      <c r="Q42" s="103">
        <v>0.4</v>
      </c>
      <c r="R42" s="108">
        <v>0</v>
      </c>
      <c r="S42" s="55">
        <v>0.4</v>
      </c>
      <c r="T42" s="55">
        <v>0.5</v>
      </c>
      <c r="U42" s="220"/>
      <c r="V42" s="222"/>
      <c r="W42" s="222"/>
      <c r="X42" s="222"/>
      <c r="Y42" s="222"/>
      <c r="Z42" s="222"/>
      <c r="AA42" s="225"/>
    </row>
    <row r="43" spans="3:27" s="5" customFormat="1" ht="52.5" customHeight="1" thickBot="1" x14ac:dyDescent="0.25">
      <c r="C43" s="354" t="s">
        <v>38</v>
      </c>
      <c r="D43" s="316" t="s">
        <v>38</v>
      </c>
      <c r="E43" s="297" t="s">
        <v>57</v>
      </c>
      <c r="F43" s="310" t="s">
        <v>117</v>
      </c>
      <c r="G43" s="355" t="s">
        <v>40</v>
      </c>
      <c r="H43" s="339" t="s">
        <v>80</v>
      </c>
      <c r="I43" s="306" t="s">
        <v>84</v>
      </c>
      <c r="J43" s="63" t="s">
        <v>21</v>
      </c>
      <c r="K43" s="64">
        <f t="shared" ref="K43:T43" si="13">K44</f>
        <v>21.4</v>
      </c>
      <c r="L43" s="65">
        <f t="shared" si="13"/>
        <v>21.4</v>
      </c>
      <c r="M43" s="65">
        <f t="shared" si="13"/>
        <v>16.5</v>
      </c>
      <c r="N43" s="66">
        <f t="shared" si="13"/>
        <v>0</v>
      </c>
      <c r="O43" s="64">
        <f t="shared" si="13"/>
        <v>23.9</v>
      </c>
      <c r="P43" s="65">
        <f t="shared" si="13"/>
        <v>23.9</v>
      </c>
      <c r="Q43" s="65">
        <f t="shared" si="13"/>
        <v>18.8</v>
      </c>
      <c r="R43" s="66">
        <f t="shared" si="13"/>
        <v>0</v>
      </c>
      <c r="S43" s="67">
        <f t="shared" si="13"/>
        <v>23.9</v>
      </c>
      <c r="T43" s="67">
        <f t="shared" si="13"/>
        <v>23.9</v>
      </c>
      <c r="U43" s="318" t="s">
        <v>112</v>
      </c>
      <c r="V43" s="223" t="s">
        <v>113</v>
      </c>
      <c r="W43" s="223">
        <v>20</v>
      </c>
      <c r="X43" s="223">
        <v>20</v>
      </c>
      <c r="Y43" s="223">
        <v>30</v>
      </c>
      <c r="Z43" s="223">
        <v>40</v>
      </c>
      <c r="AA43" s="225"/>
    </row>
    <row r="44" spans="3:27" s="5" customFormat="1" ht="12.75" x14ac:dyDescent="0.2">
      <c r="C44" s="309"/>
      <c r="D44" s="295"/>
      <c r="E44" s="297"/>
      <c r="F44" s="311"/>
      <c r="G44" s="356"/>
      <c r="H44" s="327"/>
      <c r="I44" s="307"/>
      <c r="J44" s="30" t="s">
        <v>60</v>
      </c>
      <c r="K44" s="102">
        <v>21.4</v>
      </c>
      <c r="L44" s="103">
        <v>21.4</v>
      </c>
      <c r="M44" s="103">
        <v>16.5</v>
      </c>
      <c r="N44" s="108">
        <v>0</v>
      </c>
      <c r="O44" s="102">
        <v>23.9</v>
      </c>
      <c r="P44" s="103">
        <v>23.9</v>
      </c>
      <c r="Q44" s="103">
        <v>18.8</v>
      </c>
      <c r="R44" s="108">
        <v>0</v>
      </c>
      <c r="S44" s="55">
        <v>23.9</v>
      </c>
      <c r="T44" s="55">
        <v>23.9</v>
      </c>
      <c r="U44" s="318"/>
      <c r="V44" s="223"/>
      <c r="W44" s="223"/>
      <c r="X44" s="223"/>
      <c r="Y44" s="223"/>
      <c r="Z44" s="223"/>
      <c r="AA44" s="225"/>
    </row>
    <row r="45" spans="3:27" s="5" customFormat="1" ht="30.75" customHeight="1" thickBot="1" x14ac:dyDescent="0.25">
      <c r="C45" s="354" t="s">
        <v>38</v>
      </c>
      <c r="D45" s="316" t="s">
        <v>38</v>
      </c>
      <c r="E45" s="353" t="s">
        <v>58</v>
      </c>
      <c r="F45" s="310" t="s">
        <v>122</v>
      </c>
      <c r="G45" s="331" t="s">
        <v>38</v>
      </c>
      <c r="H45" s="358" t="s">
        <v>80</v>
      </c>
      <c r="I45" s="319" t="s">
        <v>83</v>
      </c>
      <c r="J45" s="63" t="s">
        <v>21</v>
      </c>
      <c r="K45" s="64">
        <f t="shared" ref="K45:T45" si="14">K46</f>
        <v>0.4</v>
      </c>
      <c r="L45" s="65">
        <f t="shared" si="14"/>
        <v>0.4</v>
      </c>
      <c r="M45" s="65">
        <f t="shared" si="14"/>
        <v>0.4</v>
      </c>
      <c r="N45" s="66">
        <f t="shared" si="14"/>
        <v>0</v>
      </c>
      <c r="O45" s="64">
        <f t="shared" si="14"/>
        <v>0.4</v>
      </c>
      <c r="P45" s="65">
        <f t="shared" si="14"/>
        <v>0.4</v>
      </c>
      <c r="Q45" s="65">
        <f t="shared" si="14"/>
        <v>0.4</v>
      </c>
      <c r="R45" s="66">
        <f t="shared" si="14"/>
        <v>0</v>
      </c>
      <c r="S45" s="61">
        <f t="shared" si="14"/>
        <v>0.4</v>
      </c>
      <c r="T45" s="67">
        <f t="shared" si="14"/>
        <v>0.4</v>
      </c>
      <c r="U45" s="219" t="s">
        <v>72</v>
      </c>
      <c r="V45" s="221" t="s">
        <v>64</v>
      </c>
      <c r="W45" s="221">
        <v>899</v>
      </c>
      <c r="X45" s="221">
        <v>912</v>
      </c>
      <c r="Y45" s="221">
        <v>920</v>
      </c>
      <c r="Z45" s="221">
        <v>928</v>
      </c>
      <c r="AA45" s="225"/>
    </row>
    <row r="46" spans="3:27" s="5" customFormat="1" ht="12.75" x14ac:dyDescent="0.2">
      <c r="C46" s="309"/>
      <c r="D46" s="295"/>
      <c r="E46" s="353"/>
      <c r="F46" s="311"/>
      <c r="G46" s="332"/>
      <c r="H46" s="359"/>
      <c r="I46" s="321"/>
      <c r="J46" s="30" t="s">
        <v>60</v>
      </c>
      <c r="K46" s="102">
        <v>0.4</v>
      </c>
      <c r="L46" s="103">
        <v>0.4</v>
      </c>
      <c r="M46" s="103">
        <v>0.4</v>
      </c>
      <c r="N46" s="108">
        <v>0</v>
      </c>
      <c r="O46" s="102">
        <v>0.4</v>
      </c>
      <c r="P46" s="103">
        <v>0.4</v>
      </c>
      <c r="Q46" s="103">
        <v>0.4</v>
      </c>
      <c r="R46" s="108">
        <v>0</v>
      </c>
      <c r="S46" s="55">
        <v>0.4</v>
      </c>
      <c r="T46" s="55">
        <v>0.4</v>
      </c>
      <c r="U46" s="220"/>
      <c r="V46" s="222"/>
      <c r="W46" s="222"/>
      <c r="X46" s="222"/>
      <c r="Y46" s="222"/>
      <c r="Z46" s="222"/>
      <c r="AA46" s="225"/>
    </row>
    <row r="47" spans="3:27" s="5" customFormat="1" ht="30" customHeight="1" thickBot="1" x14ac:dyDescent="0.25">
      <c r="C47" s="357" t="s">
        <v>38</v>
      </c>
      <c r="D47" s="328" t="s">
        <v>38</v>
      </c>
      <c r="E47" s="297" t="s">
        <v>62</v>
      </c>
      <c r="F47" s="310" t="s">
        <v>119</v>
      </c>
      <c r="G47" s="355" t="s">
        <v>40</v>
      </c>
      <c r="H47" s="339" t="s">
        <v>80</v>
      </c>
      <c r="I47" s="306" t="s">
        <v>84</v>
      </c>
      <c r="J47" s="63" t="s">
        <v>21</v>
      </c>
      <c r="K47" s="64">
        <f t="shared" ref="K47:T47" si="15">K48</f>
        <v>14</v>
      </c>
      <c r="L47" s="65">
        <f t="shared" si="15"/>
        <v>14</v>
      </c>
      <c r="M47" s="65">
        <f t="shared" si="15"/>
        <v>11</v>
      </c>
      <c r="N47" s="66">
        <f t="shared" si="15"/>
        <v>0</v>
      </c>
      <c r="O47" s="64">
        <f t="shared" si="15"/>
        <v>13</v>
      </c>
      <c r="P47" s="65">
        <f t="shared" si="15"/>
        <v>13</v>
      </c>
      <c r="Q47" s="65">
        <f t="shared" si="15"/>
        <v>11.4</v>
      </c>
      <c r="R47" s="66">
        <f t="shared" si="15"/>
        <v>0</v>
      </c>
      <c r="S47" s="61">
        <f t="shared" si="15"/>
        <v>14</v>
      </c>
      <c r="T47" s="67">
        <f t="shared" si="15"/>
        <v>14</v>
      </c>
      <c r="U47" s="62" t="s">
        <v>77</v>
      </c>
      <c r="V47" s="128" t="s">
        <v>71</v>
      </c>
      <c r="W47" s="128">
        <v>1</v>
      </c>
      <c r="X47" s="128">
        <v>1</v>
      </c>
      <c r="Y47" s="128">
        <v>1</v>
      </c>
      <c r="Z47" s="128">
        <v>1</v>
      </c>
      <c r="AA47" s="225"/>
    </row>
    <row r="48" spans="3:27" s="5" customFormat="1" ht="24.75" thickBot="1" x14ac:dyDescent="0.25">
      <c r="C48" s="308"/>
      <c r="D48" s="294"/>
      <c r="E48" s="366"/>
      <c r="F48" s="289"/>
      <c r="G48" s="290"/>
      <c r="H48" s="291"/>
      <c r="I48" s="307"/>
      <c r="J48" s="68" t="s">
        <v>60</v>
      </c>
      <c r="K48" s="105">
        <v>14</v>
      </c>
      <c r="L48" s="106">
        <v>14</v>
      </c>
      <c r="M48" s="106">
        <v>11</v>
      </c>
      <c r="N48" s="107">
        <v>0</v>
      </c>
      <c r="O48" s="105">
        <v>13</v>
      </c>
      <c r="P48" s="106">
        <v>13</v>
      </c>
      <c r="Q48" s="106">
        <v>11.4</v>
      </c>
      <c r="R48" s="107">
        <v>0</v>
      </c>
      <c r="S48" s="69">
        <v>14</v>
      </c>
      <c r="T48" s="153">
        <v>14</v>
      </c>
      <c r="U48" s="70" t="s">
        <v>78</v>
      </c>
      <c r="V48" s="71" t="s">
        <v>64</v>
      </c>
      <c r="W48" s="71">
        <v>4</v>
      </c>
      <c r="X48" s="71">
        <v>4</v>
      </c>
      <c r="Y48" s="71">
        <v>4</v>
      </c>
      <c r="Z48" s="71">
        <v>4</v>
      </c>
      <c r="AA48" s="225"/>
    </row>
    <row r="49" spans="3:27" s="5" customFormat="1" ht="30" customHeight="1" thickBot="1" x14ac:dyDescent="0.25">
      <c r="C49" s="131" t="s">
        <v>38</v>
      </c>
      <c r="D49" s="132" t="s">
        <v>38</v>
      </c>
      <c r="E49" s="338" t="s">
        <v>18</v>
      </c>
      <c r="F49" s="325"/>
      <c r="G49" s="325"/>
      <c r="H49" s="325"/>
      <c r="I49" s="326"/>
      <c r="J49" s="31"/>
      <c r="K49" s="154">
        <f t="shared" ref="K49:T49" si="16">K14+K16+K24+K26+K29+K32+K34+K36+K39+K41+K43+K47+K45</f>
        <v>2988.3999999999996</v>
      </c>
      <c r="L49" s="33">
        <f t="shared" si="16"/>
        <v>2408.9</v>
      </c>
      <c r="M49" s="33">
        <f t="shared" si="16"/>
        <v>1601.7000000000003</v>
      </c>
      <c r="N49" s="35">
        <f t="shared" si="16"/>
        <v>579.5</v>
      </c>
      <c r="O49" s="154">
        <f t="shared" si="16"/>
        <v>3696.2000000000003</v>
      </c>
      <c r="P49" s="33">
        <f t="shared" si="16"/>
        <v>2566.9</v>
      </c>
      <c r="Q49" s="33">
        <f t="shared" si="16"/>
        <v>1691.2000000000003</v>
      </c>
      <c r="R49" s="35">
        <f t="shared" si="16"/>
        <v>1129.3</v>
      </c>
      <c r="S49" s="32">
        <f t="shared" si="16"/>
        <v>3278.4000000000005</v>
      </c>
      <c r="T49" s="32">
        <f t="shared" si="16"/>
        <v>3380.3</v>
      </c>
      <c r="U49" s="372"/>
      <c r="V49" s="372"/>
      <c r="W49" s="372"/>
      <c r="X49" s="372"/>
      <c r="Y49" s="372"/>
      <c r="Z49" s="373"/>
      <c r="AA49" s="225"/>
    </row>
    <row r="50" spans="3:27" s="5" customFormat="1" ht="13.5" thickBot="1" x14ac:dyDescent="0.25">
      <c r="C50" s="133" t="s">
        <v>38</v>
      </c>
      <c r="D50" s="132" t="s">
        <v>40</v>
      </c>
      <c r="E50" s="425" t="s">
        <v>43</v>
      </c>
      <c r="F50" s="426"/>
      <c r="G50" s="426"/>
      <c r="H50" s="426"/>
      <c r="I50" s="426"/>
      <c r="J50" s="426"/>
      <c r="K50" s="426"/>
      <c r="L50" s="426"/>
      <c r="M50" s="426"/>
      <c r="N50" s="426"/>
      <c r="O50" s="426"/>
      <c r="P50" s="426"/>
      <c r="Q50" s="426"/>
      <c r="R50" s="426"/>
      <c r="S50" s="426"/>
      <c r="T50" s="426"/>
      <c r="U50" s="426"/>
      <c r="V50" s="426"/>
      <c r="W50" s="426"/>
      <c r="X50" s="426"/>
      <c r="Y50" s="426"/>
      <c r="Z50" s="258"/>
      <c r="AA50" s="225"/>
    </row>
    <row r="51" spans="3:27" s="5" customFormat="1" ht="29.25" customHeight="1" x14ac:dyDescent="0.2">
      <c r="C51" s="250" t="s">
        <v>38</v>
      </c>
      <c r="D51" s="248" t="s">
        <v>40</v>
      </c>
      <c r="E51" s="288" t="s">
        <v>38</v>
      </c>
      <c r="F51" s="289" t="s">
        <v>128</v>
      </c>
      <c r="G51" s="290" t="s">
        <v>38</v>
      </c>
      <c r="H51" s="291" t="s">
        <v>80</v>
      </c>
      <c r="I51" s="292" t="s">
        <v>81</v>
      </c>
      <c r="J51" s="56" t="s">
        <v>21</v>
      </c>
      <c r="K51" s="49">
        <f>K52+K53+K55+K54</f>
        <v>232</v>
      </c>
      <c r="L51" s="50">
        <f>L52+L53+L55+L54</f>
        <v>232</v>
      </c>
      <c r="M51" s="50">
        <f>M52+M53+M55+M54</f>
        <v>166.6</v>
      </c>
      <c r="N51" s="51">
        <f>N52+N53+N55+N54</f>
        <v>0</v>
      </c>
      <c r="O51" s="49">
        <f>O52+O53+O55+O54</f>
        <v>197.8</v>
      </c>
      <c r="P51" s="50">
        <f t="shared" ref="P51:T51" si="17">P52+P53+P55+P54</f>
        <v>197.8</v>
      </c>
      <c r="Q51" s="50">
        <f t="shared" si="17"/>
        <v>166.20000000000002</v>
      </c>
      <c r="R51" s="51">
        <f t="shared" si="17"/>
        <v>0</v>
      </c>
      <c r="S51" s="52">
        <f t="shared" si="17"/>
        <v>169</v>
      </c>
      <c r="T51" s="52">
        <f t="shared" si="17"/>
        <v>169</v>
      </c>
      <c r="U51" s="383" t="s">
        <v>99</v>
      </c>
      <c r="V51" s="341" t="s">
        <v>70</v>
      </c>
      <c r="W51" s="341">
        <v>0.18</v>
      </c>
      <c r="X51" s="341">
        <v>0.18</v>
      </c>
      <c r="Y51" s="401">
        <v>0.18</v>
      </c>
      <c r="Z51" s="427">
        <v>0.18</v>
      </c>
      <c r="AA51" s="225"/>
    </row>
    <row r="52" spans="3:27" s="5" customFormat="1" ht="13.5" thickBot="1" x14ac:dyDescent="0.25">
      <c r="C52" s="250"/>
      <c r="D52" s="248"/>
      <c r="E52" s="288"/>
      <c r="F52" s="289"/>
      <c r="G52" s="290"/>
      <c r="H52" s="291"/>
      <c r="I52" s="293"/>
      <c r="J52" s="151" t="s">
        <v>39</v>
      </c>
      <c r="K52" s="102">
        <v>60</v>
      </c>
      <c r="L52" s="103">
        <v>60</v>
      </c>
      <c r="M52" s="103">
        <v>0</v>
      </c>
      <c r="N52" s="108">
        <v>0</v>
      </c>
      <c r="O52" s="102">
        <v>29</v>
      </c>
      <c r="P52" s="103">
        <v>29</v>
      </c>
      <c r="Q52" s="103">
        <v>0</v>
      </c>
      <c r="R52" s="108">
        <v>0</v>
      </c>
      <c r="S52" s="55">
        <v>29</v>
      </c>
      <c r="T52" s="55">
        <v>29</v>
      </c>
      <c r="U52" s="383"/>
      <c r="V52" s="341"/>
      <c r="W52" s="341"/>
      <c r="X52" s="341"/>
      <c r="Y52" s="401"/>
      <c r="Z52" s="223"/>
      <c r="AA52" s="225"/>
    </row>
    <row r="53" spans="3:27" s="5" customFormat="1" ht="15.75" customHeight="1" thickBot="1" x14ac:dyDescent="0.25">
      <c r="C53" s="250" t="s">
        <v>38</v>
      </c>
      <c r="D53" s="247" t="s">
        <v>40</v>
      </c>
      <c r="E53" s="244" t="s">
        <v>40</v>
      </c>
      <c r="F53" s="439" t="s">
        <v>126</v>
      </c>
      <c r="G53" s="442" t="s">
        <v>38</v>
      </c>
      <c r="H53" s="445" t="s">
        <v>80</v>
      </c>
      <c r="I53" s="448" t="s">
        <v>81</v>
      </c>
      <c r="J53" s="93" t="s">
        <v>39</v>
      </c>
      <c r="K53" s="104">
        <v>137.9</v>
      </c>
      <c r="L53" s="103">
        <v>137.9</v>
      </c>
      <c r="M53" s="103">
        <v>133.1</v>
      </c>
      <c r="N53" s="113">
        <v>0</v>
      </c>
      <c r="O53" s="104">
        <v>133.9</v>
      </c>
      <c r="P53" s="103">
        <v>133.9</v>
      </c>
      <c r="Q53" s="103">
        <v>131.9</v>
      </c>
      <c r="R53" s="113">
        <v>0</v>
      </c>
      <c r="S53" s="55">
        <v>140</v>
      </c>
      <c r="T53" s="55">
        <v>140</v>
      </c>
      <c r="U53" s="112"/>
      <c r="V53" s="71"/>
      <c r="W53" s="71"/>
      <c r="X53" s="71"/>
      <c r="Y53" s="71"/>
      <c r="Z53" s="71"/>
      <c r="AA53" s="225"/>
    </row>
    <row r="54" spans="3:27" s="5" customFormat="1" ht="12.75" customHeight="1" thickBot="1" x14ac:dyDescent="0.25">
      <c r="C54" s="250"/>
      <c r="D54" s="248"/>
      <c r="E54" s="244"/>
      <c r="F54" s="440"/>
      <c r="G54" s="443"/>
      <c r="H54" s="446"/>
      <c r="I54" s="449"/>
      <c r="J54" s="93" t="s">
        <v>115</v>
      </c>
      <c r="K54" s="102">
        <v>15.9</v>
      </c>
      <c r="L54" s="103">
        <v>15.9</v>
      </c>
      <c r="M54" s="103">
        <v>15.6</v>
      </c>
      <c r="N54" s="108">
        <v>0</v>
      </c>
      <c r="O54" s="102">
        <v>16.3</v>
      </c>
      <c r="P54" s="103">
        <v>16.3</v>
      </c>
      <c r="Q54" s="103">
        <v>16</v>
      </c>
      <c r="R54" s="108">
        <v>0</v>
      </c>
      <c r="S54" s="55"/>
      <c r="T54" s="55"/>
      <c r="U54" s="112"/>
      <c r="V54" s="71"/>
      <c r="W54" s="71"/>
      <c r="X54" s="71"/>
      <c r="Y54" s="71"/>
      <c r="Z54" s="71"/>
      <c r="AA54" s="225"/>
    </row>
    <row r="55" spans="3:27" s="5" customFormat="1" ht="33.75" customHeight="1" thickBot="1" x14ac:dyDescent="0.25">
      <c r="C55" s="357"/>
      <c r="D55" s="328"/>
      <c r="E55" s="438"/>
      <c r="F55" s="441"/>
      <c r="G55" s="444"/>
      <c r="H55" s="447"/>
      <c r="I55" s="450"/>
      <c r="J55" s="93" t="s">
        <v>60</v>
      </c>
      <c r="K55" s="114">
        <v>18.2</v>
      </c>
      <c r="L55" s="115">
        <v>18.2</v>
      </c>
      <c r="M55" s="115">
        <v>17.899999999999999</v>
      </c>
      <c r="N55" s="116">
        <v>0</v>
      </c>
      <c r="O55" s="114">
        <v>18.600000000000001</v>
      </c>
      <c r="P55" s="115">
        <v>18.600000000000001</v>
      </c>
      <c r="Q55" s="115">
        <v>18.3</v>
      </c>
      <c r="R55" s="116">
        <v>0</v>
      </c>
      <c r="S55" s="117"/>
      <c r="T55" s="117"/>
      <c r="U55" s="112"/>
      <c r="V55" s="71"/>
      <c r="W55" s="71"/>
      <c r="X55" s="71"/>
      <c r="Y55" s="71"/>
      <c r="Z55" s="71"/>
      <c r="AA55" s="225"/>
    </row>
    <row r="56" spans="3:27" s="5" customFormat="1" ht="22.5" customHeight="1" thickBot="1" x14ac:dyDescent="0.25">
      <c r="C56" s="131" t="s">
        <v>38</v>
      </c>
      <c r="D56" s="132" t="s">
        <v>40</v>
      </c>
      <c r="E56" s="338" t="s">
        <v>18</v>
      </c>
      <c r="F56" s="325"/>
      <c r="G56" s="325"/>
      <c r="H56" s="325"/>
      <c r="I56" s="326"/>
      <c r="J56" s="31"/>
      <c r="K56" s="154">
        <f t="shared" ref="K56:N56" si="18">K51</f>
        <v>232</v>
      </c>
      <c r="L56" s="33">
        <f t="shared" si="18"/>
        <v>232</v>
      </c>
      <c r="M56" s="33">
        <f t="shared" si="18"/>
        <v>166.6</v>
      </c>
      <c r="N56" s="142">
        <f t="shared" si="18"/>
        <v>0</v>
      </c>
      <c r="O56" s="154">
        <f>O51</f>
        <v>197.8</v>
      </c>
      <c r="P56" s="33">
        <f t="shared" ref="P56:T56" si="19">P51</f>
        <v>197.8</v>
      </c>
      <c r="Q56" s="33">
        <f t="shared" si="19"/>
        <v>166.20000000000002</v>
      </c>
      <c r="R56" s="142">
        <f t="shared" si="19"/>
        <v>0</v>
      </c>
      <c r="S56" s="154">
        <f t="shared" si="19"/>
        <v>169</v>
      </c>
      <c r="T56" s="154">
        <f t="shared" si="19"/>
        <v>169</v>
      </c>
      <c r="U56" s="430"/>
      <c r="V56" s="372"/>
      <c r="W56" s="372"/>
      <c r="X56" s="372"/>
      <c r="Y56" s="372"/>
      <c r="Z56" s="431"/>
      <c r="AA56" s="225"/>
    </row>
    <row r="57" spans="3:27" s="5" customFormat="1" ht="22.5" customHeight="1" thickBot="1" x14ac:dyDescent="0.25">
      <c r="C57" s="131" t="s">
        <v>38</v>
      </c>
      <c r="D57" s="132" t="s">
        <v>44</v>
      </c>
      <c r="E57" s="374" t="s">
        <v>45</v>
      </c>
      <c r="F57" s="351"/>
      <c r="G57" s="351"/>
      <c r="H57" s="351"/>
      <c r="I57" s="351"/>
      <c r="J57" s="351"/>
      <c r="K57" s="351"/>
      <c r="L57" s="351"/>
      <c r="M57" s="351"/>
      <c r="N57" s="351"/>
      <c r="O57" s="351"/>
      <c r="P57" s="351"/>
      <c r="Q57" s="351"/>
      <c r="R57" s="351"/>
      <c r="S57" s="351"/>
      <c r="T57" s="351"/>
      <c r="U57" s="351"/>
      <c r="V57" s="351"/>
      <c r="W57" s="351"/>
      <c r="X57" s="351"/>
      <c r="Y57" s="351"/>
      <c r="Z57" s="352"/>
      <c r="AA57" s="225"/>
    </row>
    <row r="58" spans="3:27" s="5" customFormat="1" ht="19.5" customHeight="1" x14ac:dyDescent="0.2">
      <c r="C58" s="249" t="s">
        <v>38</v>
      </c>
      <c r="D58" s="247" t="s">
        <v>44</v>
      </c>
      <c r="E58" s="288" t="s">
        <v>38</v>
      </c>
      <c r="F58" s="242" t="s">
        <v>129</v>
      </c>
      <c r="G58" s="291" t="s">
        <v>38</v>
      </c>
      <c r="H58" s="291" t="s">
        <v>80</v>
      </c>
      <c r="I58" s="435" t="s">
        <v>81</v>
      </c>
      <c r="J58" s="56" t="s">
        <v>21</v>
      </c>
      <c r="K58" s="49">
        <f t="shared" ref="K58:T58" si="20">K59</f>
        <v>7.5</v>
      </c>
      <c r="L58" s="110">
        <f t="shared" si="20"/>
        <v>7.5</v>
      </c>
      <c r="M58" s="110">
        <f t="shared" si="20"/>
        <v>0</v>
      </c>
      <c r="N58" s="125">
        <f t="shared" si="20"/>
        <v>0</v>
      </c>
      <c r="O58" s="49">
        <f t="shared" si="20"/>
        <v>8.8000000000000007</v>
      </c>
      <c r="P58" s="110">
        <f t="shared" si="20"/>
        <v>8.8000000000000007</v>
      </c>
      <c r="Q58" s="110">
        <f t="shared" si="20"/>
        <v>0</v>
      </c>
      <c r="R58" s="111">
        <f t="shared" si="20"/>
        <v>0</v>
      </c>
      <c r="S58" s="67">
        <f t="shared" si="20"/>
        <v>8.6999999999999993</v>
      </c>
      <c r="T58" s="67">
        <f t="shared" si="20"/>
        <v>8.6999999999999993</v>
      </c>
      <c r="U58" s="384" t="s">
        <v>96</v>
      </c>
      <c r="V58" s="370" t="s">
        <v>13</v>
      </c>
      <c r="W58" s="370" t="s">
        <v>107</v>
      </c>
      <c r="X58" s="370" t="s">
        <v>147</v>
      </c>
      <c r="Y58" s="370" t="s">
        <v>147</v>
      </c>
      <c r="Z58" s="370" t="s">
        <v>147</v>
      </c>
      <c r="AA58" s="225"/>
    </row>
    <row r="59" spans="3:27" s="5" customFormat="1" ht="14.25" customHeight="1" thickBot="1" x14ac:dyDescent="0.25">
      <c r="C59" s="357"/>
      <c r="D59" s="328"/>
      <c r="E59" s="367"/>
      <c r="F59" s="434"/>
      <c r="G59" s="437"/>
      <c r="H59" s="291"/>
      <c r="I59" s="436"/>
      <c r="J59" s="73" t="s">
        <v>39</v>
      </c>
      <c r="K59" s="100">
        <v>7.5</v>
      </c>
      <c r="L59" s="119">
        <v>7.5</v>
      </c>
      <c r="M59" s="119">
        <v>0</v>
      </c>
      <c r="N59" s="101">
        <v>0</v>
      </c>
      <c r="O59" s="163">
        <v>8.8000000000000007</v>
      </c>
      <c r="P59" s="164">
        <v>8.8000000000000007</v>
      </c>
      <c r="Q59" s="164">
        <v>0</v>
      </c>
      <c r="R59" s="165">
        <v>0</v>
      </c>
      <c r="S59" s="145">
        <v>8.6999999999999993</v>
      </c>
      <c r="T59" s="145">
        <v>8.6999999999999993</v>
      </c>
      <c r="U59" s="385"/>
      <c r="V59" s="371"/>
      <c r="W59" s="371"/>
      <c r="X59" s="371"/>
      <c r="Y59" s="371"/>
      <c r="Z59" s="371"/>
      <c r="AA59" s="225"/>
    </row>
    <row r="60" spans="3:27" s="5" customFormat="1" ht="14.25" customHeight="1" thickBot="1" x14ac:dyDescent="0.25">
      <c r="C60" s="131" t="s">
        <v>38</v>
      </c>
      <c r="D60" s="132" t="s">
        <v>44</v>
      </c>
      <c r="E60" s="338" t="s">
        <v>18</v>
      </c>
      <c r="F60" s="325"/>
      <c r="G60" s="325"/>
      <c r="H60" s="325"/>
      <c r="I60" s="428"/>
      <c r="J60" s="31"/>
      <c r="K60" s="32">
        <f>K58</f>
        <v>7.5</v>
      </c>
      <c r="L60" s="36">
        <f t="shared" ref="L60:N60" si="21">L58</f>
        <v>7.5</v>
      </c>
      <c r="M60" s="36">
        <f t="shared" si="21"/>
        <v>0</v>
      </c>
      <c r="N60" s="36">
        <f t="shared" si="21"/>
        <v>0</v>
      </c>
      <c r="O60" s="32">
        <f>O58</f>
        <v>8.8000000000000007</v>
      </c>
      <c r="P60" s="36">
        <f t="shared" ref="P60:T60" si="22">P58</f>
        <v>8.8000000000000007</v>
      </c>
      <c r="Q60" s="36">
        <f t="shared" si="22"/>
        <v>0</v>
      </c>
      <c r="R60" s="36">
        <f t="shared" si="22"/>
        <v>0</v>
      </c>
      <c r="S60" s="37">
        <f t="shared" si="22"/>
        <v>8.6999999999999993</v>
      </c>
      <c r="T60" s="37">
        <f t="shared" si="22"/>
        <v>8.6999999999999993</v>
      </c>
      <c r="U60" s="343"/>
      <c r="V60" s="361"/>
      <c r="W60" s="361"/>
      <c r="X60" s="361"/>
      <c r="Y60" s="361"/>
      <c r="Z60" s="362"/>
      <c r="AA60" s="225"/>
    </row>
    <row r="61" spans="3:27" s="5" customFormat="1" ht="13.5" thickBot="1" x14ac:dyDescent="0.25">
      <c r="C61" s="133" t="s">
        <v>38</v>
      </c>
      <c r="D61" s="226" t="s">
        <v>19</v>
      </c>
      <c r="E61" s="227"/>
      <c r="F61" s="227"/>
      <c r="G61" s="227"/>
      <c r="H61" s="227"/>
      <c r="I61" s="228"/>
      <c r="J61" s="38"/>
      <c r="K61" s="44">
        <f>K49+K56+K60</f>
        <v>3227.8999999999996</v>
      </c>
      <c r="L61" s="45">
        <f t="shared" ref="L61:N61" si="23">L49+L56+L60</f>
        <v>2648.4</v>
      </c>
      <c r="M61" s="45">
        <f t="shared" si="23"/>
        <v>1768.3000000000002</v>
      </c>
      <c r="N61" s="39">
        <f t="shared" si="23"/>
        <v>579.5</v>
      </c>
      <c r="O61" s="44">
        <f t="shared" ref="O61:T61" si="24">O49+O56+O60</f>
        <v>3902.8000000000006</v>
      </c>
      <c r="P61" s="45">
        <f t="shared" si="24"/>
        <v>2773.5000000000005</v>
      </c>
      <c r="Q61" s="45">
        <f t="shared" si="24"/>
        <v>1857.4000000000003</v>
      </c>
      <c r="R61" s="39">
        <f t="shared" si="24"/>
        <v>1129.3</v>
      </c>
      <c r="S61" s="40">
        <f t="shared" si="24"/>
        <v>3456.1000000000004</v>
      </c>
      <c r="T61" s="40">
        <f t="shared" si="24"/>
        <v>3558</v>
      </c>
      <c r="U61" s="336"/>
      <c r="V61" s="336"/>
      <c r="W61" s="336"/>
      <c r="X61" s="336"/>
      <c r="Y61" s="336"/>
      <c r="Z61" s="337"/>
      <c r="AA61" s="225"/>
    </row>
    <row r="62" spans="3:27" s="5" customFormat="1" ht="33" customHeight="1" thickBot="1" x14ac:dyDescent="0.25">
      <c r="C62" s="29" t="s">
        <v>40</v>
      </c>
      <c r="D62" s="237" t="s">
        <v>47</v>
      </c>
      <c r="E62" s="238"/>
      <c r="F62" s="238"/>
      <c r="G62" s="238"/>
      <c r="H62" s="238"/>
      <c r="I62" s="238"/>
      <c r="J62" s="238"/>
      <c r="K62" s="238"/>
      <c r="L62" s="238"/>
      <c r="M62" s="238"/>
      <c r="N62" s="238"/>
      <c r="O62" s="238"/>
      <c r="P62" s="238"/>
      <c r="Q62" s="238"/>
      <c r="R62" s="238"/>
      <c r="S62" s="238"/>
      <c r="T62" s="238"/>
      <c r="U62" s="238"/>
      <c r="V62" s="238"/>
      <c r="W62" s="238"/>
      <c r="X62" s="238"/>
      <c r="Y62" s="238"/>
      <c r="Z62" s="239"/>
      <c r="AA62" s="225"/>
    </row>
    <row r="63" spans="3:27" s="5" customFormat="1" ht="14.25" customHeight="1" thickBot="1" x14ac:dyDescent="0.25">
      <c r="C63" s="144" t="s">
        <v>40</v>
      </c>
      <c r="D63" s="132" t="s">
        <v>38</v>
      </c>
      <c r="E63" s="143" t="s">
        <v>48</v>
      </c>
      <c r="F63" s="138"/>
      <c r="G63" s="138"/>
      <c r="H63" s="138"/>
      <c r="I63" s="138"/>
      <c r="J63" s="138"/>
      <c r="K63" s="138"/>
      <c r="L63" s="138"/>
      <c r="M63" s="138"/>
      <c r="N63" s="138"/>
      <c r="O63" s="138"/>
      <c r="P63" s="138"/>
      <c r="Q63" s="138"/>
      <c r="R63" s="138"/>
      <c r="S63" s="138"/>
      <c r="T63" s="138"/>
      <c r="U63" s="138"/>
      <c r="V63" s="138"/>
      <c r="W63" s="138"/>
      <c r="X63" s="138"/>
      <c r="Y63" s="138"/>
      <c r="Z63" s="139"/>
      <c r="AA63" s="225"/>
    </row>
    <row r="64" spans="3:27" s="5" customFormat="1" ht="16.5" customHeight="1" x14ac:dyDescent="0.2">
      <c r="C64" s="387" t="s">
        <v>40</v>
      </c>
      <c r="D64" s="247" t="s">
        <v>38</v>
      </c>
      <c r="E64" s="379" t="s">
        <v>38</v>
      </c>
      <c r="F64" s="368" t="s">
        <v>116</v>
      </c>
      <c r="G64" s="291" t="s">
        <v>38</v>
      </c>
      <c r="H64" s="432">
        <v>188652583</v>
      </c>
      <c r="I64" s="293" t="s">
        <v>82</v>
      </c>
      <c r="J64" s="48" t="s">
        <v>21</v>
      </c>
      <c r="K64" s="49">
        <f t="shared" ref="K64:T64" si="25">K65</f>
        <v>67.2</v>
      </c>
      <c r="L64" s="110">
        <f t="shared" si="25"/>
        <v>67.2</v>
      </c>
      <c r="M64" s="110">
        <f t="shared" si="25"/>
        <v>63.5</v>
      </c>
      <c r="N64" s="125">
        <f t="shared" si="25"/>
        <v>0</v>
      </c>
      <c r="O64" s="49">
        <f t="shared" si="25"/>
        <v>73</v>
      </c>
      <c r="P64" s="110">
        <f t="shared" si="25"/>
        <v>73</v>
      </c>
      <c r="Q64" s="110">
        <f t="shared" si="25"/>
        <v>69.2</v>
      </c>
      <c r="R64" s="111">
        <f t="shared" si="25"/>
        <v>0</v>
      </c>
      <c r="S64" s="52" t="str">
        <f t="shared" si="25"/>
        <v>74,1</v>
      </c>
      <c r="T64" s="52" t="str">
        <f t="shared" si="25"/>
        <v>74,7</v>
      </c>
      <c r="U64" s="402" t="s">
        <v>98</v>
      </c>
      <c r="V64" s="399" t="s">
        <v>64</v>
      </c>
      <c r="W64" s="399" t="s">
        <v>93</v>
      </c>
      <c r="X64" s="399" t="s">
        <v>93</v>
      </c>
      <c r="Y64" s="399" t="s">
        <v>93</v>
      </c>
      <c r="Z64" s="399" t="s">
        <v>93</v>
      </c>
      <c r="AA64" s="225"/>
    </row>
    <row r="65" spans="3:27" s="5" customFormat="1" ht="14.25" customHeight="1" thickBot="1" x14ac:dyDescent="0.25">
      <c r="C65" s="388"/>
      <c r="D65" s="394"/>
      <c r="E65" s="380"/>
      <c r="F65" s="369"/>
      <c r="G65" s="327"/>
      <c r="H65" s="433"/>
      <c r="I65" s="307"/>
      <c r="J65" s="109" t="s">
        <v>39</v>
      </c>
      <c r="K65" s="122">
        <v>67.2</v>
      </c>
      <c r="L65" s="123">
        <v>67.2</v>
      </c>
      <c r="M65" s="123">
        <v>63.5</v>
      </c>
      <c r="N65" s="124">
        <v>0</v>
      </c>
      <c r="O65" s="97">
        <v>73</v>
      </c>
      <c r="P65" s="98">
        <v>73</v>
      </c>
      <c r="Q65" s="98">
        <v>69.2</v>
      </c>
      <c r="R65" s="99">
        <v>0</v>
      </c>
      <c r="S65" s="147" t="s">
        <v>143</v>
      </c>
      <c r="T65" s="147" t="s">
        <v>144</v>
      </c>
      <c r="U65" s="403"/>
      <c r="V65" s="370"/>
      <c r="W65" s="370"/>
      <c r="X65" s="370"/>
      <c r="Y65" s="370"/>
      <c r="Z65" s="370"/>
      <c r="AA65" s="225"/>
    </row>
    <row r="66" spans="3:27" s="5" customFormat="1" ht="14.25" customHeight="1" thickBot="1" x14ac:dyDescent="0.25">
      <c r="C66" s="131" t="s">
        <v>38</v>
      </c>
      <c r="D66" s="132" t="s">
        <v>38</v>
      </c>
      <c r="E66" s="324" t="s">
        <v>18</v>
      </c>
      <c r="F66" s="325"/>
      <c r="G66" s="325"/>
      <c r="H66" s="325"/>
      <c r="I66" s="326"/>
      <c r="J66" s="41"/>
      <c r="K66" s="154">
        <f t="shared" ref="K66:T66" si="26">K64</f>
        <v>67.2</v>
      </c>
      <c r="L66" s="33">
        <f t="shared" si="26"/>
        <v>67.2</v>
      </c>
      <c r="M66" s="35">
        <f t="shared" si="26"/>
        <v>63.5</v>
      </c>
      <c r="N66" s="36">
        <f t="shared" si="26"/>
        <v>0</v>
      </c>
      <c r="O66" s="154">
        <f t="shared" si="26"/>
        <v>73</v>
      </c>
      <c r="P66" s="33">
        <f t="shared" si="26"/>
        <v>73</v>
      </c>
      <c r="Q66" s="35">
        <f t="shared" si="26"/>
        <v>69.2</v>
      </c>
      <c r="R66" s="36">
        <f t="shared" si="26"/>
        <v>0</v>
      </c>
      <c r="S66" s="37" t="str">
        <f t="shared" si="26"/>
        <v>74,1</v>
      </c>
      <c r="T66" s="37" t="str">
        <f t="shared" si="26"/>
        <v>74,7</v>
      </c>
      <c r="U66" s="343"/>
      <c r="V66" s="361"/>
      <c r="W66" s="361"/>
      <c r="X66" s="361"/>
      <c r="Y66" s="361"/>
      <c r="Z66" s="362"/>
      <c r="AA66" s="225"/>
    </row>
    <row r="67" spans="3:27" s="5" customFormat="1" ht="14.25" customHeight="1" thickBot="1" x14ac:dyDescent="0.25">
      <c r="C67" s="133" t="s">
        <v>40</v>
      </c>
      <c r="D67" s="226" t="s">
        <v>19</v>
      </c>
      <c r="E67" s="227"/>
      <c r="F67" s="227"/>
      <c r="G67" s="227"/>
      <c r="H67" s="227"/>
      <c r="I67" s="228"/>
      <c r="J67" s="42"/>
      <c r="K67" s="43">
        <f t="shared" ref="K67:N67" si="27">K66</f>
        <v>67.2</v>
      </c>
      <c r="L67" s="43">
        <f t="shared" si="27"/>
        <v>67.2</v>
      </c>
      <c r="M67" s="43">
        <f t="shared" si="27"/>
        <v>63.5</v>
      </c>
      <c r="N67" s="43">
        <f t="shared" si="27"/>
        <v>0</v>
      </c>
      <c r="O67" s="43">
        <f t="shared" ref="O67:T67" si="28">O66</f>
        <v>73</v>
      </c>
      <c r="P67" s="43">
        <f t="shared" si="28"/>
        <v>73</v>
      </c>
      <c r="Q67" s="43">
        <f t="shared" si="28"/>
        <v>69.2</v>
      </c>
      <c r="R67" s="43">
        <f t="shared" si="28"/>
        <v>0</v>
      </c>
      <c r="S67" s="40" t="str">
        <f t="shared" si="28"/>
        <v>74,1</v>
      </c>
      <c r="T67" s="40" t="str">
        <f t="shared" si="28"/>
        <v>74,7</v>
      </c>
      <c r="U67" s="336"/>
      <c r="V67" s="336"/>
      <c r="W67" s="336"/>
      <c r="X67" s="336"/>
      <c r="Y67" s="336"/>
      <c r="Z67" s="337"/>
      <c r="AA67" s="225"/>
    </row>
    <row r="68" spans="3:27" s="5" customFormat="1" ht="34.5" customHeight="1" thickBot="1" x14ac:dyDescent="0.25">
      <c r="C68" s="140" t="s">
        <v>44</v>
      </c>
      <c r="D68" s="347" t="s">
        <v>49</v>
      </c>
      <c r="E68" s="348"/>
      <c r="F68" s="348"/>
      <c r="G68" s="348"/>
      <c r="H68" s="348"/>
      <c r="I68" s="348"/>
      <c r="J68" s="348"/>
      <c r="K68" s="348"/>
      <c r="L68" s="348"/>
      <c r="M68" s="348"/>
      <c r="N68" s="348"/>
      <c r="O68" s="348"/>
      <c r="P68" s="348"/>
      <c r="Q68" s="348"/>
      <c r="R68" s="348"/>
      <c r="S68" s="348"/>
      <c r="T68" s="348"/>
      <c r="U68" s="348"/>
      <c r="V68" s="348"/>
      <c r="W68" s="348"/>
      <c r="X68" s="348"/>
      <c r="Y68" s="348"/>
      <c r="Z68" s="349"/>
      <c r="AA68" s="225"/>
    </row>
    <row r="69" spans="3:27" s="5" customFormat="1" ht="14.25" customHeight="1" thickBot="1" x14ac:dyDescent="0.25">
      <c r="C69" s="140" t="s">
        <v>44</v>
      </c>
      <c r="D69" s="130" t="s">
        <v>38</v>
      </c>
      <c r="E69" s="374" t="s">
        <v>50</v>
      </c>
      <c r="F69" s="351"/>
      <c r="G69" s="351"/>
      <c r="H69" s="351"/>
      <c r="I69" s="351"/>
      <c r="J69" s="351"/>
      <c r="K69" s="351"/>
      <c r="L69" s="351"/>
      <c r="M69" s="351"/>
      <c r="N69" s="351"/>
      <c r="O69" s="351"/>
      <c r="P69" s="351"/>
      <c r="Q69" s="351"/>
      <c r="R69" s="351"/>
      <c r="S69" s="351"/>
      <c r="T69" s="351"/>
      <c r="U69" s="351"/>
      <c r="V69" s="351"/>
      <c r="W69" s="351"/>
      <c r="X69" s="351"/>
      <c r="Y69" s="351"/>
      <c r="Z69" s="352"/>
      <c r="AA69" s="225"/>
    </row>
    <row r="70" spans="3:27" s="5" customFormat="1" ht="16.5" customHeight="1" x14ac:dyDescent="0.2">
      <c r="C70" s="249" t="s">
        <v>44</v>
      </c>
      <c r="D70" s="247" t="s">
        <v>38</v>
      </c>
      <c r="E70" s="296" t="s">
        <v>38</v>
      </c>
      <c r="F70" s="381" t="s">
        <v>102</v>
      </c>
      <c r="G70" s="329" t="s">
        <v>38</v>
      </c>
      <c r="H70" s="339" t="s">
        <v>80</v>
      </c>
      <c r="I70" s="390" t="s">
        <v>81</v>
      </c>
      <c r="J70" s="48" t="s">
        <v>21</v>
      </c>
      <c r="K70" s="49">
        <f t="shared" ref="K70:S70" si="29">K71</f>
        <v>1342.4</v>
      </c>
      <c r="L70" s="50">
        <f t="shared" si="29"/>
        <v>0</v>
      </c>
      <c r="M70" s="50">
        <f t="shared" si="29"/>
        <v>0</v>
      </c>
      <c r="N70" s="51">
        <f t="shared" si="29"/>
        <v>1342.4</v>
      </c>
      <c r="O70" s="49">
        <f t="shared" si="29"/>
        <v>190</v>
      </c>
      <c r="P70" s="50">
        <f t="shared" si="29"/>
        <v>0</v>
      </c>
      <c r="Q70" s="50">
        <f t="shared" si="29"/>
        <v>0</v>
      </c>
      <c r="R70" s="51">
        <f t="shared" si="29"/>
        <v>190</v>
      </c>
      <c r="S70" s="74" t="str">
        <f t="shared" si="29"/>
        <v>290</v>
      </c>
      <c r="T70" s="52" t="str">
        <f>T71</f>
        <v>290</v>
      </c>
      <c r="U70" s="345" t="s">
        <v>69</v>
      </c>
      <c r="V70" s="392" t="s">
        <v>13</v>
      </c>
      <c r="W70" s="391">
        <v>190</v>
      </c>
      <c r="X70" s="391">
        <v>190</v>
      </c>
      <c r="Y70" s="391">
        <v>290</v>
      </c>
      <c r="Z70" s="429">
        <v>290</v>
      </c>
      <c r="AA70" s="225"/>
    </row>
    <row r="71" spans="3:27" s="5" customFormat="1" ht="16.5" customHeight="1" x14ac:dyDescent="0.2">
      <c r="C71" s="389"/>
      <c r="D71" s="394"/>
      <c r="E71" s="297"/>
      <c r="F71" s="382"/>
      <c r="G71" s="330"/>
      <c r="H71" s="291"/>
      <c r="I71" s="364"/>
      <c r="J71" s="146" t="s">
        <v>39</v>
      </c>
      <c r="K71" s="120">
        <v>1342.4</v>
      </c>
      <c r="L71" s="119">
        <v>0</v>
      </c>
      <c r="M71" s="119">
        <v>0</v>
      </c>
      <c r="N71" s="121">
        <v>1342.4</v>
      </c>
      <c r="O71" s="120">
        <v>190</v>
      </c>
      <c r="P71" s="119">
        <v>0</v>
      </c>
      <c r="Q71" s="119">
        <v>0</v>
      </c>
      <c r="R71" s="121">
        <v>190</v>
      </c>
      <c r="S71" s="75" t="s">
        <v>111</v>
      </c>
      <c r="T71" s="146" t="s">
        <v>111</v>
      </c>
      <c r="U71" s="346"/>
      <c r="V71" s="393"/>
      <c r="W71" s="190"/>
      <c r="X71" s="190"/>
      <c r="Y71" s="190"/>
      <c r="Z71" s="376"/>
      <c r="AA71" s="225"/>
    </row>
    <row r="72" spans="3:27" s="5" customFormat="1" ht="16.5" customHeight="1" x14ac:dyDescent="0.2">
      <c r="C72" s="250" t="s">
        <v>44</v>
      </c>
      <c r="D72" s="248" t="s">
        <v>38</v>
      </c>
      <c r="E72" s="397" t="s">
        <v>40</v>
      </c>
      <c r="F72" s="369" t="s">
        <v>63</v>
      </c>
      <c r="G72" s="330" t="s">
        <v>38</v>
      </c>
      <c r="H72" s="339" t="s">
        <v>80</v>
      </c>
      <c r="I72" s="364" t="s">
        <v>81</v>
      </c>
      <c r="J72" s="63" t="s">
        <v>21</v>
      </c>
      <c r="K72" s="64">
        <f t="shared" ref="K72:R72" si="30">K73</f>
        <v>24.7</v>
      </c>
      <c r="L72" s="65">
        <f t="shared" si="30"/>
        <v>24.7</v>
      </c>
      <c r="M72" s="65">
        <f t="shared" si="30"/>
        <v>0</v>
      </c>
      <c r="N72" s="66">
        <f t="shared" si="30"/>
        <v>0</v>
      </c>
      <c r="O72" s="64">
        <f t="shared" si="30"/>
        <v>17.399999999999999</v>
      </c>
      <c r="P72" s="65">
        <f t="shared" si="30"/>
        <v>17.399999999999999</v>
      </c>
      <c r="Q72" s="65">
        <f t="shared" si="30"/>
        <v>0</v>
      </c>
      <c r="R72" s="66">
        <f t="shared" si="30"/>
        <v>0</v>
      </c>
      <c r="S72" s="61">
        <f>S73</f>
        <v>24</v>
      </c>
      <c r="T72" s="61">
        <f>T73</f>
        <v>18.8</v>
      </c>
      <c r="U72" s="346" t="s">
        <v>97</v>
      </c>
      <c r="V72" s="395" t="s">
        <v>13</v>
      </c>
      <c r="W72" s="188">
        <v>24.7</v>
      </c>
      <c r="X72" s="188">
        <v>17.399999999999999</v>
      </c>
      <c r="Y72" s="188">
        <v>24</v>
      </c>
      <c r="Z72" s="376">
        <v>18.8</v>
      </c>
      <c r="AA72" s="225"/>
    </row>
    <row r="73" spans="3:27" s="5" customFormat="1" ht="13.5" thickBot="1" x14ac:dyDescent="0.25">
      <c r="C73" s="357"/>
      <c r="D73" s="328"/>
      <c r="E73" s="398"/>
      <c r="F73" s="375"/>
      <c r="G73" s="386"/>
      <c r="H73" s="291"/>
      <c r="I73" s="365"/>
      <c r="J73" s="147" t="s">
        <v>39</v>
      </c>
      <c r="K73" s="97">
        <v>24.7</v>
      </c>
      <c r="L73" s="98">
        <v>24.7</v>
      </c>
      <c r="M73" s="98">
        <v>0</v>
      </c>
      <c r="N73" s="99">
        <v>0</v>
      </c>
      <c r="O73" s="97">
        <v>17.399999999999999</v>
      </c>
      <c r="P73" s="98">
        <v>17.399999999999999</v>
      </c>
      <c r="Q73" s="98">
        <v>0</v>
      </c>
      <c r="R73" s="99">
        <v>0</v>
      </c>
      <c r="S73" s="76">
        <v>24</v>
      </c>
      <c r="T73" s="109">
        <v>18.8</v>
      </c>
      <c r="U73" s="363"/>
      <c r="V73" s="396"/>
      <c r="W73" s="378"/>
      <c r="X73" s="378"/>
      <c r="Y73" s="378"/>
      <c r="Z73" s="377"/>
      <c r="AA73" s="225"/>
    </row>
    <row r="74" spans="3:27" s="5" customFormat="1" ht="30" customHeight="1" thickBot="1" x14ac:dyDescent="0.25">
      <c r="C74" s="131" t="s">
        <v>38</v>
      </c>
      <c r="D74" s="132" t="s">
        <v>38</v>
      </c>
      <c r="E74" s="324" t="s">
        <v>18</v>
      </c>
      <c r="F74" s="325"/>
      <c r="G74" s="325"/>
      <c r="H74" s="325"/>
      <c r="I74" s="326"/>
      <c r="J74" s="31"/>
      <c r="K74" s="32">
        <f>K70+K72</f>
        <v>1367.1000000000001</v>
      </c>
      <c r="L74" s="33">
        <f t="shared" ref="L74:N74" si="31">L70+L72</f>
        <v>24.7</v>
      </c>
      <c r="M74" s="33">
        <f t="shared" si="31"/>
        <v>0</v>
      </c>
      <c r="N74" s="34">
        <f t="shared" si="31"/>
        <v>1342.4</v>
      </c>
      <c r="O74" s="32">
        <f>O70+O72</f>
        <v>207.4</v>
      </c>
      <c r="P74" s="33">
        <f t="shared" ref="P74:T74" si="32">P70+P72</f>
        <v>17.399999999999999</v>
      </c>
      <c r="Q74" s="33">
        <f t="shared" si="32"/>
        <v>0</v>
      </c>
      <c r="R74" s="34">
        <f t="shared" si="32"/>
        <v>190</v>
      </c>
      <c r="S74" s="141">
        <f t="shared" si="32"/>
        <v>314</v>
      </c>
      <c r="T74" s="37">
        <f t="shared" si="32"/>
        <v>308.8</v>
      </c>
      <c r="U74" s="343"/>
      <c r="V74" s="361"/>
      <c r="W74" s="361"/>
      <c r="X74" s="361"/>
      <c r="Y74" s="361"/>
      <c r="Z74" s="362"/>
      <c r="AA74" s="225"/>
    </row>
    <row r="75" spans="3:27" s="5" customFormat="1" ht="13.5" thickBot="1" x14ac:dyDescent="0.25">
      <c r="C75" s="133" t="s">
        <v>44</v>
      </c>
      <c r="D75" s="226" t="s">
        <v>19</v>
      </c>
      <c r="E75" s="227"/>
      <c r="F75" s="227"/>
      <c r="G75" s="227"/>
      <c r="H75" s="227"/>
      <c r="I75" s="228"/>
      <c r="J75" s="38"/>
      <c r="K75" s="44">
        <f t="shared" ref="K75:N75" si="33">K74</f>
        <v>1367.1000000000001</v>
      </c>
      <c r="L75" s="45">
        <f t="shared" si="33"/>
        <v>24.7</v>
      </c>
      <c r="M75" s="45">
        <f t="shared" si="33"/>
        <v>0</v>
      </c>
      <c r="N75" s="39">
        <f t="shared" si="33"/>
        <v>1342.4</v>
      </c>
      <c r="O75" s="44">
        <f t="shared" ref="O75:T75" si="34">O74</f>
        <v>207.4</v>
      </c>
      <c r="P75" s="45">
        <f t="shared" si="34"/>
        <v>17.399999999999999</v>
      </c>
      <c r="Q75" s="45">
        <f t="shared" si="34"/>
        <v>0</v>
      </c>
      <c r="R75" s="39">
        <f t="shared" si="34"/>
        <v>190</v>
      </c>
      <c r="S75" s="136">
        <f t="shared" si="34"/>
        <v>314</v>
      </c>
      <c r="T75" s="40">
        <f t="shared" si="34"/>
        <v>308.8</v>
      </c>
      <c r="U75" s="336"/>
      <c r="V75" s="336"/>
      <c r="W75" s="336"/>
      <c r="X75" s="336"/>
      <c r="Y75" s="336"/>
      <c r="Z75" s="337"/>
      <c r="AA75" s="225"/>
    </row>
    <row r="76" spans="3:27" s="5" customFormat="1" ht="33.75" customHeight="1" thickBot="1" x14ac:dyDescent="0.25">
      <c r="C76" s="140" t="s">
        <v>46</v>
      </c>
      <c r="D76" s="347" t="s">
        <v>90</v>
      </c>
      <c r="E76" s="348"/>
      <c r="F76" s="348"/>
      <c r="G76" s="348"/>
      <c r="H76" s="348"/>
      <c r="I76" s="348"/>
      <c r="J76" s="348"/>
      <c r="K76" s="348"/>
      <c r="L76" s="348"/>
      <c r="M76" s="348"/>
      <c r="N76" s="348"/>
      <c r="O76" s="348"/>
      <c r="P76" s="348"/>
      <c r="Q76" s="348"/>
      <c r="R76" s="348"/>
      <c r="S76" s="348"/>
      <c r="T76" s="348"/>
      <c r="U76" s="348"/>
      <c r="V76" s="348"/>
      <c r="W76" s="348"/>
      <c r="X76" s="348"/>
      <c r="Y76" s="348"/>
      <c r="Z76" s="349"/>
      <c r="AA76" s="225"/>
    </row>
    <row r="77" spans="3:27" s="5" customFormat="1" ht="20.25" customHeight="1" thickBot="1" x14ac:dyDescent="0.25">
      <c r="C77" s="140" t="s">
        <v>46</v>
      </c>
      <c r="D77" s="129" t="s">
        <v>38</v>
      </c>
      <c r="E77" s="350" t="s">
        <v>104</v>
      </c>
      <c r="F77" s="351"/>
      <c r="G77" s="351"/>
      <c r="H77" s="351"/>
      <c r="I77" s="351"/>
      <c r="J77" s="351"/>
      <c r="K77" s="351"/>
      <c r="L77" s="351"/>
      <c r="M77" s="351"/>
      <c r="N77" s="351"/>
      <c r="O77" s="351"/>
      <c r="P77" s="351"/>
      <c r="Q77" s="351"/>
      <c r="R77" s="351"/>
      <c r="S77" s="351"/>
      <c r="T77" s="351"/>
      <c r="U77" s="351"/>
      <c r="V77" s="351"/>
      <c r="W77" s="351"/>
      <c r="X77" s="351"/>
      <c r="Y77" s="351"/>
      <c r="Z77" s="352"/>
      <c r="AA77" s="225"/>
    </row>
    <row r="78" spans="3:27" s="5" customFormat="1" ht="16.5" customHeight="1" x14ac:dyDescent="0.2">
      <c r="C78" s="249" t="s">
        <v>46</v>
      </c>
      <c r="D78" s="247" t="s">
        <v>38</v>
      </c>
      <c r="E78" s="243" t="s">
        <v>38</v>
      </c>
      <c r="F78" s="241" t="s">
        <v>123</v>
      </c>
      <c r="G78" s="291" t="s">
        <v>44</v>
      </c>
      <c r="H78" s="291" t="s">
        <v>103</v>
      </c>
      <c r="I78" s="292" t="s">
        <v>79</v>
      </c>
      <c r="J78" s="56" t="s">
        <v>21</v>
      </c>
      <c r="K78" s="156">
        <f>K79+K82</f>
        <v>948.2</v>
      </c>
      <c r="L78" s="157">
        <f t="shared" ref="L78:N78" si="35">L79+L82</f>
        <v>948.2</v>
      </c>
      <c r="M78" s="157">
        <f t="shared" si="35"/>
        <v>857.7</v>
      </c>
      <c r="N78" s="158">
        <f t="shared" si="35"/>
        <v>0</v>
      </c>
      <c r="O78" s="156">
        <f>O79+O82</f>
        <v>1129.9000000000001</v>
      </c>
      <c r="P78" s="157">
        <f t="shared" ref="P78:T78" si="36">P79+P82</f>
        <v>1039.9000000000001</v>
      </c>
      <c r="Q78" s="157">
        <f t="shared" si="36"/>
        <v>978.7</v>
      </c>
      <c r="R78" s="158">
        <f t="shared" si="36"/>
        <v>90</v>
      </c>
      <c r="S78" s="159">
        <f t="shared" si="36"/>
        <v>1053</v>
      </c>
      <c r="T78" s="159">
        <f t="shared" si="36"/>
        <v>1053</v>
      </c>
      <c r="U78" s="78" t="s">
        <v>68</v>
      </c>
      <c r="V78" s="79" t="s">
        <v>64</v>
      </c>
      <c r="W78" s="91">
        <v>280</v>
      </c>
      <c r="X78" s="91">
        <v>295</v>
      </c>
      <c r="Y78" s="91">
        <v>295</v>
      </c>
      <c r="Z78" s="91">
        <v>295</v>
      </c>
      <c r="AA78" s="225"/>
    </row>
    <row r="79" spans="3:27" s="5" customFormat="1" ht="16.5" customHeight="1" x14ac:dyDescent="0.2">
      <c r="C79" s="250"/>
      <c r="D79" s="248"/>
      <c r="E79" s="244"/>
      <c r="F79" s="242"/>
      <c r="G79" s="291"/>
      <c r="H79" s="291"/>
      <c r="I79" s="293"/>
      <c r="J79" s="188" t="s">
        <v>60</v>
      </c>
      <c r="K79" s="185" t="s">
        <v>134</v>
      </c>
      <c r="L79" s="182" t="s">
        <v>134</v>
      </c>
      <c r="M79" s="182" t="s">
        <v>135</v>
      </c>
      <c r="N79" s="179" t="s">
        <v>61</v>
      </c>
      <c r="O79" s="185" t="s">
        <v>145</v>
      </c>
      <c r="P79" s="182" t="s">
        <v>145</v>
      </c>
      <c r="Q79" s="182" t="s">
        <v>146</v>
      </c>
      <c r="R79" s="179" t="s">
        <v>61</v>
      </c>
      <c r="S79" s="188">
        <v>1050</v>
      </c>
      <c r="T79" s="188">
        <v>1050</v>
      </c>
      <c r="U79" s="135" t="s">
        <v>88</v>
      </c>
      <c r="V79" s="146" t="s">
        <v>64</v>
      </c>
      <c r="W79" s="134">
        <v>20</v>
      </c>
      <c r="X79" s="134">
        <v>30</v>
      </c>
      <c r="Y79" s="134">
        <v>30</v>
      </c>
      <c r="Z79" s="134">
        <v>30</v>
      </c>
      <c r="AA79" s="225"/>
    </row>
    <row r="80" spans="3:27" s="5" customFormat="1" ht="27" customHeight="1" x14ac:dyDescent="0.2">
      <c r="C80" s="250"/>
      <c r="D80" s="248"/>
      <c r="E80" s="244"/>
      <c r="F80" s="242"/>
      <c r="G80" s="291"/>
      <c r="H80" s="291"/>
      <c r="I80" s="293"/>
      <c r="J80" s="189"/>
      <c r="K80" s="186"/>
      <c r="L80" s="183"/>
      <c r="M80" s="183"/>
      <c r="N80" s="180"/>
      <c r="O80" s="186"/>
      <c r="P80" s="183"/>
      <c r="Q80" s="183"/>
      <c r="R80" s="180"/>
      <c r="S80" s="189"/>
      <c r="T80" s="189"/>
      <c r="U80" s="135" t="s">
        <v>105</v>
      </c>
      <c r="V80" s="146" t="s">
        <v>64</v>
      </c>
      <c r="W80" s="134">
        <v>20</v>
      </c>
      <c r="X80" s="134">
        <v>30</v>
      </c>
      <c r="Y80" s="134">
        <v>30</v>
      </c>
      <c r="Z80" s="134">
        <v>30</v>
      </c>
      <c r="AA80" s="225"/>
    </row>
    <row r="81" spans="3:27" s="5" customFormat="1" ht="16.5" customHeight="1" x14ac:dyDescent="0.2">
      <c r="C81" s="250"/>
      <c r="D81" s="248"/>
      <c r="E81" s="244"/>
      <c r="F81" s="242"/>
      <c r="G81" s="291"/>
      <c r="H81" s="291"/>
      <c r="I81" s="293"/>
      <c r="J81" s="190"/>
      <c r="K81" s="187"/>
      <c r="L81" s="184"/>
      <c r="M81" s="184"/>
      <c r="N81" s="181"/>
      <c r="O81" s="187"/>
      <c r="P81" s="184"/>
      <c r="Q81" s="184"/>
      <c r="R81" s="181"/>
      <c r="S81" s="190"/>
      <c r="T81" s="190"/>
      <c r="U81" s="80" t="s">
        <v>67</v>
      </c>
      <c r="V81" s="146" t="s">
        <v>65</v>
      </c>
      <c r="W81" s="134">
        <v>74</v>
      </c>
      <c r="X81" s="134">
        <v>74</v>
      </c>
      <c r="Y81" s="134">
        <v>74</v>
      </c>
      <c r="Z81" s="134">
        <v>74</v>
      </c>
      <c r="AA81" s="225"/>
    </row>
    <row r="82" spans="3:27" s="5" customFormat="1" ht="24.75" customHeight="1" x14ac:dyDescent="0.2">
      <c r="C82" s="250"/>
      <c r="D82" s="248"/>
      <c r="E82" s="244"/>
      <c r="F82" s="242"/>
      <c r="G82" s="291"/>
      <c r="H82" s="291"/>
      <c r="I82" s="293"/>
      <c r="J82" s="188" t="s">
        <v>39</v>
      </c>
      <c r="K82" s="245">
        <v>3</v>
      </c>
      <c r="L82" s="182" t="s">
        <v>114</v>
      </c>
      <c r="M82" s="182" t="s">
        <v>61</v>
      </c>
      <c r="N82" s="179" t="s">
        <v>108</v>
      </c>
      <c r="O82" s="245">
        <v>93</v>
      </c>
      <c r="P82" s="182" t="s">
        <v>114</v>
      </c>
      <c r="Q82" s="182" t="s">
        <v>61</v>
      </c>
      <c r="R82" s="179" t="s">
        <v>154</v>
      </c>
      <c r="S82" s="188">
        <v>3</v>
      </c>
      <c r="T82" s="188">
        <v>3</v>
      </c>
      <c r="U82" s="62" t="s">
        <v>66</v>
      </c>
      <c r="V82" s="146" t="s">
        <v>65</v>
      </c>
      <c r="W82" s="134">
        <v>74</v>
      </c>
      <c r="X82" s="134">
        <v>74</v>
      </c>
      <c r="Y82" s="134">
        <v>74</v>
      </c>
      <c r="Z82" s="134">
        <v>74</v>
      </c>
      <c r="AA82" s="225"/>
    </row>
    <row r="83" spans="3:27" s="5" customFormat="1" ht="15" customHeight="1" x14ac:dyDescent="0.2">
      <c r="C83" s="250"/>
      <c r="D83" s="248"/>
      <c r="E83" s="244"/>
      <c r="F83" s="242"/>
      <c r="G83" s="291"/>
      <c r="H83" s="291"/>
      <c r="I83" s="293"/>
      <c r="J83" s="190"/>
      <c r="K83" s="246"/>
      <c r="L83" s="184"/>
      <c r="M83" s="184"/>
      <c r="N83" s="181"/>
      <c r="O83" s="246"/>
      <c r="P83" s="184"/>
      <c r="Q83" s="184"/>
      <c r="R83" s="181"/>
      <c r="S83" s="190"/>
      <c r="T83" s="190"/>
      <c r="U83" s="135" t="s">
        <v>100</v>
      </c>
      <c r="V83" s="146" t="s">
        <v>64</v>
      </c>
      <c r="W83" s="134">
        <v>3</v>
      </c>
      <c r="X83" s="134">
        <v>1</v>
      </c>
      <c r="Y83" s="134">
        <v>1</v>
      </c>
      <c r="Z83" s="134">
        <v>1</v>
      </c>
      <c r="AA83" s="225"/>
    </row>
    <row r="84" spans="3:27" s="5" customFormat="1" ht="16.5" customHeight="1" x14ac:dyDescent="0.2">
      <c r="C84" s="250"/>
      <c r="D84" s="248"/>
      <c r="E84" s="244"/>
      <c r="F84" s="242"/>
      <c r="G84" s="339" t="s">
        <v>44</v>
      </c>
      <c r="H84" s="339" t="s">
        <v>80</v>
      </c>
      <c r="I84" s="306" t="s">
        <v>91</v>
      </c>
      <c r="J84" s="56" t="s">
        <v>21</v>
      </c>
      <c r="K84" s="72">
        <f t="shared" ref="K84:R84" si="37">K85</f>
        <v>13.9</v>
      </c>
      <c r="L84" s="72">
        <f t="shared" si="37"/>
        <v>13.9</v>
      </c>
      <c r="M84" s="72">
        <f>M85</f>
        <v>13.7</v>
      </c>
      <c r="N84" s="72">
        <f t="shared" si="37"/>
        <v>0</v>
      </c>
      <c r="O84" s="72">
        <f t="shared" si="37"/>
        <v>13.9</v>
      </c>
      <c r="P84" s="72">
        <f t="shared" si="37"/>
        <v>13.9</v>
      </c>
      <c r="Q84" s="72">
        <f>Q85</f>
        <v>13.7</v>
      </c>
      <c r="R84" s="72">
        <f t="shared" si="37"/>
        <v>0</v>
      </c>
      <c r="S84" s="67">
        <f>S85</f>
        <v>13.9</v>
      </c>
      <c r="T84" s="77">
        <f>T85</f>
        <v>14.1</v>
      </c>
      <c r="U84" s="127" t="s">
        <v>92</v>
      </c>
      <c r="V84" s="81" t="s">
        <v>65</v>
      </c>
      <c r="W84" s="134">
        <v>72</v>
      </c>
      <c r="X84" s="134">
        <v>72</v>
      </c>
      <c r="Y84" s="134">
        <v>72</v>
      </c>
      <c r="Z84" s="134">
        <v>72</v>
      </c>
      <c r="AA84" s="225"/>
    </row>
    <row r="85" spans="3:27" s="5" customFormat="1" ht="27" customHeight="1" thickBot="1" x14ac:dyDescent="0.25">
      <c r="C85" s="250"/>
      <c r="D85" s="248"/>
      <c r="E85" s="244"/>
      <c r="F85" s="242"/>
      <c r="G85" s="291"/>
      <c r="H85" s="291"/>
      <c r="I85" s="293"/>
      <c r="J85" s="118" t="s">
        <v>60</v>
      </c>
      <c r="K85" s="94">
        <v>13.9</v>
      </c>
      <c r="L85" s="95">
        <v>13.9</v>
      </c>
      <c r="M85" s="95">
        <v>13.7</v>
      </c>
      <c r="N85" s="96">
        <v>0</v>
      </c>
      <c r="O85" s="94">
        <v>13.9</v>
      </c>
      <c r="P85" s="95">
        <v>13.9</v>
      </c>
      <c r="Q85" s="95">
        <v>13.7</v>
      </c>
      <c r="R85" s="96">
        <v>0</v>
      </c>
      <c r="S85" s="118">
        <v>13.9</v>
      </c>
      <c r="T85" s="82">
        <v>14.1</v>
      </c>
      <c r="U85" s="90" t="s">
        <v>89</v>
      </c>
      <c r="V85" s="147" t="s">
        <v>65</v>
      </c>
      <c r="W85" s="92">
        <v>72</v>
      </c>
      <c r="X85" s="92">
        <v>0</v>
      </c>
      <c r="Y85" s="92">
        <v>74</v>
      </c>
      <c r="Z85" s="92">
        <v>0</v>
      </c>
      <c r="AA85" s="225"/>
    </row>
    <row r="86" spans="3:27" s="5" customFormat="1" ht="31.5" customHeight="1" thickBot="1" x14ac:dyDescent="0.25">
      <c r="C86" s="133" t="s">
        <v>46</v>
      </c>
      <c r="D86" s="132" t="s">
        <v>38</v>
      </c>
      <c r="E86" s="338" t="s">
        <v>18</v>
      </c>
      <c r="F86" s="325"/>
      <c r="G86" s="325"/>
      <c r="H86" s="325"/>
      <c r="I86" s="326"/>
      <c r="J86" s="31"/>
      <c r="K86" s="154">
        <f t="shared" ref="K86:N86" si="38">K78+K84</f>
        <v>962.1</v>
      </c>
      <c r="L86" s="33">
        <f t="shared" si="38"/>
        <v>962.1</v>
      </c>
      <c r="M86" s="33">
        <f t="shared" si="38"/>
        <v>871.40000000000009</v>
      </c>
      <c r="N86" s="35">
        <f t="shared" si="38"/>
        <v>0</v>
      </c>
      <c r="O86" s="154">
        <f t="shared" ref="O86:T86" si="39">O78+O84</f>
        <v>1143.8000000000002</v>
      </c>
      <c r="P86" s="33">
        <f t="shared" si="39"/>
        <v>1053.8000000000002</v>
      </c>
      <c r="Q86" s="33">
        <f t="shared" si="39"/>
        <v>992.40000000000009</v>
      </c>
      <c r="R86" s="35">
        <f t="shared" si="39"/>
        <v>90</v>
      </c>
      <c r="S86" s="32">
        <f t="shared" si="39"/>
        <v>1066.9000000000001</v>
      </c>
      <c r="T86" s="32">
        <f t="shared" si="39"/>
        <v>1067.0999999999999</v>
      </c>
      <c r="U86" s="342"/>
      <c r="V86" s="343"/>
      <c r="W86" s="343"/>
      <c r="X86" s="343"/>
      <c r="Y86" s="343"/>
      <c r="Z86" s="344"/>
      <c r="AA86" s="225"/>
    </row>
    <row r="87" spans="3:27" s="5" customFormat="1" ht="13.5" thickBot="1" x14ac:dyDescent="0.25">
      <c r="C87" s="140" t="s">
        <v>46</v>
      </c>
      <c r="D87" s="226" t="s">
        <v>19</v>
      </c>
      <c r="E87" s="227"/>
      <c r="F87" s="227"/>
      <c r="G87" s="227"/>
      <c r="H87" s="227"/>
      <c r="I87" s="228"/>
      <c r="J87" s="38"/>
      <c r="K87" s="44">
        <f t="shared" ref="K87:N87" si="40">K86</f>
        <v>962.1</v>
      </c>
      <c r="L87" s="45">
        <f t="shared" si="40"/>
        <v>962.1</v>
      </c>
      <c r="M87" s="45">
        <f t="shared" si="40"/>
        <v>871.40000000000009</v>
      </c>
      <c r="N87" s="39">
        <f t="shared" si="40"/>
        <v>0</v>
      </c>
      <c r="O87" s="44">
        <f t="shared" ref="O87:T87" si="41">O86</f>
        <v>1143.8000000000002</v>
      </c>
      <c r="P87" s="45">
        <f t="shared" si="41"/>
        <v>1053.8000000000002</v>
      </c>
      <c r="Q87" s="45">
        <f t="shared" si="41"/>
        <v>992.40000000000009</v>
      </c>
      <c r="R87" s="39">
        <f t="shared" si="41"/>
        <v>90</v>
      </c>
      <c r="S87" s="40">
        <f t="shared" si="41"/>
        <v>1066.9000000000001</v>
      </c>
      <c r="T87" s="137">
        <f t="shared" si="41"/>
        <v>1067.0999999999999</v>
      </c>
      <c r="U87" s="335"/>
      <c r="V87" s="336"/>
      <c r="W87" s="336"/>
      <c r="X87" s="336"/>
      <c r="Y87" s="336"/>
      <c r="Z87" s="337"/>
      <c r="AA87" s="225"/>
    </row>
    <row r="88" spans="3:27" s="5" customFormat="1" ht="24.75" customHeight="1" thickBot="1" x14ac:dyDescent="0.25">
      <c r="C88" s="23" t="s">
        <v>40</v>
      </c>
      <c r="D88" s="229" t="s">
        <v>20</v>
      </c>
      <c r="E88" s="230"/>
      <c r="F88" s="230"/>
      <c r="G88" s="230"/>
      <c r="H88" s="230"/>
      <c r="I88" s="231"/>
      <c r="J88" s="46"/>
      <c r="K88" s="24">
        <f t="shared" ref="K88:T88" si="42">K61+K67+K75+K87</f>
        <v>5624.3</v>
      </c>
      <c r="L88" s="25">
        <f t="shared" si="42"/>
        <v>3702.3999999999996</v>
      </c>
      <c r="M88" s="25">
        <f t="shared" si="42"/>
        <v>2703.2000000000003</v>
      </c>
      <c r="N88" s="26">
        <f t="shared" si="42"/>
        <v>1921.9</v>
      </c>
      <c r="O88" s="24">
        <f t="shared" si="42"/>
        <v>5327.0000000000009</v>
      </c>
      <c r="P88" s="25">
        <f t="shared" si="42"/>
        <v>3917.7000000000007</v>
      </c>
      <c r="Q88" s="25">
        <f t="shared" si="42"/>
        <v>2919.0000000000005</v>
      </c>
      <c r="R88" s="26">
        <f t="shared" si="42"/>
        <v>1409.3</v>
      </c>
      <c r="S88" s="27">
        <f t="shared" si="42"/>
        <v>4911.1000000000004</v>
      </c>
      <c r="T88" s="27">
        <f t="shared" si="42"/>
        <v>5008.6000000000004</v>
      </c>
      <c r="U88" s="234"/>
      <c r="V88" s="235"/>
      <c r="W88" s="235"/>
      <c r="X88" s="235"/>
      <c r="Y88" s="235"/>
      <c r="Z88" s="236"/>
      <c r="AA88" s="225"/>
    </row>
    <row r="89" spans="3:27" s="5" customFormat="1" ht="15.75" customHeight="1" x14ac:dyDescent="0.2">
      <c r="C89" s="9"/>
      <c r="D89" s="10"/>
      <c r="E89" s="10"/>
      <c r="F89" s="10"/>
      <c r="G89" s="10"/>
      <c r="H89" s="10"/>
      <c r="I89" s="10"/>
      <c r="J89" s="10"/>
      <c r="K89" s="11"/>
      <c r="L89" s="11"/>
      <c r="M89" s="11"/>
      <c r="N89" s="11"/>
      <c r="O89" s="11"/>
      <c r="P89" s="11"/>
      <c r="Q89" s="11"/>
      <c r="R89" s="11"/>
      <c r="S89" s="11"/>
      <c r="T89" s="11"/>
      <c r="U89" s="11"/>
      <c r="V89" s="11"/>
      <c r="W89" s="11"/>
      <c r="X89" s="11"/>
      <c r="Y89" s="11"/>
      <c r="Z89" s="11"/>
      <c r="AA89" s="225"/>
    </row>
    <row r="90" spans="3:27" s="5" customFormat="1" ht="16.5" customHeight="1" x14ac:dyDescent="0.2">
      <c r="C90" s="9"/>
      <c r="D90" s="10"/>
      <c r="E90" s="10"/>
      <c r="F90" s="10"/>
      <c r="G90" s="10"/>
      <c r="H90" s="10"/>
      <c r="I90" s="10"/>
      <c r="J90" s="10"/>
      <c r="K90" s="11"/>
      <c r="L90" s="11"/>
      <c r="M90" s="11"/>
      <c r="N90" s="11"/>
      <c r="O90" s="11"/>
      <c r="P90" s="11"/>
      <c r="Q90" s="11"/>
      <c r="R90" s="11"/>
      <c r="S90" s="11"/>
      <c r="T90" s="11"/>
      <c r="U90" s="11"/>
      <c r="V90" s="11"/>
      <c r="W90" s="11"/>
      <c r="X90" s="11"/>
      <c r="Y90" s="11"/>
      <c r="Z90" s="11"/>
      <c r="AA90" s="225"/>
    </row>
    <row r="91" spans="3:27" ht="17.25" customHeight="1" x14ac:dyDescent="0.2">
      <c r="C91" s="168" t="s">
        <v>36</v>
      </c>
      <c r="D91" s="168"/>
      <c r="E91" s="168"/>
      <c r="F91" s="168"/>
      <c r="G91" s="168"/>
      <c r="H91" s="168"/>
      <c r="I91" s="168"/>
      <c r="J91" s="168"/>
      <c r="K91" s="168"/>
      <c r="L91" s="168"/>
      <c r="M91" s="168"/>
      <c r="N91" s="168"/>
      <c r="O91" s="84"/>
      <c r="S91" s="84"/>
      <c r="T91" s="84"/>
      <c r="U91" s="7"/>
      <c r="V91" s="7"/>
      <c r="W91" s="7"/>
      <c r="X91" s="7"/>
      <c r="Y91" s="7"/>
      <c r="Z91" s="7"/>
      <c r="AA91" s="225"/>
    </row>
    <row r="92" spans="3:27" s="12" customFormat="1" ht="9.75" customHeight="1" x14ac:dyDescent="0.2">
      <c r="C92" s="83"/>
      <c r="D92" s="83"/>
      <c r="E92" s="83"/>
      <c r="F92" s="83"/>
      <c r="G92" s="83"/>
      <c r="H92" s="83"/>
      <c r="I92" s="83"/>
      <c r="J92" s="83"/>
      <c r="K92" s="85"/>
      <c r="L92" s="83"/>
      <c r="M92" s="83"/>
      <c r="N92" s="83"/>
      <c r="O92" s="85"/>
      <c r="P92" s="2"/>
      <c r="Q92" s="2"/>
      <c r="R92" s="2"/>
      <c r="S92" s="85"/>
      <c r="T92" s="85"/>
      <c r="U92" s="7"/>
      <c r="V92" s="7"/>
      <c r="W92" s="7"/>
      <c r="X92" s="7"/>
      <c r="Y92" s="7"/>
      <c r="Z92" s="7"/>
      <c r="AA92" s="225"/>
    </row>
    <row r="93" spans="3:27" s="12" customFormat="1" ht="6.75" hidden="1" customHeight="1" x14ac:dyDescent="0.2">
      <c r="C93" s="83"/>
      <c r="D93" s="83"/>
      <c r="E93" s="83"/>
      <c r="F93" s="83"/>
      <c r="G93" s="83"/>
      <c r="H93" s="83"/>
      <c r="I93" s="168" t="s">
        <v>13</v>
      </c>
      <c r="J93" s="168"/>
      <c r="K93" s="168"/>
      <c r="L93" s="86"/>
      <c r="M93" s="18"/>
      <c r="N93" s="18"/>
      <c r="O93" s="22"/>
      <c r="P93" s="2"/>
      <c r="Q93" s="2"/>
      <c r="R93" s="2"/>
      <c r="S93" s="22"/>
      <c r="T93" s="22"/>
      <c r="U93" s="7"/>
      <c r="V93" s="7"/>
      <c r="W93" s="7"/>
      <c r="X93" s="7"/>
      <c r="Y93" s="7"/>
      <c r="Z93" s="7"/>
      <c r="AA93" s="225"/>
    </row>
    <row r="94" spans="3:27" ht="12.75" customHeight="1" thickBot="1" x14ac:dyDescent="0.25">
      <c r="C94" s="18"/>
      <c r="D94" s="18"/>
      <c r="E94" s="19"/>
      <c r="F94" s="20"/>
      <c r="G94" s="20"/>
      <c r="H94" s="87"/>
      <c r="I94" s="87"/>
      <c r="J94" s="87"/>
      <c r="K94" s="88"/>
      <c r="L94" s="88"/>
      <c r="M94" s="88"/>
      <c r="N94" s="88"/>
      <c r="O94" s="89"/>
      <c r="P94" s="89"/>
      <c r="Q94" s="89"/>
      <c r="R94" s="89"/>
      <c r="AA94" s="7"/>
    </row>
    <row r="95" spans="3:27" ht="15.75" customHeight="1" x14ac:dyDescent="0.2">
      <c r="C95" s="283" t="s">
        <v>22</v>
      </c>
      <c r="D95" s="284"/>
      <c r="E95" s="284"/>
      <c r="F95" s="284"/>
      <c r="G95" s="193" t="s">
        <v>138</v>
      </c>
      <c r="H95" s="193"/>
      <c r="I95" s="193" t="s">
        <v>139</v>
      </c>
      <c r="J95" s="193"/>
      <c r="K95" s="193" t="s">
        <v>109</v>
      </c>
      <c r="L95" s="193"/>
      <c r="M95" s="193" t="s">
        <v>140</v>
      </c>
      <c r="N95" s="333"/>
      <c r="O95" s="47"/>
      <c r="P95" s="89"/>
      <c r="Q95" s="89"/>
      <c r="R95" s="89"/>
      <c r="AA95" s="7"/>
    </row>
    <row r="96" spans="3:27" ht="15.75" customHeight="1" x14ac:dyDescent="0.2">
      <c r="C96" s="285"/>
      <c r="D96" s="286"/>
      <c r="E96" s="286"/>
      <c r="F96" s="286"/>
      <c r="G96" s="194"/>
      <c r="H96" s="194"/>
      <c r="I96" s="194"/>
      <c r="J96" s="194"/>
      <c r="K96" s="194"/>
      <c r="L96" s="194"/>
      <c r="M96" s="194"/>
      <c r="N96" s="334"/>
      <c r="O96" s="47"/>
      <c r="AA96" s="7"/>
    </row>
    <row r="97" spans="3:15" ht="11.25" customHeight="1" x14ac:dyDescent="0.2">
      <c r="C97" s="285"/>
      <c r="D97" s="286"/>
      <c r="E97" s="286"/>
      <c r="F97" s="286"/>
      <c r="G97" s="194"/>
      <c r="H97" s="194"/>
      <c r="I97" s="194"/>
      <c r="J97" s="194"/>
      <c r="K97" s="194"/>
      <c r="L97" s="194"/>
      <c r="M97" s="194"/>
      <c r="N97" s="334"/>
      <c r="O97" s="47"/>
    </row>
    <row r="98" spans="3:15" ht="11.25" customHeight="1" x14ac:dyDescent="0.2">
      <c r="C98" s="285"/>
      <c r="D98" s="286"/>
      <c r="E98" s="286"/>
      <c r="F98" s="286"/>
      <c r="G98" s="194"/>
      <c r="H98" s="194"/>
      <c r="I98" s="194"/>
      <c r="J98" s="194"/>
      <c r="K98" s="194"/>
      <c r="L98" s="194"/>
      <c r="M98" s="194"/>
      <c r="N98" s="334"/>
      <c r="O98" s="47"/>
    </row>
    <row r="99" spans="3:15" ht="12.75" customHeight="1" x14ac:dyDescent="0.2">
      <c r="C99" s="279" t="s">
        <v>23</v>
      </c>
      <c r="D99" s="280"/>
      <c r="E99" s="280"/>
      <c r="F99" s="280"/>
      <c r="G99" s="173">
        <f>G100+G102</f>
        <v>5624.2999999999993</v>
      </c>
      <c r="H99" s="173"/>
      <c r="I99" s="173">
        <f>I100+I102</f>
        <v>5327.0000000000009</v>
      </c>
      <c r="J99" s="173"/>
      <c r="K99" s="173">
        <f>K100+K102</f>
        <v>4911.1000000000004</v>
      </c>
      <c r="L99" s="173"/>
      <c r="M99" s="173">
        <f>M100+M102</f>
        <v>5008.6000000000004</v>
      </c>
      <c r="N99" s="174"/>
      <c r="O99" s="15"/>
    </row>
    <row r="100" spans="3:15" ht="12" customHeight="1" x14ac:dyDescent="0.2">
      <c r="C100" s="275" t="s">
        <v>24</v>
      </c>
      <c r="D100" s="276"/>
      <c r="E100" s="276"/>
      <c r="F100" s="276"/>
      <c r="G100" s="191">
        <f>L88</f>
        <v>3702.3999999999996</v>
      </c>
      <c r="H100" s="191"/>
      <c r="I100" s="191">
        <f>P88</f>
        <v>3917.7000000000007</v>
      </c>
      <c r="J100" s="191"/>
      <c r="K100" s="191">
        <f>S88-K102</f>
        <v>4611.1000000000004</v>
      </c>
      <c r="L100" s="191"/>
      <c r="M100" s="191">
        <f>T88-M102</f>
        <v>4658.5</v>
      </c>
      <c r="N100" s="192"/>
      <c r="O100" s="16"/>
    </row>
    <row r="101" spans="3:15" ht="24" customHeight="1" x14ac:dyDescent="0.2">
      <c r="C101" s="281" t="s">
        <v>25</v>
      </c>
      <c r="D101" s="282"/>
      <c r="E101" s="282"/>
      <c r="F101" s="282"/>
      <c r="G101" s="191">
        <f>M88</f>
        <v>2703.2000000000003</v>
      </c>
      <c r="H101" s="191"/>
      <c r="I101" s="191">
        <f>Q88</f>
        <v>2919.0000000000005</v>
      </c>
      <c r="J101" s="191"/>
      <c r="K101" s="191">
        <f>1400+70.4+994+74+132+14</f>
        <v>2684.4</v>
      </c>
      <c r="L101" s="191"/>
      <c r="M101" s="191">
        <f>1500+71+994+74.6+135+14</f>
        <v>2788.6</v>
      </c>
      <c r="N101" s="192"/>
      <c r="O101" s="16"/>
    </row>
    <row r="102" spans="3:15" ht="12.75" customHeight="1" x14ac:dyDescent="0.2">
      <c r="C102" s="275" t="s">
        <v>26</v>
      </c>
      <c r="D102" s="276"/>
      <c r="E102" s="276"/>
      <c r="F102" s="276"/>
      <c r="G102" s="191">
        <f>N88</f>
        <v>1921.9</v>
      </c>
      <c r="H102" s="191"/>
      <c r="I102" s="191">
        <f>R88</f>
        <v>1409.3</v>
      </c>
      <c r="J102" s="191"/>
      <c r="K102" s="191">
        <f>300</f>
        <v>300</v>
      </c>
      <c r="L102" s="191"/>
      <c r="M102" s="191">
        <f>350.1</f>
        <v>350.1</v>
      </c>
      <c r="N102" s="192"/>
      <c r="O102" s="16"/>
    </row>
    <row r="103" spans="3:15" ht="15.75" customHeight="1" x14ac:dyDescent="0.2">
      <c r="C103" s="279" t="s">
        <v>27</v>
      </c>
      <c r="D103" s="280"/>
      <c r="E103" s="280"/>
      <c r="F103" s="280"/>
      <c r="G103" s="173">
        <f>G104+G108+G109+G110</f>
        <v>5624.2999999999993</v>
      </c>
      <c r="H103" s="173"/>
      <c r="I103" s="173">
        <f>I104+I108+I109+I110</f>
        <v>5327.0000000000009</v>
      </c>
      <c r="J103" s="173"/>
      <c r="K103" s="173">
        <f>K104+K108+K109+K110</f>
        <v>4911.1000000000004</v>
      </c>
      <c r="L103" s="173"/>
      <c r="M103" s="173">
        <f>M104+M108+M109+M110</f>
        <v>5008.6000000000004</v>
      </c>
      <c r="N103" s="174"/>
      <c r="O103" s="15"/>
    </row>
    <row r="104" spans="3:15" ht="12.75" customHeight="1" x14ac:dyDescent="0.2">
      <c r="C104" s="273" t="s">
        <v>28</v>
      </c>
      <c r="D104" s="274"/>
      <c r="E104" s="274"/>
      <c r="F104" s="274"/>
      <c r="G104" s="169">
        <f>G105</f>
        <v>5608.4</v>
      </c>
      <c r="H104" s="169"/>
      <c r="I104" s="169">
        <f>I105</f>
        <v>5310.7000000000007</v>
      </c>
      <c r="J104" s="169"/>
      <c r="K104" s="169">
        <f>K105</f>
        <v>4911.1000000000004</v>
      </c>
      <c r="L104" s="169"/>
      <c r="M104" s="169">
        <f>M105</f>
        <v>5008.6000000000004</v>
      </c>
      <c r="N104" s="170"/>
      <c r="O104" s="15"/>
    </row>
    <row r="105" spans="3:15" ht="12.75" customHeight="1" x14ac:dyDescent="0.2">
      <c r="C105" s="275" t="s">
        <v>29</v>
      </c>
      <c r="D105" s="276"/>
      <c r="E105" s="276"/>
      <c r="F105" s="276"/>
      <c r="G105" s="175">
        <f>G106+G107</f>
        <v>5608.4</v>
      </c>
      <c r="H105" s="175"/>
      <c r="I105" s="175">
        <f>I106+I107</f>
        <v>5310.7000000000007</v>
      </c>
      <c r="J105" s="175"/>
      <c r="K105" s="175">
        <f>K106+K107</f>
        <v>4911.1000000000004</v>
      </c>
      <c r="L105" s="175"/>
      <c r="M105" s="175">
        <f>M106+M107</f>
        <v>5008.6000000000004</v>
      </c>
      <c r="N105" s="176"/>
      <c r="O105" s="15"/>
    </row>
    <row r="106" spans="3:15" ht="12.75" customHeight="1" x14ac:dyDescent="0.2">
      <c r="C106" s="277" t="s">
        <v>86</v>
      </c>
      <c r="D106" s="278"/>
      <c r="E106" s="278"/>
      <c r="F106" s="278"/>
      <c r="G106" s="177">
        <f>K15+K17+K25+K28+K31+K33+K35+K38+K52+K59+K65+K71+K73+K82+K53</f>
        <v>4546.5999999999995</v>
      </c>
      <c r="H106" s="177"/>
      <c r="I106" s="177">
        <f>O15+O17+O25+O28+O31+O33+O35+O38+O52+O59+O65+O71+O73+O82+O53</f>
        <v>4155.4000000000005</v>
      </c>
      <c r="J106" s="177"/>
      <c r="K106" s="177">
        <f>S15+S17+S25+S28+S31+S33+S35+S38+S52+S59+S65+S71+S73+S82+S53</f>
        <v>3759.2999999999997</v>
      </c>
      <c r="L106" s="177"/>
      <c r="M106" s="177">
        <f>T15+T17+T25+T28+T31+T33+T35+T38+T52+T59+T65+T71+T73+T82+T53</f>
        <v>3855.6000000000004</v>
      </c>
      <c r="N106" s="178"/>
      <c r="O106" s="16"/>
    </row>
    <row r="107" spans="3:15" ht="24" customHeight="1" x14ac:dyDescent="0.2">
      <c r="C107" s="277" t="s">
        <v>87</v>
      </c>
      <c r="D107" s="278"/>
      <c r="E107" s="278"/>
      <c r="F107" s="278"/>
      <c r="G107" s="177">
        <f>K27+K30+K37+K42+K40+K44+K46+K48+K79+K85+K55</f>
        <v>1061.8000000000002</v>
      </c>
      <c r="H107" s="177"/>
      <c r="I107" s="177">
        <f>O27+O30+O37+O40+O42+O44+O46+O48+O79+O85+O55</f>
        <v>1155.3000000000002</v>
      </c>
      <c r="J107" s="177"/>
      <c r="K107" s="177">
        <f>S27+S30+S37+S40+S42+S44+S46+S48+S79+S85+S55</f>
        <v>1151.8000000000002</v>
      </c>
      <c r="L107" s="177"/>
      <c r="M107" s="177">
        <f>T27+T30+T37+T40+T42+T44+T46+T48+T79+T85+T55</f>
        <v>1153</v>
      </c>
      <c r="N107" s="178"/>
      <c r="O107" s="16"/>
    </row>
    <row r="108" spans="3:15" ht="30" customHeight="1" x14ac:dyDescent="0.2">
      <c r="C108" s="273" t="s">
        <v>30</v>
      </c>
      <c r="D108" s="274"/>
      <c r="E108" s="274"/>
      <c r="F108" s="274"/>
      <c r="G108" s="169">
        <f>K54</f>
        <v>15.9</v>
      </c>
      <c r="H108" s="169"/>
      <c r="I108" s="169">
        <f>O54</f>
        <v>16.3</v>
      </c>
      <c r="J108" s="169"/>
      <c r="K108" s="169">
        <v>0</v>
      </c>
      <c r="L108" s="169"/>
      <c r="M108" s="169">
        <v>0</v>
      </c>
      <c r="N108" s="170"/>
      <c r="O108" s="15"/>
    </row>
    <row r="109" spans="3:15" ht="26.25" customHeight="1" x14ac:dyDescent="0.2">
      <c r="C109" s="273" t="s">
        <v>31</v>
      </c>
      <c r="D109" s="274"/>
      <c r="E109" s="274"/>
      <c r="F109" s="274"/>
      <c r="G109" s="169">
        <v>0</v>
      </c>
      <c r="H109" s="169"/>
      <c r="I109" s="169">
        <v>0</v>
      </c>
      <c r="J109" s="169"/>
      <c r="K109" s="169">
        <v>0</v>
      </c>
      <c r="L109" s="169"/>
      <c r="M109" s="169">
        <v>0</v>
      </c>
      <c r="N109" s="170"/>
      <c r="O109" s="15"/>
    </row>
    <row r="110" spans="3:15" ht="28.5" customHeight="1" thickBot="1" x14ac:dyDescent="0.25">
      <c r="C110" s="271" t="s">
        <v>32</v>
      </c>
      <c r="D110" s="272"/>
      <c r="E110" s="272"/>
      <c r="F110" s="272"/>
      <c r="G110" s="171">
        <v>0</v>
      </c>
      <c r="H110" s="171"/>
      <c r="I110" s="171">
        <v>0</v>
      </c>
      <c r="J110" s="171"/>
      <c r="K110" s="171">
        <v>0</v>
      </c>
      <c r="L110" s="171"/>
      <c r="M110" s="171">
        <v>0</v>
      </c>
      <c r="N110" s="172"/>
      <c r="O110" s="15"/>
    </row>
    <row r="111" spans="3:15" ht="21.75" customHeight="1" x14ac:dyDescent="0.2"/>
    <row r="112" spans="3:15" ht="27" customHeight="1" x14ac:dyDescent="0.2">
      <c r="C112" s="287" t="s">
        <v>33</v>
      </c>
      <c r="D112" s="287"/>
      <c r="E112" s="287"/>
      <c r="F112" s="287"/>
      <c r="G112" s="287"/>
      <c r="H112" s="287"/>
      <c r="I112" s="287"/>
      <c r="J112" s="287"/>
      <c r="K112" s="287"/>
      <c r="L112" s="287"/>
      <c r="M112" s="287"/>
      <c r="N112" s="287"/>
    </row>
    <row r="113" spans="3:14" ht="16.5" customHeight="1" x14ac:dyDescent="0.2">
      <c r="C113" s="270" t="s">
        <v>34</v>
      </c>
      <c r="D113" s="270"/>
      <c r="E113" s="270"/>
      <c r="F113" s="270"/>
      <c r="G113" s="270"/>
      <c r="H113" s="270"/>
      <c r="I113" s="270"/>
      <c r="J113" s="270"/>
      <c r="K113" s="270"/>
      <c r="L113" s="270"/>
      <c r="M113" s="270"/>
      <c r="N113" s="270"/>
    </row>
    <row r="114" spans="3:14" ht="11.25" customHeight="1" x14ac:dyDescent="0.2">
      <c r="C114" s="270" t="s">
        <v>35</v>
      </c>
      <c r="D114" s="270"/>
      <c r="E114" s="270"/>
      <c r="F114" s="270"/>
      <c r="G114" s="270"/>
      <c r="H114" s="270"/>
      <c r="I114" s="270"/>
      <c r="J114" s="270"/>
      <c r="K114" s="270"/>
      <c r="L114" s="270"/>
      <c r="M114" s="270"/>
      <c r="N114" s="270"/>
    </row>
    <row r="115" spans="3:14" ht="26.25" customHeight="1" x14ac:dyDescent="0.2">
      <c r="C115" s="8"/>
      <c r="D115" s="8"/>
      <c r="E115" s="8"/>
      <c r="F115" s="8"/>
      <c r="G115" s="8"/>
      <c r="H115" s="8"/>
      <c r="I115" s="8"/>
      <c r="J115" s="8"/>
      <c r="K115" s="8"/>
      <c r="L115" s="8"/>
      <c r="M115" s="8"/>
      <c r="N115" s="8"/>
    </row>
    <row r="116" spans="3:14" ht="29.25" customHeight="1" x14ac:dyDescent="0.2"/>
    <row r="117" spans="3:14" ht="28.5" customHeight="1" x14ac:dyDescent="0.2"/>
  </sheetData>
  <sheetProtection selectLockedCells="1" selectUnlockedCells="1"/>
  <mergeCells count="405">
    <mergeCell ref="C53:C55"/>
    <mergeCell ref="E53:E55"/>
    <mergeCell ref="D53:D55"/>
    <mergeCell ref="F53:F55"/>
    <mergeCell ref="G53:G55"/>
    <mergeCell ref="H53:H55"/>
    <mergeCell ref="I53:I55"/>
    <mergeCell ref="C58:C59"/>
    <mergeCell ref="I64:I65"/>
    <mergeCell ref="C39:C40"/>
    <mergeCell ref="C41:C42"/>
    <mergeCell ref="D41:D42"/>
    <mergeCell ref="D39:D40"/>
    <mergeCell ref="C47:C48"/>
    <mergeCell ref="E41:E42"/>
    <mergeCell ref="F39:F40"/>
    <mergeCell ref="G39:G40"/>
    <mergeCell ref="H39:H40"/>
    <mergeCell ref="H41:H42"/>
    <mergeCell ref="C51:C52"/>
    <mergeCell ref="F47:F48"/>
    <mergeCell ref="D51:D52"/>
    <mergeCell ref="C43:C44"/>
    <mergeCell ref="D45:D46"/>
    <mergeCell ref="C45:C46"/>
    <mergeCell ref="F43:F44"/>
    <mergeCell ref="E43:E44"/>
    <mergeCell ref="D43:D44"/>
    <mergeCell ref="T82:T83"/>
    <mergeCell ref="S82:S83"/>
    <mergeCell ref="R82:R83"/>
    <mergeCell ref="Q82:Q83"/>
    <mergeCell ref="D62:Z62"/>
    <mergeCell ref="E60:I60"/>
    <mergeCell ref="D47:D48"/>
    <mergeCell ref="U60:Z60"/>
    <mergeCell ref="V43:V44"/>
    <mergeCell ref="D70:D71"/>
    <mergeCell ref="G43:G44"/>
    <mergeCell ref="Z70:Z71"/>
    <mergeCell ref="U56:Z56"/>
    <mergeCell ref="H64:H65"/>
    <mergeCell ref="Z58:Z59"/>
    <mergeCell ref="F58:F59"/>
    <mergeCell ref="U61:Z61"/>
    <mergeCell ref="I58:I59"/>
    <mergeCell ref="G58:G59"/>
    <mergeCell ref="X43:X44"/>
    <mergeCell ref="Y43:Y44"/>
    <mergeCell ref="Z43:Z44"/>
    <mergeCell ref="Y45:Y46"/>
    <mergeCell ref="X45:X46"/>
    <mergeCell ref="W51:W52"/>
    <mergeCell ref="E50:Z50"/>
    <mergeCell ref="E49:I49"/>
    <mergeCell ref="F45:F46"/>
    <mergeCell ref="G45:G46"/>
    <mergeCell ref="H45:H46"/>
    <mergeCell ref="I45:I46"/>
    <mergeCell ref="E45:E46"/>
    <mergeCell ref="I43:I44"/>
    <mergeCell ref="H43:H44"/>
    <mergeCell ref="Z51:Z52"/>
    <mergeCell ref="U43:U44"/>
    <mergeCell ref="X51:X52"/>
    <mergeCell ref="C16:C23"/>
    <mergeCell ref="N17:N23"/>
    <mergeCell ref="M17:M23"/>
    <mergeCell ref="L17:L23"/>
    <mergeCell ref="K17:K23"/>
    <mergeCell ref="J17:J23"/>
    <mergeCell ref="Z36:Z38"/>
    <mergeCell ref="Y36:Y38"/>
    <mergeCell ref="X36:X38"/>
    <mergeCell ref="W36:W38"/>
    <mergeCell ref="Z29:Z31"/>
    <mergeCell ref="H16:H23"/>
    <mergeCell ref="T17:T23"/>
    <mergeCell ref="S17:S23"/>
    <mergeCell ref="Z16:Z20"/>
    <mergeCell ref="Y16:Y20"/>
    <mergeCell ref="I16:I23"/>
    <mergeCell ref="R17:R23"/>
    <mergeCell ref="Q17:Q23"/>
    <mergeCell ref="P17:P23"/>
    <mergeCell ref="O17:O23"/>
    <mergeCell ref="G16:G23"/>
    <mergeCell ref="F16:F23"/>
    <mergeCell ref="X16:X20"/>
    <mergeCell ref="Z26:Z28"/>
    <mergeCell ref="Y26:Y28"/>
    <mergeCell ref="X26:X28"/>
    <mergeCell ref="W26:W28"/>
    <mergeCell ref="V26:V28"/>
    <mergeCell ref="U26:U28"/>
    <mergeCell ref="Z24:Z25"/>
    <mergeCell ref="Y24:Y25"/>
    <mergeCell ref="X24:X25"/>
    <mergeCell ref="Z32:Z33"/>
    <mergeCell ref="Z34:Z35"/>
    <mergeCell ref="Y34:Y35"/>
    <mergeCell ref="X34:X35"/>
    <mergeCell ref="W34:W35"/>
    <mergeCell ref="V34:V35"/>
    <mergeCell ref="F32:F33"/>
    <mergeCell ref="G36:G38"/>
    <mergeCell ref="E34:E35"/>
    <mergeCell ref="I39:I40"/>
    <mergeCell ref="D16:D23"/>
    <mergeCell ref="W16:W20"/>
    <mergeCell ref="V16:V20"/>
    <mergeCell ref="Y29:Y31"/>
    <mergeCell ref="X29:X31"/>
    <mergeCell ref="W29:W31"/>
    <mergeCell ref="U16:U20"/>
    <mergeCell ref="H26:H28"/>
    <mergeCell ref="G26:G28"/>
    <mergeCell ref="E16:E23"/>
    <mergeCell ref="V58:V59"/>
    <mergeCell ref="E56:I56"/>
    <mergeCell ref="Y70:Y71"/>
    <mergeCell ref="W24:W25"/>
    <mergeCell ref="V24:V25"/>
    <mergeCell ref="U24:U25"/>
    <mergeCell ref="G41:G42"/>
    <mergeCell ref="H47:H48"/>
    <mergeCell ref="G47:G48"/>
    <mergeCell ref="I47:I48"/>
    <mergeCell ref="Y64:Y65"/>
    <mergeCell ref="E66:I66"/>
    <mergeCell ref="I26:I28"/>
    <mergeCell ref="H29:H31"/>
    <mergeCell ref="H32:H33"/>
    <mergeCell ref="H36:H38"/>
    <mergeCell ref="I36:I38"/>
    <mergeCell ref="F26:F28"/>
    <mergeCell ref="G32:G33"/>
    <mergeCell ref="W45:W46"/>
    <mergeCell ref="Y51:Y52"/>
    <mergeCell ref="Y58:Y59"/>
    <mergeCell ref="U64:U65"/>
    <mergeCell ref="I41:I42"/>
    <mergeCell ref="C72:C73"/>
    <mergeCell ref="G72:G73"/>
    <mergeCell ref="C64:C65"/>
    <mergeCell ref="C70:C71"/>
    <mergeCell ref="X72:X73"/>
    <mergeCell ref="H70:H71"/>
    <mergeCell ref="I70:I71"/>
    <mergeCell ref="X70:X71"/>
    <mergeCell ref="V70:V71"/>
    <mergeCell ref="D64:D65"/>
    <mergeCell ref="E69:Z69"/>
    <mergeCell ref="V72:V73"/>
    <mergeCell ref="Y72:Y73"/>
    <mergeCell ref="E72:E73"/>
    <mergeCell ref="Z64:Z65"/>
    <mergeCell ref="W70:W71"/>
    <mergeCell ref="V64:V65"/>
    <mergeCell ref="W64:W65"/>
    <mergeCell ref="X64:X65"/>
    <mergeCell ref="U74:Z74"/>
    <mergeCell ref="U72:U73"/>
    <mergeCell ref="I72:I73"/>
    <mergeCell ref="E47:E48"/>
    <mergeCell ref="E58:E59"/>
    <mergeCell ref="F64:F65"/>
    <mergeCell ref="W58:W59"/>
    <mergeCell ref="X58:X59"/>
    <mergeCell ref="U49:Z49"/>
    <mergeCell ref="E57:Z57"/>
    <mergeCell ref="F72:F73"/>
    <mergeCell ref="Z72:Z73"/>
    <mergeCell ref="D68:Z68"/>
    <mergeCell ref="W72:W73"/>
    <mergeCell ref="E64:E65"/>
    <mergeCell ref="F70:F71"/>
    <mergeCell ref="U66:Z66"/>
    <mergeCell ref="U67:Z67"/>
    <mergeCell ref="U51:U52"/>
    <mergeCell ref="V51:V52"/>
    <mergeCell ref="D72:D73"/>
    <mergeCell ref="H72:H73"/>
    <mergeCell ref="U58:U59"/>
    <mergeCell ref="H58:H59"/>
    <mergeCell ref="C24:C25"/>
    <mergeCell ref="E26:E28"/>
    <mergeCell ref="D26:D28"/>
    <mergeCell ref="C26:C28"/>
    <mergeCell ref="C29:C31"/>
    <mergeCell ref="G24:G25"/>
    <mergeCell ref="H24:H25"/>
    <mergeCell ref="C36:C38"/>
    <mergeCell ref="C34:C35"/>
    <mergeCell ref="C32:C33"/>
    <mergeCell ref="E24:E25"/>
    <mergeCell ref="D24:D25"/>
    <mergeCell ref="H34:H35"/>
    <mergeCell ref="F34:F35"/>
    <mergeCell ref="D36:D38"/>
    <mergeCell ref="E36:E38"/>
    <mergeCell ref="E29:E31"/>
    <mergeCell ref="G29:G31"/>
    <mergeCell ref="D34:D35"/>
    <mergeCell ref="E32:E33"/>
    <mergeCell ref="U87:Z87"/>
    <mergeCell ref="D75:I75"/>
    <mergeCell ref="U75:Z75"/>
    <mergeCell ref="M82:M83"/>
    <mergeCell ref="E86:I86"/>
    <mergeCell ref="G84:G85"/>
    <mergeCell ref="U29:U31"/>
    <mergeCell ref="U32:U33"/>
    <mergeCell ref="V32:V33"/>
    <mergeCell ref="Y32:Y33"/>
    <mergeCell ref="V29:V31"/>
    <mergeCell ref="W32:W33"/>
    <mergeCell ref="U86:Z86"/>
    <mergeCell ref="H78:H83"/>
    <mergeCell ref="U70:U71"/>
    <mergeCell ref="D76:Z76"/>
    <mergeCell ref="I78:I83"/>
    <mergeCell ref="H84:H85"/>
    <mergeCell ref="E77:Z77"/>
    <mergeCell ref="P82:P83"/>
    <mergeCell ref="O82:O83"/>
    <mergeCell ref="N82:N83"/>
    <mergeCell ref="E39:E40"/>
    <mergeCell ref="F41:F42"/>
    <mergeCell ref="G101:H101"/>
    <mergeCell ref="G100:H100"/>
    <mergeCell ref="G99:H99"/>
    <mergeCell ref="I95:J98"/>
    <mergeCell ref="I103:J103"/>
    <mergeCell ref="U36:U38"/>
    <mergeCell ref="I29:I31"/>
    <mergeCell ref="I34:I35"/>
    <mergeCell ref="U34:U35"/>
    <mergeCell ref="D61:I61"/>
    <mergeCell ref="I93:K93"/>
    <mergeCell ref="D29:D31"/>
    <mergeCell ref="I84:I85"/>
    <mergeCell ref="E74:I74"/>
    <mergeCell ref="G64:G65"/>
    <mergeCell ref="D58:D59"/>
    <mergeCell ref="D87:I87"/>
    <mergeCell ref="G78:G83"/>
    <mergeCell ref="G70:G71"/>
    <mergeCell ref="E70:E71"/>
    <mergeCell ref="I32:I33"/>
    <mergeCell ref="G34:G35"/>
    <mergeCell ref="F36:F38"/>
    <mergeCell ref="M95:N98"/>
    <mergeCell ref="G110:H110"/>
    <mergeCell ref="G109:H109"/>
    <mergeCell ref="G108:H108"/>
    <mergeCell ref="G107:H107"/>
    <mergeCell ref="G106:H106"/>
    <mergeCell ref="G105:H105"/>
    <mergeCell ref="G104:H104"/>
    <mergeCell ref="G103:H103"/>
    <mergeCell ref="G102:H102"/>
    <mergeCell ref="C6:Z6"/>
    <mergeCell ref="E51:E52"/>
    <mergeCell ref="F51:F52"/>
    <mergeCell ref="G51:G52"/>
    <mergeCell ref="H51:H52"/>
    <mergeCell ref="I51:I52"/>
    <mergeCell ref="D14:D15"/>
    <mergeCell ref="S7:S10"/>
    <mergeCell ref="E14:E15"/>
    <mergeCell ref="X32:X33"/>
    <mergeCell ref="E7:E10"/>
    <mergeCell ref="H7:H10"/>
    <mergeCell ref="K9:K10"/>
    <mergeCell ref="H14:H15"/>
    <mergeCell ref="F14:F15"/>
    <mergeCell ref="O9:O10"/>
    <mergeCell ref="I24:I25"/>
    <mergeCell ref="C14:C15"/>
    <mergeCell ref="F24:F25"/>
    <mergeCell ref="I14:I15"/>
    <mergeCell ref="G14:G15"/>
    <mergeCell ref="D32:D33"/>
    <mergeCell ref="V36:V38"/>
    <mergeCell ref="F29:F31"/>
    <mergeCell ref="X9:X10"/>
    <mergeCell ref="W9:W10"/>
    <mergeCell ref="V8:V10"/>
    <mergeCell ref="Y9:Y10"/>
    <mergeCell ref="C11:Z11"/>
    <mergeCell ref="O7:R8"/>
    <mergeCell ref="C114:N114"/>
    <mergeCell ref="C110:F110"/>
    <mergeCell ref="C108:F108"/>
    <mergeCell ref="C105:F105"/>
    <mergeCell ref="C106:F106"/>
    <mergeCell ref="C107:F107"/>
    <mergeCell ref="C109:F109"/>
    <mergeCell ref="I110:J110"/>
    <mergeCell ref="C103:F103"/>
    <mergeCell ref="C104:F104"/>
    <mergeCell ref="C101:F101"/>
    <mergeCell ref="C102:F102"/>
    <mergeCell ref="C95:F98"/>
    <mergeCell ref="C99:F99"/>
    <mergeCell ref="C100:F100"/>
    <mergeCell ref="C112:N112"/>
    <mergeCell ref="C113:N113"/>
    <mergeCell ref="G95:H98"/>
    <mergeCell ref="AA6:AA93"/>
    <mergeCell ref="D67:I67"/>
    <mergeCell ref="D88:I88"/>
    <mergeCell ref="W8:Z8"/>
    <mergeCell ref="U88:Z88"/>
    <mergeCell ref="P9:Q9"/>
    <mergeCell ref="U39:U40"/>
    <mergeCell ref="D12:Z12"/>
    <mergeCell ref="C3:Z3"/>
    <mergeCell ref="F78:F85"/>
    <mergeCell ref="E78:E85"/>
    <mergeCell ref="L82:L83"/>
    <mergeCell ref="K82:K83"/>
    <mergeCell ref="J82:J83"/>
    <mergeCell ref="D78:D85"/>
    <mergeCell ref="C78:C85"/>
    <mergeCell ref="O79:O81"/>
    <mergeCell ref="K7:N8"/>
    <mergeCell ref="N9:N10"/>
    <mergeCell ref="E13:Z13"/>
    <mergeCell ref="G7:G10"/>
    <mergeCell ref="T7:T10"/>
    <mergeCell ref="R9:R10"/>
    <mergeCell ref="U7:Z7"/>
    <mergeCell ref="Y2:Z2"/>
    <mergeCell ref="C7:C10"/>
    <mergeCell ref="D7:D10"/>
    <mergeCell ref="I7:I10"/>
    <mergeCell ref="J7:J10"/>
    <mergeCell ref="Z9:Z10"/>
    <mergeCell ref="U8:U10"/>
    <mergeCell ref="F7:F10"/>
    <mergeCell ref="U45:U46"/>
    <mergeCell ref="Z39:Z40"/>
    <mergeCell ref="Y39:Y40"/>
    <mergeCell ref="X39:X40"/>
    <mergeCell ref="W39:W40"/>
    <mergeCell ref="V39:V40"/>
    <mergeCell ref="Z45:Z46"/>
    <mergeCell ref="Z41:Z42"/>
    <mergeCell ref="Y41:Y42"/>
    <mergeCell ref="W43:W44"/>
    <mergeCell ref="X41:X42"/>
    <mergeCell ref="W41:W42"/>
    <mergeCell ref="V41:V42"/>
    <mergeCell ref="U41:U42"/>
    <mergeCell ref="V45:V46"/>
    <mergeCell ref="L9:M9"/>
    <mergeCell ref="M99:N99"/>
    <mergeCell ref="M100:N100"/>
    <mergeCell ref="M101:N101"/>
    <mergeCell ref="M102:N102"/>
    <mergeCell ref="I99:J99"/>
    <mergeCell ref="K95:L98"/>
    <mergeCell ref="K110:L110"/>
    <mergeCell ref="K109:L109"/>
    <mergeCell ref="K108:L108"/>
    <mergeCell ref="K107:L107"/>
    <mergeCell ref="K106:L106"/>
    <mergeCell ref="K105:L105"/>
    <mergeCell ref="K104:L104"/>
    <mergeCell ref="K103:L103"/>
    <mergeCell ref="I102:J102"/>
    <mergeCell ref="I101:J101"/>
    <mergeCell ref="I100:J100"/>
    <mergeCell ref="I109:J109"/>
    <mergeCell ref="I108:J108"/>
    <mergeCell ref="I107:J107"/>
    <mergeCell ref="I106:J106"/>
    <mergeCell ref="I105:J105"/>
    <mergeCell ref="I104:J104"/>
    <mergeCell ref="V1:Z1"/>
    <mergeCell ref="C91:N91"/>
    <mergeCell ref="M109:N109"/>
    <mergeCell ref="M110:N110"/>
    <mergeCell ref="M103:N103"/>
    <mergeCell ref="M104:N104"/>
    <mergeCell ref="M105:N105"/>
    <mergeCell ref="M106:N106"/>
    <mergeCell ref="M107:N107"/>
    <mergeCell ref="N79:N81"/>
    <mergeCell ref="M79:M81"/>
    <mergeCell ref="L79:L81"/>
    <mergeCell ref="K79:K81"/>
    <mergeCell ref="J79:J81"/>
    <mergeCell ref="T79:T81"/>
    <mergeCell ref="S79:S81"/>
    <mergeCell ref="R79:R81"/>
    <mergeCell ref="Q79:Q81"/>
    <mergeCell ref="P79:P81"/>
    <mergeCell ref="M108:N108"/>
    <mergeCell ref="K102:L102"/>
    <mergeCell ref="K101:L101"/>
    <mergeCell ref="K100:L100"/>
    <mergeCell ref="K99:L99"/>
  </mergeCells>
  <pageMargins left="0.39370078740157483" right="0.39370078740157483" top="0.59055118110236227" bottom="0.39370078740157483" header="0.31496062992125984" footer="0.31496062992125984"/>
  <pageSetup paperSize="9" scale="70" firstPageNumber="0" orientation="landscape" r:id="rId1"/>
  <headerFooter alignWithMargins="0"/>
  <rowBreaks count="3" manualBreakCount="3">
    <brk id="23" min="1" max="25" man="1"/>
    <brk id="56" min="1" max="25" man="1"/>
    <brk id="88" min="1" max="25"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Įvardinti diapazonai</vt:lpstr>
      </vt:variant>
      <vt:variant>
        <vt:i4>1</vt:i4>
      </vt:variant>
    </vt:vector>
  </HeadingPairs>
  <TitlesOfParts>
    <vt:vector size="2" baseType="lpstr">
      <vt:lpstr>2 lentele tūkst.Eur</vt:lpstr>
      <vt:lpstr>'2 lentele tūkst.Eur'!Print_Area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Dovile</dc:creator>
  <cp:lastModifiedBy>Vilma Krukonienė</cp:lastModifiedBy>
  <cp:lastPrinted>2022-02-18T07:40:58Z</cp:lastPrinted>
  <dcterms:created xsi:type="dcterms:W3CDTF">2012-09-04T10:49:59Z</dcterms:created>
  <dcterms:modified xsi:type="dcterms:W3CDTF">2022-02-18T07:40:58Z</dcterms:modified>
</cp:coreProperties>
</file>