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62913"/>
</workbook>
</file>

<file path=xl/calcChain.xml><?xml version="1.0" encoding="utf-8"?>
<calcChain xmlns="http://schemas.openxmlformats.org/spreadsheetml/2006/main">
  <c r="N30" i="2" l="1"/>
  <c r="J43" i="2" l="1"/>
  <c r="J45" i="2" s="1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R45" i="2" s="1"/>
  <c r="S43" i="2"/>
  <c r="S45" i="2" s="1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<sst xmlns="http://schemas.openxmlformats.org/spreadsheetml/2006/main" count="304" uniqueCount="143">
  <si>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</si>
  <si>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</si>
  <si>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</si>
  <si>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</si>
  <si>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</si>
  <si>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</si>
  <si>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</si>
  <si>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</si>
  <si>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</si>
  <si>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</si>
  <si>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</si>
  <si>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</si>
  <si>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</si>
  <si>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</si>
  <si>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</si>
  <si>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</si>
  <si>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</si>
  <si>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</si>
  <si>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</si>
  <si>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</si>
  <si>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</si>
  <si>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</si>
  <si>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</si>
  <si>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</si>
  <si>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</si>
  <si>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</si>
  <si>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</si>
  <si>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</si>
  <si>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</si>
  <si>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</si>
  <si>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</si>
  <si>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</si>
  <si>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</si>
  <si>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</si>
  <si>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</si>
  <si>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</si>
  <si>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</si>
  <si>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</si>
  <si>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</si>
  <si>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</si>
  <si>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</si>
  <si>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</si>
  <si>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</si>
  <si>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</si>
  <si>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</si>
  <si>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</si>
  <si>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</si>
  <si>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</si>
  <si>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</si>
  <si>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</si>
  <si>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</si>
  <si>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</si>
  <si>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</si>
  <si>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</si>
  <si>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</si>
  <si>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</si>
  <si>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</si>
  <si>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</si>
  <si>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</si>
  <si>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</si>
  <si>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</si>
  <si>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</si>
  <si>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</si>
  <si>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</si>
  <si>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</si>
  <si>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</si>
  <si>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</si>
  <si>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</si>
  <si>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</si>
  <si>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</si>
  <si>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</si>
  <si>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</si>
  <si>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</si>
  <si>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</si>
  <si>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</si>
  <si>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</si>
  <si>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</si>
  <si>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</si>
  <si>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</si>
  <si>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</si>
  <si>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</si>
  <si>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</si>
  <si>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</si>
  <si>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</si>
  <si>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</si>
  <si>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</si>
  <si>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</si>
  <si>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</si>
  <si>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</si>
  <si>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</si>
  <si>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</si>
  <si>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</si>
  <si>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</si>
  <si>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</si>
  <si>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</si>
  <si>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</si>
  <si>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</si>
  <si>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</si>
  <si>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</si>
  <si>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</si>
  <si>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</si>
  <si>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</si>
  <si>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</si>
  <si>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</si>
  <si>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</si>
  <si>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</si>
  <si>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</si>
  <si>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</si>
  <si>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</si>
  <si>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</si>
  <si>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</si>
  <si>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</si>
  <si>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</si>
  <si>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</si>
  <si>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</si>
  <si>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</si>
  <si>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</si>
  <si>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</si>
  <si>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</si>
  <si>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</si>
  <si>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</si>
  <si>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</si>
  <si>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</si>
  <si>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</si>
  <si>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</si>
  <si>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</si>
  <si>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</si>
  <si>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</si>
  <si>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</si>
  <si>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</si>
  <si>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</si>
  <si>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</si>
  <si>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</si>
  <si>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</si>
  <si>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</si>
  <si>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</si>
  <si>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</si>
  <si>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</si>
  <si>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</si>
  <si>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</si>
  <si>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</si>
  <si>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 xml:space="preserve">188202383  </t>
  </si>
  <si>
    <t>PATVIRTINTA    
Alytaus rajono savivaldybės tarybos 2022 m. vasario 17 d. sprendimu Nr. K-1 (Alytaus rajono savivaldybės tarybos 2022 m. gruodžio 22 d. sprendimo Nr. K-240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</si>
</sst>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26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32" xfId="0" applyFont="1" applyBorder="1" applyAlignment="1">
      <alignment horizontal="left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49" fontId="15" fillId="0" borderId="19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29" borderId="9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40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left" vertical="center" wrapText="1"/>
    </xf>
    <xf numFmtId="0" fontId="15" fillId="0" borderId="41" xfId="0" applyFont="1" applyFill="1" applyBorder="1" applyAlignment="1">
      <alignment horizontal="left" vertical="center" wrapText="1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center" vertical="top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12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0" fontId="15" fillId="0" borderId="23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0" fontId="14" fillId="0" borderId="0" xfId="31" applyFont="1" applyAlignment="1">
      <alignment horizontal="center" wrapText="1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N1" zoomScaleNormal="100" zoomScaleSheetLayoutView="100" workbookViewId="0">
      <selection activeCell="O17" sqref="B10:Y80"/>
    </sheetView>
  </sheetViews>
  <sheetFormatPr defaultColWidth="9.109375" defaultRowHeight="10.199999999999999" x14ac:dyDescent="0.25"/>
  <cols>
    <col min="1" max="1" width="9.109375" style="4" hidden="1" customWidth="1"/>
    <col min="2" max="2" width="4" style="2" customWidth="1"/>
    <col min="3" max="3" width="4.33203125" style="2" customWidth="1"/>
    <col min="4" max="4" width="5" style="2" customWidth="1"/>
    <col min="5" max="5" width="25.88671875" style="2" customWidth="1"/>
    <col min="6" max="6" width="4.33203125" style="2" customWidth="1"/>
    <col min="7" max="7" width="9.109375" style="3" customWidth="1"/>
    <col min="8" max="8" width="6.109375" style="3" customWidth="1"/>
    <col min="9" max="9" width="6" style="3" customWidth="1"/>
    <col min="10" max="10" width="7.44140625" style="2" customWidth="1"/>
    <col min="11" max="11" width="6.44140625" style="2" customWidth="1"/>
    <col min="12" max="12" width="6.88671875" style="2" customWidth="1"/>
    <col min="13" max="13" width="6.5546875" style="2" customWidth="1"/>
    <col min="14" max="14" width="6.109375" style="2" customWidth="1"/>
    <col min="15" max="15" width="8.33203125" style="2" customWidth="1"/>
    <col min="16" max="16" width="7.44140625" style="2" customWidth="1"/>
    <col min="17" max="17" width="6.44140625" style="2" customWidth="1"/>
    <col min="18" max="18" width="6.33203125" style="4" customWidth="1"/>
    <col min="19" max="19" width="6.109375" style="4" customWidth="1"/>
    <col min="20" max="20" width="23.88671875" style="4" customWidth="1"/>
    <col min="21" max="21" width="8.44140625" style="4" customWidth="1"/>
    <col min="22" max="22" width="8.88671875" style="4" customWidth="1"/>
    <col min="23" max="25" width="9.44140625" style="4" customWidth="1"/>
    <col min="26" max="26" width="4.5546875" style="4" customWidth="1"/>
    <col min="27" max="27" width="6.88671875" style="4" customWidth="1"/>
    <col min="28" max="16384" width="9.109375" style="4"/>
  </cols>
  <sheetData>
    <row r="1" spans="2:77" ht="81" customHeight="1" x14ac:dyDescent="0.25">
      <c r="U1" s="362" t="s">
        <v>142</v>
      </c>
      <c r="V1" s="363"/>
      <c r="W1" s="363"/>
      <c r="X1" s="363"/>
      <c r="Y1" s="363"/>
    </row>
    <row r="2" spans="2:77" ht="12.75" customHeight="1" x14ac:dyDescent="0.25">
      <c r="X2" s="125"/>
      <c r="Y2" s="125"/>
    </row>
    <row r="3" spans="2:77" ht="15.6" x14ac:dyDescent="0.25">
      <c r="X3" s="377" t="s">
        <v>37</v>
      </c>
      <c r="Y3" s="377"/>
    </row>
    <row r="5" spans="2:77" ht="51.75" customHeight="1" x14ac:dyDescent="0.25">
      <c r="B5" s="378" t="s">
        <v>133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6" x14ac:dyDescent="0.25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379" t="s">
        <v>12</v>
      </c>
      <c r="Y6" s="379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5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3">
      <c r="B9" s="283"/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</row>
    <row r="10" spans="2:77" ht="20.25" customHeight="1" thickBot="1" x14ac:dyDescent="0.3">
      <c r="B10" s="380" t="s">
        <v>0</v>
      </c>
      <c r="C10" s="304" t="s">
        <v>1</v>
      </c>
      <c r="D10" s="304" t="s">
        <v>2</v>
      </c>
      <c r="E10" s="386" t="s">
        <v>11</v>
      </c>
      <c r="F10" s="304" t="s">
        <v>3</v>
      </c>
      <c r="G10" s="390" t="s">
        <v>4</v>
      </c>
      <c r="H10" s="382" t="s">
        <v>10</v>
      </c>
      <c r="I10" s="330" t="s">
        <v>14</v>
      </c>
      <c r="J10" s="293" t="s">
        <v>134</v>
      </c>
      <c r="K10" s="294"/>
      <c r="L10" s="294"/>
      <c r="M10" s="295"/>
      <c r="N10" s="293" t="s">
        <v>135</v>
      </c>
      <c r="O10" s="294"/>
      <c r="P10" s="294"/>
      <c r="Q10" s="295"/>
      <c r="R10" s="330" t="s">
        <v>114</v>
      </c>
      <c r="S10" s="326" t="s">
        <v>136</v>
      </c>
      <c r="T10" s="394" t="s">
        <v>15</v>
      </c>
      <c r="U10" s="287"/>
      <c r="V10" s="287"/>
      <c r="W10" s="287"/>
      <c r="X10" s="287"/>
      <c r="Y10" s="288"/>
      <c r="Z10" s="283"/>
    </row>
    <row r="11" spans="2:77" ht="13.5" customHeight="1" thickBot="1" x14ac:dyDescent="0.3">
      <c r="B11" s="381"/>
      <c r="C11" s="305"/>
      <c r="D11" s="305"/>
      <c r="E11" s="387"/>
      <c r="F11" s="305"/>
      <c r="G11" s="391"/>
      <c r="H11" s="383"/>
      <c r="I11" s="331"/>
      <c r="J11" s="296"/>
      <c r="K11" s="297"/>
      <c r="L11" s="297"/>
      <c r="M11" s="298"/>
      <c r="N11" s="296"/>
      <c r="O11" s="297"/>
      <c r="P11" s="297"/>
      <c r="Q11" s="298"/>
      <c r="R11" s="331"/>
      <c r="S11" s="327"/>
      <c r="T11" s="398" t="s">
        <v>9</v>
      </c>
      <c r="U11" s="395" t="s">
        <v>16</v>
      </c>
      <c r="V11" s="287" t="s">
        <v>17</v>
      </c>
      <c r="W11" s="287"/>
      <c r="X11" s="287"/>
      <c r="Y11" s="288"/>
      <c r="Z11" s="283"/>
    </row>
    <row r="12" spans="2:77" ht="42" customHeight="1" x14ac:dyDescent="0.25">
      <c r="B12" s="332"/>
      <c r="C12" s="306"/>
      <c r="D12" s="306"/>
      <c r="E12" s="388"/>
      <c r="F12" s="306"/>
      <c r="G12" s="392"/>
      <c r="H12" s="384"/>
      <c r="I12" s="331"/>
      <c r="J12" s="332" t="s">
        <v>5</v>
      </c>
      <c r="K12" s="292" t="s">
        <v>6</v>
      </c>
      <c r="L12" s="292"/>
      <c r="M12" s="299" t="s">
        <v>7</v>
      </c>
      <c r="N12" s="332" t="s">
        <v>5</v>
      </c>
      <c r="O12" s="292" t="s">
        <v>6</v>
      </c>
      <c r="P12" s="292"/>
      <c r="Q12" s="328" t="s">
        <v>7</v>
      </c>
      <c r="R12" s="331"/>
      <c r="S12" s="327"/>
      <c r="T12" s="399"/>
      <c r="U12" s="397"/>
      <c r="V12" s="395" t="s">
        <v>115</v>
      </c>
      <c r="W12" s="395" t="s">
        <v>137</v>
      </c>
      <c r="X12" s="395" t="s">
        <v>116</v>
      </c>
      <c r="Y12" s="395" t="s">
        <v>138</v>
      </c>
      <c r="Z12" s="283"/>
    </row>
    <row r="13" spans="2:77" ht="113.25" customHeight="1" thickBot="1" x14ac:dyDescent="0.3">
      <c r="B13" s="333"/>
      <c r="C13" s="307"/>
      <c r="D13" s="307"/>
      <c r="E13" s="389"/>
      <c r="F13" s="307"/>
      <c r="G13" s="393"/>
      <c r="H13" s="385"/>
      <c r="I13" s="331"/>
      <c r="J13" s="333"/>
      <c r="K13" s="157" t="s">
        <v>5</v>
      </c>
      <c r="L13" s="15" t="s">
        <v>8</v>
      </c>
      <c r="M13" s="300"/>
      <c r="N13" s="333"/>
      <c r="O13" s="157" t="s">
        <v>5</v>
      </c>
      <c r="P13" s="15" t="s">
        <v>8</v>
      </c>
      <c r="Q13" s="329"/>
      <c r="R13" s="331"/>
      <c r="S13" s="327"/>
      <c r="T13" s="400"/>
      <c r="U13" s="396"/>
      <c r="V13" s="396"/>
      <c r="W13" s="396"/>
      <c r="X13" s="396"/>
      <c r="Y13" s="396"/>
      <c r="Z13" s="283"/>
    </row>
    <row r="14" spans="2:77" ht="16.5" customHeight="1" thickBot="1" x14ac:dyDescent="0.3">
      <c r="B14" s="301" t="s">
        <v>45</v>
      </c>
      <c r="C14" s="302"/>
      <c r="D14" s="302"/>
      <c r="E14" s="302"/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3"/>
      <c r="Z14" s="283"/>
    </row>
    <row r="15" spans="2:77" s="6" customFormat="1" ht="15" customHeight="1" thickBot="1" x14ac:dyDescent="0.3">
      <c r="B15" s="16" t="s">
        <v>38</v>
      </c>
      <c r="C15" s="349" t="s">
        <v>94</v>
      </c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350"/>
      <c r="Y15" s="351"/>
      <c r="Z15" s="283"/>
    </row>
    <row r="16" spans="2:77" s="6" customFormat="1" ht="26.25" customHeight="1" thickBot="1" x14ac:dyDescent="0.3">
      <c r="B16" s="148" t="s">
        <v>38</v>
      </c>
      <c r="C16" s="155" t="s">
        <v>38</v>
      </c>
      <c r="D16" s="336" t="s">
        <v>112</v>
      </c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336"/>
      <c r="Y16" s="337"/>
      <c r="Z16" s="283"/>
    </row>
    <row r="17" spans="2:26" s="6" customFormat="1" ht="13.2" x14ac:dyDescent="0.25">
      <c r="B17" s="218" t="s">
        <v>38</v>
      </c>
      <c r="C17" s="265" t="s">
        <v>38</v>
      </c>
      <c r="D17" s="262" t="s">
        <v>38</v>
      </c>
      <c r="E17" s="334" t="s">
        <v>121</v>
      </c>
      <c r="F17" s="276" t="s">
        <v>54</v>
      </c>
      <c r="G17" s="208" t="s">
        <v>83</v>
      </c>
      <c r="H17" s="205" t="s">
        <v>82</v>
      </c>
      <c r="I17" s="165" t="s">
        <v>21</v>
      </c>
      <c r="J17" s="211">
        <f t="shared" ref="J17:M17" si="0">J19+J20+J22+J21</f>
        <v>714.5</v>
      </c>
      <c r="K17" s="175">
        <f t="shared" si="0"/>
        <v>681</v>
      </c>
      <c r="L17" s="175">
        <f t="shared" si="0"/>
        <v>575.30000000000007</v>
      </c>
      <c r="M17" s="179">
        <f t="shared" si="0"/>
        <v>33.5</v>
      </c>
      <c r="N17" s="211">
        <f t="shared" ref="N17:S17" si="1">N19+N20+N22+N21</f>
        <v>727.4</v>
      </c>
      <c r="O17" s="175">
        <f t="shared" si="1"/>
        <v>695.4</v>
      </c>
      <c r="P17" s="175">
        <f t="shared" si="1"/>
        <v>565.20000000000005</v>
      </c>
      <c r="Q17" s="179">
        <f t="shared" si="1"/>
        <v>32</v>
      </c>
      <c r="R17" s="177">
        <f t="shared" si="1"/>
        <v>721.7</v>
      </c>
      <c r="S17" s="177">
        <f t="shared" si="1"/>
        <v>722.7</v>
      </c>
      <c r="T17" s="183" t="s">
        <v>66</v>
      </c>
      <c r="U17" s="181" t="s">
        <v>56</v>
      </c>
      <c r="V17" s="181">
        <v>5200</v>
      </c>
      <c r="W17" s="181">
        <v>5200</v>
      </c>
      <c r="X17" s="181">
        <v>5300</v>
      </c>
      <c r="Y17" s="181">
        <v>5400</v>
      </c>
      <c r="Z17" s="283"/>
    </row>
    <row r="18" spans="2:26" s="6" customFormat="1" ht="27.75" customHeight="1" x14ac:dyDescent="0.25">
      <c r="B18" s="219"/>
      <c r="C18" s="249"/>
      <c r="D18" s="263"/>
      <c r="E18" s="335"/>
      <c r="F18" s="254"/>
      <c r="G18" s="209"/>
      <c r="H18" s="206"/>
      <c r="I18" s="166"/>
      <c r="J18" s="212"/>
      <c r="K18" s="176"/>
      <c r="L18" s="176"/>
      <c r="M18" s="180"/>
      <c r="N18" s="212"/>
      <c r="O18" s="176"/>
      <c r="P18" s="176"/>
      <c r="Q18" s="180"/>
      <c r="R18" s="178"/>
      <c r="S18" s="178"/>
      <c r="T18" s="184"/>
      <c r="U18" s="182"/>
      <c r="V18" s="182"/>
      <c r="W18" s="182"/>
      <c r="X18" s="182"/>
      <c r="Y18" s="182"/>
      <c r="Z18" s="283"/>
    </row>
    <row r="19" spans="2:26" s="6" customFormat="1" ht="33" customHeight="1" x14ac:dyDescent="0.25">
      <c r="B19" s="219"/>
      <c r="C19" s="249"/>
      <c r="D19" s="263"/>
      <c r="E19" s="127" t="s">
        <v>65</v>
      </c>
      <c r="F19" s="254"/>
      <c r="G19" s="209"/>
      <c r="H19" s="206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637.9</v>
      </c>
      <c r="O19" s="97">
        <v>637.9</v>
      </c>
      <c r="P19" s="97">
        <v>510.3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83"/>
    </row>
    <row r="20" spans="2:26" s="6" customFormat="1" ht="44.25" customHeight="1" x14ac:dyDescent="0.25">
      <c r="B20" s="219"/>
      <c r="C20" s="249"/>
      <c r="D20" s="263"/>
      <c r="E20" s="280" t="s">
        <v>46</v>
      </c>
      <c r="F20" s="254"/>
      <c r="G20" s="209"/>
      <c r="H20" s="206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83"/>
    </row>
    <row r="21" spans="2:26" s="6" customFormat="1" ht="18.75" customHeight="1" x14ac:dyDescent="0.25">
      <c r="B21" s="219"/>
      <c r="C21" s="249"/>
      <c r="D21" s="263"/>
      <c r="E21" s="281"/>
      <c r="F21" s="254"/>
      <c r="G21" s="209"/>
      <c r="H21" s="206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83"/>
    </row>
    <row r="22" spans="2:26" s="6" customFormat="1" ht="42.75" customHeight="1" x14ac:dyDescent="0.25">
      <c r="B22" s="219"/>
      <c r="C22" s="249"/>
      <c r="D22" s="263"/>
      <c r="E22" s="280" t="s">
        <v>95</v>
      </c>
      <c r="F22" s="254"/>
      <c r="G22" s="209"/>
      <c r="H22" s="206"/>
      <c r="I22" s="203" t="s">
        <v>74</v>
      </c>
      <c r="J22" s="173"/>
      <c r="K22" s="171"/>
      <c r="L22" s="171"/>
      <c r="M22" s="169"/>
      <c r="N22" s="173"/>
      <c r="O22" s="171"/>
      <c r="P22" s="171"/>
      <c r="Q22" s="169"/>
      <c r="R22" s="167">
        <v>0.7</v>
      </c>
      <c r="S22" s="167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83"/>
    </row>
    <row r="23" spans="2:26" s="6" customFormat="1" ht="21.75" customHeight="1" x14ac:dyDescent="0.25">
      <c r="B23" s="219"/>
      <c r="C23" s="249"/>
      <c r="D23" s="263"/>
      <c r="E23" s="281"/>
      <c r="F23" s="267"/>
      <c r="G23" s="210"/>
      <c r="H23" s="207"/>
      <c r="I23" s="204"/>
      <c r="J23" s="174"/>
      <c r="K23" s="172"/>
      <c r="L23" s="172"/>
      <c r="M23" s="170"/>
      <c r="N23" s="174"/>
      <c r="O23" s="172"/>
      <c r="P23" s="172"/>
      <c r="Q23" s="170"/>
      <c r="R23" s="168"/>
      <c r="S23" s="168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83"/>
    </row>
    <row r="24" spans="2:26" s="6" customFormat="1" ht="24" x14ac:dyDescent="0.25">
      <c r="B24" s="219"/>
      <c r="C24" s="249"/>
      <c r="D24" s="263"/>
      <c r="E24" s="268" t="s">
        <v>122</v>
      </c>
      <c r="F24" s="240" t="s">
        <v>54</v>
      </c>
      <c r="G24" s="242" t="s">
        <v>141</v>
      </c>
      <c r="H24" s="244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5.0999999999999996</v>
      </c>
      <c r="O24" s="66">
        <f t="shared" si="2"/>
        <v>5.0999999999999996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83"/>
    </row>
    <row r="25" spans="2:26" s="6" customFormat="1" ht="60.75" customHeight="1" thickBot="1" x14ac:dyDescent="0.3">
      <c r="B25" s="220"/>
      <c r="C25" s="266"/>
      <c r="D25" s="264"/>
      <c r="E25" s="269"/>
      <c r="F25" s="267"/>
      <c r="G25" s="210"/>
      <c r="H25" s="207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36">
        <v>5.0999999999999996</v>
      </c>
      <c r="O25" s="135">
        <v>5.0999999999999996</v>
      </c>
      <c r="P25" s="135">
        <v>0</v>
      </c>
      <c r="Q25" s="134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83"/>
    </row>
    <row r="26" spans="2:26" s="6" customFormat="1" ht="14.25" customHeight="1" thickBot="1" x14ac:dyDescent="0.3">
      <c r="B26" s="148" t="s">
        <v>38</v>
      </c>
      <c r="C26" s="25" t="s">
        <v>38</v>
      </c>
      <c r="D26" s="282" t="s">
        <v>18</v>
      </c>
      <c r="E26" s="256"/>
      <c r="F26" s="256"/>
      <c r="G26" s="256"/>
      <c r="H26" s="257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732.5</v>
      </c>
      <c r="O26" s="160">
        <f t="shared" si="3"/>
        <v>700.5</v>
      </c>
      <c r="P26" s="160">
        <f t="shared" si="3"/>
        <v>565.20000000000005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314"/>
      <c r="U26" s="315"/>
      <c r="V26" s="315"/>
      <c r="W26" s="315"/>
      <c r="X26" s="315"/>
      <c r="Y26" s="316"/>
      <c r="Z26" s="283"/>
    </row>
    <row r="27" spans="2:26" s="6" customFormat="1" ht="15.75" customHeight="1" thickBot="1" x14ac:dyDescent="0.3">
      <c r="B27" s="29" t="s">
        <v>38</v>
      </c>
      <c r="C27" s="308" t="s">
        <v>19</v>
      </c>
      <c r="D27" s="309"/>
      <c r="E27" s="309"/>
      <c r="F27" s="309"/>
      <c r="G27" s="309"/>
      <c r="H27" s="310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732.5</v>
      </c>
      <c r="O27" s="45">
        <f t="shared" si="5"/>
        <v>700.5</v>
      </c>
      <c r="P27" s="45">
        <f t="shared" si="5"/>
        <v>565.20000000000005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311"/>
      <c r="U27" s="312"/>
      <c r="V27" s="312"/>
      <c r="W27" s="312"/>
      <c r="X27" s="312"/>
      <c r="Y27" s="313"/>
      <c r="Z27" s="283"/>
    </row>
    <row r="28" spans="2:26" s="6" customFormat="1" ht="13.8" thickBot="1" x14ac:dyDescent="0.3">
      <c r="B28" s="29" t="s">
        <v>40</v>
      </c>
      <c r="C28" s="189" t="s">
        <v>47</v>
      </c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1"/>
      <c r="Z28" s="283"/>
    </row>
    <row r="29" spans="2:26" s="6" customFormat="1" ht="18" customHeight="1" thickBot="1" x14ac:dyDescent="0.3">
      <c r="B29" s="29" t="s">
        <v>40</v>
      </c>
      <c r="C29" s="25" t="s">
        <v>38</v>
      </c>
      <c r="D29" s="197" t="s">
        <v>113</v>
      </c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9"/>
      <c r="Z29" s="283"/>
    </row>
    <row r="30" spans="2:26" s="6" customFormat="1" ht="24" x14ac:dyDescent="0.25">
      <c r="B30" s="218" t="s">
        <v>40</v>
      </c>
      <c r="C30" s="265" t="s">
        <v>38</v>
      </c>
      <c r="D30" s="263" t="s">
        <v>38</v>
      </c>
      <c r="E30" s="253" t="s">
        <v>123</v>
      </c>
      <c r="F30" s="254" t="s">
        <v>54</v>
      </c>
      <c r="G30" s="209" t="s">
        <v>80</v>
      </c>
      <c r="H30" s="206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>N34+N31+N32+N33</f>
        <v>843.4</v>
      </c>
      <c r="O30" s="137">
        <f t="shared" si="6"/>
        <v>626.9</v>
      </c>
      <c r="P30" s="137">
        <f t="shared" si="6"/>
        <v>376.9</v>
      </c>
      <c r="Q30" s="90">
        <f t="shared" si="6"/>
        <v>216.5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83"/>
    </row>
    <row r="31" spans="2:26" s="6" customFormat="1" ht="24.75" customHeight="1" x14ac:dyDescent="0.25">
      <c r="B31" s="219"/>
      <c r="C31" s="249"/>
      <c r="D31" s="263"/>
      <c r="E31" s="253"/>
      <c r="F31" s="254"/>
      <c r="G31" s="209"/>
      <c r="H31" s="206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771.8</v>
      </c>
      <c r="O31" s="97">
        <v>618.9</v>
      </c>
      <c r="P31" s="97">
        <v>376.9</v>
      </c>
      <c r="Q31" s="98">
        <v>152.9</v>
      </c>
      <c r="R31" s="35">
        <v>523.5</v>
      </c>
      <c r="S31" s="35">
        <v>523.5</v>
      </c>
      <c r="T31" s="246" t="s">
        <v>104</v>
      </c>
      <c r="U31" s="195" t="s">
        <v>56</v>
      </c>
      <c r="V31" s="195">
        <v>22.5</v>
      </c>
      <c r="W31" s="195">
        <v>22.5</v>
      </c>
      <c r="X31" s="195">
        <v>22.5</v>
      </c>
      <c r="Y31" s="167">
        <v>22.5</v>
      </c>
      <c r="Z31" s="283"/>
    </row>
    <row r="32" spans="2:26" s="6" customFormat="1" ht="24.75" customHeight="1" x14ac:dyDescent="0.25">
      <c r="B32" s="219"/>
      <c r="C32" s="249"/>
      <c r="D32" s="263"/>
      <c r="E32" s="253"/>
      <c r="F32" s="254"/>
      <c r="G32" s="209"/>
      <c r="H32" s="206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247"/>
      <c r="U32" s="196"/>
      <c r="V32" s="196"/>
      <c r="W32" s="196"/>
      <c r="X32" s="196"/>
      <c r="Y32" s="416"/>
      <c r="Z32" s="283"/>
    </row>
    <row r="33" spans="2:26" s="6" customFormat="1" ht="30.75" customHeight="1" x14ac:dyDescent="0.25">
      <c r="B33" s="219"/>
      <c r="C33" s="249"/>
      <c r="D33" s="263"/>
      <c r="E33" s="253"/>
      <c r="F33" s="254"/>
      <c r="G33" s="209"/>
      <c r="H33" s="206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>
        <v>63.6</v>
      </c>
      <c r="O33" s="97">
        <v>0</v>
      </c>
      <c r="P33" s="97">
        <v>0</v>
      </c>
      <c r="Q33" s="98">
        <v>63.6</v>
      </c>
      <c r="R33" s="35"/>
      <c r="S33" s="35"/>
      <c r="T33" s="247" t="s">
        <v>132</v>
      </c>
      <c r="U33" s="196"/>
      <c r="V33" s="118"/>
      <c r="W33" s="118"/>
      <c r="X33" s="118"/>
      <c r="Y33" s="120"/>
      <c r="Z33" s="283"/>
    </row>
    <row r="34" spans="2:26" s="6" customFormat="1" ht="29.25" customHeight="1" x14ac:dyDescent="0.25">
      <c r="B34" s="219"/>
      <c r="C34" s="249"/>
      <c r="D34" s="263"/>
      <c r="E34" s="253"/>
      <c r="F34" s="254"/>
      <c r="G34" s="209"/>
      <c r="H34" s="206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8</v>
      </c>
      <c r="O34" s="97">
        <v>8</v>
      </c>
      <c r="P34" s="97">
        <v>0</v>
      </c>
      <c r="Q34" s="98">
        <v>0</v>
      </c>
      <c r="R34" s="35">
        <v>6</v>
      </c>
      <c r="S34" s="35">
        <v>6</v>
      </c>
      <c r="T34" s="417"/>
      <c r="U34" s="182"/>
      <c r="V34" s="119"/>
      <c r="W34" s="119"/>
      <c r="X34" s="119"/>
      <c r="Y34" s="121"/>
      <c r="Z34" s="283"/>
    </row>
    <row r="35" spans="2:26" s="6" customFormat="1" ht="51.75" customHeight="1" x14ac:dyDescent="0.25">
      <c r="B35" s="219"/>
      <c r="C35" s="249"/>
      <c r="D35" s="263"/>
      <c r="E35" s="253"/>
      <c r="F35" s="240" t="s">
        <v>54</v>
      </c>
      <c r="G35" s="242" t="s">
        <v>60</v>
      </c>
      <c r="H35" s="244" t="s">
        <v>61</v>
      </c>
      <c r="I35" s="194" t="s">
        <v>39</v>
      </c>
      <c r="J35" s="192">
        <v>0</v>
      </c>
      <c r="K35" s="260">
        <v>0</v>
      </c>
      <c r="L35" s="260">
        <v>0</v>
      </c>
      <c r="M35" s="258">
        <v>0</v>
      </c>
      <c r="N35" s="192">
        <v>14.6</v>
      </c>
      <c r="O35" s="260">
        <v>14.6</v>
      </c>
      <c r="P35" s="260">
        <v>10.8</v>
      </c>
      <c r="Q35" s="258">
        <v>0</v>
      </c>
      <c r="R35" s="213">
        <v>14.4</v>
      </c>
      <c r="S35" s="213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83"/>
    </row>
    <row r="36" spans="2:26" s="6" customFormat="1" ht="36" x14ac:dyDescent="0.25">
      <c r="B36" s="219"/>
      <c r="C36" s="249"/>
      <c r="D36" s="263"/>
      <c r="E36" s="253"/>
      <c r="F36" s="254"/>
      <c r="G36" s="209"/>
      <c r="H36" s="206"/>
      <c r="I36" s="186"/>
      <c r="J36" s="193"/>
      <c r="K36" s="261"/>
      <c r="L36" s="261"/>
      <c r="M36" s="259"/>
      <c r="N36" s="193"/>
      <c r="O36" s="261"/>
      <c r="P36" s="261"/>
      <c r="Q36" s="259"/>
      <c r="R36" s="238"/>
      <c r="S36" s="238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83"/>
    </row>
    <row r="37" spans="2:26" s="6" customFormat="1" ht="36" x14ac:dyDescent="0.25">
      <c r="B37" s="219"/>
      <c r="C37" s="249"/>
      <c r="D37" s="263"/>
      <c r="E37" s="253"/>
      <c r="F37" s="254"/>
      <c r="G37" s="209"/>
      <c r="H37" s="206"/>
      <c r="I37" s="186"/>
      <c r="J37" s="193"/>
      <c r="K37" s="261"/>
      <c r="L37" s="261"/>
      <c r="M37" s="259"/>
      <c r="N37" s="193"/>
      <c r="O37" s="261"/>
      <c r="P37" s="261"/>
      <c r="Q37" s="259"/>
      <c r="R37" s="238"/>
      <c r="S37" s="238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83"/>
    </row>
    <row r="38" spans="2:26" s="6" customFormat="1" ht="36" x14ac:dyDescent="0.25">
      <c r="B38" s="219"/>
      <c r="C38" s="249"/>
      <c r="D38" s="263"/>
      <c r="E38" s="253"/>
      <c r="F38" s="254"/>
      <c r="G38" s="209"/>
      <c r="H38" s="206"/>
      <c r="I38" s="186"/>
      <c r="J38" s="193"/>
      <c r="K38" s="261"/>
      <c r="L38" s="261"/>
      <c r="M38" s="259"/>
      <c r="N38" s="193"/>
      <c r="O38" s="261"/>
      <c r="P38" s="261"/>
      <c r="Q38" s="259"/>
      <c r="R38" s="238"/>
      <c r="S38" s="238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83"/>
    </row>
    <row r="39" spans="2:26" s="6" customFormat="1" ht="36" x14ac:dyDescent="0.25">
      <c r="B39" s="219"/>
      <c r="C39" s="249"/>
      <c r="D39" s="263"/>
      <c r="E39" s="253"/>
      <c r="F39" s="254"/>
      <c r="G39" s="209"/>
      <c r="H39" s="206"/>
      <c r="I39" s="186"/>
      <c r="J39" s="193"/>
      <c r="K39" s="261"/>
      <c r="L39" s="261"/>
      <c r="M39" s="259"/>
      <c r="N39" s="193"/>
      <c r="O39" s="261"/>
      <c r="P39" s="261"/>
      <c r="Q39" s="259"/>
      <c r="R39" s="238"/>
      <c r="S39" s="238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83"/>
    </row>
    <row r="40" spans="2:26" s="6" customFormat="1" ht="24.6" thickBot="1" x14ac:dyDescent="0.3">
      <c r="B40" s="219"/>
      <c r="C40" s="249"/>
      <c r="D40" s="263"/>
      <c r="E40" s="253"/>
      <c r="F40" s="254"/>
      <c r="G40" s="209"/>
      <c r="H40" s="206"/>
      <c r="I40" s="186"/>
      <c r="J40" s="193"/>
      <c r="K40" s="261"/>
      <c r="L40" s="261"/>
      <c r="M40" s="259"/>
      <c r="N40" s="193"/>
      <c r="O40" s="261"/>
      <c r="P40" s="261"/>
      <c r="Q40" s="259"/>
      <c r="R40" s="238"/>
      <c r="S40" s="238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83"/>
    </row>
    <row r="41" spans="2:26" s="6" customFormat="1" ht="13.8" thickBot="1" x14ac:dyDescent="0.3">
      <c r="B41" s="148" t="s">
        <v>40</v>
      </c>
      <c r="C41" s="25" t="s">
        <v>38</v>
      </c>
      <c r="D41" s="255" t="s">
        <v>18</v>
      </c>
      <c r="E41" s="256"/>
      <c r="F41" s="256"/>
      <c r="G41" s="256"/>
      <c r="H41" s="257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858</v>
      </c>
      <c r="O41" s="160">
        <f t="shared" si="9"/>
        <v>641.5</v>
      </c>
      <c r="P41" s="160">
        <f t="shared" si="9"/>
        <v>387.7</v>
      </c>
      <c r="Q41" s="27">
        <f t="shared" si="9"/>
        <v>216.5</v>
      </c>
      <c r="R41" s="159">
        <f t="shared" si="9"/>
        <v>543.9</v>
      </c>
      <c r="S41" s="159">
        <f t="shared" si="9"/>
        <v>544.1</v>
      </c>
      <c r="T41" s="338"/>
      <c r="U41" s="339"/>
      <c r="V41" s="339"/>
      <c r="W41" s="339"/>
      <c r="X41" s="339"/>
      <c r="Y41" s="340"/>
      <c r="Z41" s="283"/>
    </row>
    <row r="42" spans="2:26" s="6" customFormat="1" ht="14.25" customHeight="1" thickBot="1" x14ac:dyDescent="0.3">
      <c r="B42" s="29" t="s">
        <v>40</v>
      </c>
      <c r="C42" s="25" t="s">
        <v>40</v>
      </c>
      <c r="D42" s="197" t="s">
        <v>111</v>
      </c>
      <c r="E42" s="198"/>
      <c r="F42" s="198"/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9"/>
      <c r="Z42" s="283"/>
    </row>
    <row r="43" spans="2:26" s="6" customFormat="1" ht="16.5" customHeight="1" x14ac:dyDescent="0.25">
      <c r="B43" s="219" t="s">
        <v>40</v>
      </c>
      <c r="C43" s="249" t="s">
        <v>40</v>
      </c>
      <c r="D43" s="263" t="s">
        <v>38</v>
      </c>
      <c r="E43" s="268" t="s">
        <v>124</v>
      </c>
      <c r="F43" s="240" t="s">
        <v>54</v>
      </c>
      <c r="G43" s="242" t="s">
        <v>119</v>
      </c>
      <c r="H43" s="244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83"/>
    </row>
    <row r="44" spans="2:26" s="6" customFormat="1" ht="30" customHeight="1" thickBot="1" x14ac:dyDescent="0.3">
      <c r="B44" s="248"/>
      <c r="C44" s="250"/>
      <c r="D44" s="372"/>
      <c r="E44" s="376"/>
      <c r="F44" s="241"/>
      <c r="G44" s="243"/>
      <c r="H44" s="245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83"/>
    </row>
    <row r="45" spans="2:26" s="6" customFormat="1" ht="13.8" thickBot="1" x14ac:dyDescent="0.3">
      <c r="B45" s="148" t="s">
        <v>40</v>
      </c>
      <c r="C45" s="25" t="s">
        <v>40</v>
      </c>
      <c r="D45" s="200" t="s">
        <v>18</v>
      </c>
      <c r="E45" s="201"/>
      <c r="F45" s="201"/>
      <c r="G45" s="201"/>
      <c r="H45" s="202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423"/>
      <c r="U45" s="424"/>
      <c r="V45" s="424"/>
      <c r="W45" s="424"/>
      <c r="X45" s="424"/>
      <c r="Y45" s="425"/>
      <c r="Z45" s="283"/>
    </row>
    <row r="46" spans="2:26" s="6" customFormat="1" ht="13.8" thickBot="1" x14ac:dyDescent="0.3">
      <c r="B46" s="29" t="s">
        <v>40</v>
      </c>
      <c r="C46" s="308" t="s">
        <v>19</v>
      </c>
      <c r="D46" s="309"/>
      <c r="E46" s="309"/>
      <c r="F46" s="309"/>
      <c r="G46" s="309"/>
      <c r="H46" s="310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1107.7</v>
      </c>
      <c r="O46" s="37">
        <f t="shared" si="13"/>
        <v>785.5</v>
      </c>
      <c r="P46" s="37">
        <f t="shared" si="13"/>
        <v>387.7</v>
      </c>
      <c r="Q46" s="94">
        <f t="shared" si="13"/>
        <v>322.2</v>
      </c>
      <c r="R46" s="78">
        <f t="shared" si="13"/>
        <v>543.9</v>
      </c>
      <c r="S46" s="78">
        <f t="shared" si="13"/>
        <v>544.1</v>
      </c>
      <c r="T46" s="311"/>
      <c r="U46" s="312"/>
      <c r="V46" s="312"/>
      <c r="W46" s="312"/>
      <c r="X46" s="312"/>
      <c r="Y46" s="313"/>
      <c r="Z46" s="283"/>
    </row>
    <row r="47" spans="2:26" s="6" customFormat="1" ht="12.75" customHeight="1" thickBot="1" x14ac:dyDescent="0.3">
      <c r="B47" s="148" t="s">
        <v>41</v>
      </c>
      <c r="C47" s="189" t="s">
        <v>96</v>
      </c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1"/>
      <c r="Z47" s="283"/>
    </row>
    <row r="48" spans="2:26" s="6" customFormat="1" ht="14.25" customHeight="1" thickBot="1" x14ac:dyDescent="0.3">
      <c r="B48" s="148" t="s">
        <v>41</v>
      </c>
      <c r="C48" s="25" t="s">
        <v>38</v>
      </c>
      <c r="D48" s="197" t="s">
        <v>48</v>
      </c>
      <c r="E48" s="224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9"/>
      <c r="Z48" s="283"/>
    </row>
    <row r="49" spans="2:26" s="6" customFormat="1" ht="75.75" customHeight="1" x14ac:dyDescent="0.25">
      <c r="B49" s="218" t="s">
        <v>41</v>
      </c>
      <c r="C49" s="265" t="s">
        <v>38</v>
      </c>
      <c r="D49" s="373" t="s">
        <v>38</v>
      </c>
      <c r="E49" s="225" t="s">
        <v>125</v>
      </c>
      <c r="F49" s="276" t="s">
        <v>54</v>
      </c>
      <c r="G49" s="208" t="s">
        <v>60</v>
      </c>
      <c r="H49" s="273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100</v>
      </c>
      <c r="O49" s="60">
        <f t="shared" si="15"/>
        <v>100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83"/>
    </row>
    <row r="50" spans="2:26" s="6" customFormat="1" ht="24" x14ac:dyDescent="0.25">
      <c r="B50" s="219"/>
      <c r="C50" s="249"/>
      <c r="D50" s="374"/>
      <c r="E50" s="226"/>
      <c r="F50" s="254"/>
      <c r="G50" s="209"/>
      <c r="H50" s="274"/>
      <c r="I50" s="194" t="s">
        <v>39</v>
      </c>
      <c r="J50" s="229">
        <v>50</v>
      </c>
      <c r="K50" s="232">
        <v>50</v>
      </c>
      <c r="L50" s="232">
        <v>0</v>
      </c>
      <c r="M50" s="235">
        <v>0</v>
      </c>
      <c r="N50" s="229">
        <v>100</v>
      </c>
      <c r="O50" s="232">
        <v>100</v>
      </c>
      <c r="P50" s="232">
        <v>0</v>
      </c>
      <c r="Q50" s="235">
        <v>0</v>
      </c>
      <c r="R50" s="213">
        <v>50</v>
      </c>
      <c r="S50" s="213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83"/>
    </row>
    <row r="51" spans="2:26" s="6" customFormat="1" ht="48" customHeight="1" x14ac:dyDescent="0.25">
      <c r="B51" s="219"/>
      <c r="C51" s="249"/>
      <c r="D51" s="374"/>
      <c r="E51" s="226"/>
      <c r="F51" s="254"/>
      <c r="G51" s="209"/>
      <c r="H51" s="274"/>
      <c r="I51" s="186"/>
      <c r="J51" s="230"/>
      <c r="K51" s="233"/>
      <c r="L51" s="233"/>
      <c r="M51" s="236"/>
      <c r="N51" s="230"/>
      <c r="O51" s="233"/>
      <c r="P51" s="233"/>
      <c r="Q51" s="236"/>
      <c r="R51" s="238"/>
      <c r="S51" s="238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83"/>
    </row>
    <row r="52" spans="2:26" s="6" customFormat="1" ht="36" customHeight="1" x14ac:dyDescent="0.25">
      <c r="B52" s="219"/>
      <c r="C52" s="249"/>
      <c r="D52" s="374"/>
      <c r="E52" s="226"/>
      <c r="F52" s="254"/>
      <c r="G52" s="209"/>
      <c r="H52" s="274"/>
      <c r="I52" s="186"/>
      <c r="J52" s="230"/>
      <c r="K52" s="233"/>
      <c r="L52" s="233"/>
      <c r="M52" s="236"/>
      <c r="N52" s="230"/>
      <c r="O52" s="233"/>
      <c r="P52" s="233"/>
      <c r="Q52" s="236"/>
      <c r="R52" s="238"/>
      <c r="S52" s="238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83"/>
    </row>
    <row r="53" spans="2:26" s="6" customFormat="1" ht="26.25" customHeight="1" x14ac:dyDescent="0.25">
      <c r="B53" s="220"/>
      <c r="C53" s="266"/>
      <c r="D53" s="375"/>
      <c r="E53" s="227"/>
      <c r="F53" s="254"/>
      <c r="G53" s="209"/>
      <c r="H53" s="274"/>
      <c r="I53" s="228"/>
      <c r="J53" s="231"/>
      <c r="K53" s="234"/>
      <c r="L53" s="234"/>
      <c r="M53" s="237"/>
      <c r="N53" s="231"/>
      <c r="O53" s="234"/>
      <c r="P53" s="234"/>
      <c r="Q53" s="237"/>
      <c r="R53" s="239"/>
      <c r="S53" s="239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83"/>
    </row>
    <row r="54" spans="2:26" s="6" customFormat="1" ht="13.2" x14ac:dyDescent="0.25">
      <c r="B54" s="219" t="s">
        <v>41</v>
      </c>
      <c r="C54" s="249" t="s">
        <v>38</v>
      </c>
      <c r="D54" s="251" t="s">
        <v>40</v>
      </c>
      <c r="E54" s="268" t="s">
        <v>126</v>
      </c>
      <c r="F54" s="254"/>
      <c r="G54" s="209"/>
      <c r="H54" s="274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83"/>
    </row>
    <row r="55" spans="2:26" s="6" customFormat="1" ht="24.75" customHeight="1" thickBot="1" x14ac:dyDescent="0.3">
      <c r="B55" s="248"/>
      <c r="C55" s="250"/>
      <c r="D55" s="252"/>
      <c r="E55" s="376"/>
      <c r="F55" s="241"/>
      <c r="G55" s="243"/>
      <c r="H55" s="275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83"/>
    </row>
    <row r="56" spans="2:26" s="6" customFormat="1" ht="14.25" customHeight="1" thickBot="1" x14ac:dyDescent="0.3">
      <c r="B56" s="148" t="s">
        <v>41</v>
      </c>
      <c r="C56" s="25" t="s">
        <v>38</v>
      </c>
      <c r="D56" s="200" t="s">
        <v>18</v>
      </c>
      <c r="E56" s="201"/>
      <c r="F56" s="201"/>
      <c r="G56" s="201"/>
      <c r="H56" s="202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200</v>
      </c>
      <c r="O56" s="160">
        <f t="shared" si="18"/>
        <v>200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367"/>
      <c r="U56" s="368"/>
      <c r="V56" s="368"/>
      <c r="W56" s="368"/>
      <c r="X56" s="368"/>
      <c r="Y56" s="369"/>
      <c r="Z56" s="283"/>
    </row>
    <row r="57" spans="2:26" s="6" customFormat="1" ht="16.5" customHeight="1" thickBot="1" x14ac:dyDescent="0.3">
      <c r="B57" s="29" t="s">
        <v>41</v>
      </c>
      <c r="C57" s="308" t="s">
        <v>19</v>
      </c>
      <c r="D57" s="309"/>
      <c r="E57" s="309"/>
      <c r="F57" s="309"/>
      <c r="G57" s="309"/>
      <c r="H57" s="310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200</v>
      </c>
      <c r="O57" s="37">
        <f t="shared" si="20"/>
        <v>200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311"/>
      <c r="U57" s="312"/>
      <c r="V57" s="312"/>
      <c r="W57" s="312"/>
      <c r="X57" s="312"/>
      <c r="Y57" s="313"/>
      <c r="Z57" s="283"/>
    </row>
    <row r="58" spans="2:26" s="6" customFormat="1" ht="16.5" customHeight="1" thickBot="1" x14ac:dyDescent="0.3">
      <c r="B58" s="151" t="s">
        <v>42</v>
      </c>
      <c r="C58" s="189" t="s">
        <v>49</v>
      </c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1"/>
      <c r="Z58" s="283"/>
    </row>
    <row r="59" spans="2:26" s="6" customFormat="1" ht="18" customHeight="1" thickBot="1" x14ac:dyDescent="0.3">
      <c r="B59" s="151" t="s">
        <v>42</v>
      </c>
      <c r="C59" s="25" t="s">
        <v>38</v>
      </c>
      <c r="D59" s="420" t="s">
        <v>92</v>
      </c>
      <c r="E59" s="198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8"/>
      <c r="U59" s="198"/>
      <c r="V59" s="198"/>
      <c r="W59" s="198"/>
      <c r="X59" s="198"/>
      <c r="Y59" s="199"/>
      <c r="Z59" s="283"/>
    </row>
    <row r="60" spans="2:26" s="6" customFormat="1" ht="13.2" x14ac:dyDescent="0.25">
      <c r="B60" s="218" t="s">
        <v>42</v>
      </c>
      <c r="C60" s="265" t="s">
        <v>38</v>
      </c>
      <c r="D60" s="262" t="s">
        <v>38</v>
      </c>
      <c r="E60" s="370" t="s">
        <v>127</v>
      </c>
      <c r="F60" s="270" t="s">
        <v>54</v>
      </c>
      <c r="G60" s="270" t="s">
        <v>60</v>
      </c>
      <c r="H60" s="277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183" t="s">
        <v>102</v>
      </c>
      <c r="U60" s="185" t="s">
        <v>56</v>
      </c>
      <c r="V60" s="185" t="s">
        <v>84</v>
      </c>
      <c r="W60" s="185" t="s">
        <v>140</v>
      </c>
      <c r="X60" s="185" t="s">
        <v>140</v>
      </c>
      <c r="Y60" s="185" t="s">
        <v>140</v>
      </c>
      <c r="Z60" s="283"/>
    </row>
    <row r="61" spans="2:26" s="6" customFormat="1" ht="29.25" customHeight="1" thickBot="1" x14ac:dyDescent="0.3">
      <c r="B61" s="248"/>
      <c r="C61" s="250"/>
      <c r="D61" s="372"/>
      <c r="E61" s="371"/>
      <c r="F61" s="272"/>
      <c r="G61" s="272"/>
      <c r="H61" s="279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366"/>
      <c r="U61" s="215"/>
      <c r="V61" s="215"/>
      <c r="W61" s="215"/>
      <c r="X61" s="215"/>
      <c r="Y61" s="215"/>
      <c r="Z61" s="283"/>
    </row>
    <row r="62" spans="2:26" s="6" customFormat="1" ht="15.75" customHeight="1" thickBot="1" x14ac:dyDescent="0.3">
      <c r="B62" s="151" t="s">
        <v>42</v>
      </c>
      <c r="C62" s="25" t="s">
        <v>38</v>
      </c>
      <c r="D62" s="282" t="s">
        <v>18</v>
      </c>
      <c r="E62" s="256"/>
      <c r="F62" s="256"/>
      <c r="G62" s="256"/>
      <c r="H62" s="257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314"/>
      <c r="U62" s="315"/>
      <c r="V62" s="315"/>
      <c r="W62" s="315"/>
      <c r="X62" s="315"/>
      <c r="Y62" s="316"/>
      <c r="Z62" s="283"/>
    </row>
    <row r="63" spans="2:26" s="6" customFormat="1" ht="16.5" customHeight="1" thickBot="1" x14ac:dyDescent="0.3">
      <c r="B63" s="151" t="s">
        <v>42</v>
      </c>
      <c r="C63" s="308" t="s">
        <v>19</v>
      </c>
      <c r="D63" s="309"/>
      <c r="E63" s="309"/>
      <c r="F63" s="309"/>
      <c r="G63" s="309"/>
      <c r="H63" s="310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311"/>
      <c r="U63" s="312"/>
      <c r="V63" s="312"/>
      <c r="W63" s="312"/>
      <c r="X63" s="312"/>
      <c r="Y63" s="313"/>
      <c r="Z63" s="283"/>
    </row>
    <row r="64" spans="2:26" s="6" customFormat="1" ht="16.5" customHeight="1" thickBot="1" x14ac:dyDescent="0.3">
      <c r="B64" s="151" t="s">
        <v>44</v>
      </c>
      <c r="C64" s="189" t="s">
        <v>50</v>
      </c>
      <c r="D64" s="19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1"/>
      <c r="Z64" s="283"/>
    </row>
    <row r="65" spans="2:26" s="6" customFormat="1" ht="16.5" customHeight="1" thickBot="1" x14ac:dyDescent="0.3">
      <c r="B65" s="151" t="s">
        <v>44</v>
      </c>
      <c r="C65" s="25" t="s">
        <v>38</v>
      </c>
      <c r="D65" s="198" t="s">
        <v>51</v>
      </c>
      <c r="E65" s="198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8"/>
      <c r="U65" s="198"/>
      <c r="V65" s="198"/>
      <c r="W65" s="198"/>
      <c r="X65" s="198"/>
      <c r="Y65" s="199"/>
      <c r="Z65" s="283"/>
    </row>
    <row r="66" spans="2:26" s="6" customFormat="1" ht="13.2" x14ac:dyDescent="0.25">
      <c r="B66" s="218" t="s">
        <v>44</v>
      </c>
      <c r="C66" s="265" t="s">
        <v>38</v>
      </c>
      <c r="D66" s="364" t="s">
        <v>38</v>
      </c>
      <c r="E66" s="317" t="s">
        <v>128</v>
      </c>
      <c r="F66" s="270" t="s">
        <v>54</v>
      </c>
      <c r="G66" s="270" t="s">
        <v>60</v>
      </c>
      <c r="H66" s="277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20.6</v>
      </c>
      <c r="O66" s="60">
        <f t="shared" si="25"/>
        <v>20.6</v>
      </c>
      <c r="P66" s="60">
        <f t="shared" si="25"/>
        <v>18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187" t="s">
        <v>97</v>
      </c>
      <c r="U66" s="185" t="s">
        <v>98</v>
      </c>
      <c r="V66" s="185" t="s">
        <v>99</v>
      </c>
      <c r="W66" s="185" t="s">
        <v>99</v>
      </c>
      <c r="X66" s="185" t="s">
        <v>99</v>
      </c>
      <c r="Y66" s="185" t="s">
        <v>99</v>
      </c>
      <c r="Z66" s="283"/>
    </row>
    <row r="67" spans="2:26" s="6" customFormat="1" ht="28.5" customHeight="1" x14ac:dyDescent="0.25">
      <c r="B67" s="220"/>
      <c r="C67" s="266"/>
      <c r="D67" s="365"/>
      <c r="E67" s="318"/>
      <c r="F67" s="271"/>
      <c r="G67" s="271"/>
      <c r="H67" s="278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41">
        <v>20.6</v>
      </c>
      <c r="O67" s="153">
        <v>20.6</v>
      </c>
      <c r="P67" s="153">
        <v>18</v>
      </c>
      <c r="Q67" s="152">
        <v>0</v>
      </c>
      <c r="R67" s="149">
        <v>17</v>
      </c>
      <c r="S67" s="40">
        <v>17.5</v>
      </c>
      <c r="T67" s="188"/>
      <c r="U67" s="186"/>
      <c r="V67" s="186"/>
      <c r="W67" s="186"/>
      <c r="X67" s="186"/>
      <c r="Y67" s="186"/>
      <c r="Z67" s="283"/>
    </row>
    <row r="68" spans="2:26" s="6" customFormat="1" ht="13.2" x14ac:dyDescent="0.25">
      <c r="B68" s="219" t="s">
        <v>44</v>
      </c>
      <c r="C68" s="249" t="s">
        <v>38</v>
      </c>
      <c r="D68" s="421" t="s">
        <v>40</v>
      </c>
      <c r="E68" s="412" t="s">
        <v>129</v>
      </c>
      <c r="F68" s="271"/>
      <c r="G68" s="271"/>
      <c r="H68" s="278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188"/>
      <c r="U68" s="186"/>
      <c r="V68" s="186"/>
      <c r="W68" s="186"/>
      <c r="X68" s="186"/>
      <c r="Y68" s="186"/>
      <c r="Z68" s="283"/>
    </row>
    <row r="69" spans="2:26" s="6" customFormat="1" ht="29.25" customHeight="1" thickBot="1" x14ac:dyDescent="0.3">
      <c r="B69" s="248"/>
      <c r="C69" s="250"/>
      <c r="D69" s="422"/>
      <c r="E69" s="413"/>
      <c r="F69" s="272"/>
      <c r="G69" s="272"/>
      <c r="H69" s="279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217"/>
      <c r="U69" s="215"/>
      <c r="V69" s="215"/>
      <c r="W69" s="215"/>
      <c r="X69" s="215"/>
      <c r="Y69" s="215"/>
      <c r="Z69" s="283"/>
    </row>
    <row r="70" spans="2:26" s="6" customFormat="1" ht="15.75" customHeight="1" thickBot="1" x14ac:dyDescent="0.3">
      <c r="B70" s="151" t="s">
        <v>44</v>
      </c>
      <c r="C70" s="25" t="s">
        <v>38</v>
      </c>
      <c r="D70" s="282" t="s">
        <v>18</v>
      </c>
      <c r="E70" s="256"/>
      <c r="F70" s="256"/>
      <c r="G70" s="256"/>
      <c r="H70" s="257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23.8</v>
      </c>
      <c r="O70" s="160">
        <f t="shared" si="28"/>
        <v>23.8</v>
      </c>
      <c r="P70" s="160">
        <f t="shared" si="28"/>
        <v>18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314"/>
      <c r="U70" s="319"/>
      <c r="V70" s="319"/>
      <c r="W70" s="319"/>
      <c r="X70" s="319"/>
      <c r="Y70" s="320"/>
      <c r="Z70" s="283"/>
    </row>
    <row r="71" spans="2:26" s="6" customFormat="1" ht="16.5" customHeight="1" thickBot="1" x14ac:dyDescent="0.3">
      <c r="B71" s="151" t="s">
        <v>44</v>
      </c>
      <c r="C71" s="308" t="s">
        <v>19</v>
      </c>
      <c r="D71" s="309"/>
      <c r="E71" s="309"/>
      <c r="F71" s="309"/>
      <c r="G71" s="309"/>
      <c r="H71" s="310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23.8</v>
      </c>
      <c r="O71" s="37">
        <f t="shared" si="30"/>
        <v>23.8</v>
      </c>
      <c r="P71" s="37">
        <f t="shared" si="30"/>
        <v>18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311"/>
      <c r="U71" s="312"/>
      <c r="V71" s="312"/>
      <c r="W71" s="312"/>
      <c r="X71" s="312"/>
      <c r="Y71" s="313"/>
      <c r="Z71" s="283"/>
    </row>
    <row r="72" spans="2:26" s="6" customFormat="1" ht="16.5" customHeight="1" thickBot="1" x14ac:dyDescent="0.3">
      <c r="B72" s="151" t="s">
        <v>43</v>
      </c>
      <c r="C72" s="221" t="s">
        <v>52</v>
      </c>
      <c r="D72" s="222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3"/>
      <c r="Z72" s="283"/>
    </row>
    <row r="73" spans="2:26" s="6" customFormat="1" ht="16.5" customHeight="1" thickBot="1" x14ac:dyDescent="0.3">
      <c r="B73" s="151" t="s">
        <v>43</v>
      </c>
      <c r="C73" s="25" t="s">
        <v>38</v>
      </c>
      <c r="D73" s="197" t="s">
        <v>53</v>
      </c>
      <c r="E73" s="198"/>
      <c r="F73" s="198"/>
      <c r="G73" s="198"/>
      <c r="H73" s="198"/>
      <c r="I73" s="198"/>
      <c r="J73" s="224"/>
      <c r="K73" s="224"/>
      <c r="L73" s="224"/>
      <c r="M73" s="224"/>
      <c r="N73" s="224"/>
      <c r="O73" s="224"/>
      <c r="P73" s="224"/>
      <c r="Q73" s="224"/>
      <c r="R73" s="224"/>
      <c r="S73" s="224"/>
      <c r="T73" s="198"/>
      <c r="U73" s="198"/>
      <c r="V73" s="198"/>
      <c r="W73" s="198"/>
      <c r="X73" s="198"/>
      <c r="Y73" s="199"/>
      <c r="Z73" s="283"/>
    </row>
    <row r="74" spans="2:26" s="6" customFormat="1" ht="17.25" customHeight="1" x14ac:dyDescent="0.25">
      <c r="B74" s="218" t="s">
        <v>43</v>
      </c>
      <c r="C74" s="265" t="s">
        <v>38</v>
      </c>
      <c r="D74" s="414" t="s">
        <v>38</v>
      </c>
      <c r="E74" s="128" t="s">
        <v>130</v>
      </c>
      <c r="F74" s="270" t="s">
        <v>54</v>
      </c>
      <c r="G74" s="270" t="s">
        <v>60</v>
      </c>
      <c r="H74" s="277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187" t="s">
        <v>93</v>
      </c>
      <c r="U74" s="185" t="s">
        <v>56</v>
      </c>
      <c r="V74" s="185" t="s">
        <v>117</v>
      </c>
      <c r="W74" s="185" t="s">
        <v>117</v>
      </c>
      <c r="X74" s="185" t="s">
        <v>117</v>
      </c>
      <c r="Y74" s="185" t="s">
        <v>117</v>
      </c>
      <c r="Z74" s="283"/>
    </row>
    <row r="75" spans="2:26" s="6" customFormat="1" ht="32.25" customHeight="1" x14ac:dyDescent="0.25">
      <c r="B75" s="219"/>
      <c r="C75" s="249"/>
      <c r="D75" s="415"/>
      <c r="E75" s="129" t="s">
        <v>88</v>
      </c>
      <c r="F75" s="271"/>
      <c r="G75" s="271"/>
      <c r="H75" s="278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188"/>
      <c r="U75" s="186"/>
      <c r="V75" s="186"/>
      <c r="W75" s="186"/>
      <c r="X75" s="186"/>
      <c r="Y75" s="186"/>
      <c r="Z75" s="283"/>
    </row>
    <row r="76" spans="2:26" s="6" customFormat="1" ht="28.5" customHeight="1" x14ac:dyDescent="0.25">
      <c r="B76" s="219"/>
      <c r="C76" s="249"/>
      <c r="D76" s="415"/>
      <c r="E76" s="129" t="s">
        <v>90</v>
      </c>
      <c r="F76" s="271"/>
      <c r="G76" s="271"/>
      <c r="H76" s="278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216" t="s">
        <v>79</v>
      </c>
      <c r="U76" s="194" t="s">
        <v>77</v>
      </c>
      <c r="V76" s="213">
        <v>1</v>
      </c>
      <c r="W76" s="213">
        <v>1</v>
      </c>
      <c r="X76" s="213">
        <v>1</v>
      </c>
      <c r="Y76" s="213">
        <v>1</v>
      </c>
      <c r="Z76" s="283"/>
    </row>
    <row r="77" spans="2:26" s="6" customFormat="1" ht="29.25" customHeight="1" thickBot="1" x14ac:dyDescent="0.3">
      <c r="B77" s="248"/>
      <c r="C77" s="249"/>
      <c r="D77" s="415"/>
      <c r="E77" s="130" t="s">
        <v>75</v>
      </c>
      <c r="F77" s="271"/>
      <c r="G77" s="271"/>
      <c r="H77" s="278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217"/>
      <c r="U77" s="215"/>
      <c r="V77" s="214"/>
      <c r="W77" s="214"/>
      <c r="X77" s="214"/>
      <c r="Y77" s="214"/>
      <c r="Z77" s="283"/>
    </row>
    <row r="78" spans="2:26" s="6" customFormat="1" ht="15.75" customHeight="1" thickBot="1" x14ac:dyDescent="0.3">
      <c r="B78" s="151" t="s">
        <v>43</v>
      </c>
      <c r="C78" s="25" t="s">
        <v>38</v>
      </c>
      <c r="D78" s="282" t="s">
        <v>18</v>
      </c>
      <c r="E78" s="256"/>
      <c r="F78" s="256"/>
      <c r="G78" s="256"/>
      <c r="H78" s="257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314"/>
      <c r="U78" s="319"/>
      <c r="V78" s="319"/>
      <c r="W78" s="319"/>
      <c r="X78" s="319"/>
      <c r="Y78" s="320"/>
      <c r="Z78" s="283"/>
    </row>
    <row r="79" spans="2:26" s="6" customFormat="1" ht="16.5" customHeight="1" thickBot="1" x14ac:dyDescent="0.3">
      <c r="B79" s="151" t="s">
        <v>43</v>
      </c>
      <c r="C79" s="308" t="s">
        <v>19</v>
      </c>
      <c r="D79" s="309"/>
      <c r="E79" s="309"/>
      <c r="F79" s="309"/>
      <c r="G79" s="309"/>
      <c r="H79" s="310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311"/>
      <c r="U79" s="312"/>
      <c r="V79" s="312"/>
      <c r="W79" s="312"/>
      <c r="X79" s="312"/>
      <c r="Y79" s="313"/>
      <c r="Z79" s="283"/>
    </row>
    <row r="80" spans="2:26" ht="17.25" customHeight="1" thickBot="1" x14ac:dyDescent="0.3">
      <c r="B80" s="46" t="s">
        <v>54</v>
      </c>
      <c r="C80" s="284" t="s">
        <v>20</v>
      </c>
      <c r="D80" s="285"/>
      <c r="E80" s="285"/>
      <c r="F80" s="285"/>
      <c r="G80" s="285"/>
      <c r="H80" s="286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2174</v>
      </c>
      <c r="O80" s="49">
        <f t="shared" si="35"/>
        <v>1819.8</v>
      </c>
      <c r="P80" s="49">
        <f t="shared" si="35"/>
        <v>970.90000000000009</v>
      </c>
      <c r="Q80" s="89">
        <f t="shared" si="35"/>
        <v>354.2</v>
      </c>
      <c r="R80" s="48">
        <f t="shared" si="35"/>
        <v>1482.1</v>
      </c>
      <c r="S80" s="48">
        <f t="shared" si="35"/>
        <v>1484</v>
      </c>
      <c r="T80" s="289"/>
      <c r="U80" s="290"/>
      <c r="V80" s="290"/>
      <c r="W80" s="290"/>
      <c r="X80" s="290"/>
      <c r="Y80" s="291"/>
      <c r="Z80" s="283"/>
    </row>
    <row r="81" spans="2:26" s="13" customFormat="1" ht="9" customHeight="1" x14ac:dyDescent="0.25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83"/>
    </row>
    <row r="82" spans="2:26" s="13" customFormat="1" ht="1.5" customHeight="1" x14ac:dyDescent="0.25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3">
      <c r="B83" s="411" t="s">
        <v>36</v>
      </c>
      <c r="C83" s="411"/>
      <c r="D83" s="411"/>
      <c r="E83" s="411"/>
      <c r="F83" s="411"/>
      <c r="G83" s="411"/>
      <c r="H83" s="411"/>
      <c r="I83" s="411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3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3">
      <c r="B85" s="122"/>
      <c r="C85" s="122"/>
      <c r="D85" s="122"/>
      <c r="E85" s="122"/>
      <c r="F85" s="122"/>
      <c r="G85" s="122"/>
      <c r="H85" s="324" t="s">
        <v>13</v>
      </c>
      <c r="I85" s="324"/>
      <c r="J85" s="122"/>
      <c r="K85" s="122"/>
      <c r="L85" s="324"/>
      <c r="M85" s="324"/>
      <c r="N85" s="324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5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5">
      <c r="B87" s="343" t="s">
        <v>22</v>
      </c>
      <c r="C87" s="344"/>
      <c r="D87" s="344"/>
      <c r="E87" s="344"/>
      <c r="F87" s="358" t="s">
        <v>139</v>
      </c>
      <c r="G87" s="358"/>
      <c r="H87" s="358" t="s">
        <v>135</v>
      </c>
      <c r="I87" s="358"/>
      <c r="J87" s="358" t="s">
        <v>114</v>
      </c>
      <c r="K87" s="358"/>
      <c r="L87" s="358" t="s">
        <v>136</v>
      </c>
      <c r="M87" s="418"/>
      <c r="N87" s="80"/>
      <c r="O87" s="85"/>
      <c r="P87" s="85"/>
      <c r="Q87" s="85"/>
    </row>
    <row r="88" spans="2:26" ht="12.75" customHeight="1" x14ac:dyDescent="0.25">
      <c r="B88" s="345"/>
      <c r="C88" s="346"/>
      <c r="D88" s="346"/>
      <c r="E88" s="346"/>
      <c r="F88" s="359"/>
      <c r="G88" s="359"/>
      <c r="H88" s="359"/>
      <c r="I88" s="359"/>
      <c r="J88" s="359"/>
      <c r="K88" s="359"/>
      <c r="L88" s="359"/>
      <c r="M88" s="419"/>
      <c r="N88" s="80"/>
    </row>
    <row r="89" spans="2:26" ht="12" customHeight="1" x14ac:dyDescent="0.25">
      <c r="B89" s="345"/>
      <c r="C89" s="346"/>
      <c r="D89" s="346"/>
      <c r="E89" s="346"/>
      <c r="F89" s="359"/>
      <c r="G89" s="359"/>
      <c r="H89" s="359"/>
      <c r="I89" s="359"/>
      <c r="J89" s="359"/>
      <c r="K89" s="359"/>
      <c r="L89" s="359"/>
      <c r="M89" s="419"/>
      <c r="N89" s="80"/>
    </row>
    <row r="90" spans="2:26" ht="12.75" customHeight="1" x14ac:dyDescent="0.25">
      <c r="B90" s="345"/>
      <c r="C90" s="346"/>
      <c r="D90" s="346"/>
      <c r="E90" s="346"/>
      <c r="F90" s="359"/>
      <c r="G90" s="359"/>
      <c r="H90" s="359"/>
      <c r="I90" s="359"/>
      <c r="J90" s="359"/>
      <c r="K90" s="359"/>
      <c r="L90" s="359"/>
      <c r="M90" s="419"/>
      <c r="N90" s="80"/>
    </row>
    <row r="91" spans="2:26" ht="12.75" customHeight="1" x14ac:dyDescent="0.25">
      <c r="B91" s="347" t="s">
        <v>23</v>
      </c>
      <c r="C91" s="348"/>
      <c r="D91" s="348"/>
      <c r="E91" s="348"/>
      <c r="F91" s="360">
        <f>F92+F94</f>
        <v>1754.5</v>
      </c>
      <c r="G91" s="360"/>
      <c r="H91" s="360">
        <f>H92+H94</f>
        <v>2174</v>
      </c>
      <c r="I91" s="360"/>
      <c r="J91" s="360">
        <f>J92+J94</f>
        <v>1482.1</v>
      </c>
      <c r="K91" s="360"/>
      <c r="L91" s="360">
        <f>L92+L94</f>
        <v>1484</v>
      </c>
      <c r="M91" s="409"/>
      <c r="N91" s="80"/>
    </row>
    <row r="92" spans="2:26" ht="15.75" customHeight="1" x14ac:dyDescent="0.25">
      <c r="B92" s="352" t="s">
        <v>24</v>
      </c>
      <c r="C92" s="353"/>
      <c r="D92" s="353"/>
      <c r="E92" s="353"/>
      <c r="F92" s="361">
        <f>K80</f>
        <v>1615.3</v>
      </c>
      <c r="G92" s="361"/>
      <c r="H92" s="361">
        <f>O80</f>
        <v>1819.8</v>
      </c>
      <c r="I92" s="361"/>
      <c r="J92" s="361">
        <f>R80-J94</f>
        <v>1479.1</v>
      </c>
      <c r="K92" s="361"/>
      <c r="L92" s="361">
        <f>S80-L94</f>
        <v>1481</v>
      </c>
      <c r="M92" s="410"/>
      <c r="N92" s="81"/>
    </row>
    <row r="93" spans="2:26" ht="12.75" customHeight="1" x14ac:dyDescent="0.25">
      <c r="B93" s="356" t="s">
        <v>25</v>
      </c>
      <c r="C93" s="357"/>
      <c r="D93" s="357"/>
      <c r="E93" s="357"/>
      <c r="F93" s="361">
        <f>L80</f>
        <v>956.2</v>
      </c>
      <c r="G93" s="361"/>
      <c r="H93" s="361">
        <f>P80</f>
        <v>970.90000000000009</v>
      </c>
      <c r="I93" s="361"/>
      <c r="J93" s="361">
        <v>1025.5999999999999</v>
      </c>
      <c r="K93" s="361"/>
      <c r="L93" s="361">
        <v>1029.5</v>
      </c>
      <c r="M93" s="410"/>
      <c r="N93" s="81"/>
    </row>
    <row r="94" spans="2:26" ht="12.75" customHeight="1" x14ac:dyDescent="0.25">
      <c r="B94" s="352" t="s">
        <v>26</v>
      </c>
      <c r="C94" s="353"/>
      <c r="D94" s="353"/>
      <c r="E94" s="353"/>
      <c r="F94" s="361">
        <f>M80</f>
        <v>139.19999999999999</v>
      </c>
      <c r="G94" s="361"/>
      <c r="H94" s="361">
        <f>Q80</f>
        <v>354.2</v>
      </c>
      <c r="I94" s="361"/>
      <c r="J94" s="361">
        <v>3</v>
      </c>
      <c r="K94" s="361"/>
      <c r="L94" s="361">
        <v>3</v>
      </c>
      <c r="M94" s="410"/>
      <c r="N94" s="81"/>
    </row>
    <row r="95" spans="2:26" ht="12.75" customHeight="1" x14ac:dyDescent="0.25">
      <c r="B95" s="347" t="s">
        <v>27</v>
      </c>
      <c r="C95" s="348"/>
      <c r="D95" s="348"/>
      <c r="E95" s="348"/>
      <c r="F95" s="360">
        <f>F96+F100+F101+F102</f>
        <v>1754.5</v>
      </c>
      <c r="G95" s="360"/>
      <c r="H95" s="360">
        <f>H96+H100+H101+H102</f>
        <v>2173.9999999999995</v>
      </c>
      <c r="I95" s="360"/>
      <c r="J95" s="360">
        <f>J96+J100+J101+J102</f>
        <v>1482.1000000000001</v>
      </c>
      <c r="K95" s="360"/>
      <c r="L95" s="360">
        <f>L96+L100+L101+L102</f>
        <v>1484.0000000000002</v>
      </c>
      <c r="M95" s="409"/>
      <c r="N95" s="80"/>
    </row>
    <row r="96" spans="2:26" ht="30.75" customHeight="1" x14ac:dyDescent="0.25">
      <c r="B96" s="321" t="s">
        <v>28</v>
      </c>
      <c r="C96" s="322"/>
      <c r="D96" s="322"/>
      <c r="E96" s="322"/>
      <c r="F96" s="402">
        <f>F97</f>
        <v>1682.2</v>
      </c>
      <c r="G96" s="402"/>
      <c r="H96" s="402">
        <f>H97</f>
        <v>2070.3999999999996</v>
      </c>
      <c r="I96" s="402"/>
      <c r="J96" s="402">
        <f>J97</f>
        <v>1443.4</v>
      </c>
      <c r="K96" s="402"/>
      <c r="L96" s="402">
        <f>L97</f>
        <v>1445.3000000000002</v>
      </c>
      <c r="M96" s="406"/>
      <c r="N96" s="80"/>
    </row>
    <row r="97" spans="2:14" ht="30" customHeight="1" x14ac:dyDescent="0.25">
      <c r="B97" s="352" t="s">
        <v>29</v>
      </c>
      <c r="C97" s="353"/>
      <c r="D97" s="353"/>
      <c r="E97" s="353"/>
      <c r="F97" s="404">
        <f>F98+F99</f>
        <v>1682.2</v>
      </c>
      <c r="G97" s="404"/>
      <c r="H97" s="404">
        <f>H98+H99</f>
        <v>2070.3999999999996</v>
      </c>
      <c r="I97" s="404"/>
      <c r="J97" s="404">
        <f>J98+J99</f>
        <v>1443.4</v>
      </c>
      <c r="K97" s="404"/>
      <c r="L97" s="404">
        <f>L98+L99</f>
        <v>1445.3000000000002</v>
      </c>
      <c r="M97" s="408"/>
      <c r="N97" s="80"/>
    </row>
    <row r="98" spans="2:14" ht="32.25" customHeight="1" x14ac:dyDescent="0.25">
      <c r="B98" s="354" t="s">
        <v>85</v>
      </c>
      <c r="C98" s="355"/>
      <c r="D98" s="355"/>
      <c r="E98" s="355"/>
      <c r="F98" s="403">
        <f>J19+J61+J35+J50+J55+J2248+J67+J69+J75+J76+J77+J31+J25+J44+J52</f>
        <v>1663.2</v>
      </c>
      <c r="G98" s="403"/>
      <c r="H98" s="403">
        <f>N19+N74+N69+N67+N61+N55+N50+N35+N31+N25+N52+N44</f>
        <v>2012.8999999999999</v>
      </c>
      <c r="I98" s="403"/>
      <c r="J98" s="403">
        <f>R19+R74+R69+R67+R61+R55+R50+R35+R31+R25</f>
        <v>1443.4</v>
      </c>
      <c r="K98" s="403"/>
      <c r="L98" s="403">
        <f>+S74+S69+S67+S61+S55+S50+S35+S31+S25+S19</f>
        <v>1445.3000000000002</v>
      </c>
      <c r="M98" s="407"/>
      <c r="N98" s="81"/>
    </row>
    <row r="99" spans="2:14" ht="36.75" customHeight="1" x14ac:dyDescent="0.25">
      <c r="B99" s="354" t="s">
        <v>86</v>
      </c>
      <c r="C99" s="355"/>
      <c r="D99" s="355"/>
      <c r="E99" s="355"/>
      <c r="F99" s="403">
        <f>J32+J21</f>
        <v>19</v>
      </c>
      <c r="G99" s="403"/>
      <c r="H99" s="403">
        <f>N32+N21</f>
        <v>57.5</v>
      </c>
      <c r="I99" s="403"/>
      <c r="J99" s="403">
        <v>0</v>
      </c>
      <c r="K99" s="403"/>
      <c r="L99" s="403">
        <f>S58</f>
        <v>0</v>
      </c>
      <c r="M99" s="407"/>
      <c r="N99" s="81"/>
    </row>
    <row r="100" spans="2:14" ht="30.75" customHeight="1" x14ac:dyDescent="0.25">
      <c r="B100" s="321" t="s">
        <v>30</v>
      </c>
      <c r="C100" s="322"/>
      <c r="D100" s="322"/>
      <c r="E100" s="322"/>
      <c r="F100" s="402">
        <f>J20</f>
        <v>30.2</v>
      </c>
      <c r="G100" s="402"/>
      <c r="H100" s="402">
        <f>N20</f>
        <v>32</v>
      </c>
      <c r="I100" s="402"/>
      <c r="J100" s="402">
        <f>R20</f>
        <v>32</v>
      </c>
      <c r="K100" s="402"/>
      <c r="L100" s="402">
        <f>S20</f>
        <v>32</v>
      </c>
      <c r="M100" s="406"/>
      <c r="N100" s="80"/>
    </row>
    <row r="101" spans="2:14" ht="39" customHeight="1" x14ac:dyDescent="0.25">
      <c r="B101" s="321" t="s">
        <v>31</v>
      </c>
      <c r="C101" s="322"/>
      <c r="D101" s="322"/>
      <c r="E101" s="322"/>
      <c r="F101" s="402">
        <f>J33</f>
        <v>36.1</v>
      </c>
      <c r="G101" s="402"/>
      <c r="H101" s="402">
        <f>N33</f>
        <v>63.6</v>
      </c>
      <c r="I101" s="402"/>
      <c r="J101" s="402">
        <v>0</v>
      </c>
      <c r="K101" s="402"/>
      <c r="L101" s="402">
        <v>0</v>
      </c>
      <c r="M101" s="406"/>
      <c r="N101" s="80"/>
    </row>
    <row r="102" spans="2:14" ht="25.5" customHeight="1" thickBot="1" x14ac:dyDescent="0.3">
      <c r="B102" s="341" t="s">
        <v>32</v>
      </c>
      <c r="C102" s="342"/>
      <c r="D102" s="342"/>
      <c r="E102" s="342"/>
      <c r="F102" s="401">
        <f>J34+J22</f>
        <v>6</v>
      </c>
      <c r="G102" s="401"/>
      <c r="H102" s="401">
        <f>N34+N22</f>
        <v>8</v>
      </c>
      <c r="I102" s="401"/>
      <c r="J102" s="401">
        <f>R34+R22</f>
        <v>6.7</v>
      </c>
      <c r="K102" s="401"/>
      <c r="L102" s="401">
        <f>S34+S22</f>
        <v>6.7</v>
      </c>
      <c r="M102" s="405"/>
      <c r="N102" s="80"/>
    </row>
    <row r="103" spans="2:14" ht="10.5" customHeight="1" x14ac:dyDescent="0.25"/>
    <row r="104" spans="2:14" ht="15.75" customHeight="1" x14ac:dyDescent="0.25">
      <c r="B104" s="323" t="s">
        <v>33</v>
      </c>
      <c r="C104" s="323"/>
      <c r="D104" s="323"/>
      <c r="E104" s="323"/>
      <c r="F104" s="323"/>
      <c r="G104" s="323"/>
      <c r="H104" s="323"/>
      <c r="I104" s="323"/>
      <c r="J104" s="323"/>
      <c r="K104" s="323"/>
      <c r="L104" s="323"/>
    </row>
    <row r="105" spans="2:14" ht="29.25" customHeight="1" x14ac:dyDescent="0.25">
      <c r="B105" s="325" t="s">
        <v>34</v>
      </c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</row>
    <row r="106" spans="2:14" ht="28.5" customHeight="1" x14ac:dyDescent="0.25">
      <c r="B106" s="325" t="s">
        <v>35</v>
      </c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</row>
    <row r="107" spans="2:14" ht="13.2" x14ac:dyDescent="0.25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3.2" x14ac:dyDescent="0.25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5">
      <c r="L109" s="126"/>
    </row>
    <row r="110" spans="2:14" x14ac:dyDescent="0.25">
      <c r="I110" s="2"/>
      <c r="L110" s="3"/>
    </row>
  </sheetData>
  <sheetProtection selectLockedCells="1" selectUnlockedCells="1"/>
  <mergeCells count="291"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2022-12-29T07:43:48Z</cp:lastPrinted>
  <dcterms:created xsi:type="dcterms:W3CDTF">2012-09-04T10:49:59Z</dcterms:created>
  <dcterms:modified xsi:type="dcterms:W3CDTF">2023-01-04T09:30:51Z</dcterms:modified>
</cp:coreProperties>
</file>