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lrsk.lrs.lt\LRSKNS1\PKatalogai\Kanceliarija\dzikaite.j\Documents\JOLANTA 2021 TAR\"/>
    </mc:Choice>
  </mc:AlternateContent>
  <bookViews>
    <workbookView xWindow="0" yWindow="0" windowWidth="28800" windowHeight="12432" tabRatio="240"/>
  </bookViews>
  <sheets>
    <sheet name="2 lentele tūkst.Eur" sheetId="2" r:id="rId1"/>
  </sheets>
  <definedNames>
    <definedName name="_xlnm.Print_Area" localSheetId="0">'2 lentele tūkst.Eur'!$A$1:$Z$108</definedName>
  </definedNames>
  <calcPr calcId="162913"/>
</workbook>
</file>

<file path=xl/calcChain.xml><?xml version="1.0" encoding="utf-8"?>
<calcChain xmlns="http://schemas.openxmlformats.org/spreadsheetml/2006/main">
  <c r="M102" i="2" l="1"/>
  <c r="K102" i="2"/>
  <c r="I102" i="2"/>
  <c r="G102" i="2"/>
  <c r="M100" i="2" l="1"/>
  <c r="K100" i="2"/>
  <c r="I100" i="2"/>
  <c r="I101" i="2"/>
  <c r="T45" i="2"/>
  <c r="S45" i="2"/>
  <c r="R45" i="2"/>
  <c r="Q45" i="2"/>
  <c r="P45" i="2"/>
  <c r="O45" i="2"/>
  <c r="N79" i="2" l="1"/>
  <c r="M79" i="2"/>
  <c r="L79" i="2"/>
  <c r="K79" i="2"/>
  <c r="N73" i="2"/>
  <c r="M73" i="2"/>
  <c r="L73" i="2"/>
  <c r="K73" i="2"/>
  <c r="N66" i="2"/>
  <c r="M66" i="2"/>
  <c r="L66" i="2"/>
  <c r="K66" i="2"/>
  <c r="N60" i="2"/>
  <c r="M60" i="2"/>
  <c r="L60" i="2"/>
  <c r="K60" i="2"/>
  <c r="N58" i="2"/>
  <c r="M58" i="2"/>
  <c r="L58" i="2"/>
  <c r="K58" i="2"/>
  <c r="N34" i="2"/>
  <c r="M34" i="2"/>
  <c r="L34" i="2"/>
  <c r="K34" i="2"/>
  <c r="N17" i="2"/>
  <c r="M17" i="2"/>
  <c r="L17" i="2"/>
  <c r="L36" i="2" s="1"/>
  <c r="K17" i="2"/>
  <c r="N81" i="2" l="1"/>
  <c r="N82" i="2" s="1"/>
  <c r="M81" i="2"/>
  <c r="M82" i="2" s="1"/>
  <c r="L81" i="2"/>
  <c r="L82" i="2" s="1"/>
  <c r="K81" i="2"/>
  <c r="K82" i="2" s="1"/>
  <c r="N71" i="2"/>
  <c r="M71" i="2"/>
  <c r="L71" i="2"/>
  <c r="K71" i="2"/>
  <c r="N62" i="2"/>
  <c r="N63" i="2" s="1"/>
  <c r="M62" i="2"/>
  <c r="M63" i="2" s="1"/>
  <c r="L62" i="2"/>
  <c r="L63" i="2" s="1"/>
  <c r="K62" i="2"/>
  <c r="K63" i="2" s="1"/>
  <c r="N52" i="2"/>
  <c r="N54" i="2" s="1"/>
  <c r="M52" i="2"/>
  <c r="M54" i="2" s="1"/>
  <c r="L52" i="2"/>
  <c r="L54" i="2" s="1"/>
  <c r="K52" i="2"/>
  <c r="K54" i="2" s="1"/>
  <c r="N45" i="2"/>
  <c r="M45" i="2"/>
  <c r="L45" i="2"/>
  <c r="K45" i="2"/>
  <c r="N40" i="2"/>
  <c r="N48" i="2" s="1"/>
  <c r="N49" i="2" s="1"/>
  <c r="M40" i="2"/>
  <c r="M48" i="2" s="1"/>
  <c r="M49" i="2" s="1"/>
  <c r="L40" i="2"/>
  <c r="L48" i="2" s="1"/>
  <c r="L49" i="2" s="1"/>
  <c r="K40" i="2"/>
  <c r="K48" i="2" s="1"/>
  <c r="K49" i="2" s="1"/>
  <c r="N36" i="2"/>
  <c r="N37" i="2" s="1"/>
  <c r="M36" i="2"/>
  <c r="M37" i="2" s="1"/>
  <c r="L37" i="2"/>
  <c r="K36" i="2"/>
  <c r="K37" i="2" s="1"/>
  <c r="L55" i="2" l="1"/>
  <c r="M55" i="2"/>
  <c r="N55" i="2"/>
  <c r="K55" i="2"/>
  <c r="G103" i="2"/>
  <c r="G101" i="2"/>
  <c r="G100" i="2"/>
  <c r="T60" i="2"/>
  <c r="T62" i="2" s="1"/>
  <c r="S60" i="2"/>
  <c r="R60" i="2"/>
  <c r="Q60" i="2"/>
  <c r="P60" i="2"/>
  <c r="O60" i="2"/>
  <c r="O58" i="2"/>
  <c r="P58" i="2"/>
  <c r="Q58" i="2"/>
  <c r="Q62" i="2" s="1"/>
  <c r="Q63" i="2" s="1"/>
  <c r="R58" i="2"/>
  <c r="S58" i="2"/>
  <c r="S63" i="2" s="1"/>
  <c r="T58" i="2"/>
  <c r="M103" i="2"/>
  <c r="K103" i="2"/>
  <c r="I103" i="2"/>
  <c r="T17" i="2"/>
  <c r="S17" i="2"/>
  <c r="R17" i="2"/>
  <c r="Q17" i="2"/>
  <c r="P17" i="2"/>
  <c r="O17" i="2"/>
  <c r="M101" i="2"/>
  <c r="K101" i="2"/>
  <c r="T79" i="2"/>
  <c r="T81" i="2" s="1"/>
  <c r="T82" i="2" s="1"/>
  <c r="S79" i="2"/>
  <c r="S81" i="2" s="1"/>
  <c r="S82" i="2" s="1"/>
  <c r="P79" i="2"/>
  <c r="P81" i="2" s="1"/>
  <c r="P82" i="2" s="1"/>
  <c r="Q79" i="2"/>
  <c r="Q81" i="2" s="1"/>
  <c r="Q82" i="2" s="1"/>
  <c r="R79" i="2"/>
  <c r="R81" i="2" s="1"/>
  <c r="R82" i="2" s="1"/>
  <c r="O79" i="2"/>
  <c r="O81" i="2" s="1"/>
  <c r="O82" i="2" s="1"/>
  <c r="T73" i="2"/>
  <c r="T75" i="2"/>
  <c r="S73" i="2"/>
  <c r="S75" i="2" s="1"/>
  <c r="P73" i="2"/>
  <c r="P75" i="2" s="1"/>
  <c r="Q73" i="2"/>
  <c r="Q75" i="2" s="1"/>
  <c r="R73" i="2"/>
  <c r="R75" i="2" s="1"/>
  <c r="O73" i="2"/>
  <c r="O75" i="2" s="1"/>
  <c r="T66" i="2"/>
  <c r="T71" i="2" s="1"/>
  <c r="S66" i="2"/>
  <c r="S71" i="2"/>
  <c r="P66" i="2"/>
  <c r="P71" i="2" s="1"/>
  <c r="Q66" i="2"/>
  <c r="Q71" i="2" s="1"/>
  <c r="Q76" i="2" s="1"/>
  <c r="R66" i="2"/>
  <c r="R71" i="2" s="1"/>
  <c r="O66" i="2"/>
  <c r="O71" i="2" s="1"/>
  <c r="R55" i="2"/>
  <c r="T52" i="2"/>
  <c r="T54" i="2" s="1"/>
  <c r="S52" i="2"/>
  <c r="S54" i="2" s="1"/>
  <c r="P52" i="2"/>
  <c r="P54" i="2" s="1"/>
  <c r="Q52" i="2"/>
  <c r="R52" i="2"/>
  <c r="R54" i="2" s="1"/>
  <c r="O52" i="2"/>
  <c r="O54" i="2" s="1"/>
  <c r="T40" i="2"/>
  <c r="S40" i="2"/>
  <c r="S48" i="2" s="1"/>
  <c r="S49" i="2" s="1"/>
  <c r="P40" i="2"/>
  <c r="Q40" i="2"/>
  <c r="R40" i="2"/>
  <c r="R48" i="2" s="1"/>
  <c r="R49" i="2" s="1"/>
  <c r="O40" i="2"/>
  <c r="T34" i="2"/>
  <c r="S34" i="2"/>
  <c r="P34" i="2"/>
  <c r="Q34" i="2"/>
  <c r="R34" i="2"/>
  <c r="O34" i="2"/>
  <c r="N75" i="2"/>
  <c r="N76" i="2" s="1"/>
  <c r="M75" i="2"/>
  <c r="M76" i="2" s="1"/>
  <c r="L75" i="2"/>
  <c r="L76" i="2" s="1"/>
  <c r="K75" i="2"/>
  <c r="K76" i="2" s="1"/>
  <c r="T63" i="2"/>
  <c r="Q54" i="2" l="1"/>
  <c r="Q55" i="2" s="1"/>
  <c r="R62" i="2"/>
  <c r="R63" i="2" s="1"/>
  <c r="O48" i="2"/>
  <c r="O49" i="2" s="1"/>
  <c r="O62" i="2"/>
  <c r="O63" i="2" s="1"/>
  <c r="G99" i="2"/>
  <c r="G98" i="2" s="1"/>
  <c r="R36" i="2"/>
  <c r="R37" i="2" s="1"/>
  <c r="K83" i="2"/>
  <c r="N83" i="2"/>
  <c r="G96" i="2" s="1"/>
  <c r="T48" i="2"/>
  <c r="T49" i="2" s="1"/>
  <c r="L83" i="2"/>
  <c r="G94" i="2" s="1"/>
  <c r="P48" i="2"/>
  <c r="P49" i="2" s="1"/>
  <c r="T76" i="2"/>
  <c r="T55" i="2"/>
  <c r="S76" i="2"/>
  <c r="M99" i="2"/>
  <c r="M98" i="2" s="1"/>
  <c r="M97" i="2" s="1"/>
  <c r="M83" i="2"/>
  <c r="G95" i="2" s="1"/>
  <c r="R76" i="2"/>
  <c r="O76" i="2"/>
  <c r="Q48" i="2"/>
  <c r="Q49" i="2" s="1"/>
  <c r="O55" i="2"/>
  <c r="Q36" i="2"/>
  <c r="Q37" i="2" s="1"/>
  <c r="T36" i="2"/>
  <c r="T37" i="2" s="1"/>
  <c r="P55" i="2"/>
  <c r="P76" i="2"/>
  <c r="G97" i="2"/>
  <c r="S55" i="2"/>
  <c r="S36" i="2"/>
  <c r="S37" i="2" s="1"/>
  <c r="P62" i="2"/>
  <c r="P63" i="2" s="1"/>
  <c r="K99" i="2"/>
  <c r="K98" i="2" s="1"/>
  <c r="K97" i="2" s="1"/>
  <c r="S62" i="2"/>
  <c r="P36" i="2"/>
  <c r="P37" i="2" s="1"/>
  <c r="O36" i="2"/>
  <c r="O37" i="2" s="1"/>
  <c r="I99" i="2"/>
  <c r="I98" i="2" s="1"/>
  <c r="I97" i="2" s="1"/>
  <c r="T83" i="2" l="1"/>
  <c r="M93" i="2" s="1"/>
  <c r="M94" i="2" s="1"/>
  <c r="Q83" i="2"/>
  <c r="I95" i="2" s="1"/>
  <c r="R83" i="2"/>
  <c r="I96" i="2" s="1"/>
  <c r="G93" i="2"/>
  <c r="S83" i="2"/>
  <c r="K93" i="2" s="1"/>
  <c r="K94" i="2" s="1"/>
  <c r="O83" i="2"/>
  <c r="P83" i="2"/>
  <c r="I94" i="2" s="1"/>
  <c r="I93" i="2" l="1"/>
</calcChain>
</file>

<file path=xl/sharedStrings.xml><?xml version="1.0" encoding="utf-8"?>
<sst xmlns="http://schemas.openxmlformats.org/spreadsheetml/2006/main" count="311" uniqueCount="141">
  <si>
    <t>Programos tikslo kodas</t>
  </si>
  <si>
    <t>Uždavinio kodas</t>
  </si>
  <si>
    <t>Priemonės kodas</t>
  </si>
  <si>
    <t>Funkcinės klasifikacijos kodas</t>
  </si>
  <si>
    <t>Asignavimų valdytojo kodas</t>
  </si>
  <si>
    <t>Iš viso</t>
  </si>
  <si>
    <t>Išlaidoms</t>
  </si>
  <si>
    <t>Turtui įsigyti ir finansiniams įsipareigojimams vykdyti</t>
  </si>
  <si>
    <t>Iš jų - darbo užmokesčiui</t>
  </si>
  <si>
    <t>Pavadinimas</t>
  </si>
  <si>
    <t>Priemonės vykdytojo kodas</t>
  </si>
  <si>
    <t>Tikslo,
uždavinio,  priemonės 
pavadinimas</t>
  </si>
  <si>
    <t>1 lentelė</t>
  </si>
  <si>
    <t>tūkst. Eur</t>
  </si>
  <si>
    <t>Finansavimo šaltinis</t>
  </si>
  <si>
    <t>Kriterijaus</t>
  </si>
  <si>
    <t>Mato
 vnt.</t>
  </si>
  <si>
    <t>planas</t>
  </si>
  <si>
    <t>Iš viso uždaviniui:</t>
  </si>
  <si>
    <t>Iš viso tikslui:</t>
  </si>
  <si>
    <t>Iš viso  programai:</t>
  </si>
  <si>
    <t>Iš viso:</t>
  </si>
  <si>
    <t>Ekonominės klasifikacijos grupės</t>
  </si>
  <si>
    <t>1. Iš viso lėšų poreikis:</t>
  </si>
  <si>
    <t>1.1. išlaidoms, iš jų:</t>
  </si>
  <si>
    <t>1.1.1. darbo užmokesčiui</t>
  </si>
  <si>
    <t xml:space="preserve">1.2. turtui įsigyti </t>
  </si>
  <si>
    <t>2. Finansavimo šaltiniai:</t>
  </si>
  <si>
    <t>2.1. Savivaldybės lėšos, iš viso:</t>
  </si>
  <si>
    <t>2.1.1. Savivaldybės biudžetas, iš jo:</t>
  </si>
  <si>
    <t>2.2. Valstybės biudžeto lėšos (VB)</t>
  </si>
  <si>
    <t>2.3. Europos Sąjungos  ir kitų užsienio fondų paramos lėšos (ES)</t>
  </si>
  <si>
    <t>2.4. Kitų šaltinių lėšos( KT)</t>
  </si>
  <si>
    <t>Finansavimo šaltiniai:</t>
  </si>
  <si>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 xml:space="preserve"> – asignavimai savarankiškosioms funkcijoms atlikti,  biudžetinių įstaigų pajamų lėšos, aplinkos apsaugos rėmimo specialiosios programos lėšos, paskolų lėšos ir kt.</t>
    </r>
  </si>
  <si>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 xml:space="preserve"> – asignavimai valstybinėms (valstybės perduotoms savivaldybėms) funkcijoms atlikti, kitos spec. tikslinės dotacijos (perduotoms iš apskričių įstaigoms išlaikyti, mokinio krepšelio lėšos ir kt.), kitos dotacijos.</t>
    </r>
  </si>
  <si>
    <t xml:space="preserve"> Bendras lėšų  poreikis ir numatomi finansavimo šaltiniai </t>
  </si>
  <si>
    <t>2 priedas</t>
  </si>
  <si>
    <t>01</t>
  </si>
  <si>
    <t>02</t>
  </si>
  <si>
    <t>03</t>
  </si>
  <si>
    <t>04</t>
  </si>
  <si>
    <t>06</t>
  </si>
  <si>
    <t>05</t>
  </si>
  <si>
    <t>07 PROGRAMA. APLINKOS IR KRAŠTOVAIZDŽIO APSAUGOS IR ŽEMĖS ŪKIO PLĖTRA</t>
  </si>
  <si>
    <t>Konkurencingo žemės ūkio kūrimas</t>
  </si>
  <si>
    <t>Žemės ūkio naudmenų ir pasėlių deklaracijų priėmimas ŽŪIKVC  PRIS sistemoje</t>
  </si>
  <si>
    <t>Traktorių, savaeigių važiuoklių, traktorinių priekabų ir kelių tiesimo mašinų registravimas ir techninė apžiūra</t>
  </si>
  <si>
    <t>Kanopinių ir medžiojamųjų  žvėrių žemės ūkiui padarytos žalos nustatymas</t>
  </si>
  <si>
    <t>Užtikrinti melioracijos įrenginių hidrotechnikos statinių normalų funkcionavimą ir išsaugoti žemės ūkiui tinkamą nusausintų žemių būklę</t>
  </si>
  <si>
    <t>Sudaryti sąlygas Alytaus rajono gyventojams saugiai ir tvarkingai atsikratyti buityje susidarančių atliekų</t>
  </si>
  <si>
    <t xml:space="preserve">Komunalinių atliekų surinkimas ir transportavimas iš Alytaus rajono savivaldybės atliekų turėtojų </t>
  </si>
  <si>
    <t>Atliekų tvarkymo programa</t>
  </si>
  <si>
    <t>Užtikrinti gamtinės aplinkos išsaugojimą</t>
  </si>
  <si>
    <t>Vykdyti biologinės įvairovės ir gamtos apsaugą, mažinti aplinkos teršimą, priemonėmis, kuriomis kompensuojama aplinkai padaryta žala</t>
  </si>
  <si>
    <t>Alytaus rajono savivaldybės specialios visuomenės sveikatos programos rėmimas</t>
  </si>
  <si>
    <t>Priemonėms, numatytoms Lietuvos Respublikos medžioklės įstatyme, kurios pagal LR savivaldybės aplinkos apsaugos rėmimo specialiosios programos įstatymą gali būti finansuojamos šios programos lėšomis</t>
  </si>
  <si>
    <t>Užtikrinti tinkamą kapinių priežiūrą, prižiūrėti ir tvarkyti bendrojo naudojimo objektus</t>
  </si>
  <si>
    <t>Formuoti ir įgyvendinti gamtos apsaugos ir atliekų tvarkymo programų politiką bei atlikti visus veiksmus susijusius su rajono aplinkos ir kraštovaizdžio apsauga</t>
  </si>
  <si>
    <t>vnt.</t>
  </si>
  <si>
    <t>ha</t>
  </si>
  <si>
    <t>Išduota dokumentų</t>
  </si>
  <si>
    <t>km</t>
  </si>
  <si>
    <t>Atlikta priežiūros darbų</t>
  </si>
  <si>
    <t>Atlikta remonto darbų</t>
  </si>
  <si>
    <t>Suteikta parama bendruomenėms ir kitiems žemės ūkio subjektams</t>
  </si>
  <si>
    <t>t</t>
  </si>
  <si>
    <t>asmenimis</t>
  </si>
  <si>
    <t>Asmenų, vidutiniškai per mėnesį gavusių komunalinių atliekų surinkimo ir tvarkymo išlaidų kompensacijas skaičius</t>
  </si>
  <si>
    <t>Šalinamas komunalinių atliekų kiekis</t>
  </si>
  <si>
    <t>Paremtų aplinkosaugos švietimo ir ugdymo projektų skaičius</t>
  </si>
  <si>
    <t>Paremta medžioklės plotų naudotojų ir valdytojų</t>
  </si>
  <si>
    <t>Parengtų aplinkos oro kokybės ataskaitų skaičius</t>
  </si>
  <si>
    <t>Pareigybių skaičius</t>
  </si>
  <si>
    <t>Išvežtų atliekų iš kapinių ir bendrojo naudojimo objektų kiekis</t>
  </si>
  <si>
    <t>Prašymų, dokumentų dėl išmokų ir kompensacijų priėmimas, kaupimas bei registravimas. Įsakymų projektų ir sprendimų pagal kuruojamas sritis ruošimas</t>
  </si>
  <si>
    <t>Dalies draudimo įmokų ir palūkanų kompensavimo paraiškų administravimas</t>
  </si>
  <si>
    <t>Supirktos žemės ūkio produkcijos kvotų skirstymas,  pieno gamybos deklaracijų priėmimas, prašymų dėl pasėliams padarytos žalos, palūkanų, draudimo įmokų kompensavimas</t>
  </si>
  <si>
    <t>Melioracijos įrenginių remontas  ir priežiūra</t>
  </si>
  <si>
    <t>Priimta prašymų tiesioginėms išmokoms gauti, parengta įsakymų projektų, dokumentų</t>
  </si>
  <si>
    <t xml:space="preserve">Įsakymų projektų, sprendimų projektų tarybai rengimas </t>
  </si>
  <si>
    <t>Parengta dokumentų, programų, 
projektų, atlikta melioracijos 
įrenginių techninė priežiūra</t>
  </si>
  <si>
    <t>Ūkininkų ūkių įregistravimas,   pažymėjimų išdavimas</t>
  </si>
  <si>
    <t>07</t>
  </si>
  <si>
    <t>D</t>
  </si>
  <si>
    <t>SB</t>
  </si>
  <si>
    <t>188718528</t>
  </si>
  <si>
    <t>Priimta prašymų medžiojamų gyvūnų padarytai žalai nustatyti ir nuostoliams kompensuoti</t>
  </si>
  <si>
    <t>VB</t>
  </si>
  <si>
    <t>1</t>
  </si>
  <si>
    <t>5</t>
  </si>
  <si>
    <t>Atliekamų aplinkos oro kokybės tyrimų skaičius, vnt.</t>
  </si>
  <si>
    <r>
      <t>2.1.1.1.  Savivaldybės biudžeto lėšos (</t>
    </r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>)</t>
    </r>
  </si>
  <si>
    <r>
      <t>2.1.1.2.  Dotacijos iš valstybės ir kitų valstybės valdymo lygių (</t>
    </r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>)</t>
    </r>
  </si>
  <si>
    <t>Užtikrinti darbuotojo veiklos efektyvumą ir rezultatyvumą</t>
  </si>
  <si>
    <t>Iš gyventojų ir visuomeninių pastatų surinktas asbesto turinčių gaminių atliekų kiekis</t>
  </si>
  <si>
    <t>Melioracijos sistemų ir statinių remontas ir rekonstrukcija</t>
  </si>
  <si>
    <t>ES</t>
  </si>
  <si>
    <t xml:space="preserve">Atlikta remonto darbų </t>
  </si>
  <si>
    <t>Priimta prašymų daliai palūkanų kompensuoti, draudimo įmokoms  kompensuoti</t>
  </si>
  <si>
    <t>Pateikta pasiūlymų, parengta dokumentų, įsakymų projektų</t>
  </si>
  <si>
    <t>Priimta žemės ūkio naudmenų ir pasėlių deklaracijų, įbraižyta deklaruojamų laukų</t>
  </si>
  <si>
    <t>Suteikta paslaugų, įregistruota / išregistruota žemės ūkio mašinų, atlikta techninių apžiūrų</t>
  </si>
  <si>
    <t>Surinkta informacija, suteikta paslaugų, priimta paraiškų ir deklaracijų susijusių su pieno gamyba,  priimta prašymų pasėliams padarytai žalai nustatyti, užkrečiamų ligų gyvūnams padarytai žalai atlyginti</t>
  </si>
  <si>
    <t>Melioracijos įrenginių priežiūra</t>
  </si>
  <si>
    <t>Melioruotų žemių stebėjimas</t>
  </si>
  <si>
    <t>Suderinta dokumentų</t>
  </si>
  <si>
    <t xml:space="preserve">Ūkininkų ūkių, žemės ūkio valdų registravimas / atnaujinimas VĮ ŽŪIKVC registre. Metodinės pagalbos ūkininkams teikimas </t>
  </si>
  <si>
    <t>Administracinių paslaugų, susijusių su žemės ūkio veikla, funkcijų perėmimas iš Alytaus miesto savivaldybės</t>
  </si>
  <si>
    <t>Asbesto turinčių gaminių atliekų surinkimas apvažiavimo būdu, transportavimas ir saugus šalinimas</t>
  </si>
  <si>
    <t>Paruošta dokumentų susijusių su melioruotų žemių ir melioracijos įrenginių kadastru</t>
  </si>
  <si>
    <t>Suteikta paslaugų, priimta prašymų įregistruoti / išregistruoti ūkininkų ūkius, įregistruoti / išregistruoti, atnaujinti  valdų  VĮ ŽŪIKVC registre</t>
  </si>
  <si>
    <t>900</t>
  </si>
  <si>
    <t>A13</t>
  </si>
  <si>
    <t>A1</t>
  </si>
  <si>
    <t xml:space="preserve">Atlikta administracinių paslaugų , susijusių su žemės ūkio veikla, teikimo funkcijų perėmimas iš Alytaus miesto savivaldybės </t>
  </si>
  <si>
    <t xml:space="preserve"> </t>
  </si>
  <si>
    <t>2023-ųjų lėšų projektas</t>
  </si>
  <si>
    <t>2021-ųjų
 metų</t>
  </si>
  <si>
    <t>2023-ųjų 
metų</t>
  </si>
  <si>
    <t>Modernizuoti žemės ūkį ir alternatyvius verslus, didinti verslumą, žemės ūkio konkurencingumą, sudaryti sąlygas infrastruktūros plėtrai, aktyvinti bendruomeninę veiklą</t>
  </si>
  <si>
    <t>Plėtoti asociacijų, bendruomenių veiklą ir jų kūrimąsi, skatinti paklausių netradicinių žemės ūkio produktų gamybos plėtrą, skatinti verslą kaime, remti bendruomenių iniciatyvas</t>
  </si>
  <si>
    <t xml:space="preserve">Žemės ūkio funkcijoms atlikti 074    </t>
  </si>
  <si>
    <t>Melioracijos ir hidrotechnikos statinių valdymas ir naudojimas 0732</t>
  </si>
  <si>
    <t>Asociacijų įregistravimui, parengtiems investiciniams projektams finansuoti, mokymams. Rajono renginių, konkursų, susijusių  su žemės ūkio ir kitomis bendruomenių veiklomis organizavimo finansavimas, bendruomenių patalpų draudimo išlaidų  kompensavimas 075</t>
  </si>
  <si>
    <t xml:space="preserve">Žemės ūkio ir kaimo 
bendruomenių projektų finansavimas. Nevyriausybinių organizacijų projektų finansavimas </t>
  </si>
  <si>
    <t>Komunalinių atliekų šalinimas (UAB ARATC). Komunalinių atliekų surinkimas ir transportavimas šalinti regioniniame sąvartyne 072</t>
  </si>
  <si>
    <t>Savivaldybės aplinkos apsaugos rėmimo specialioji programa 071</t>
  </si>
  <si>
    <t>Sanitarija ir aplinkos tvarkymas 076</t>
  </si>
  <si>
    <t>Aplinkos apsaugos specialisto veiklos organizavimas 077</t>
  </si>
  <si>
    <t>Žemės ūkio funkcijų administravimas (ūkininkų ūkių įregistravimo paslaugos) 074</t>
  </si>
  <si>
    <r>
      <rPr>
        <b/>
        <sz val="12"/>
        <rFont val="Times New Roman"/>
        <family val="1"/>
        <charset val="186"/>
      </rPr>
      <t xml:space="preserve"> 2022-2024 METŲ  APLINKOS IR KRAŠTOVAIZDŽIO APSAUGOS IR ŽEMĖS ŪKIO PLĖTROS PROGRAMOS     </t>
    </r>
    <r>
      <rPr>
        <sz val="10"/>
        <rFont val="Lucida Sans Unicode"/>
        <family val="2"/>
        <charset val="186"/>
      </rPr>
      <t xml:space="preserve">
</t>
    </r>
    <r>
      <rPr>
        <b/>
        <sz val="12"/>
        <rFont val="Times New Roman"/>
        <family val="1"/>
        <charset val="186"/>
      </rPr>
      <t>TIKSLŲ, UŽDAVINIŲ IR PRIEMONIŲ IŠLAIDŲ SUVESTINĖ</t>
    </r>
    <r>
      <rPr>
        <sz val="10"/>
        <rFont val="Lucida Sans Unicode"/>
        <family val="2"/>
        <charset val="186"/>
      </rPr>
      <t xml:space="preserve">
</t>
    </r>
  </si>
  <si>
    <t>2021-ųjų metų
 asignavimai</t>
  </si>
  <si>
    <t>2022-ųjų metų 
asignavimų planas</t>
  </si>
  <si>
    <t>2024-ųjų lėšų projektas</t>
  </si>
  <si>
    <t>2022-ųjų
 metų</t>
  </si>
  <si>
    <t>2024-ųjų 
metų</t>
  </si>
  <si>
    <t>2021-ųjų metų asignavimai</t>
  </si>
  <si>
    <t>Koordinuoti funkcijų vykdymą žemės ūkio srityje. Skatinti pažangų ūkininkavimą.</t>
  </si>
  <si>
    <t>Gerinti žemės ūkio produkcijos gamybos sąlygas, koordinuoti bei išsaugoti melioruotų žemių fondą</t>
  </si>
  <si>
    <t>PATVIRTINTA    
Alytaus rajono savivaldybės tarybos 2022 m. vasario 17 d. sprendimu Nr. K-1 (Alytaus rajono savivaldybės tarybos 2022 m. gruodžio 22 d. sprendimo Nr. K-240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</si>
</sst>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L_t_-;\-* #,##0.00\ _L_t_-;_-* &quot;-&quot;??\ _L_t_-;_-@_-"/>
    <numFmt numFmtId="165" formatCode="0.0"/>
    <numFmt numFmtId="166" formatCode="#,##0.0;\-#,##0.0;"/>
    <numFmt numFmtId="167" formatCode="#,##0.0_ ;\-#,##0.0\ "/>
  </numFmts>
  <fonts count="25" x14ac:knownFonts="1">
    <font>
      <sz val="10"/>
      <name val="Arial"/>
      <family val="2"/>
      <charset val="186"/>
    </font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8"/>
      <name val="Times New Roman"/>
      <family val="1"/>
      <charset val="186"/>
    </font>
    <font>
      <sz val="10"/>
      <name val="Lucida Sans Unicode"/>
      <family val="2"/>
      <charset val="186"/>
    </font>
    <font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b/>
      <sz val="12"/>
      <name val="Times New Roman"/>
      <family val="1"/>
    </font>
    <font>
      <sz val="12"/>
      <name val="Times New Roman"/>
      <family val="1"/>
      <charset val="186"/>
    </font>
    <font>
      <b/>
      <u/>
      <sz val="9"/>
      <name val="Times New Roman"/>
      <family val="1"/>
      <charset val="186"/>
    </font>
    <font>
      <sz val="8"/>
      <name val="Times New Roman"/>
      <family val="1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13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26"/>
      </patternFill>
    </fill>
  </fills>
  <borders count="7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3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7" borderId="1" applyNumberFormat="0" applyAlignment="0" applyProtection="0"/>
    <xf numFmtId="0" fontId="1" fillId="0" borderId="0"/>
    <xf numFmtId="0" fontId="22" fillId="0" borderId="0"/>
    <xf numFmtId="0" fontId="23" fillId="0" borderId="0"/>
    <xf numFmtId="164" fontId="16" fillId="0" borderId="0" applyFont="0" applyFill="0" applyBorder="0" applyAlignment="0" applyProtection="0"/>
    <xf numFmtId="0" fontId="8" fillId="0" borderId="3" applyNumberFormat="0" applyFill="0" applyAlignment="0" applyProtection="0"/>
    <xf numFmtId="0" fontId="9" fillId="22" borderId="0" applyNumberFormat="0" applyBorder="0" applyAlignment="0" applyProtection="0"/>
    <xf numFmtId="0" fontId="24" fillId="0" borderId="0"/>
    <xf numFmtId="0" fontId="24" fillId="0" borderId="0"/>
    <xf numFmtId="0" fontId="16" fillId="23" borderId="4" applyNumberFormat="0" applyAlignment="0" applyProtection="0"/>
  </cellStyleXfs>
  <cellXfs count="409">
    <xf numFmtId="0" fontId="0" fillId="0" borderId="0" xfId="0"/>
    <xf numFmtId="0" fontId="12" fillId="0" borderId="0" xfId="0" applyFont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10" fillId="0" borderId="0" xfId="0" applyNumberFormat="1" applyFont="1" applyAlignment="1">
      <alignment vertical="top"/>
    </xf>
    <xf numFmtId="0" fontId="10" fillId="0" borderId="0" xfId="0" applyFont="1" applyBorder="1" applyAlignment="1">
      <alignment vertical="top"/>
    </xf>
    <xf numFmtId="0" fontId="10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vertical="top"/>
    </xf>
    <xf numFmtId="0" fontId="17" fillId="0" borderId="0" xfId="0" applyFont="1" applyBorder="1" applyAlignment="1">
      <alignment vertical="top"/>
    </xf>
    <xf numFmtId="4" fontId="18" fillId="0" borderId="0" xfId="31" applyNumberFormat="1" applyFont="1" applyFill="1" applyAlignment="1">
      <alignment horizontal="right" wrapText="1"/>
    </xf>
    <xf numFmtId="4" fontId="18" fillId="0" borderId="0" xfId="31" applyNumberFormat="1" applyFont="1" applyAlignment="1">
      <alignment horizontal="right" wrapText="1"/>
    </xf>
    <xf numFmtId="49" fontId="13" fillId="26" borderId="0" xfId="0" applyNumberFormat="1" applyFont="1" applyFill="1" applyBorder="1" applyAlignment="1">
      <alignment horizontal="center" vertical="top"/>
    </xf>
    <xf numFmtId="49" fontId="14" fillId="26" borderId="0" xfId="0" applyNumberFormat="1" applyFont="1" applyFill="1" applyBorder="1" applyAlignment="1">
      <alignment horizontal="right" vertical="top"/>
    </xf>
    <xf numFmtId="165" fontId="13" fillId="26" borderId="0" xfId="0" applyNumberFormat="1" applyFont="1" applyFill="1" applyBorder="1" applyAlignment="1">
      <alignment horizontal="center" vertical="top"/>
    </xf>
    <xf numFmtId="0" fontId="10" fillId="27" borderId="0" xfId="0" applyFont="1" applyFill="1" applyBorder="1" applyAlignment="1">
      <alignment vertical="top"/>
    </xf>
    <xf numFmtId="0" fontId="11" fillId="0" borderId="0" xfId="0" applyFont="1" applyBorder="1" applyAlignment="1">
      <alignment vertical="top" wrapText="1"/>
    </xf>
    <xf numFmtId="0" fontId="10" fillId="0" borderId="0" xfId="0" applyFont="1" applyFill="1" applyBorder="1" applyAlignment="1">
      <alignment vertical="top" wrapText="1"/>
    </xf>
    <xf numFmtId="49" fontId="13" fillId="4" borderId="5" xfId="0" applyNumberFormat="1" applyFont="1" applyFill="1" applyBorder="1" applyAlignment="1">
      <alignment horizontal="center" vertical="center"/>
    </xf>
    <xf numFmtId="0" fontId="15" fillId="0" borderId="6" xfId="0" applyFont="1" applyBorder="1" applyAlignment="1">
      <alignment horizontal="left" vertical="center" wrapText="1"/>
    </xf>
    <xf numFmtId="0" fontId="15" fillId="0" borderId="7" xfId="0" applyFont="1" applyBorder="1" applyAlignment="1">
      <alignment horizontal="left" vertical="center" wrapText="1"/>
    </xf>
    <xf numFmtId="49" fontId="13" fillId="24" borderId="8" xfId="0" applyNumberFormat="1" applyFont="1" applyFill="1" applyBorder="1" applyAlignment="1">
      <alignment horizontal="center" vertical="center"/>
    </xf>
    <xf numFmtId="0" fontId="15" fillId="0" borderId="10" xfId="0" applyFont="1" applyBorder="1" applyAlignment="1">
      <alignment horizontal="center" vertical="center" textRotation="90" wrapText="1"/>
    </xf>
    <xf numFmtId="0" fontId="15" fillId="0" borderId="10" xfId="0" applyFont="1" applyFill="1" applyBorder="1" applyAlignment="1">
      <alignment horizontal="center" vertical="center" textRotation="90" wrapText="1"/>
    </xf>
    <xf numFmtId="49" fontId="13" fillId="8" borderId="11" xfId="0" applyNumberFormat="1" applyFont="1" applyFill="1" applyBorder="1" applyAlignment="1">
      <alignment horizontal="center" vertical="center" wrapText="1"/>
    </xf>
    <xf numFmtId="0" fontId="15" fillId="0" borderId="14" xfId="0" applyFont="1" applyBorder="1" applyAlignment="1">
      <alignment vertical="center" wrapText="1"/>
    </xf>
    <xf numFmtId="0" fontId="15" fillId="0" borderId="15" xfId="0" applyFont="1" applyBorder="1" applyAlignment="1">
      <alignment vertical="center" wrapText="1"/>
    </xf>
    <xf numFmtId="0" fontId="15" fillId="0" borderId="6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left" vertical="center" wrapText="1"/>
    </xf>
    <xf numFmtId="0" fontId="15" fillId="0" borderId="0" xfId="0" applyFont="1" applyBorder="1" applyAlignment="1">
      <alignment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5" xfId="0" applyFont="1" applyBorder="1" applyAlignment="1">
      <alignment horizontal="left" vertical="center"/>
    </xf>
    <xf numFmtId="165" fontId="15" fillId="0" borderId="18" xfId="0" applyNumberFormat="1" applyFont="1" applyFill="1" applyBorder="1" applyAlignment="1">
      <alignment horizontal="center" vertical="center"/>
    </xf>
    <xf numFmtId="165" fontId="15" fillId="25" borderId="10" xfId="0" applyNumberFormat="1" applyFont="1" applyFill="1" applyBorder="1" applyAlignment="1">
      <alignment horizontal="center" vertical="center"/>
    </xf>
    <xf numFmtId="165" fontId="15" fillId="25" borderId="20" xfId="0" applyNumberFormat="1" applyFont="1" applyFill="1" applyBorder="1" applyAlignment="1">
      <alignment horizontal="center" vertical="center"/>
    </xf>
    <xf numFmtId="49" fontId="13" fillId="4" borderId="5" xfId="0" applyNumberFormat="1" applyFont="1" applyFill="1" applyBorder="1" applyAlignment="1">
      <alignment horizontal="right" vertical="center"/>
    </xf>
    <xf numFmtId="165" fontId="13" fillId="4" borderId="21" xfId="0" applyNumberFormat="1" applyFont="1" applyFill="1" applyBorder="1" applyAlignment="1">
      <alignment horizontal="center" vertical="center"/>
    </xf>
    <xf numFmtId="165" fontId="13" fillId="4" borderId="22" xfId="0" applyNumberFormat="1" applyFont="1" applyFill="1" applyBorder="1" applyAlignment="1">
      <alignment horizontal="center" vertical="center"/>
    </xf>
    <xf numFmtId="165" fontId="13" fillId="4" borderId="23" xfId="0" applyNumberFormat="1" applyFont="1" applyFill="1" applyBorder="1" applyAlignment="1">
      <alignment horizontal="center" vertical="center"/>
    </xf>
    <xf numFmtId="165" fontId="13" fillId="4" borderId="5" xfId="0" applyNumberFormat="1" applyFont="1" applyFill="1" applyBorder="1" applyAlignment="1">
      <alignment horizontal="center" vertical="center"/>
    </xf>
    <xf numFmtId="49" fontId="13" fillId="8" borderId="5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right" vertical="center"/>
    </xf>
    <xf numFmtId="165" fontId="13" fillId="8" borderId="24" xfId="0" applyNumberFormat="1" applyFont="1" applyFill="1" applyBorder="1" applyAlignment="1">
      <alignment horizontal="center" vertical="center"/>
    </xf>
    <xf numFmtId="165" fontId="13" fillId="8" borderId="25" xfId="0" applyNumberFormat="1" applyFont="1" applyFill="1" applyBorder="1" applyAlignment="1">
      <alignment horizontal="center" vertical="center"/>
    </xf>
    <xf numFmtId="165" fontId="13" fillId="8" borderId="26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center" vertical="center"/>
    </xf>
    <xf numFmtId="0" fontId="15" fillId="0" borderId="27" xfId="0" applyFont="1" applyBorder="1" applyAlignment="1">
      <alignment vertical="center" wrapText="1"/>
    </xf>
    <xf numFmtId="0" fontId="15" fillId="0" borderId="6" xfId="0" applyFont="1" applyBorder="1" applyAlignment="1">
      <alignment vertical="center" wrapText="1"/>
    </xf>
    <xf numFmtId="165" fontId="13" fillId="4" borderId="11" xfId="0" applyNumberFormat="1" applyFont="1" applyFill="1" applyBorder="1" applyAlignment="1">
      <alignment horizontal="center" vertical="center"/>
    </xf>
    <xf numFmtId="165" fontId="13" fillId="8" borderId="21" xfId="0" applyNumberFormat="1" applyFont="1" applyFill="1" applyBorder="1" applyAlignment="1">
      <alignment horizontal="center" vertical="center"/>
    </xf>
    <xf numFmtId="165" fontId="13" fillId="8" borderId="22" xfId="0" applyNumberFormat="1" applyFont="1" applyFill="1" applyBorder="1" applyAlignment="1">
      <alignment horizontal="center" vertical="center"/>
    </xf>
    <xf numFmtId="165" fontId="13" fillId="8" borderId="23" xfId="0" applyNumberFormat="1" applyFont="1" applyFill="1" applyBorder="1" applyAlignment="1">
      <alignment horizontal="center" vertical="center"/>
    </xf>
    <xf numFmtId="165" fontId="13" fillId="8" borderId="5" xfId="0" applyNumberFormat="1" applyFont="1" applyFill="1" applyBorder="1" applyAlignment="1">
      <alignment horizontal="center" vertical="center"/>
    </xf>
    <xf numFmtId="0" fontId="15" fillId="0" borderId="27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49" fontId="15" fillId="0" borderId="6" xfId="0" applyNumberFormat="1" applyFont="1" applyFill="1" applyBorder="1" applyAlignment="1">
      <alignment horizontal="center" vertical="center"/>
    </xf>
    <xf numFmtId="49" fontId="15" fillId="0" borderId="16" xfId="0" applyNumberFormat="1" applyFont="1" applyFill="1" applyBorder="1" applyAlignment="1">
      <alignment horizontal="center" vertical="center"/>
    </xf>
    <xf numFmtId="49" fontId="13" fillId="4" borderId="32" xfId="0" applyNumberFormat="1" applyFont="1" applyFill="1" applyBorder="1" applyAlignment="1">
      <alignment horizontal="center" vertical="center"/>
    </xf>
    <xf numFmtId="49" fontId="13" fillId="24" borderId="8" xfId="0" applyNumberFormat="1" applyFont="1" applyFill="1" applyBorder="1" applyAlignment="1">
      <alignment horizontal="right" vertical="center"/>
    </xf>
    <xf numFmtId="165" fontId="13" fillId="24" borderId="22" xfId="0" applyNumberFormat="1" applyFont="1" applyFill="1" applyBorder="1" applyAlignment="1">
      <alignment horizontal="center" vertical="center"/>
    </xf>
    <xf numFmtId="165" fontId="13" fillId="24" borderId="23" xfId="0" applyNumberFormat="1" applyFont="1" applyFill="1" applyBorder="1" applyAlignment="1">
      <alignment horizontal="center" vertical="center"/>
    </xf>
    <xf numFmtId="165" fontId="13" fillId="24" borderId="5" xfId="0" applyNumberFormat="1" applyFont="1" applyFill="1" applyBorder="1" applyAlignment="1">
      <alignment horizontal="center" vertical="center"/>
    </xf>
    <xf numFmtId="165" fontId="13" fillId="24" borderId="30" xfId="0" applyNumberFormat="1" applyFont="1" applyFill="1" applyBorder="1" applyAlignment="1">
      <alignment horizontal="center" vertical="center"/>
    </xf>
    <xf numFmtId="0" fontId="12" fillId="0" borderId="33" xfId="0" applyFont="1" applyBorder="1" applyAlignment="1">
      <alignment vertical="top"/>
    </xf>
    <xf numFmtId="166" fontId="17" fillId="0" borderId="0" xfId="0" applyNumberFormat="1" applyFont="1" applyFill="1" applyBorder="1" applyAlignment="1">
      <alignment vertical="center" wrapText="1"/>
    </xf>
    <xf numFmtId="166" fontId="19" fillId="0" borderId="0" xfId="0" applyNumberFormat="1" applyFont="1" applyFill="1" applyBorder="1" applyAlignment="1">
      <alignment vertical="center" wrapText="1"/>
    </xf>
    <xf numFmtId="165" fontId="13" fillId="8" borderId="34" xfId="0" applyNumberFormat="1" applyFont="1" applyFill="1" applyBorder="1" applyAlignment="1">
      <alignment horizontal="center" vertical="center"/>
    </xf>
    <xf numFmtId="165" fontId="13" fillId="4" borderId="35" xfId="0" applyNumberFormat="1" applyFont="1" applyFill="1" applyBorder="1" applyAlignment="1">
      <alignment horizontal="center" vertical="center"/>
    </xf>
    <xf numFmtId="165" fontId="13" fillId="8" borderId="36" xfId="0" applyNumberFormat="1" applyFont="1" applyFill="1" applyBorder="1" applyAlignment="1">
      <alignment horizontal="center" vertical="center"/>
    </xf>
    <xf numFmtId="49" fontId="15" fillId="0" borderId="8" xfId="0" applyNumberFormat="1" applyFont="1" applyFill="1" applyBorder="1" applyAlignment="1">
      <alignment horizontal="center" vertical="center"/>
    </xf>
    <xf numFmtId="49" fontId="13" fillId="28" borderId="27" xfId="0" applyNumberFormat="1" applyFont="1" applyFill="1" applyBorder="1" applyAlignment="1">
      <alignment horizontal="center" vertical="center"/>
    </xf>
    <xf numFmtId="165" fontId="13" fillId="28" borderId="41" xfId="0" applyNumberFormat="1" applyFont="1" applyFill="1" applyBorder="1" applyAlignment="1">
      <alignment horizontal="center" vertical="center"/>
    </xf>
    <xf numFmtId="165" fontId="13" fillId="28" borderId="42" xfId="0" applyNumberFormat="1" applyFont="1" applyFill="1" applyBorder="1" applyAlignment="1">
      <alignment horizontal="center" vertical="center"/>
    </xf>
    <xf numFmtId="165" fontId="13" fillId="29" borderId="41" xfId="0" applyNumberFormat="1" applyFont="1" applyFill="1" applyBorder="1" applyAlignment="1">
      <alignment horizontal="center" vertical="center"/>
    </xf>
    <xf numFmtId="165" fontId="13" fillId="29" borderId="42" xfId="0" applyNumberFormat="1" applyFont="1" applyFill="1" applyBorder="1" applyAlignment="1">
      <alignment horizontal="center" vertical="center"/>
    </xf>
    <xf numFmtId="165" fontId="13" fillId="29" borderId="43" xfId="0" applyNumberFormat="1" applyFont="1" applyFill="1" applyBorder="1" applyAlignment="1">
      <alignment horizontal="center" vertical="center"/>
    </xf>
    <xf numFmtId="165" fontId="13" fillId="28" borderId="27" xfId="0" applyNumberFormat="1" applyFont="1" applyFill="1" applyBorder="1" applyAlignment="1">
      <alignment horizontal="center" vertical="center"/>
    </xf>
    <xf numFmtId="165" fontId="13" fillId="28" borderId="9" xfId="0" applyNumberFormat="1" applyFont="1" applyFill="1" applyBorder="1" applyAlignment="1">
      <alignment horizontal="center" vertical="center"/>
    </xf>
    <xf numFmtId="165" fontId="15" fillId="0" borderId="18" xfId="0" applyNumberFormat="1" applyFont="1" applyBorder="1" applyAlignment="1">
      <alignment horizontal="center" vertical="center"/>
    </xf>
    <xf numFmtId="49" fontId="13" fillId="28" borderId="6" xfId="0" applyNumberFormat="1" applyFont="1" applyFill="1" applyBorder="1" applyAlignment="1">
      <alignment horizontal="center" vertical="center"/>
    </xf>
    <xf numFmtId="165" fontId="13" fillId="28" borderId="44" xfId="0" applyNumberFormat="1" applyFont="1" applyFill="1" applyBorder="1" applyAlignment="1">
      <alignment horizontal="center" vertical="center"/>
    </xf>
    <xf numFmtId="165" fontId="13" fillId="28" borderId="12" xfId="0" applyNumberFormat="1" applyFont="1" applyFill="1" applyBorder="1" applyAlignment="1">
      <alignment horizontal="center" vertical="center"/>
    </xf>
    <xf numFmtId="165" fontId="13" fillId="29" borderId="44" xfId="0" applyNumberFormat="1" applyFont="1" applyFill="1" applyBorder="1" applyAlignment="1">
      <alignment horizontal="center" vertical="center"/>
    </xf>
    <xf numFmtId="165" fontId="13" fillId="29" borderId="12" xfId="0" applyNumberFormat="1" applyFont="1" applyFill="1" applyBorder="1" applyAlignment="1">
      <alignment horizontal="center" vertical="center"/>
    </xf>
    <xf numFmtId="165" fontId="13" fillId="29" borderId="45" xfId="0" applyNumberFormat="1" applyFont="1" applyFill="1" applyBorder="1" applyAlignment="1">
      <alignment horizontal="center" vertical="center"/>
    </xf>
    <xf numFmtId="165" fontId="13" fillId="28" borderId="6" xfId="0" applyNumberFormat="1" applyFont="1" applyFill="1" applyBorder="1" applyAlignment="1">
      <alignment horizontal="center" vertical="center"/>
    </xf>
    <xf numFmtId="165" fontId="13" fillId="28" borderId="16" xfId="0" applyNumberFormat="1" applyFont="1" applyFill="1" applyBorder="1" applyAlignment="1">
      <alignment horizontal="center" vertical="center"/>
    </xf>
    <xf numFmtId="49" fontId="15" fillId="0" borderId="7" xfId="0" applyNumberFormat="1" applyFont="1" applyFill="1" applyBorder="1" applyAlignment="1">
      <alignment horizontal="center" vertical="center"/>
    </xf>
    <xf numFmtId="165" fontId="15" fillId="0" borderId="46" xfId="0" applyNumberFormat="1" applyFont="1" applyFill="1" applyBorder="1" applyAlignment="1">
      <alignment horizontal="center" vertical="center"/>
    </xf>
    <xf numFmtId="49" fontId="13" fillId="28" borderId="47" xfId="0" applyNumberFormat="1" applyFont="1" applyFill="1" applyBorder="1" applyAlignment="1">
      <alignment horizontal="center" vertical="center"/>
    </xf>
    <xf numFmtId="165" fontId="13" fillId="28" borderId="28" xfId="0" applyNumberFormat="1" applyFont="1" applyFill="1" applyBorder="1" applyAlignment="1">
      <alignment horizontal="center" vertical="center"/>
    </xf>
    <xf numFmtId="49" fontId="13" fillId="28" borderId="15" xfId="0" applyNumberFormat="1" applyFont="1" applyFill="1" applyBorder="1" applyAlignment="1">
      <alignment horizontal="center" vertical="center"/>
    </xf>
    <xf numFmtId="49" fontId="15" fillId="0" borderId="51" xfId="0" applyNumberFormat="1" applyFont="1" applyFill="1" applyBorder="1" applyAlignment="1">
      <alignment horizontal="center" vertical="center"/>
    </xf>
    <xf numFmtId="165" fontId="15" fillId="0" borderId="6" xfId="0" applyNumberFormat="1" applyFont="1" applyFill="1" applyBorder="1" applyAlignment="1">
      <alignment horizontal="center" vertical="center"/>
    </xf>
    <xf numFmtId="165" fontId="13" fillId="28" borderId="47" xfId="0" applyNumberFormat="1" applyFont="1" applyFill="1" applyBorder="1" applyAlignment="1">
      <alignment horizontal="center" vertical="center"/>
    </xf>
    <xf numFmtId="165" fontId="13" fillId="28" borderId="55" xfId="0" applyNumberFormat="1" applyFont="1" applyFill="1" applyBorder="1" applyAlignment="1">
      <alignment horizontal="center" vertical="center"/>
    </xf>
    <xf numFmtId="165" fontId="13" fillId="28" borderId="15" xfId="0" applyNumberFormat="1" applyFont="1" applyFill="1" applyBorder="1" applyAlignment="1">
      <alignment horizontal="center" vertical="center"/>
    </xf>
    <xf numFmtId="165" fontId="13" fillId="28" borderId="52" xfId="0" applyNumberFormat="1" applyFont="1" applyFill="1" applyBorder="1" applyAlignment="1">
      <alignment horizontal="center" vertical="center"/>
    </xf>
    <xf numFmtId="165" fontId="15" fillId="0" borderId="56" xfId="0" applyNumberFormat="1" applyFont="1" applyFill="1" applyBorder="1" applyAlignment="1">
      <alignment horizontal="center" vertical="center"/>
    </xf>
    <xf numFmtId="49" fontId="15" fillId="0" borderId="29" xfId="0" applyNumberFormat="1" applyFont="1" applyFill="1" applyBorder="1" applyAlignment="1">
      <alignment horizontal="center" vertical="center"/>
    </xf>
    <xf numFmtId="49" fontId="15" fillId="0" borderId="46" xfId="0" applyNumberFormat="1" applyFont="1" applyFill="1" applyBorder="1" applyAlignment="1">
      <alignment horizontal="center" vertical="center"/>
    </xf>
    <xf numFmtId="165" fontId="13" fillId="29" borderId="55" xfId="0" applyNumberFormat="1" applyFont="1" applyFill="1" applyBorder="1" applyAlignment="1">
      <alignment horizontal="center" vertical="center"/>
    </xf>
    <xf numFmtId="165" fontId="13" fillId="24" borderId="35" xfId="0" applyNumberFormat="1" applyFont="1" applyFill="1" applyBorder="1" applyAlignment="1">
      <alignment horizontal="center" vertical="center"/>
    </xf>
    <xf numFmtId="166" fontId="21" fillId="0" borderId="0" xfId="31" applyNumberFormat="1" applyFont="1" applyFill="1" applyAlignment="1">
      <alignment vertical="top"/>
    </xf>
    <xf numFmtId="165" fontId="10" fillId="0" borderId="0" xfId="0" applyNumberFormat="1" applyFont="1" applyFill="1" applyAlignment="1">
      <alignment vertical="top"/>
    </xf>
    <xf numFmtId="165" fontId="15" fillId="27" borderId="54" xfId="0" applyNumberFormat="1" applyFont="1" applyFill="1" applyBorder="1" applyAlignment="1">
      <alignment horizontal="center" vertical="center"/>
    </xf>
    <xf numFmtId="165" fontId="15" fillId="27" borderId="34" xfId="0" applyNumberFormat="1" applyFont="1" applyFill="1" applyBorder="1" applyAlignment="1">
      <alignment horizontal="center" vertical="center"/>
    </xf>
    <xf numFmtId="165" fontId="15" fillId="27" borderId="44" xfId="0" applyNumberFormat="1" applyFont="1" applyFill="1" applyBorder="1" applyAlignment="1">
      <alignment horizontal="center" vertical="center"/>
    </xf>
    <xf numFmtId="165" fontId="15" fillId="27" borderId="12" xfId="0" applyNumberFormat="1" applyFont="1" applyFill="1" applyBorder="1" applyAlignment="1">
      <alignment horizontal="center" vertical="center"/>
    </xf>
    <xf numFmtId="165" fontId="15" fillId="27" borderId="53" xfId="0" applyNumberFormat="1" applyFont="1" applyFill="1" applyBorder="1" applyAlignment="1">
      <alignment horizontal="center" vertical="center"/>
    </xf>
    <xf numFmtId="165" fontId="15" fillId="27" borderId="51" xfId="0" applyNumberFormat="1" applyFont="1" applyFill="1" applyBorder="1" applyAlignment="1">
      <alignment horizontal="center" vertical="center"/>
    </xf>
    <xf numFmtId="165" fontId="15" fillId="27" borderId="18" xfId="0" applyNumberFormat="1" applyFont="1" applyFill="1" applyBorder="1" applyAlignment="1">
      <alignment horizontal="center" vertical="center"/>
    </xf>
    <xf numFmtId="165" fontId="15" fillId="27" borderId="25" xfId="0" applyNumberFormat="1" applyFont="1" applyFill="1" applyBorder="1" applyAlignment="1">
      <alignment horizontal="center" vertical="center"/>
    </xf>
    <xf numFmtId="165" fontId="15" fillId="27" borderId="56" xfId="0" applyNumberFormat="1" applyFont="1" applyFill="1" applyBorder="1" applyAlignment="1">
      <alignment horizontal="center" vertical="center"/>
    </xf>
    <xf numFmtId="0" fontId="17" fillId="0" borderId="0" xfId="31" applyFont="1" applyAlignment="1">
      <alignment horizontal="center" wrapText="1"/>
    </xf>
    <xf numFmtId="0" fontId="17" fillId="0" borderId="0" xfId="0" applyFont="1" applyBorder="1" applyAlignment="1">
      <alignment horizontal="left" vertical="top" wrapText="1"/>
    </xf>
    <xf numFmtId="0" fontId="11" fillId="0" borderId="0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top"/>
    </xf>
    <xf numFmtId="0" fontId="12" fillId="0" borderId="0" xfId="35" applyFont="1" applyAlignment="1">
      <alignment horizontal="left" vertical="top" wrapText="1"/>
    </xf>
    <xf numFmtId="165" fontId="13" fillId="29" borderId="40" xfId="0" applyNumberFormat="1" applyFont="1" applyFill="1" applyBorder="1" applyAlignment="1">
      <alignment horizontal="center" vertical="center"/>
    </xf>
    <xf numFmtId="165" fontId="13" fillId="29" borderId="37" xfId="0" applyNumberFormat="1" applyFont="1" applyFill="1" applyBorder="1" applyAlignment="1">
      <alignment horizontal="center" vertical="center"/>
    </xf>
    <xf numFmtId="165" fontId="13" fillId="29" borderId="38" xfId="0" applyNumberFormat="1" applyFont="1" applyFill="1" applyBorder="1" applyAlignment="1">
      <alignment horizontal="center" vertical="center"/>
    </xf>
    <xf numFmtId="165" fontId="13" fillId="28" borderId="39" xfId="0" applyNumberFormat="1" applyFont="1" applyFill="1" applyBorder="1" applyAlignment="1">
      <alignment horizontal="center" vertical="center"/>
    </xf>
    <xf numFmtId="165" fontId="13" fillId="28" borderId="46" xfId="0" applyNumberFormat="1" applyFont="1" applyFill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right" vertical="center"/>
    </xf>
    <xf numFmtId="165" fontId="13" fillId="4" borderId="25" xfId="0" applyNumberFormat="1" applyFont="1" applyFill="1" applyBorder="1" applyAlignment="1">
      <alignment horizontal="center" vertical="center"/>
    </xf>
    <xf numFmtId="165" fontId="13" fillId="4" borderId="36" xfId="0" applyNumberFormat="1" applyFont="1" applyFill="1" applyBorder="1" applyAlignment="1">
      <alignment horizontal="center" vertical="center"/>
    </xf>
    <xf numFmtId="49" fontId="13" fillId="28" borderId="39" xfId="0" applyNumberFormat="1" applyFont="1" applyFill="1" applyBorder="1" applyAlignment="1">
      <alignment horizontal="center" vertical="center"/>
    </xf>
    <xf numFmtId="165" fontId="13" fillId="33" borderId="42" xfId="0" applyNumberFormat="1" applyFont="1" applyFill="1" applyBorder="1" applyAlignment="1">
      <alignment horizontal="center" vertical="center"/>
    </xf>
    <xf numFmtId="49" fontId="15" fillId="0" borderId="67" xfId="0" applyNumberFormat="1" applyFont="1" applyFill="1" applyBorder="1" applyAlignment="1">
      <alignment horizontal="center" vertical="center"/>
    </xf>
    <xf numFmtId="165" fontId="15" fillId="0" borderId="59" xfId="0" applyNumberFormat="1" applyFont="1" applyFill="1" applyBorder="1" applyAlignment="1">
      <alignment horizontal="center" vertical="center"/>
    </xf>
    <xf numFmtId="165" fontId="13" fillId="33" borderId="71" xfId="0" applyNumberFormat="1" applyFont="1" applyFill="1" applyBorder="1" applyAlignment="1">
      <alignment horizontal="center" vertical="center"/>
    </xf>
    <xf numFmtId="165" fontId="15" fillId="0" borderId="72" xfId="0" applyNumberFormat="1" applyFont="1" applyFill="1" applyBorder="1" applyAlignment="1">
      <alignment horizontal="center" vertical="center"/>
    </xf>
    <xf numFmtId="165" fontId="15" fillId="0" borderId="67" xfId="0" applyNumberFormat="1" applyFont="1" applyFill="1" applyBorder="1" applyAlignment="1">
      <alignment horizontal="center" vertical="center"/>
    </xf>
    <xf numFmtId="165" fontId="13" fillId="4" borderId="24" xfId="0" applyNumberFormat="1" applyFont="1" applyFill="1" applyBorder="1" applyAlignment="1">
      <alignment horizontal="center" vertical="center"/>
    </xf>
    <xf numFmtId="165" fontId="15" fillId="0" borderId="29" xfId="0" applyNumberFormat="1" applyFont="1" applyFill="1" applyBorder="1" applyAlignment="1">
      <alignment horizontal="center" vertical="center"/>
    </xf>
    <xf numFmtId="165" fontId="15" fillId="0" borderId="73" xfId="0" applyNumberFormat="1" applyFont="1" applyFill="1" applyBorder="1" applyAlignment="1">
      <alignment horizontal="center" vertical="center"/>
    </xf>
    <xf numFmtId="165" fontId="15" fillId="33" borderId="41" xfId="0" applyNumberFormat="1" applyFont="1" applyFill="1" applyBorder="1" applyAlignment="1">
      <alignment horizontal="center" vertical="center"/>
    </xf>
    <xf numFmtId="165" fontId="15" fillId="33" borderId="42" xfId="0" applyNumberFormat="1" applyFont="1" applyFill="1" applyBorder="1" applyAlignment="1">
      <alignment horizontal="center" vertical="center"/>
    </xf>
    <xf numFmtId="165" fontId="15" fillId="33" borderId="71" xfId="0" applyNumberFormat="1" applyFont="1" applyFill="1" applyBorder="1" applyAlignment="1">
      <alignment horizontal="center" vertical="center"/>
    </xf>
    <xf numFmtId="165" fontId="15" fillId="27" borderId="47" xfId="0" applyNumberFormat="1" applyFont="1" applyFill="1" applyBorder="1" applyAlignment="1">
      <alignment horizontal="center" vertical="center"/>
    </xf>
    <xf numFmtId="165" fontId="15" fillId="27" borderId="27" xfId="0" applyNumberFormat="1" applyFont="1" applyFill="1" applyBorder="1" applyAlignment="1">
      <alignment horizontal="center" vertical="center"/>
    </xf>
    <xf numFmtId="0" fontId="15" fillId="27" borderId="12" xfId="0" applyFont="1" applyFill="1" applyBorder="1" applyAlignment="1">
      <alignment horizontal="left" vertical="center" wrapText="1"/>
    </xf>
    <xf numFmtId="49" fontId="15" fillId="27" borderId="41" xfId="0" applyNumberFormat="1" applyFont="1" applyFill="1" applyBorder="1" applyAlignment="1">
      <alignment horizontal="center" vertical="center"/>
    </xf>
    <xf numFmtId="165" fontId="15" fillId="27" borderId="40" xfId="0" applyNumberFormat="1" applyFont="1" applyFill="1" applyBorder="1" applyAlignment="1">
      <alignment horizontal="center" vertical="center"/>
    </xf>
    <xf numFmtId="49" fontId="15" fillId="0" borderId="17" xfId="0" applyNumberFormat="1" applyFont="1" applyFill="1" applyBorder="1" applyAlignment="1">
      <alignment horizontal="center" vertical="center"/>
    </xf>
    <xf numFmtId="49" fontId="13" fillId="8" borderId="11" xfId="0" applyNumberFormat="1" applyFont="1" applyFill="1" applyBorder="1" applyAlignment="1">
      <alignment horizontal="center" vertical="center"/>
    </xf>
    <xf numFmtId="165" fontId="15" fillId="0" borderId="8" xfId="0" applyNumberFormat="1" applyFont="1" applyFill="1" applyBorder="1" applyAlignment="1">
      <alignment horizontal="center" vertical="center"/>
    </xf>
    <xf numFmtId="165" fontId="13" fillId="4" borderId="31" xfId="0" applyNumberFormat="1" applyFont="1" applyFill="1" applyBorder="1" applyAlignment="1">
      <alignment horizontal="center" vertical="center"/>
    </xf>
    <xf numFmtId="165" fontId="13" fillId="4" borderId="32" xfId="0" applyNumberFormat="1" applyFont="1" applyFill="1" applyBorder="1" applyAlignment="1">
      <alignment horizontal="center" vertical="center"/>
    </xf>
    <xf numFmtId="165" fontId="13" fillId="4" borderId="30" xfId="0" applyNumberFormat="1" applyFont="1" applyFill="1" applyBorder="1" applyAlignment="1">
      <alignment horizontal="center" vertical="center"/>
    </xf>
    <xf numFmtId="49" fontId="13" fillId="8" borderId="8" xfId="0" applyNumberFormat="1" applyFont="1" applyFill="1" applyBorder="1" applyAlignment="1">
      <alignment horizontal="center" vertical="center"/>
    </xf>
    <xf numFmtId="49" fontId="13" fillId="4" borderId="11" xfId="0" applyNumberFormat="1" applyFont="1" applyFill="1" applyBorder="1" applyAlignment="1">
      <alignment horizontal="center" vertical="center"/>
    </xf>
    <xf numFmtId="165" fontId="15" fillId="33" borderId="19" xfId="0" applyNumberFormat="1" applyFont="1" applyFill="1" applyBorder="1" applyAlignment="1">
      <alignment horizontal="center" vertical="center"/>
    </xf>
    <xf numFmtId="49" fontId="15" fillId="0" borderId="17" xfId="0" applyNumberFormat="1" applyFont="1" applyBorder="1" applyAlignment="1">
      <alignment horizontal="center" vertical="center"/>
    </xf>
    <xf numFmtId="165" fontId="13" fillId="4" borderId="34" xfId="0" applyNumberFormat="1" applyFont="1" applyFill="1" applyBorder="1" applyAlignment="1">
      <alignment horizontal="center" vertical="center"/>
    </xf>
    <xf numFmtId="0" fontId="15" fillId="27" borderId="10" xfId="0" applyFont="1" applyFill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165" fontId="15" fillId="0" borderId="17" xfId="0" applyNumberFormat="1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165" fontId="15" fillId="0" borderId="17" xfId="0" applyNumberFormat="1" applyFont="1" applyFill="1" applyBorder="1" applyAlignment="1">
      <alignment horizontal="center" vertical="center"/>
    </xf>
    <xf numFmtId="165" fontId="15" fillId="0" borderId="39" xfId="0" applyNumberFormat="1" applyFont="1" applyFill="1" applyBorder="1" applyAlignment="1">
      <alignment horizontal="center" vertical="center"/>
    </xf>
    <xf numFmtId="165" fontId="15" fillId="27" borderId="38" xfId="0" applyNumberFormat="1" applyFont="1" applyFill="1" applyBorder="1" applyAlignment="1">
      <alignment horizontal="center" vertical="center"/>
    </xf>
    <xf numFmtId="165" fontId="15" fillId="27" borderId="10" xfId="0" applyNumberFormat="1" applyFont="1" applyFill="1" applyBorder="1" applyAlignment="1">
      <alignment horizontal="center" vertical="center"/>
    </xf>
    <xf numFmtId="165" fontId="15" fillId="27" borderId="37" xfId="0" applyNumberFormat="1" applyFont="1" applyFill="1" applyBorder="1" applyAlignment="1">
      <alignment horizontal="center" vertical="center"/>
    </xf>
    <xf numFmtId="165" fontId="15" fillId="27" borderId="10" xfId="0" applyNumberFormat="1" applyFont="1" applyFill="1" applyBorder="1" applyAlignment="1">
      <alignment horizontal="left" vertical="center" wrapText="1"/>
    </xf>
    <xf numFmtId="0" fontId="13" fillId="28" borderId="49" xfId="0" applyFont="1" applyFill="1" applyBorder="1" applyAlignment="1">
      <alignment horizontal="left" vertical="center" wrapText="1"/>
    </xf>
    <xf numFmtId="0" fontId="15" fillId="0" borderId="27" xfId="0" applyFont="1" applyBorder="1" applyAlignment="1">
      <alignment horizontal="center" vertical="center"/>
    </xf>
    <xf numFmtId="0" fontId="15" fillId="0" borderId="17" xfId="0" applyFont="1" applyBorder="1" applyAlignment="1">
      <alignment horizontal="left" vertical="center" wrapText="1"/>
    </xf>
    <xf numFmtId="0" fontId="15" fillId="0" borderId="28" xfId="0" applyFont="1" applyBorder="1" applyAlignment="1">
      <alignment horizontal="center" vertical="center"/>
    </xf>
    <xf numFmtId="0" fontId="19" fillId="0" borderId="0" xfId="0" applyFont="1" applyBorder="1" applyAlignment="1">
      <alignment horizontal="left" vertical="top" wrapText="1"/>
    </xf>
    <xf numFmtId="0" fontId="19" fillId="0" borderId="0" xfId="0" applyFont="1" applyBorder="1" applyAlignment="1">
      <alignment horizontal="left" vertical="top"/>
    </xf>
    <xf numFmtId="167" fontId="14" fillId="30" borderId="12" xfId="0" applyNumberFormat="1" applyFont="1" applyFill="1" applyBorder="1" applyAlignment="1">
      <alignment horizontal="center" vertical="center" wrapText="1"/>
    </xf>
    <xf numFmtId="167" fontId="14" fillId="30" borderId="45" xfId="0" applyNumberFormat="1" applyFont="1" applyFill="1" applyBorder="1" applyAlignment="1">
      <alignment horizontal="center" vertical="center" wrapText="1"/>
    </xf>
    <xf numFmtId="167" fontId="14" fillId="31" borderId="12" xfId="0" applyNumberFormat="1" applyFont="1" applyFill="1" applyBorder="1" applyAlignment="1">
      <alignment horizontal="center" vertical="center" wrapText="1"/>
    </xf>
    <xf numFmtId="167" fontId="14" fillId="31" borderId="45" xfId="0" applyNumberFormat="1" applyFont="1" applyFill="1" applyBorder="1" applyAlignment="1">
      <alignment horizontal="center" vertical="center" wrapText="1"/>
    </xf>
    <xf numFmtId="167" fontId="12" fillId="0" borderId="12" xfId="0" applyNumberFormat="1" applyFont="1" applyBorder="1" applyAlignment="1">
      <alignment horizontal="center" vertical="center" wrapText="1"/>
    </xf>
    <xf numFmtId="167" fontId="12" fillId="0" borderId="45" xfId="0" applyNumberFormat="1" applyFont="1" applyBorder="1" applyAlignment="1">
      <alignment horizontal="center" vertical="center" wrapText="1"/>
    </xf>
    <xf numFmtId="0" fontId="17" fillId="0" borderId="0" xfId="31" applyFont="1" applyAlignment="1">
      <alignment horizontal="center" wrapText="1"/>
    </xf>
    <xf numFmtId="165" fontId="13" fillId="4" borderId="7" xfId="0" applyNumberFormat="1" applyFont="1" applyFill="1" applyBorder="1" applyAlignment="1">
      <alignment horizontal="center" vertical="center"/>
    </xf>
    <xf numFmtId="165" fontId="13" fillId="4" borderId="57" xfId="0" applyNumberFormat="1" applyFont="1" applyFill="1" applyBorder="1" applyAlignment="1">
      <alignment horizontal="center" vertical="center"/>
    </xf>
    <xf numFmtId="165" fontId="13" fillId="4" borderId="58" xfId="0" applyNumberFormat="1" applyFont="1" applyFill="1" applyBorder="1" applyAlignment="1">
      <alignment horizontal="center" vertical="center"/>
    </xf>
    <xf numFmtId="166" fontId="14" fillId="27" borderId="42" xfId="0" applyNumberFormat="1" applyFont="1" applyFill="1" applyBorder="1" applyAlignment="1">
      <alignment horizontal="center" vertical="center" wrapText="1"/>
    </xf>
    <xf numFmtId="166" fontId="14" fillId="27" borderId="12" xfId="0" applyNumberFormat="1" applyFont="1" applyFill="1" applyBorder="1" applyAlignment="1">
      <alignment horizontal="center" vertical="center" wrapText="1"/>
    </xf>
    <xf numFmtId="165" fontId="15" fillId="27" borderId="19" xfId="0" applyNumberFormat="1" applyFont="1" applyFill="1" applyBorder="1" applyAlignment="1">
      <alignment horizontal="center" vertical="center"/>
    </xf>
    <xf numFmtId="165" fontId="15" fillId="27" borderId="40" xfId="0" applyNumberFormat="1" applyFont="1" applyFill="1" applyBorder="1" applyAlignment="1">
      <alignment horizontal="center" vertical="center"/>
    </xf>
    <xf numFmtId="49" fontId="15" fillId="0" borderId="17" xfId="0" applyNumberFormat="1" applyFont="1" applyFill="1" applyBorder="1" applyAlignment="1">
      <alignment horizontal="center" vertical="center"/>
    </xf>
    <xf numFmtId="49" fontId="15" fillId="0" borderId="39" xfId="0" applyNumberFormat="1" applyFont="1" applyFill="1" applyBorder="1" applyAlignment="1">
      <alignment horizontal="center" vertical="center"/>
    </xf>
    <xf numFmtId="49" fontId="15" fillId="0" borderId="62" xfId="0" applyNumberFormat="1" applyFont="1" applyFill="1" applyBorder="1" applyAlignment="1">
      <alignment horizontal="center" vertical="center"/>
    </xf>
    <xf numFmtId="49" fontId="15" fillId="0" borderId="38" xfId="0" applyNumberFormat="1" applyFont="1" applyFill="1" applyBorder="1" applyAlignment="1">
      <alignment horizontal="center" vertical="center"/>
    </xf>
    <xf numFmtId="49" fontId="15" fillId="0" borderId="61" xfId="0" applyNumberFormat="1" applyFont="1" applyFill="1" applyBorder="1" applyAlignment="1">
      <alignment horizontal="center" vertical="center"/>
    </xf>
    <xf numFmtId="49" fontId="15" fillId="0" borderId="37" xfId="0" applyNumberFormat="1" applyFont="1" applyFill="1" applyBorder="1" applyAlignment="1">
      <alignment horizontal="center" vertical="center"/>
    </xf>
    <xf numFmtId="49" fontId="15" fillId="0" borderId="11" xfId="0" applyNumberFormat="1" applyFont="1" applyFill="1" applyBorder="1" applyAlignment="1">
      <alignment horizontal="center" vertical="center"/>
    </xf>
    <xf numFmtId="49" fontId="15" fillId="0" borderId="13" xfId="0" applyNumberFormat="1" applyFont="1" applyFill="1" applyBorder="1" applyAlignment="1">
      <alignment horizontal="center" vertical="center"/>
    </xf>
    <xf numFmtId="49" fontId="15" fillId="0" borderId="11" xfId="0" applyNumberFormat="1" applyFont="1" applyFill="1" applyBorder="1" applyAlignment="1">
      <alignment horizontal="left" vertical="center" wrapText="1"/>
    </xf>
    <xf numFmtId="49" fontId="15" fillId="0" borderId="13" xfId="0" applyNumberFormat="1" applyFont="1" applyFill="1" applyBorder="1" applyAlignment="1">
      <alignment horizontal="left" vertical="center" wrapText="1"/>
    </xf>
    <xf numFmtId="49" fontId="13" fillId="8" borderId="11" xfId="0" applyNumberFormat="1" applyFont="1" applyFill="1" applyBorder="1" applyAlignment="1">
      <alignment horizontal="center" vertical="center"/>
    </xf>
    <xf numFmtId="49" fontId="13" fillId="8" borderId="39" xfId="0" applyNumberFormat="1" applyFont="1" applyFill="1" applyBorder="1" applyAlignment="1">
      <alignment horizontal="center" vertical="center"/>
    </xf>
    <xf numFmtId="167" fontId="14" fillId="0" borderId="12" xfId="0" applyNumberFormat="1" applyFont="1" applyFill="1" applyBorder="1" applyAlignment="1">
      <alignment horizontal="center" vertical="center" wrapText="1"/>
    </xf>
    <xf numFmtId="167" fontId="14" fillId="30" borderId="59" xfId="0" applyNumberFormat="1" applyFont="1" applyFill="1" applyBorder="1" applyAlignment="1">
      <alignment horizontal="center" vertical="center" wrapText="1"/>
    </xf>
    <xf numFmtId="167" fontId="14" fillId="30" borderId="60" xfId="0" applyNumberFormat="1" applyFont="1" applyFill="1" applyBorder="1" applyAlignment="1">
      <alignment horizontal="center" vertical="center" wrapText="1"/>
    </xf>
    <xf numFmtId="167" fontId="12" fillId="0" borderId="12" xfId="0" applyNumberFormat="1" applyFont="1" applyFill="1" applyBorder="1" applyAlignment="1">
      <alignment horizontal="center" vertical="center" wrapText="1"/>
    </xf>
    <xf numFmtId="167" fontId="12" fillId="0" borderId="45" xfId="0" applyNumberFormat="1" applyFont="1" applyFill="1" applyBorder="1" applyAlignment="1">
      <alignment horizontal="center" vertical="center" wrapText="1"/>
    </xf>
    <xf numFmtId="167" fontId="14" fillId="0" borderId="45" xfId="0" applyNumberFormat="1" applyFont="1" applyFill="1" applyBorder="1" applyAlignment="1">
      <alignment horizontal="center" vertical="center" wrapText="1"/>
    </xf>
    <xf numFmtId="49" fontId="15" fillId="0" borderId="11" xfId="0" applyNumberFormat="1" applyFont="1" applyFill="1" applyBorder="1" applyAlignment="1">
      <alignment horizontal="center" vertical="center" wrapText="1"/>
    </xf>
    <xf numFmtId="49" fontId="15" fillId="0" borderId="8" xfId="0" applyNumberFormat="1" applyFont="1" applyFill="1" applyBorder="1" applyAlignment="1">
      <alignment horizontal="center" vertical="center" wrapText="1"/>
    </xf>
    <xf numFmtId="165" fontId="15" fillId="0" borderId="11" xfId="0" applyNumberFormat="1" applyFont="1" applyFill="1" applyBorder="1" applyAlignment="1">
      <alignment horizontal="center" vertical="center"/>
    </xf>
    <xf numFmtId="165" fontId="15" fillId="0" borderId="8" xfId="0" applyNumberFormat="1" applyFont="1" applyFill="1" applyBorder="1" applyAlignment="1">
      <alignment horizontal="center" vertical="center"/>
    </xf>
    <xf numFmtId="165" fontId="15" fillId="0" borderId="11" xfId="0" applyNumberFormat="1" applyFont="1" applyFill="1" applyBorder="1" applyAlignment="1">
      <alignment horizontal="left" vertical="center"/>
    </xf>
    <xf numFmtId="165" fontId="15" fillId="0" borderId="8" xfId="0" applyNumberFormat="1" applyFont="1" applyFill="1" applyBorder="1" applyAlignment="1">
      <alignment horizontal="left" vertical="center"/>
    </xf>
    <xf numFmtId="165" fontId="13" fillId="4" borderId="31" xfId="0" applyNumberFormat="1" applyFont="1" applyFill="1" applyBorder="1" applyAlignment="1">
      <alignment horizontal="center" vertical="center"/>
    </xf>
    <xf numFmtId="165" fontId="13" fillId="4" borderId="32" xfId="0" applyNumberFormat="1" applyFont="1" applyFill="1" applyBorder="1" applyAlignment="1">
      <alignment horizontal="center" vertical="center"/>
    </xf>
    <xf numFmtId="165" fontId="13" fillId="4" borderId="30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165" fontId="15" fillId="0" borderId="11" xfId="0" applyNumberFormat="1" applyFont="1" applyFill="1" applyBorder="1" applyAlignment="1">
      <alignment horizontal="left" vertical="center" wrapText="1"/>
    </xf>
    <xf numFmtId="165" fontId="15" fillId="0" borderId="8" xfId="0" applyNumberFormat="1" applyFont="1" applyFill="1" applyBorder="1" applyAlignment="1">
      <alignment horizontal="left" vertical="center" wrapText="1"/>
    </xf>
    <xf numFmtId="49" fontId="13" fillId="4" borderId="21" xfId="0" applyNumberFormat="1" applyFont="1" applyFill="1" applyBorder="1" applyAlignment="1">
      <alignment horizontal="right" vertical="center"/>
    </xf>
    <xf numFmtId="49" fontId="13" fillId="4" borderId="22" xfId="0" applyNumberFormat="1" applyFont="1" applyFill="1" applyBorder="1" applyAlignment="1">
      <alignment horizontal="right" vertical="center"/>
    </xf>
    <xf numFmtId="49" fontId="13" fillId="4" borderId="23" xfId="0" applyNumberFormat="1" applyFont="1" applyFill="1" applyBorder="1" applyAlignment="1">
      <alignment horizontal="right" vertical="center"/>
    </xf>
    <xf numFmtId="165" fontId="13" fillId="8" borderId="31" xfId="0" applyNumberFormat="1" applyFont="1" applyFill="1" applyBorder="1" applyAlignment="1">
      <alignment horizontal="center" vertical="center"/>
    </xf>
    <xf numFmtId="165" fontId="13" fillId="8" borderId="32" xfId="0" applyNumberFormat="1" applyFont="1" applyFill="1" applyBorder="1" applyAlignment="1">
      <alignment horizontal="center" vertical="center"/>
    </xf>
    <xf numFmtId="165" fontId="13" fillId="8" borderId="30" xfId="0" applyNumberFormat="1" applyFont="1" applyFill="1" applyBorder="1" applyAlignment="1">
      <alignment horizontal="center" vertical="center"/>
    </xf>
    <xf numFmtId="166" fontId="14" fillId="27" borderId="43" xfId="0" applyNumberFormat="1" applyFont="1" applyFill="1" applyBorder="1" applyAlignment="1">
      <alignment horizontal="center" vertical="center" wrapText="1"/>
    </xf>
    <xf numFmtId="166" fontId="14" fillId="27" borderId="45" xfId="0" applyNumberFormat="1" applyFont="1" applyFill="1" applyBorder="1" applyAlignment="1">
      <alignment horizontal="center" vertical="center" wrapText="1"/>
    </xf>
    <xf numFmtId="167" fontId="12" fillId="0" borderId="44" xfId="31" applyNumberFormat="1" applyFont="1" applyBorder="1" applyAlignment="1">
      <alignment horizontal="left" vertical="center" wrapText="1"/>
    </xf>
    <xf numFmtId="167" fontId="12" fillId="0" borderId="12" xfId="31" applyNumberFormat="1" applyFont="1" applyBorder="1" applyAlignment="1">
      <alignment horizontal="left" vertical="center" wrapText="1"/>
    </xf>
    <xf numFmtId="49" fontId="13" fillId="8" borderId="8" xfId="0" applyNumberFormat="1" applyFont="1" applyFill="1" applyBorder="1" applyAlignment="1">
      <alignment horizontal="center" vertical="center"/>
    </xf>
    <xf numFmtId="49" fontId="13" fillId="4" borderId="11" xfId="0" applyNumberFormat="1" applyFont="1" applyFill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center" vertical="center"/>
    </xf>
    <xf numFmtId="49" fontId="15" fillId="0" borderId="25" xfId="0" applyNumberFormat="1" applyFont="1" applyFill="1" applyBorder="1" applyAlignment="1">
      <alignment horizontal="center" vertical="center"/>
    </xf>
    <xf numFmtId="165" fontId="13" fillId="8" borderId="35" xfId="0" applyNumberFormat="1" applyFont="1" applyFill="1" applyBorder="1" applyAlignment="1">
      <alignment horizontal="right" vertical="center"/>
    </xf>
    <xf numFmtId="165" fontId="13" fillId="8" borderId="22" xfId="0" applyNumberFormat="1" applyFont="1" applyFill="1" applyBorder="1" applyAlignment="1">
      <alignment horizontal="right" vertical="center"/>
    </xf>
    <xf numFmtId="165" fontId="13" fillId="8" borderId="64" xfId="0" applyNumberFormat="1" applyFont="1" applyFill="1" applyBorder="1" applyAlignment="1">
      <alignment horizontal="right" vertical="center"/>
    </xf>
    <xf numFmtId="0" fontId="17" fillId="0" borderId="0" xfId="31" applyFont="1" applyAlignment="1">
      <alignment horizontal="left" wrapText="1"/>
    </xf>
    <xf numFmtId="167" fontId="14" fillId="31" borderId="44" xfId="31" applyNumberFormat="1" applyFont="1" applyFill="1" applyBorder="1" applyAlignment="1">
      <alignment horizontal="left" vertical="center" wrapText="1"/>
    </xf>
    <xf numFmtId="167" fontId="14" fillId="31" borderId="12" xfId="31" applyNumberFormat="1" applyFont="1" applyFill="1" applyBorder="1" applyAlignment="1">
      <alignment horizontal="left" vertical="center" wrapText="1"/>
    </xf>
    <xf numFmtId="167" fontId="14" fillId="0" borderId="44" xfId="31" applyNumberFormat="1" applyFont="1" applyBorder="1" applyAlignment="1">
      <alignment horizontal="left" vertical="center" wrapText="1"/>
    </xf>
    <xf numFmtId="167" fontId="14" fillId="0" borderId="12" xfId="31" applyNumberFormat="1" applyFont="1" applyBorder="1" applyAlignment="1">
      <alignment horizontal="left" vertical="center" wrapText="1"/>
    </xf>
    <xf numFmtId="167" fontId="14" fillId="30" borderId="44" xfId="31" applyNumberFormat="1" applyFont="1" applyFill="1" applyBorder="1" applyAlignment="1">
      <alignment horizontal="left" vertical="center" wrapText="1"/>
    </xf>
    <xf numFmtId="167" fontId="14" fillId="30" borderId="12" xfId="31" applyNumberFormat="1" applyFont="1" applyFill="1" applyBorder="1" applyAlignment="1">
      <alignment horizontal="left" vertical="center" wrapText="1"/>
    </xf>
    <xf numFmtId="167" fontId="14" fillId="32" borderId="41" xfId="31" applyNumberFormat="1" applyFont="1" applyFill="1" applyBorder="1" applyAlignment="1">
      <alignment horizontal="center" vertical="center" wrapText="1"/>
    </xf>
    <xf numFmtId="167" fontId="14" fillId="32" borderId="42" xfId="31" applyNumberFormat="1" applyFont="1" applyFill="1" applyBorder="1" applyAlignment="1">
      <alignment horizontal="center" vertical="center" wrapText="1"/>
    </xf>
    <xf numFmtId="167" fontId="14" fillId="32" borderId="44" xfId="31" applyNumberFormat="1" applyFont="1" applyFill="1" applyBorder="1" applyAlignment="1">
      <alignment horizontal="center" vertical="center" wrapText="1"/>
    </xf>
    <xf numFmtId="167" fontId="14" fillId="32" borderId="12" xfId="31" applyNumberFormat="1" applyFont="1" applyFill="1" applyBorder="1" applyAlignment="1">
      <alignment horizontal="center" vertical="center" wrapText="1"/>
    </xf>
    <xf numFmtId="49" fontId="13" fillId="0" borderId="63" xfId="0" applyNumberFormat="1" applyFont="1" applyBorder="1" applyAlignment="1">
      <alignment horizontal="center" vertical="center"/>
    </xf>
    <xf numFmtId="49" fontId="13" fillId="0" borderId="40" xfId="0" applyNumberFormat="1" applyFont="1" applyBorder="1" applyAlignment="1">
      <alignment horizontal="center" vertical="center"/>
    </xf>
    <xf numFmtId="49" fontId="13" fillId="0" borderId="48" xfId="0" applyNumberFormat="1" applyFont="1" applyBorder="1" applyAlignment="1">
      <alignment horizontal="center" vertical="center"/>
    </xf>
    <xf numFmtId="49" fontId="13" fillId="4" borderId="39" xfId="0" applyNumberFormat="1" applyFont="1" applyFill="1" applyBorder="1" applyAlignment="1">
      <alignment horizontal="center" vertical="center"/>
    </xf>
    <xf numFmtId="165" fontId="15" fillId="0" borderId="62" xfId="0" applyNumberFormat="1" applyFont="1" applyFill="1" applyBorder="1" applyAlignment="1">
      <alignment horizontal="center" vertical="center"/>
    </xf>
    <xf numFmtId="165" fontId="15" fillId="0" borderId="38" xfId="0" applyNumberFormat="1" applyFont="1" applyFill="1" applyBorder="1" applyAlignment="1">
      <alignment horizontal="center" vertical="center"/>
    </xf>
    <xf numFmtId="165" fontId="15" fillId="0" borderId="26" xfId="0" applyNumberFormat="1" applyFont="1" applyFill="1" applyBorder="1" applyAlignment="1">
      <alignment horizontal="center" vertical="center"/>
    </xf>
    <xf numFmtId="165" fontId="15" fillId="33" borderId="10" xfId="0" applyNumberFormat="1" applyFont="1" applyFill="1" applyBorder="1" applyAlignment="1">
      <alignment horizontal="center" vertical="center"/>
    </xf>
    <xf numFmtId="165" fontId="15" fillId="33" borderId="37" xfId="0" applyNumberFormat="1" applyFont="1" applyFill="1" applyBorder="1" applyAlignment="1">
      <alignment horizontal="center" vertical="center"/>
    </xf>
    <xf numFmtId="165" fontId="15" fillId="33" borderId="49" xfId="0" applyNumberFormat="1" applyFont="1" applyFill="1" applyBorder="1" applyAlignment="1">
      <alignment horizontal="center" vertical="center"/>
    </xf>
    <xf numFmtId="165" fontId="15" fillId="33" borderId="19" xfId="0" applyNumberFormat="1" applyFont="1" applyFill="1" applyBorder="1" applyAlignment="1">
      <alignment horizontal="center" vertical="center"/>
    </xf>
    <xf numFmtId="165" fontId="15" fillId="33" borderId="40" xfId="0" applyNumberFormat="1" applyFont="1" applyFill="1" applyBorder="1" applyAlignment="1">
      <alignment horizontal="center" vertical="center"/>
    </xf>
    <xf numFmtId="165" fontId="15" fillId="33" borderId="48" xfId="0" applyNumberFormat="1" applyFont="1" applyFill="1" applyBorder="1" applyAlignment="1">
      <alignment horizontal="center" vertical="center"/>
    </xf>
    <xf numFmtId="49" fontId="15" fillId="0" borderId="17" xfId="0" applyNumberFormat="1" applyFont="1" applyBorder="1" applyAlignment="1">
      <alignment horizontal="center" vertical="center"/>
    </xf>
    <xf numFmtId="49" fontId="15" fillId="0" borderId="39" xfId="0" applyNumberFormat="1" applyFont="1" applyBorder="1" applyAlignment="1">
      <alignment horizontal="center" vertical="center"/>
    </xf>
    <xf numFmtId="49" fontId="15" fillId="0" borderId="13" xfId="0" applyNumberFormat="1" applyFont="1" applyBorder="1" applyAlignment="1">
      <alignment horizontal="center" vertical="center"/>
    </xf>
    <xf numFmtId="49" fontId="15" fillId="0" borderId="49" xfId="0" applyNumberFormat="1" applyFont="1" applyFill="1" applyBorder="1" applyAlignment="1">
      <alignment horizontal="center" vertical="center"/>
    </xf>
    <xf numFmtId="49" fontId="13" fillId="8" borderId="13" xfId="0" applyNumberFormat="1" applyFont="1" applyFill="1" applyBorder="1" applyAlignment="1">
      <alignment horizontal="center" vertical="center"/>
    </xf>
    <xf numFmtId="49" fontId="13" fillId="4" borderId="13" xfId="0" applyNumberFormat="1" applyFont="1" applyFill="1" applyBorder="1" applyAlignment="1">
      <alignment horizontal="center" vertical="center"/>
    </xf>
    <xf numFmtId="49" fontId="13" fillId="27" borderId="63" xfId="0" applyNumberFormat="1" applyFont="1" applyFill="1" applyBorder="1" applyAlignment="1">
      <alignment horizontal="center" vertical="center"/>
    </xf>
    <xf numFmtId="49" fontId="13" fillId="27" borderId="48" xfId="0" applyNumberFormat="1" applyFont="1" applyFill="1" applyBorder="1" applyAlignment="1">
      <alignment horizontal="center" vertical="center"/>
    </xf>
    <xf numFmtId="49" fontId="13" fillId="27" borderId="19" xfId="0" applyNumberFormat="1" applyFont="1" applyFill="1" applyBorder="1" applyAlignment="1">
      <alignment horizontal="center" vertical="center"/>
    </xf>
    <xf numFmtId="49" fontId="13" fillId="27" borderId="24" xfId="0" applyNumberFormat="1" applyFont="1" applyFill="1" applyBorder="1" applyAlignment="1">
      <alignment horizontal="center" vertical="center"/>
    </xf>
    <xf numFmtId="49" fontId="13" fillId="4" borderId="17" xfId="0" applyNumberFormat="1" applyFont="1" applyFill="1" applyBorder="1" applyAlignment="1">
      <alignment horizontal="center" vertical="center"/>
    </xf>
    <xf numFmtId="49" fontId="13" fillId="8" borderId="17" xfId="0" applyNumberFormat="1" applyFont="1" applyFill="1" applyBorder="1" applyAlignment="1">
      <alignment horizontal="center" vertical="center"/>
    </xf>
    <xf numFmtId="49" fontId="13" fillId="4" borderId="32" xfId="0" applyNumberFormat="1" applyFont="1" applyFill="1" applyBorder="1" applyAlignment="1">
      <alignment horizontal="left" vertical="center"/>
    </xf>
    <xf numFmtId="49" fontId="13" fillId="4" borderId="57" xfId="0" applyNumberFormat="1" applyFont="1" applyFill="1" applyBorder="1" applyAlignment="1">
      <alignment horizontal="left" vertical="center"/>
    </xf>
    <xf numFmtId="49" fontId="13" fillId="4" borderId="30" xfId="0" applyNumberFormat="1" applyFont="1" applyFill="1" applyBorder="1" applyAlignment="1">
      <alignment horizontal="left" vertical="center"/>
    </xf>
    <xf numFmtId="165" fontId="13" fillId="4" borderId="34" xfId="0" applyNumberFormat="1" applyFont="1" applyFill="1" applyBorder="1" applyAlignment="1">
      <alignment horizontal="center" vertical="center"/>
    </xf>
    <xf numFmtId="165" fontId="13" fillId="4" borderId="69" xfId="0" applyNumberFormat="1" applyFont="1" applyFill="1" applyBorder="1" applyAlignment="1">
      <alignment horizontal="center" vertical="center"/>
    </xf>
    <xf numFmtId="165" fontId="13" fillId="4" borderId="56" xfId="0" applyNumberFormat="1" applyFont="1" applyFill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165" fontId="15" fillId="33" borderId="20" xfId="0" applyNumberFormat="1" applyFont="1" applyFill="1" applyBorder="1" applyAlignment="1">
      <alignment horizontal="center" vertical="center"/>
    </xf>
    <xf numFmtId="165" fontId="15" fillId="33" borderId="38" xfId="0" applyNumberFormat="1" applyFont="1" applyFill="1" applyBorder="1" applyAlignment="1">
      <alignment horizontal="center" vertical="center"/>
    </xf>
    <xf numFmtId="165" fontId="15" fillId="33" borderId="50" xfId="0" applyNumberFormat="1" applyFont="1" applyFill="1" applyBorder="1" applyAlignment="1">
      <alignment horizontal="center" vertical="center"/>
    </xf>
    <xf numFmtId="0" fontId="15" fillId="27" borderId="10" xfId="0" applyFont="1" applyFill="1" applyBorder="1" applyAlignment="1">
      <alignment horizontal="left" vertical="center" wrapText="1"/>
    </xf>
    <xf numFmtId="0" fontId="15" fillId="27" borderId="37" xfId="0" applyFont="1" applyFill="1" applyBorder="1" applyAlignment="1">
      <alignment horizontal="left" vertical="center" wrapText="1"/>
    </xf>
    <xf numFmtId="49" fontId="15" fillId="0" borderId="62" xfId="0" applyNumberFormat="1" applyFont="1" applyBorder="1" applyAlignment="1">
      <alignment horizontal="center" vertical="center"/>
    </xf>
    <xf numFmtId="49" fontId="15" fillId="0" borderId="38" xfId="0" applyNumberFormat="1" applyFont="1" applyBorder="1" applyAlignment="1">
      <alignment horizontal="center" vertical="center"/>
    </xf>
    <xf numFmtId="49" fontId="15" fillId="0" borderId="50" xfId="0" applyNumberFormat="1" applyFont="1" applyBorder="1" applyAlignment="1">
      <alignment horizontal="center" vertical="center"/>
    </xf>
    <xf numFmtId="49" fontId="15" fillId="0" borderId="61" xfId="0" applyNumberFormat="1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49" fontId="15" fillId="0" borderId="49" xfId="0" applyNumberFormat="1" applyFont="1" applyBorder="1" applyAlignment="1">
      <alignment horizontal="center" vertical="center"/>
    </xf>
    <xf numFmtId="0" fontId="15" fillId="0" borderId="11" xfId="29" applyFont="1" applyBorder="1" applyAlignment="1">
      <alignment horizontal="center" vertical="center" wrapText="1" shrinkToFit="1"/>
    </xf>
    <xf numFmtId="0" fontId="15" fillId="0" borderId="8" xfId="29" applyFont="1" applyBorder="1" applyAlignment="1">
      <alignment horizontal="center" vertical="center" wrapText="1" shrinkToFit="1"/>
    </xf>
    <xf numFmtId="0" fontId="15" fillId="0" borderId="39" xfId="29" applyFont="1" applyBorder="1" applyAlignment="1">
      <alignment horizontal="center" vertical="center" wrapText="1" shrinkToFit="1"/>
    </xf>
    <xf numFmtId="2" fontId="15" fillId="0" borderId="11" xfId="29" applyNumberFormat="1" applyFont="1" applyBorder="1" applyAlignment="1">
      <alignment horizontal="center" vertical="center" shrinkToFit="1"/>
    </xf>
    <xf numFmtId="2" fontId="15" fillId="0" borderId="39" xfId="29" applyNumberFormat="1" applyFont="1" applyBorder="1" applyAlignment="1">
      <alignment horizontal="center" vertical="center" shrinkToFit="1"/>
    </xf>
    <xf numFmtId="2" fontId="15" fillId="0" borderId="8" xfId="29" applyNumberFormat="1" applyFont="1" applyBorder="1" applyAlignment="1">
      <alignment horizontal="center" vertical="center" shrinkToFit="1"/>
    </xf>
    <xf numFmtId="0" fontId="13" fillId="4" borderId="31" xfId="0" applyFont="1" applyFill="1" applyBorder="1" applyAlignment="1">
      <alignment horizontal="left" vertical="center" wrapText="1"/>
    </xf>
    <xf numFmtId="0" fontId="13" fillId="4" borderId="32" xfId="0" applyFont="1" applyFill="1" applyBorder="1" applyAlignment="1">
      <alignment horizontal="left" vertical="center" wrapText="1"/>
    </xf>
    <xf numFmtId="0" fontId="13" fillId="4" borderId="30" xfId="0" applyFont="1" applyFill="1" applyBorder="1" applyAlignment="1">
      <alignment horizontal="left" vertical="center" wrapText="1"/>
    </xf>
    <xf numFmtId="0" fontId="15" fillId="0" borderId="44" xfId="0" applyFont="1" applyBorder="1" applyAlignment="1">
      <alignment horizontal="center" vertical="center" textRotation="90" wrapText="1"/>
    </xf>
    <xf numFmtId="0" fontId="15" fillId="0" borderId="19" xfId="0" applyFont="1" applyBorder="1" applyAlignment="1">
      <alignment horizontal="center" vertical="center" textRotation="90" wrapText="1"/>
    </xf>
    <xf numFmtId="0" fontId="15" fillId="0" borderId="41" xfId="0" applyFont="1" applyBorder="1" applyAlignment="1">
      <alignment horizontal="center" vertical="center" textRotation="90" wrapText="1"/>
    </xf>
    <xf numFmtId="0" fontId="15" fillId="0" borderId="48" xfId="0" applyFont="1" applyBorder="1" applyAlignment="1">
      <alignment horizontal="center" vertical="center" textRotation="90" wrapText="1"/>
    </xf>
    <xf numFmtId="0" fontId="15" fillId="0" borderId="58" xfId="0" applyFont="1" applyBorder="1" applyAlignment="1">
      <alignment horizontal="center" vertical="center" textRotation="90" wrapText="1"/>
    </xf>
    <xf numFmtId="0" fontId="15" fillId="0" borderId="46" xfId="0" applyFont="1" applyBorder="1" applyAlignment="1">
      <alignment horizontal="center" vertical="center" textRotation="90" wrapText="1"/>
    </xf>
    <xf numFmtId="0" fontId="15" fillId="0" borderId="11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58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65" xfId="0" applyFont="1" applyBorder="1" applyAlignment="1">
      <alignment horizontal="left" vertical="center" wrapText="1"/>
    </xf>
    <xf numFmtId="0" fontId="15" fillId="0" borderId="14" xfId="0" applyFont="1" applyBorder="1" applyAlignment="1">
      <alignment horizontal="left" vertical="center" wrapText="1"/>
    </xf>
    <xf numFmtId="165" fontId="15" fillId="0" borderId="17" xfId="0" applyNumberFormat="1" applyFont="1" applyBorder="1" applyAlignment="1">
      <alignment horizontal="center" vertical="center"/>
    </xf>
    <xf numFmtId="165" fontId="15" fillId="0" borderId="39" xfId="0" applyNumberFormat="1" applyFont="1" applyBorder="1" applyAlignment="1">
      <alignment horizontal="center" vertical="center"/>
    </xf>
    <xf numFmtId="165" fontId="15" fillId="0" borderId="13" xfId="0" applyNumberFormat="1" applyFont="1" applyBorder="1" applyAlignment="1">
      <alignment horizontal="center" vertical="center"/>
    </xf>
    <xf numFmtId="49" fontId="13" fillId="4" borderId="31" xfId="0" applyNumberFormat="1" applyFont="1" applyFill="1" applyBorder="1" applyAlignment="1">
      <alignment horizontal="left" vertical="center"/>
    </xf>
    <xf numFmtId="0" fontId="15" fillId="0" borderId="37" xfId="0" applyFont="1" applyFill="1" applyBorder="1" applyAlignment="1">
      <alignment horizontal="left" vertical="center" wrapText="1"/>
    </xf>
    <xf numFmtId="49" fontId="15" fillId="0" borderId="37" xfId="0" applyNumberFormat="1" applyFont="1" applyBorder="1" applyAlignment="1">
      <alignment horizontal="center" vertical="center" wrapText="1"/>
    </xf>
    <xf numFmtId="0" fontId="15" fillId="0" borderId="11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left" vertical="center" wrapText="1"/>
    </xf>
    <xf numFmtId="165" fontId="13" fillId="4" borderId="0" xfId="0" applyNumberFormat="1" applyFont="1" applyFill="1" applyBorder="1" applyAlignment="1">
      <alignment horizontal="center" vertical="center"/>
    </xf>
    <xf numFmtId="165" fontId="13" fillId="4" borderId="46" xfId="0" applyNumberFormat="1" applyFont="1" applyFill="1" applyBorder="1" applyAlignment="1">
      <alignment horizontal="center" vertical="center"/>
    </xf>
    <xf numFmtId="0" fontId="15" fillId="0" borderId="1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165" fontId="13" fillId="8" borderId="31" xfId="0" applyNumberFormat="1" applyFont="1" applyFill="1" applyBorder="1" applyAlignment="1">
      <alignment horizontal="left" vertical="center"/>
    </xf>
    <xf numFmtId="165" fontId="13" fillId="8" borderId="32" xfId="0" applyNumberFormat="1" applyFont="1" applyFill="1" applyBorder="1" applyAlignment="1">
      <alignment horizontal="left" vertical="center"/>
    </xf>
    <xf numFmtId="165" fontId="13" fillId="8" borderId="30" xfId="0" applyNumberFormat="1" applyFont="1" applyFill="1" applyBorder="1" applyAlignment="1">
      <alignment horizontal="left" vertical="center"/>
    </xf>
    <xf numFmtId="0" fontId="15" fillId="0" borderId="17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49" fontId="13" fillId="4" borderId="25" xfId="0" applyNumberFormat="1" applyFont="1" applyFill="1" applyBorder="1" applyAlignment="1">
      <alignment horizontal="right" vertical="center"/>
    </xf>
    <xf numFmtId="49" fontId="15" fillId="0" borderId="26" xfId="0" applyNumberFormat="1" applyFont="1" applyFill="1" applyBorder="1" applyAlignment="1">
      <alignment horizontal="center" vertical="center"/>
    </xf>
    <xf numFmtId="165" fontId="15" fillId="0" borderId="17" xfId="0" applyNumberFormat="1" applyFont="1" applyFill="1" applyBorder="1" applyAlignment="1">
      <alignment horizontal="center" vertical="center"/>
    </xf>
    <xf numFmtId="165" fontId="15" fillId="0" borderId="39" xfId="0" applyNumberFormat="1" applyFont="1" applyFill="1" applyBorder="1" applyAlignment="1">
      <alignment horizontal="center" vertical="center"/>
    </xf>
    <xf numFmtId="165" fontId="15" fillId="27" borderId="20" xfId="0" applyNumberFormat="1" applyFont="1" applyFill="1" applyBorder="1" applyAlignment="1">
      <alignment horizontal="center" vertical="center"/>
    </xf>
    <xf numFmtId="165" fontId="15" fillId="27" borderId="38" xfId="0" applyNumberFormat="1" applyFont="1" applyFill="1" applyBorder="1" applyAlignment="1">
      <alignment horizontal="center" vertical="center"/>
    </xf>
    <xf numFmtId="49" fontId="13" fillId="0" borderId="40" xfId="0" applyNumberFormat="1" applyFont="1" applyFill="1" applyBorder="1" applyAlignment="1">
      <alignment horizontal="center" vertical="center"/>
    </xf>
    <xf numFmtId="49" fontId="13" fillId="0" borderId="24" xfId="0" applyNumberFormat="1" applyFont="1" applyFill="1" applyBorder="1" applyAlignment="1">
      <alignment horizontal="center" vertical="center"/>
    </xf>
    <xf numFmtId="49" fontId="13" fillId="4" borderId="35" xfId="0" applyNumberFormat="1" applyFont="1" applyFill="1" applyBorder="1" applyAlignment="1">
      <alignment horizontal="right" vertical="center"/>
    </xf>
    <xf numFmtId="49" fontId="15" fillId="27" borderId="37" xfId="0" applyNumberFormat="1" applyFont="1" applyFill="1" applyBorder="1" applyAlignment="1">
      <alignment horizontal="left" vertical="center" wrapText="1"/>
    </xf>
    <xf numFmtId="49" fontId="15" fillId="27" borderId="25" xfId="0" applyNumberFormat="1" applyFont="1" applyFill="1" applyBorder="1" applyAlignment="1">
      <alignment horizontal="left" vertical="center" wrapText="1"/>
    </xf>
    <xf numFmtId="49" fontId="15" fillId="27" borderId="61" xfId="0" applyNumberFormat="1" applyFont="1" applyFill="1" applyBorder="1" applyAlignment="1">
      <alignment horizontal="left" vertical="center" wrapText="1"/>
    </xf>
    <xf numFmtId="165" fontId="15" fillId="27" borderId="10" xfId="0" applyNumberFormat="1" applyFont="1" applyFill="1" applyBorder="1" applyAlignment="1">
      <alignment horizontal="center" vertical="center"/>
    </xf>
    <xf numFmtId="165" fontId="15" fillId="27" borderId="37" xfId="0" applyNumberFormat="1" applyFont="1" applyFill="1" applyBorder="1" applyAlignment="1">
      <alignment horizontal="center" vertical="center"/>
    </xf>
    <xf numFmtId="165" fontId="15" fillId="27" borderId="10" xfId="0" applyNumberFormat="1" applyFont="1" applyFill="1" applyBorder="1" applyAlignment="1">
      <alignment horizontal="left" vertical="center" wrapText="1"/>
    </xf>
    <xf numFmtId="165" fontId="15" fillId="27" borderId="37" xfId="0" applyNumberFormat="1" applyFont="1" applyFill="1" applyBorder="1" applyAlignment="1">
      <alignment horizontal="left" vertical="center" wrapText="1"/>
    </xf>
    <xf numFmtId="0" fontId="13" fillId="28" borderId="61" xfId="0" applyFont="1" applyFill="1" applyBorder="1" applyAlignment="1">
      <alignment horizontal="left" vertical="center" wrapText="1"/>
    </xf>
    <xf numFmtId="0" fontId="13" fillId="28" borderId="49" xfId="0" applyFont="1" applyFill="1" applyBorder="1" applyAlignment="1">
      <alignment horizontal="left" vertical="center" wrapText="1"/>
    </xf>
    <xf numFmtId="0" fontId="17" fillId="0" borderId="0" xfId="0" applyFont="1" applyBorder="1" applyAlignment="1">
      <alignment horizontal="left" vertical="top" wrapText="1"/>
    </xf>
    <xf numFmtId="0" fontId="13" fillId="8" borderId="57" xfId="0" applyFont="1" applyFill="1" applyBorder="1" applyAlignment="1">
      <alignment horizontal="left" vertical="center"/>
    </xf>
    <xf numFmtId="0" fontId="13" fillId="8" borderId="32" xfId="0" applyFont="1" applyFill="1" applyBorder="1" applyAlignment="1">
      <alignment horizontal="left" vertical="center"/>
    </xf>
    <xf numFmtId="0" fontId="13" fillId="8" borderId="30" xfId="0" applyFont="1" applyFill="1" applyBorder="1" applyAlignment="1">
      <alignment horizontal="left" vertical="center"/>
    </xf>
    <xf numFmtId="0" fontId="11" fillId="0" borderId="0" xfId="0" applyFont="1" applyBorder="1" applyAlignment="1">
      <alignment horizontal="center" vertical="top" wrapText="1"/>
    </xf>
    <xf numFmtId="0" fontId="15" fillId="0" borderId="65" xfId="0" applyFont="1" applyBorder="1" applyAlignment="1">
      <alignment horizontal="center" vertical="center" wrapText="1"/>
    </xf>
    <xf numFmtId="0" fontId="15" fillId="0" borderId="57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66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textRotation="90" wrapText="1"/>
    </xf>
    <xf numFmtId="0" fontId="15" fillId="0" borderId="39" xfId="0" applyFont="1" applyBorder="1" applyAlignment="1">
      <alignment horizontal="center" vertical="center" textRotation="90" wrapText="1"/>
    </xf>
    <xf numFmtId="49" fontId="15" fillId="0" borderId="50" xfId="0" applyNumberFormat="1" applyFont="1" applyFill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49" fontId="15" fillId="0" borderId="10" xfId="0" applyNumberFormat="1" applyFont="1" applyBorder="1" applyAlignment="1">
      <alignment horizontal="center" vertical="center" wrapText="1"/>
    </xf>
    <xf numFmtId="0" fontId="15" fillId="27" borderId="61" xfId="0" applyFont="1" applyFill="1" applyBorder="1" applyAlignment="1">
      <alignment horizontal="left" vertical="center" wrapText="1"/>
    </xf>
    <xf numFmtId="0" fontId="15" fillId="27" borderId="49" xfId="0" applyFont="1" applyFill="1" applyBorder="1" applyAlignment="1">
      <alignment horizontal="left" vertical="center" wrapText="1"/>
    </xf>
    <xf numFmtId="49" fontId="15" fillId="0" borderId="10" xfId="0" applyNumberFormat="1" applyFont="1" applyBorder="1" applyAlignment="1">
      <alignment horizontal="center" vertical="center"/>
    </xf>
    <xf numFmtId="49" fontId="15" fillId="0" borderId="61" xfId="0" applyNumberFormat="1" applyFont="1" applyBorder="1" applyAlignment="1">
      <alignment horizontal="center" vertical="center" wrapText="1"/>
    </xf>
    <xf numFmtId="49" fontId="15" fillId="0" borderId="49" xfId="0" applyNumberFormat="1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top"/>
    </xf>
    <xf numFmtId="0" fontId="12" fillId="0" borderId="0" xfId="35" applyFont="1" applyAlignment="1">
      <alignment horizontal="left" vertical="top" wrapText="1"/>
    </xf>
    <xf numFmtId="167" fontId="14" fillId="30" borderId="67" xfId="31" applyNumberFormat="1" applyFont="1" applyFill="1" applyBorder="1" applyAlignment="1">
      <alignment horizontal="left" vertical="center" wrapText="1"/>
    </xf>
    <xf numFmtId="167" fontId="14" fillId="30" borderId="59" xfId="31" applyNumberFormat="1" applyFont="1" applyFill="1" applyBorder="1" applyAlignment="1">
      <alignment horizontal="left" vertical="center" wrapText="1"/>
    </xf>
    <xf numFmtId="4" fontId="12" fillId="0" borderId="0" xfId="31" applyNumberFormat="1" applyFont="1" applyAlignment="1">
      <alignment horizontal="left"/>
    </xf>
    <xf numFmtId="49" fontId="13" fillId="24" borderId="36" xfId="0" applyNumberFormat="1" applyFont="1" applyFill="1" applyBorder="1" applyAlignment="1">
      <alignment horizontal="right" vertical="center"/>
    </xf>
    <xf numFmtId="49" fontId="13" fillId="24" borderId="25" xfId="0" applyNumberFormat="1" applyFont="1" applyFill="1" applyBorder="1" applyAlignment="1">
      <alignment horizontal="right" vertical="center"/>
    </xf>
    <xf numFmtId="49" fontId="13" fillId="24" borderId="68" xfId="0" applyNumberFormat="1" applyFont="1" applyFill="1" applyBorder="1" applyAlignment="1">
      <alignment horizontal="right" vertical="center"/>
    </xf>
    <xf numFmtId="0" fontId="15" fillId="0" borderId="32" xfId="29" applyFont="1" applyBorder="1" applyAlignment="1">
      <alignment horizontal="center" vertical="center" shrinkToFit="1"/>
    </xf>
    <xf numFmtId="0" fontId="15" fillId="0" borderId="30" xfId="29" applyFont="1" applyBorder="1" applyAlignment="1">
      <alignment horizontal="center" vertical="center" shrinkToFit="1"/>
    </xf>
    <xf numFmtId="165" fontId="13" fillId="24" borderId="34" xfId="0" applyNumberFormat="1" applyFont="1" applyFill="1" applyBorder="1" applyAlignment="1">
      <alignment horizontal="center" vertical="center"/>
    </xf>
    <xf numFmtId="165" fontId="13" fillId="24" borderId="69" xfId="0" applyNumberFormat="1" applyFont="1" applyFill="1" applyBorder="1" applyAlignment="1">
      <alignment horizontal="center" vertical="center"/>
    </xf>
    <xf numFmtId="165" fontId="13" fillId="24" borderId="56" xfId="0" applyNumberFormat="1" applyFont="1" applyFill="1" applyBorder="1" applyAlignment="1">
      <alignment horizontal="center" vertical="center"/>
    </xf>
    <xf numFmtId="0" fontId="15" fillId="0" borderId="70" xfId="0" applyFont="1" applyFill="1" applyBorder="1" applyAlignment="1">
      <alignment horizontal="center" vertical="center" textRotation="90" wrapText="1"/>
    </xf>
    <xf numFmtId="0" fontId="15" fillId="0" borderId="69" xfId="0" applyFont="1" applyFill="1" applyBorder="1" applyAlignment="1">
      <alignment horizontal="center" vertical="center" textRotation="90" wrapText="1"/>
    </xf>
    <xf numFmtId="49" fontId="13" fillId="0" borderId="19" xfId="0" applyNumberFormat="1" applyFont="1" applyBorder="1" applyAlignment="1">
      <alignment horizontal="center" vertical="center"/>
    </xf>
    <xf numFmtId="0" fontId="20" fillId="24" borderId="31" xfId="0" applyFont="1" applyFill="1" applyBorder="1" applyAlignment="1">
      <alignment horizontal="left" vertical="center" wrapText="1"/>
    </xf>
    <xf numFmtId="0" fontId="20" fillId="24" borderId="32" xfId="0" applyFont="1" applyFill="1" applyBorder="1" applyAlignment="1">
      <alignment horizontal="left" vertical="center" wrapText="1"/>
    </xf>
    <xf numFmtId="0" fontId="20" fillId="24" borderId="30" xfId="0" applyFont="1" applyFill="1" applyBorder="1" applyAlignment="1">
      <alignment horizontal="left" vertical="center" wrapText="1"/>
    </xf>
    <xf numFmtId="0" fontId="15" fillId="0" borderId="31" xfId="29" applyFont="1" applyBorder="1" applyAlignment="1">
      <alignment horizontal="center" vertical="center" shrinkToFit="1"/>
    </xf>
    <xf numFmtId="0" fontId="15" fillId="0" borderId="42" xfId="0" applyFont="1" applyBorder="1" applyAlignment="1">
      <alignment horizontal="center" vertical="center" wrapText="1"/>
    </xf>
    <xf numFmtId="0" fontId="15" fillId="0" borderId="49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45" xfId="0" applyFont="1" applyFill="1" applyBorder="1" applyAlignment="1">
      <alignment horizontal="center" vertical="center" textRotation="90" wrapText="1"/>
    </xf>
    <xf numFmtId="0" fontId="15" fillId="0" borderId="20" xfId="0" applyFont="1" applyFill="1" applyBorder="1" applyAlignment="1">
      <alignment horizontal="center" vertical="center" textRotation="90" wrapText="1"/>
    </xf>
    <xf numFmtId="49" fontId="13" fillId="4" borderId="31" xfId="0" applyNumberFormat="1" applyFont="1" applyFill="1" applyBorder="1" applyAlignment="1">
      <alignment horizontal="right" vertical="center"/>
    </xf>
    <xf numFmtId="49" fontId="13" fillId="4" borderId="32" xfId="0" applyNumberFormat="1" applyFont="1" applyFill="1" applyBorder="1" applyAlignment="1">
      <alignment horizontal="right" vertical="center"/>
    </xf>
    <xf numFmtId="49" fontId="13" fillId="4" borderId="30" xfId="0" applyNumberFormat="1" applyFont="1" applyFill="1" applyBorder="1" applyAlignment="1">
      <alignment horizontal="right" vertical="center"/>
    </xf>
    <xf numFmtId="49" fontId="15" fillId="0" borderId="20" xfId="0" applyNumberFormat="1" applyFont="1" applyBorder="1" applyAlignment="1">
      <alignment horizontal="center" vertical="center"/>
    </xf>
    <xf numFmtId="0" fontId="15" fillId="0" borderId="27" xfId="0" applyFont="1" applyBorder="1" applyAlignment="1">
      <alignment horizontal="center" vertical="center"/>
    </xf>
    <xf numFmtId="0" fontId="15" fillId="0" borderId="39" xfId="0" applyFont="1" applyBorder="1" applyAlignment="1">
      <alignment horizontal="left" vertical="center" wrapText="1"/>
    </xf>
    <xf numFmtId="0" fontId="15" fillId="0" borderId="46" xfId="0" applyFont="1" applyBorder="1" applyAlignment="1">
      <alignment horizontal="left" vertical="center" wrapText="1"/>
    </xf>
    <xf numFmtId="0" fontId="15" fillId="0" borderId="17" xfId="0" applyFont="1" applyBorder="1" applyAlignment="1">
      <alignment horizontal="left" vertical="center" wrapText="1"/>
    </xf>
    <xf numFmtId="0" fontId="15" fillId="0" borderId="28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49" fontId="15" fillId="0" borderId="54" xfId="0" applyNumberFormat="1" applyFont="1" applyBorder="1" applyAlignment="1">
      <alignment horizontal="center" vertical="center"/>
    </xf>
    <xf numFmtId="0" fontId="15" fillId="27" borderId="25" xfId="0" applyFont="1" applyFill="1" applyBorder="1" applyAlignment="1">
      <alignment horizontal="left" vertical="center" wrapText="1"/>
    </xf>
    <xf numFmtId="49" fontId="13" fillId="27" borderId="40" xfId="0" applyNumberFormat="1" applyFont="1" applyFill="1" applyBorder="1" applyAlignment="1">
      <alignment horizontal="center" vertical="center"/>
    </xf>
    <xf numFmtId="0" fontId="15" fillId="0" borderId="1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5" fillId="0" borderId="17" xfId="0" applyFont="1" applyFill="1" applyBorder="1" applyAlignment="1">
      <alignment horizontal="left" vertical="center" wrapText="1"/>
    </xf>
    <xf numFmtId="0" fontId="15" fillId="0" borderId="8" xfId="0" applyFont="1" applyFill="1" applyBorder="1" applyAlignment="1">
      <alignment horizontal="left" vertical="center" wrapText="1"/>
    </xf>
  </cellXfs>
  <cellStyles count="3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Input" xfId="28"/>
    <cellStyle name="Įprastas" xfId="0" builtinId="0"/>
    <cellStyle name="Įprastas 2" xfId="29"/>
    <cellStyle name="Įprastas 2 2" xfId="30"/>
    <cellStyle name="Įprastas 3" xfId="31"/>
    <cellStyle name="Kablelis 2" xfId="32"/>
    <cellStyle name="Linked Cell" xfId="33"/>
    <cellStyle name="Neutral" xfId="34"/>
    <cellStyle name="Normal 2" xfId="35"/>
    <cellStyle name="Normal 3" xfId="36"/>
    <cellStyle name="Note" xfId="3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CCCC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Z109"/>
  <sheetViews>
    <sheetView tabSelected="1" view="pageBreakPreview" topLeftCell="B1" zoomScaleNormal="100" zoomScaleSheetLayoutView="100" workbookViewId="0">
      <selection activeCell="L12" sqref="L12:M12"/>
    </sheetView>
  </sheetViews>
  <sheetFormatPr defaultColWidth="9.109375" defaultRowHeight="10.199999999999999" x14ac:dyDescent="0.25"/>
  <cols>
    <col min="1" max="1" width="9.109375" style="4" hidden="1" customWidth="1"/>
    <col min="2" max="2" width="1" style="4" customWidth="1"/>
    <col min="3" max="3" width="4" style="2" customWidth="1"/>
    <col min="4" max="4" width="4.33203125" style="2" customWidth="1"/>
    <col min="5" max="5" width="3.6640625" style="2" customWidth="1"/>
    <col min="6" max="6" width="28.88671875" style="2" customWidth="1"/>
    <col min="7" max="7" width="5.109375" style="2" customWidth="1"/>
    <col min="8" max="8" width="9.44140625" style="3" customWidth="1"/>
    <col min="9" max="9" width="5.44140625" style="3" customWidth="1"/>
    <col min="10" max="10" width="6.33203125" style="3" customWidth="1"/>
    <col min="11" max="11" width="8.6640625" style="2" customWidth="1"/>
    <col min="12" max="12" width="7.44140625" style="2" customWidth="1"/>
    <col min="13" max="13" width="6.33203125" style="2" customWidth="1"/>
    <col min="14" max="15" width="7.88671875" style="2" customWidth="1"/>
    <col min="16" max="16" width="7.44140625" style="2" customWidth="1"/>
    <col min="17" max="17" width="6" style="2" customWidth="1"/>
    <col min="18" max="18" width="7.109375" style="2" customWidth="1"/>
    <col min="19" max="19" width="6.5546875" style="4" customWidth="1"/>
    <col min="20" max="20" width="6.33203125" style="4" customWidth="1"/>
    <col min="21" max="21" width="26.6640625" style="4" customWidth="1"/>
    <col min="22" max="22" width="8" style="4" customWidth="1"/>
    <col min="23" max="26" width="11.109375" style="4" customWidth="1"/>
    <col min="27" max="27" width="4.5546875" style="4" customWidth="1"/>
    <col min="28" max="28" width="6.88671875" style="4" customWidth="1"/>
    <col min="29" max="16384" width="9.109375" style="4"/>
  </cols>
  <sheetData>
    <row r="1" spans="3:78" ht="67.5" customHeight="1" x14ac:dyDescent="0.25">
      <c r="V1" s="173" t="s">
        <v>140</v>
      </c>
      <c r="W1" s="174"/>
      <c r="X1" s="174"/>
      <c r="Y1" s="174"/>
      <c r="Z1" s="174"/>
    </row>
    <row r="2" spans="3:78" ht="1.5" customHeight="1" x14ac:dyDescent="0.25">
      <c r="R2" s="2" t="s">
        <v>116</v>
      </c>
    </row>
    <row r="3" spans="3:78" ht="15.6" x14ac:dyDescent="0.25">
      <c r="Y3" s="7" t="s">
        <v>37</v>
      </c>
    </row>
    <row r="4" spans="3:78" ht="9.75" customHeight="1" x14ac:dyDescent="0.25">
      <c r="Y4" s="347"/>
      <c r="Z4" s="347"/>
    </row>
    <row r="5" spans="3:78" ht="33.75" customHeight="1" x14ac:dyDescent="0.25">
      <c r="C5" s="351" t="s">
        <v>131</v>
      </c>
      <c r="D5" s="351"/>
      <c r="E5" s="351"/>
      <c r="F5" s="351"/>
      <c r="G5" s="351"/>
      <c r="H5" s="351"/>
      <c r="I5" s="351"/>
      <c r="J5" s="351"/>
      <c r="K5" s="351"/>
      <c r="L5" s="351"/>
      <c r="M5" s="351"/>
      <c r="N5" s="351"/>
      <c r="O5" s="351"/>
      <c r="P5" s="351"/>
      <c r="Q5" s="351"/>
      <c r="R5" s="351"/>
      <c r="S5" s="351"/>
      <c r="T5" s="351"/>
      <c r="U5" s="351"/>
      <c r="V5" s="351"/>
      <c r="W5" s="351"/>
      <c r="X5" s="351"/>
      <c r="Y5" s="351"/>
      <c r="Z5" s="351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</row>
    <row r="6" spans="3:78" ht="21" customHeight="1" x14ac:dyDescent="0.25"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R6" s="116"/>
      <c r="S6" s="116"/>
      <c r="T6" s="116"/>
      <c r="U6" s="116"/>
      <c r="V6" s="116"/>
      <c r="W6" s="116"/>
      <c r="X6" s="116"/>
      <c r="Y6" s="115" t="s">
        <v>12</v>
      </c>
      <c r="Z6" s="116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</row>
    <row r="7" spans="3:78" ht="14.25" customHeight="1" x14ac:dyDescent="0.25"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Y7" s="7" t="s">
        <v>13</v>
      </c>
    </row>
    <row r="8" spans="3:78" ht="4.5" customHeight="1" thickBot="1" x14ac:dyDescent="0.3">
      <c r="C8" s="1"/>
      <c r="D8" s="1"/>
      <c r="E8" s="1"/>
      <c r="F8" s="1"/>
      <c r="G8" s="1"/>
      <c r="H8" s="1"/>
      <c r="I8" s="5"/>
      <c r="J8" s="5"/>
      <c r="K8" s="1"/>
      <c r="L8" s="1"/>
      <c r="M8" s="1"/>
      <c r="N8" s="1"/>
      <c r="O8" s="1"/>
      <c r="P8" s="1"/>
      <c r="Q8" s="1"/>
      <c r="R8" s="1"/>
    </row>
    <row r="9" spans="3:78" ht="7.5" hidden="1" customHeight="1" thickBot="1" x14ac:dyDescent="0.3">
      <c r="C9" s="366"/>
      <c r="D9" s="366"/>
      <c r="E9" s="366"/>
      <c r="F9" s="366"/>
      <c r="G9" s="366"/>
      <c r="H9" s="366"/>
      <c r="I9" s="366"/>
      <c r="J9" s="366"/>
      <c r="K9" s="366"/>
      <c r="L9" s="366"/>
      <c r="M9" s="366"/>
      <c r="N9" s="366"/>
      <c r="O9" s="366"/>
      <c r="P9" s="366"/>
      <c r="Q9" s="366"/>
      <c r="R9" s="366"/>
      <c r="S9" s="366"/>
      <c r="T9" s="366"/>
      <c r="U9" s="366"/>
      <c r="V9" s="366"/>
      <c r="W9" s="366"/>
      <c r="X9" s="366"/>
      <c r="Y9" s="366"/>
      <c r="Z9" s="366"/>
      <c r="AA9" s="366"/>
    </row>
    <row r="10" spans="3:78" ht="20.25" customHeight="1" thickBot="1" x14ac:dyDescent="0.3">
      <c r="C10" s="302" t="s">
        <v>0</v>
      </c>
      <c r="D10" s="302" t="s">
        <v>1</v>
      </c>
      <c r="E10" s="302" t="s">
        <v>2</v>
      </c>
      <c r="F10" s="386" t="s">
        <v>11</v>
      </c>
      <c r="G10" s="302" t="s">
        <v>3</v>
      </c>
      <c r="H10" s="302" t="s">
        <v>4</v>
      </c>
      <c r="I10" s="302" t="s">
        <v>10</v>
      </c>
      <c r="J10" s="302" t="s">
        <v>14</v>
      </c>
      <c r="K10" s="352" t="s">
        <v>132</v>
      </c>
      <c r="L10" s="353"/>
      <c r="M10" s="353"/>
      <c r="N10" s="353"/>
      <c r="O10" s="352" t="s">
        <v>133</v>
      </c>
      <c r="P10" s="353"/>
      <c r="Q10" s="353"/>
      <c r="R10" s="308"/>
      <c r="S10" s="356" t="s">
        <v>117</v>
      </c>
      <c r="T10" s="304" t="s">
        <v>134</v>
      </c>
      <c r="U10" s="385" t="s">
        <v>15</v>
      </c>
      <c r="V10" s="374"/>
      <c r="W10" s="374"/>
      <c r="X10" s="374"/>
      <c r="Y10" s="374"/>
      <c r="Z10" s="375"/>
      <c r="AA10" s="366"/>
    </row>
    <row r="11" spans="3:78" ht="13.5" customHeight="1" thickBot="1" x14ac:dyDescent="0.3">
      <c r="C11" s="303"/>
      <c r="D11" s="303"/>
      <c r="E11" s="303"/>
      <c r="F11" s="387"/>
      <c r="G11" s="303"/>
      <c r="H11" s="303"/>
      <c r="I11" s="303"/>
      <c r="J11" s="303"/>
      <c r="K11" s="354"/>
      <c r="L11" s="355"/>
      <c r="M11" s="355"/>
      <c r="N11" s="355"/>
      <c r="O11" s="354"/>
      <c r="P11" s="355"/>
      <c r="Q11" s="355"/>
      <c r="R11" s="309"/>
      <c r="S11" s="357"/>
      <c r="T11" s="305"/>
      <c r="U11" s="294" t="s">
        <v>9</v>
      </c>
      <c r="V11" s="291" t="s">
        <v>16</v>
      </c>
      <c r="W11" s="374" t="s">
        <v>17</v>
      </c>
      <c r="X11" s="374"/>
      <c r="Y11" s="374"/>
      <c r="Z11" s="375"/>
      <c r="AA11" s="366"/>
    </row>
    <row r="12" spans="3:78" ht="54" customHeight="1" x14ac:dyDescent="0.25">
      <c r="C12" s="300"/>
      <c r="D12" s="300"/>
      <c r="E12" s="300"/>
      <c r="F12" s="388"/>
      <c r="G12" s="300"/>
      <c r="H12" s="300"/>
      <c r="I12" s="300"/>
      <c r="J12" s="300"/>
      <c r="K12" s="300" t="s">
        <v>5</v>
      </c>
      <c r="L12" s="359" t="s">
        <v>6</v>
      </c>
      <c r="M12" s="359"/>
      <c r="N12" s="379" t="s">
        <v>7</v>
      </c>
      <c r="O12" s="300" t="s">
        <v>5</v>
      </c>
      <c r="P12" s="359" t="s">
        <v>6</v>
      </c>
      <c r="Q12" s="359"/>
      <c r="R12" s="390" t="s">
        <v>7</v>
      </c>
      <c r="S12" s="357"/>
      <c r="T12" s="305"/>
      <c r="U12" s="295"/>
      <c r="V12" s="293"/>
      <c r="W12" s="291" t="s">
        <v>118</v>
      </c>
      <c r="X12" s="291" t="s">
        <v>135</v>
      </c>
      <c r="Y12" s="291" t="s">
        <v>119</v>
      </c>
      <c r="Z12" s="291" t="s">
        <v>136</v>
      </c>
      <c r="AA12" s="366"/>
    </row>
    <row r="13" spans="3:78" ht="55.5" customHeight="1" thickBot="1" x14ac:dyDescent="0.3">
      <c r="C13" s="301"/>
      <c r="D13" s="301"/>
      <c r="E13" s="301"/>
      <c r="F13" s="389"/>
      <c r="G13" s="301"/>
      <c r="H13" s="301"/>
      <c r="I13" s="301"/>
      <c r="J13" s="301"/>
      <c r="K13" s="301"/>
      <c r="L13" s="20" t="s">
        <v>5</v>
      </c>
      <c r="M13" s="21" t="s">
        <v>8</v>
      </c>
      <c r="N13" s="380"/>
      <c r="O13" s="301"/>
      <c r="P13" s="20" t="s">
        <v>5</v>
      </c>
      <c r="Q13" s="21" t="s">
        <v>8</v>
      </c>
      <c r="R13" s="391"/>
      <c r="S13" s="357"/>
      <c r="T13" s="305"/>
      <c r="U13" s="296"/>
      <c r="V13" s="292"/>
      <c r="W13" s="292"/>
      <c r="X13" s="292"/>
      <c r="Y13" s="292"/>
      <c r="Z13" s="292"/>
      <c r="AA13" s="366"/>
    </row>
    <row r="14" spans="3:78" ht="16.5" customHeight="1" thickBot="1" x14ac:dyDescent="0.3">
      <c r="C14" s="382" t="s">
        <v>44</v>
      </c>
      <c r="D14" s="383"/>
      <c r="E14" s="383"/>
      <c r="F14" s="383"/>
      <c r="G14" s="383"/>
      <c r="H14" s="383"/>
      <c r="I14" s="383"/>
      <c r="J14" s="383"/>
      <c r="K14" s="383"/>
      <c r="L14" s="383"/>
      <c r="M14" s="383"/>
      <c r="N14" s="383"/>
      <c r="O14" s="383"/>
      <c r="P14" s="383"/>
      <c r="Q14" s="383"/>
      <c r="R14" s="383"/>
      <c r="S14" s="383"/>
      <c r="T14" s="383"/>
      <c r="U14" s="383"/>
      <c r="V14" s="383"/>
      <c r="W14" s="383"/>
      <c r="X14" s="383"/>
      <c r="Y14" s="383"/>
      <c r="Z14" s="384"/>
      <c r="AA14" s="366"/>
    </row>
    <row r="15" spans="3:78" s="6" customFormat="1" ht="15" customHeight="1" thickBot="1" x14ac:dyDescent="0.3">
      <c r="C15" s="22" t="s">
        <v>38</v>
      </c>
      <c r="D15" s="348" t="s">
        <v>45</v>
      </c>
      <c r="E15" s="349"/>
      <c r="F15" s="349"/>
      <c r="G15" s="349"/>
      <c r="H15" s="349"/>
      <c r="I15" s="349"/>
      <c r="J15" s="349"/>
      <c r="K15" s="349"/>
      <c r="L15" s="349"/>
      <c r="M15" s="349"/>
      <c r="N15" s="349"/>
      <c r="O15" s="349"/>
      <c r="P15" s="349"/>
      <c r="Q15" s="349"/>
      <c r="R15" s="349"/>
      <c r="S15" s="349"/>
      <c r="T15" s="349"/>
      <c r="U15" s="349"/>
      <c r="V15" s="349"/>
      <c r="W15" s="349"/>
      <c r="X15" s="349"/>
      <c r="Y15" s="349"/>
      <c r="Z15" s="350"/>
      <c r="AA15" s="366"/>
    </row>
    <row r="16" spans="3:78" s="6" customFormat="1" ht="15.75" customHeight="1" thickBot="1" x14ac:dyDescent="0.3">
      <c r="C16" s="146" t="s">
        <v>38</v>
      </c>
      <c r="D16" s="152" t="s">
        <v>38</v>
      </c>
      <c r="E16" s="297" t="s">
        <v>138</v>
      </c>
      <c r="F16" s="298"/>
      <c r="G16" s="298"/>
      <c r="H16" s="298"/>
      <c r="I16" s="298"/>
      <c r="J16" s="298"/>
      <c r="K16" s="298"/>
      <c r="L16" s="298"/>
      <c r="M16" s="298"/>
      <c r="N16" s="298"/>
      <c r="O16" s="298"/>
      <c r="P16" s="298"/>
      <c r="Q16" s="298"/>
      <c r="R16" s="298"/>
      <c r="S16" s="298"/>
      <c r="T16" s="298"/>
      <c r="U16" s="298"/>
      <c r="V16" s="298"/>
      <c r="W16" s="298"/>
      <c r="X16" s="298"/>
      <c r="Y16" s="298"/>
      <c r="Z16" s="299"/>
      <c r="AA16" s="366"/>
    </row>
    <row r="17" spans="3:27" s="6" customFormat="1" ht="13.2" x14ac:dyDescent="0.25">
      <c r="C17" s="199" t="s">
        <v>38</v>
      </c>
      <c r="D17" s="231" t="s">
        <v>38</v>
      </c>
      <c r="E17" s="248" t="s">
        <v>38</v>
      </c>
      <c r="F17" s="169" t="s">
        <v>122</v>
      </c>
      <c r="G17" s="364" t="s">
        <v>41</v>
      </c>
      <c r="H17" s="288" t="s">
        <v>86</v>
      </c>
      <c r="I17" s="285" t="s">
        <v>113</v>
      </c>
      <c r="J17" s="70" t="s">
        <v>21</v>
      </c>
      <c r="K17" s="73">
        <f t="shared" ref="K17:N17" si="0">K18+K33</f>
        <v>255.3</v>
      </c>
      <c r="L17" s="74">
        <f t="shared" si="0"/>
        <v>255.3</v>
      </c>
      <c r="M17" s="74">
        <f t="shared" si="0"/>
        <v>229.89999999999998</v>
      </c>
      <c r="N17" s="75">
        <f t="shared" si="0"/>
        <v>0</v>
      </c>
      <c r="O17" s="73">
        <f t="shared" ref="O17:T17" si="1">O18+O33</f>
        <v>260.60000000000002</v>
      </c>
      <c r="P17" s="74">
        <f t="shared" si="1"/>
        <v>260.60000000000002</v>
      </c>
      <c r="Q17" s="74">
        <f t="shared" si="1"/>
        <v>242.2</v>
      </c>
      <c r="R17" s="75">
        <f t="shared" si="1"/>
        <v>0</v>
      </c>
      <c r="S17" s="76">
        <f t="shared" si="1"/>
        <v>266</v>
      </c>
      <c r="T17" s="77">
        <f t="shared" si="1"/>
        <v>271</v>
      </c>
      <c r="U17" s="310" t="s">
        <v>79</v>
      </c>
      <c r="V17" s="216" t="s">
        <v>59</v>
      </c>
      <c r="W17" s="306">
        <v>420</v>
      </c>
      <c r="X17" s="306"/>
      <c r="Y17" s="306"/>
      <c r="Z17" s="308"/>
      <c r="AA17" s="366"/>
    </row>
    <row r="18" spans="3:27" s="6" customFormat="1" ht="60" x14ac:dyDescent="0.25">
      <c r="C18" s="200"/>
      <c r="D18" s="251"/>
      <c r="E18" s="249"/>
      <c r="F18" s="142" t="s">
        <v>75</v>
      </c>
      <c r="G18" s="317"/>
      <c r="H18" s="289"/>
      <c r="I18" s="286"/>
      <c r="J18" s="261" t="s">
        <v>84</v>
      </c>
      <c r="K18" s="258">
        <v>250</v>
      </c>
      <c r="L18" s="255">
        <v>250</v>
      </c>
      <c r="M18" s="255">
        <v>224.7</v>
      </c>
      <c r="N18" s="280">
        <v>0</v>
      </c>
      <c r="O18" s="258">
        <v>255.4</v>
      </c>
      <c r="P18" s="255">
        <v>255.4</v>
      </c>
      <c r="Q18" s="255">
        <v>237</v>
      </c>
      <c r="R18" s="280">
        <v>0</v>
      </c>
      <c r="S18" s="312">
        <v>260</v>
      </c>
      <c r="T18" s="312">
        <v>265</v>
      </c>
      <c r="U18" s="311"/>
      <c r="V18" s="328"/>
      <c r="W18" s="307"/>
      <c r="X18" s="307"/>
      <c r="Y18" s="307"/>
      <c r="Z18" s="309"/>
      <c r="AA18" s="366"/>
    </row>
    <row r="19" spans="3:27" s="6" customFormat="1" ht="36" x14ac:dyDescent="0.25">
      <c r="C19" s="200"/>
      <c r="D19" s="251"/>
      <c r="E19" s="249"/>
      <c r="F19" s="142" t="s">
        <v>76</v>
      </c>
      <c r="G19" s="317"/>
      <c r="H19" s="289"/>
      <c r="I19" s="286"/>
      <c r="J19" s="262"/>
      <c r="K19" s="259"/>
      <c r="L19" s="256"/>
      <c r="M19" s="256"/>
      <c r="N19" s="281"/>
      <c r="O19" s="259"/>
      <c r="P19" s="256"/>
      <c r="Q19" s="256"/>
      <c r="R19" s="281"/>
      <c r="S19" s="313"/>
      <c r="T19" s="313"/>
      <c r="U19" s="23" t="s">
        <v>99</v>
      </c>
      <c r="V19" s="162" t="s">
        <v>59</v>
      </c>
      <c r="W19" s="157">
        <v>12</v>
      </c>
      <c r="X19" s="157"/>
      <c r="Y19" s="157"/>
      <c r="Z19" s="158"/>
      <c r="AA19" s="366"/>
    </row>
    <row r="20" spans="3:27" s="6" customFormat="1" ht="24" x14ac:dyDescent="0.25">
      <c r="C20" s="200"/>
      <c r="D20" s="251"/>
      <c r="E20" s="249"/>
      <c r="F20" s="142" t="s">
        <v>80</v>
      </c>
      <c r="G20" s="317"/>
      <c r="H20" s="289"/>
      <c r="I20" s="286"/>
      <c r="J20" s="262"/>
      <c r="K20" s="259"/>
      <c r="L20" s="256"/>
      <c r="M20" s="256"/>
      <c r="N20" s="281"/>
      <c r="O20" s="259"/>
      <c r="P20" s="256"/>
      <c r="Q20" s="256"/>
      <c r="R20" s="281"/>
      <c r="S20" s="313"/>
      <c r="T20" s="313"/>
      <c r="U20" s="24" t="s">
        <v>100</v>
      </c>
      <c r="V20" s="25" t="s">
        <v>59</v>
      </c>
      <c r="W20" s="26">
        <v>38</v>
      </c>
      <c r="X20" s="26">
        <v>20</v>
      </c>
      <c r="Y20" s="26">
        <v>20</v>
      </c>
      <c r="Z20" s="27">
        <v>20</v>
      </c>
      <c r="AA20" s="366"/>
    </row>
    <row r="21" spans="3:27" s="6" customFormat="1" ht="36" x14ac:dyDescent="0.25">
      <c r="C21" s="200"/>
      <c r="D21" s="251"/>
      <c r="E21" s="249"/>
      <c r="F21" s="142" t="s">
        <v>46</v>
      </c>
      <c r="G21" s="317"/>
      <c r="H21" s="289"/>
      <c r="I21" s="286"/>
      <c r="J21" s="262"/>
      <c r="K21" s="259"/>
      <c r="L21" s="256"/>
      <c r="M21" s="256"/>
      <c r="N21" s="281"/>
      <c r="O21" s="259"/>
      <c r="P21" s="256"/>
      <c r="Q21" s="256"/>
      <c r="R21" s="281"/>
      <c r="S21" s="313"/>
      <c r="T21" s="313"/>
      <c r="U21" s="24" t="s">
        <v>101</v>
      </c>
      <c r="V21" s="25" t="s">
        <v>59</v>
      </c>
      <c r="W21" s="26">
        <v>50000</v>
      </c>
      <c r="X21" s="26">
        <v>50000</v>
      </c>
      <c r="Y21" s="26">
        <v>50000</v>
      </c>
      <c r="Z21" s="27">
        <v>50000</v>
      </c>
      <c r="AA21" s="366"/>
    </row>
    <row r="22" spans="3:27" s="6" customFormat="1" ht="46.5" customHeight="1" x14ac:dyDescent="0.25">
      <c r="C22" s="200"/>
      <c r="D22" s="251"/>
      <c r="E22" s="249"/>
      <c r="F22" s="142" t="s">
        <v>47</v>
      </c>
      <c r="G22" s="317"/>
      <c r="H22" s="289"/>
      <c r="I22" s="286"/>
      <c r="J22" s="262"/>
      <c r="K22" s="259"/>
      <c r="L22" s="256"/>
      <c r="M22" s="256"/>
      <c r="N22" s="281"/>
      <c r="O22" s="259"/>
      <c r="P22" s="256"/>
      <c r="Q22" s="256"/>
      <c r="R22" s="281"/>
      <c r="S22" s="313"/>
      <c r="T22" s="313"/>
      <c r="U22" s="24" t="s">
        <v>102</v>
      </c>
      <c r="V22" s="25" t="s">
        <v>59</v>
      </c>
      <c r="W22" s="26">
        <v>3300</v>
      </c>
      <c r="X22" s="26">
        <v>2800</v>
      </c>
      <c r="Y22" s="26">
        <v>3200</v>
      </c>
      <c r="Z22" s="27">
        <v>2800</v>
      </c>
      <c r="AA22" s="366"/>
    </row>
    <row r="23" spans="3:27" s="6" customFormat="1" ht="87" customHeight="1" x14ac:dyDescent="0.25">
      <c r="C23" s="200"/>
      <c r="D23" s="251"/>
      <c r="E23" s="249"/>
      <c r="F23" s="142" t="s">
        <v>77</v>
      </c>
      <c r="G23" s="317"/>
      <c r="H23" s="289"/>
      <c r="I23" s="286"/>
      <c r="J23" s="262"/>
      <c r="K23" s="259"/>
      <c r="L23" s="256"/>
      <c r="M23" s="256"/>
      <c r="N23" s="281"/>
      <c r="O23" s="259"/>
      <c r="P23" s="256"/>
      <c r="Q23" s="256"/>
      <c r="R23" s="281"/>
      <c r="S23" s="313"/>
      <c r="T23" s="313"/>
      <c r="U23" s="28" t="s">
        <v>103</v>
      </c>
      <c r="V23" s="25" t="s">
        <v>59</v>
      </c>
      <c r="W23" s="26">
        <v>580</v>
      </c>
      <c r="X23" s="26">
        <v>680</v>
      </c>
      <c r="Y23" s="26">
        <v>680</v>
      </c>
      <c r="Z23" s="27">
        <v>680</v>
      </c>
      <c r="AA23" s="366"/>
    </row>
    <row r="24" spans="3:27" s="6" customFormat="1" ht="36" x14ac:dyDescent="0.25">
      <c r="C24" s="200"/>
      <c r="D24" s="251"/>
      <c r="E24" s="249"/>
      <c r="F24" s="142" t="s">
        <v>48</v>
      </c>
      <c r="G24" s="317"/>
      <c r="H24" s="289"/>
      <c r="I24" s="286"/>
      <c r="J24" s="262"/>
      <c r="K24" s="259"/>
      <c r="L24" s="256"/>
      <c r="M24" s="256"/>
      <c r="N24" s="281"/>
      <c r="O24" s="259"/>
      <c r="P24" s="256"/>
      <c r="Q24" s="256"/>
      <c r="R24" s="281"/>
      <c r="S24" s="313"/>
      <c r="T24" s="313"/>
      <c r="U24" s="29" t="s">
        <v>87</v>
      </c>
      <c r="V24" s="25" t="s">
        <v>59</v>
      </c>
      <c r="W24" s="26">
        <v>55</v>
      </c>
      <c r="X24" s="26"/>
      <c r="Y24" s="26"/>
      <c r="Z24" s="27"/>
      <c r="AA24" s="366"/>
    </row>
    <row r="25" spans="3:27" s="6" customFormat="1" ht="13.2" x14ac:dyDescent="0.25">
      <c r="C25" s="200"/>
      <c r="D25" s="251"/>
      <c r="E25" s="249"/>
      <c r="F25" s="283" t="s">
        <v>78</v>
      </c>
      <c r="G25" s="317"/>
      <c r="H25" s="289"/>
      <c r="I25" s="286"/>
      <c r="J25" s="262"/>
      <c r="K25" s="259"/>
      <c r="L25" s="256"/>
      <c r="M25" s="256"/>
      <c r="N25" s="281"/>
      <c r="O25" s="259"/>
      <c r="P25" s="256"/>
      <c r="Q25" s="256"/>
      <c r="R25" s="281"/>
      <c r="S25" s="313"/>
      <c r="T25" s="313"/>
      <c r="U25" s="28" t="s">
        <v>104</v>
      </c>
      <c r="V25" s="25" t="s">
        <v>59</v>
      </c>
      <c r="W25" s="26">
        <v>15</v>
      </c>
      <c r="X25" s="26"/>
      <c r="Y25" s="26"/>
      <c r="Z25" s="27"/>
      <c r="AA25" s="366"/>
    </row>
    <row r="26" spans="3:27" s="6" customFormat="1" ht="13.2" x14ac:dyDescent="0.25">
      <c r="C26" s="200"/>
      <c r="D26" s="251"/>
      <c r="E26" s="249"/>
      <c r="F26" s="284"/>
      <c r="G26" s="317"/>
      <c r="H26" s="289"/>
      <c r="I26" s="286"/>
      <c r="J26" s="262"/>
      <c r="K26" s="259"/>
      <c r="L26" s="256"/>
      <c r="M26" s="256"/>
      <c r="N26" s="281"/>
      <c r="O26" s="259"/>
      <c r="P26" s="256"/>
      <c r="Q26" s="256"/>
      <c r="R26" s="281"/>
      <c r="S26" s="313"/>
      <c r="T26" s="313"/>
      <c r="U26" s="28" t="s">
        <v>105</v>
      </c>
      <c r="V26" s="25" t="s">
        <v>60</v>
      </c>
      <c r="W26" s="26">
        <v>30</v>
      </c>
      <c r="X26" s="26"/>
      <c r="Y26" s="26"/>
      <c r="Z26" s="27"/>
      <c r="AA26" s="366"/>
    </row>
    <row r="27" spans="3:27" s="6" customFormat="1" ht="39.75" customHeight="1" x14ac:dyDescent="0.25">
      <c r="C27" s="200"/>
      <c r="D27" s="251"/>
      <c r="E27" s="249"/>
      <c r="F27" s="284"/>
      <c r="G27" s="317"/>
      <c r="H27" s="289"/>
      <c r="I27" s="286"/>
      <c r="J27" s="262"/>
      <c r="K27" s="259"/>
      <c r="L27" s="256"/>
      <c r="M27" s="256"/>
      <c r="N27" s="281"/>
      <c r="O27" s="259"/>
      <c r="P27" s="256"/>
      <c r="Q27" s="256"/>
      <c r="R27" s="281"/>
      <c r="S27" s="313"/>
      <c r="T27" s="313"/>
      <c r="U27" s="28" t="s">
        <v>81</v>
      </c>
      <c r="V27" s="25" t="s">
        <v>59</v>
      </c>
      <c r="W27" s="26">
        <v>88</v>
      </c>
      <c r="X27" s="26">
        <v>80</v>
      </c>
      <c r="Y27" s="26">
        <v>80</v>
      </c>
      <c r="Z27" s="27">
        <v>80</v>
      </c>
      <c r="AA27" s="366"/>
    </row>
    <row r="28" spans="3:27" s="6" customFormat="1" ht="36" x14ac:dyDescent="0.25">
      <c r="C28" s="200"/>
      <c r="D28" s="251"/>
      <c r="E28" s="249"/>
      <c r="F28" s="284"/>
      <c r="G28" s="317"/>
      <c r="H28" s="289"/>
      <c r="I28" s="286"/>
      <c r="J28" s="262"/>
      <c r="K28" s="259"/>
      <c r="L28" s="256"/>
      <c r="M28" s="256"/>
      <c r="N28" s="281"/>
      <c r="O28" s="259"/>
      <c r="P28" s="256"/>
      <c r="Q28" s="256"/>
      <c r="R28" s="281"/>
      <c r="S28" s="313"/>
      <c r="T28" s="313"/>
      <c r="U28" s="28" t="s">
        <v>110</v>
      </c>
      <c r="V28" s="25" t="s">
        <v>59</v>
      </c>
      <c r="W28" s="26">
        <v>15</v>
      </c>
      <c r="X28" s="26"/>
      <c r="Y28" s="26"/>
      <c r="Z28" s="27"/>
      <c r="AA28" s="366"/>
    </row>
    <row r="29" spans="3:27" s="6" customFormat="1" ht="0.75" customHeight="1" x14ac:dyDescent="0.25">
      <c r="C29" s="200"/>
      <c r="D29" s="251"/>
      <c r="E29" s="249"/>
      <c r="F29" s="284"/>
      <c r="G29" s="317"/>
      <c r="H29" s="289"/>
      <c r="I29" s="286"/>
      <c r="J29" s="262"/>
      <c r="K29" s="259"/>
      <c r="L29" s="256"/>
      <c r="M29" s="256"/>
      <c r="N29" s="281"/>
      <c r="O29" s="259"/>
      <c r="P29" s="256"/>
      <c r="Q29" s="256"/>
      <c r="R29" s="281"/>
      <c r="S29" s="313"/>
      <c r="T29" s="313"/>
      <c r="U29" s="28"/>
      <c r="V29" s="25"/>
      <c r="W29" s="25"/>
      <c r="X29" s="25"/>
      <c r="Y29" s="25"/>
      <c r="Z29" s="30"/>
      <c r="AA29" s="366"/>
    </row>
    <row r="30" spans="3:27" s="6" customFormat="1" ht="14.25" customHeight="1" x14ac:dyDescent="0.25">
      <c r="C30" s="200"/>
      <c r="D30" s="251"/>
      <c r="E30" s="249"/>
      <c r="F30" s="284"/>
      <c r="G30" s="317"/>
      <c r="H30" s="289"/>
      <c r="I30" s="286"/>
      <c r="J30" s="262"/>
      <c r="K30" s="259"/>
      <c r="L30" s="256"/>
      <c r="M30" s="256"/>
      <c r="N30" s="281"/>
      <c r="O30" s="259"/>
      <c r="P30" s="256"/>
      <c r="Q30" s="256"/>
      <c r="R30" s="281"/>
      <c r="S30" s="313"/>
      <c r="T30" s="313"/>
      <c r="U30" s="28" t="s">
        <v>106</v>
      </c>
      <c r="V30" s="25" t="s">
        <v>59</v>
      </c>
      <c r="W30" s="25">
        <v>800</v>
      </c>
      <c r="X30" s="25">
        <v>800</v>
      </c>
      <c r="Y30" s="25">
        <v>800</v>
      </c>
      <c r="Z30" s="30">
        <v>800</v>
      </c>
      <c r="AA30" s="366"/>
    </row>
    <row r="31" spans="3:27" s="6" customFormat="1" ht="13.2" x14ac:dyDescent="0.25">
      <c r="C31" s="200"/>
      <c r="D31" s="251"/>
      <c r="E31" s="249"/>
      <c r="F31" s="284"/>
      <c r="G31" s="317"/>
      <c r="H31" s="289"/>
      <c r="I31" s="286"/>
      <c r="J31" s="262"/>
      <c r="K31" s="259"/>
      <c r="L31" s="256"/>
      <c r="M31" s="256"/>
      <c r="N31" s="281"/>
      <c r="O31" s="259"/>
      <c r="P31" s="256"/>
      <c r="Q31" s="256"/>
      <c r="R31" s="281"/>
      <c r="S31" s="313"/>
      <c r="T31" s="313"/>
      <c r="U31" s="31" t="s">
        <v>61</v>
      </c>
      <c r="V31" s="25" t="s">
        <v>59</v>
      </c>
      <c r="W31" s="25">
        <v>30</v>
      </c>
      <c r="X31" s="25">
        <v>30</v>
      </c>
      <c r="Y31" s="25">
        <v>30</v>
      </c>
      <c r="Z31" s="30">
        <v>30</v>
      </c>
      <c r="AA31" s="366"/>
    </row>
    <row r="32" spans="3:27" s="6" customFormat="1" ht="48" x14ac:dyDescent="0.25">
      <c r="C32" s="200"/>
      <c r="D32" s="251"/>
      <c r="E32" s="249"/>
      <c r="F32" s="156" t="s">
        <v>107</v>
      </c>
      <c r="G32" s="317"/>
      <c r="H32" s="289"/>
      <c r="I32" s="286"/>
      <c r="J32" s="263"/>
      <c r="K32" s="260"/>
      <c r="L32" s="257"/>
      <c r="M32" s="257"/>
      <c r="N32" s="282"/>
      <c r="O32" s="260"/>
      <c r="P32" s="257"/>
      <c r="Q32" s="257"/>
      <c r="R32" s="282"/>
      <c r="S32" s="314"/>
      <c r="T32" s="314"/>
      <c r="U32" s="28" t="s">
        <v>111</v>
      </c>
      <c r="V32" s="25" t="s">
        <v>59</v>
      </c>
      <c r="W32" s="25">
        <v>6800</v>
      </c>
      <c r="X32" s="25">
        <v>6800</v>
      </c>
      <c r="Y32" s="25">
        <v>6800</v>
      </c>
      <c r="Z32" s="30">
        <v>6800</v>
      </c>
      <c r="AA32" s="366"/>
    </row>
    <row r="33" spans="3:27" s="6" customFormat="1" ht="48" x14ac:dyDescent="0.25">
      <c r="C33" s="265"/>
      <c r="D33" s="266"/>
      <c r="E33" s="250"/>
      <c r="F33" s="156" t="s">
        <v>108</v>
      </c>
      <c r="G33" s="365"/>
      <c r="H33" s="290"/>
      <c r="I33" s="287"/>
      <c r="J33" s="154" t="s">
        <v>88</v>
      </c>
      <c r="K33" s="153">
        <v>5.3</v>
      </c>
      <c r="L33" s="33">
        <v>5.3</v>
      </c>
      <c r="M33" s="33">
        <v>5.2</v>
      </c>
      <c r="N33" s="34">
        <v>0</v>
      </c>
      <c r="O33" s="153">
        <v>5.2</v>
      </c>
      <c r="P33" s="33">
        <v>5.2</v>
      </c>
      <c r="Q33" s="33">
        <v>5.2</v>
      </c>
      <c r="R33" s="34">
        <v>0</v>
      </c>
      <c r="S33" s="159">
        <v>6</v>
      </c>
      <c r="T33" s="78">
        <v>6</v>
      </c>
      <c r="U33" s="28" t="s">
        <v>115</v>
      </c>
      <c r="V33" s="25" t="s">
        <v>59</v>
      </c>
      <c r="W33" s="25">
        <v>45</v>
      </c>
      <c r="X33" s="25">
        <v>45</v>
      </c>
      <c r="Y33" s="25">
        <v>45</v>
      </c>
      <c r="Z33" s="30">
        <v>45</v>
      </c>
      <c r="AA33" s="366"/>
    </row>
    <row r="34" spans="3:27" s="6" customFormat="1" ht="13.2" x14ac:dyDescent="0.25">
      <c r="C34" s="200" t="s">
        <v>38</v>
      </c>
      <c r="D34" s="251" t="s">
        <v>38</v>
      </c>
      <c r="E34" s="381" t="s">
        <v>39</v>
      </c>
      <c r="F34" s="283" t="s">
        <v>130</v>
      </c>
      <c r="G34" s="360" t="s">
        <v>41</v>
      </c>
      <c r="H34" s="363" t="s">
        <v>86</v>
      </c>
      <c r="I34" s="395" t="s">
        <v>113</v>
      </c>
      <c r="J34" s="79" t="s">
        <v>21</v>
      </c>
      <c r="K34" s="82">
        <f t="shared" ref="K34:T34" si="2">K35</f>
        <v>3.7</v>
      </c>
      <c r="L34" s="83">
        <f t="shared" si="2"/>
        <v>1.6</v>
      </c>
      <c r="M34" s="83">
        <f t="shared" si="2"/>
        <v>0</v>
      </c>
      <c r="N34" s="84">
        <f t="shared" si="2"/>
        <v>2.1</v>
      </c>
      <c r="O34" s="82">
        <f t="shared" si="2"/>
        <v>2.2000000000000002</v>
      </c>
      <c r="P34" s="83">
        <f t="shared" si="2"/>
        <v>1.2</v>
      </c>
      <c r="Q34" s="83">
        <f t="shared" si="2"/>
        <v>0</v>
      </c>
      <c r="R34" s="84">
        <f t="shared" si="2"/>
        <v>1</v>
      </c>
      <c r="S34" s="85">
        <f t="shared" si="2"/>
        <v>2</v>
      </c>
      <c r="T34" s="86">
        <f t="shared" si="2"/>
        <v>2</v>
      </c>
      <c r="U34" s="399" t="s">
        <v>82</v>
      </c>
      <c r="V34" s="327" t="s">
        <v>59</v>
      </c>
      <c r="W34" s="327">
        <v>50</v>
      </c>
      <c r="X34" s="327">
        <v>100</v>
      </c>
      <c r="Y34" s="327">
        <v>100</v>
      </c>
      <c r="Z34" s="327">
        <v>100</v>
      </c>
      <c r="AA34" s="366"/>
    </row>
    <row r="35" spans="3:27" s="6" customFormat="1" ht="29.25" customHeight="1" thickBot="1" x14ac:dyDescent="0.3">
      <c r="C35" s="200"/>
      <c r="D35" s="251"/>
      <c r="E35" s="249"/>
      <c r="F35" s="284"/>
      <c r="G35" s="317"/>
      <c r="H35" s="289"/>
      <c r="I35" s="286"/>
      <c r="J35" s="87" t="s">
        <v>85</v>
      </c>
      <c r="K35" s="144">
        <v>3.7</v>
      </c>
      <c r="L35" s="167">
        <v>1.6</v>
      </c>
      <c r="M35" s="167">
        <v>0</v>
      </c>
      <c r="N35" s="165">
        <v>2.1</v>
      </c>
      <c r="O35" s="144">
        <v>2.2000000000000002</v>
      </c>
      <c r="P35" s="167">
        <v>1.2</v>
      </c>
      <c r="Q35" s="167">
        <v>0</v>
      </c>
      <c r="R35" s="165">
        <v>1</v>
      </c>
      <c r="S35" s="164">
        <v>2</v>
      </c>
      <c r="T35" s="88">
        <v>2</v>
      </c>
      <c r="U35" s="397"/>
      <c r="V35" s="279"/>
      <c r="W35" s="279"/>
      <c r="X35" s="279"/>
      <c r="Y35" s="279"/>
      <c r="Z35" s="279"/>
      <c r="AA35" s="366"/>
    </row>
    <row r="36" spans="3:27" s="6" customFormat="1" ht="14.25" customHeight="1" thickBot="1" x14ac:dyDescent="0.3">
      <c r="C36" s="146" t="s">
        <v>38</v>
      </c>
      <c r="D36" s="16" t="s">
        <v>38</v>
      </c>
      <c r="E36" s="220" t="s">
        <v>18</v>
      </c>
      <c r="F36" s="221"/>
      <c r="G36" s="221"/>
      <c r="H36" s="221"/>
      <c r="I36" s="222"/>
      <c r="J36" s="35"/>
      <c r="K36" s="148">
        <f>K17+K34</f>
        <v>259</v>
      </c>
      <c r="L36" s="37">
        <f>L17+L34</f>
        <v>256.90000000000003</v>
      </c>
      <c r="M36" s="37">
        <f t="shared" ref="M36:N36" si="3">M17+M34</f>
        <v>229.89999999999998</v>
      </c>
      <c r="N36" s="67">
        <f t="shared" si="3"/>
        <v>2.1</v>
      </c>
      <c r="O36" s="148">
        <f>O17+O34</f>
        <v>262.8</v>
      </c>
      <c r="P36" s="37">
        <f t="shared" ref="P36:T36" si="4">P17+P34</f>
        <v>261.8</v>
      </c>
      <c r="Q36" s="37">
        <f t="shared" si="4"/>
        <v>242.2</v>
      </c>
      <c r="R36" s="67">
        <f t="shared" si="4"/>
        <v>1</v>
      </c>
      <c r="S36" s="36">
        <f t="shared" si="4"/>
        <v>268</v>
      </c>
      <c r="T36" s="36">
        <f t="shared" si="4"/>
        <v>273</v>
      </c>
      <c r="U36" s="213"/>
      <c r="V36" s="214"/>
      <c r="W36" s="214"/>
      <c r="X36" s="214"/>
      <c r="Y36" s="214"/>
      <c r="Z36" s="215"/>
      <c r="AA36" s="366"/>
    </row>
    <row r="37" spans="3:27" s="6" customFormat="1" ht="15.75" customHeight="1" thickBot="1" x14ac:dyDescent="0.3">
      <c r="C37" s="40" t="s">
        <v>38</v>
      </c>
      <c r="D37" s="234" t="s">
        <v>19</v>
      </c>
      <c r="E37" s="235"/>
      <c r="F37" s="235"/>
      <c r="G37" s="235"/>
      <c r="H37" s="235"/>
      <c r="I37" s="236"/>
      <c r="J37" s="41"/>
      <c r="K37" s="42">
        <f t="shared" ref="K37:N37" si="5">K36</f>
        <v>259</v>
      </c>
      <c r="L37" s="43">
        <f t="shared" si="5"/>
        <v>256.90000000000003</v>
      </c>
      <c r="M37" s="43">
        <f t="shared" si="5"/>
        <v>229.89999999999998</v>
      </c>
      <c r="N37" s="44">
        <f t="shared" si="5"/>
        <v>2.1</v>
      </c>
      <c r="O37" s="42">
        <f t="shared" ref="O37:T37" si="6">O36</f>
        <v>262.8</v>
      </c>
      <c r="P37" s="43">
        <f t="shared" si="6"/>
        <v>261.8</v>
      </c>
      <c r="Q37" s="43">
        <f t="shared" si="6"/>
        <v>242.2</v>
      </c>
      <c r="R37" s="44">
        <f t="shared" si="6"/>
        <v>1</v>
      </c>
      <c r="S37" s="45">
        <f t="shared" si="6"/>
        <v>268</v>
      </c>
      <c r="T37" s="45">
        <f t="shared" si="6"/>
        <v>273</v>
      </c>
      <c r="U37" s="223"/>
      <c r="V37" s="224"/>
      <c r="W37" s="224"/>
      <c r="X37" s="224"/>
      <c r="Y37" s="224"/>
      <c r="Z37" s="225"/>
      <c r="AA37" s="366"/>
    </row>
    <row r="38" spans="3:27" s="6" customFormat="1" ht="13.8" thickBot="1" x14ac:dyDescent="0.3">
      <c r="C38" s="40" t="s">
        <v>39</v>
      </c>
      <c r="D38" s="324" t="s">
        <v>139</v>
      </c>
      <c r="E38" s="325"/>
      <c r="F38" s="325"/>
      <c r="G38" s="325"/>
      <c r="H38" s="325"/>
      <c r="I38" s="325"/>
      <c r="J38" s="325"/>
      <c r="K38" s="325"/>
      <c r="L38" s="325"/>
      <c r="M38" s="325"/>
      <c r="N38" s="325"/>
      <c r="O38" s="325"/>
      <c r="P38" s="325"/>
      <c r="Q38" s="325"/>
      <c r="R38" s="325"/>
      <c r="S38" s="325"/>
      <c r="T38" s="325"/>
      <c r="U38" s="325"/>
      <c r="V38" s="325"/>
      <c r="W38" s="325"/>
      <c r="X38" s="325"/>
      <c r="Y38" s="325"/>
      <c r="Z38" s="326"/>
      <c r="AA38" s="366"/>
    </row>
    <row r="39" spans="3:27" s="6" customFormat="1" ht="14.25" customHeight="1" thickBot="1" x14ac:dyDescent="0.3">
      <c r="C39" s="40" t="s">
        <v>39</v>
      </c>
      <c r="D39" s="16" t="s">
        <v>38</v>
      </c>
      <c r="E39" s="273" t="s">
        <v>49</v>
      </c>
      <c r="F39" s="273"/>
      <c r="G39" s="273"/>
      <c r="H39" s="273"/>
      <c r="I39" s="273"/>
      <c r="J39" s="273"/>
      <c r="K39" s="273"/>
      <c r="L39" s="273"/>
      <c r="M39" s="273"/>
      <c r="N39" s="273"/>
      <c r="O39" s="273"/>
      <c r="P39" s="273"/>
      <c r="Q39" s="273"/>
      <c r="R39" s="273"/>
      <c r="S39" s="273"/>
      <c r="T39" s="273"/>
      <c r="U39" s="273"/>
      <c r="V39" s="273"/>
      <c r="W39" s="273"/>
      <c r="X39" s="273"/>
      <c r="Y39" s="273"/>
      <c r="Z39" s="275"/>
      <c r="AA39" s="366"/>
    </row>
    <row r="40" spans="3:27" s="6" customFormat="1" ht="14.25" customHeight="1" x14ac:dyDescent="0.25">
      <c r="C40" s="199" t="s">
        <v>39</v>
      </c>
      <c r="D40" s="231" t="s">
        <v>38</v>
      </c>
      <c r="E40" s="248" t="s">
        <v>38</v>
      </c>
      <c r="F40" s="361" t="s">
        <v>123</v>
      </c>
      <c r="G40" s="193" t="s">
        <v>41</v>
      </c>
      <c r="H40" s="193" t="s">
        <v>86</v>
      </c>
      <c r="I40" s="191" t="s">
        <v>113</v>
      </c>
      <c r="J40" s="89" t="s">
        <v>21</v>
      </c>
      <c r="K40" s="73">
        <f t="shared" ref="K40:T40" si="7">K41</f>
        <v>184</v>
      </c>
      <c r="L40" s="74">
        <f t="shared" si="7"/>
        <v>184</v>
      </c>
      <c r="M40" s="74">
        <f t="shared" si="7"/>
        <v>18.3</v>
      </c>
      <c r="N40" s="75">
        <f t="shared" si="7"/>
        <v>0</v>
      </c>
      <c r="O40" s="73">
        <f t="shared" si="7"/>
        <v>187.8</v>
      </c>
      <c r="P40" s="74">
        <f t="shared" si="7"/>
        <v>187.8</v>
      </c>
      <c r="Q40" s="74">
        <f t="shared" si="7"/>
        <v>21.7</v>
      </c>
      <c r="R40" s="75">
        <f t="shared" si="7"/>
        <v>0</v>
      </c>
      <c r="S40" s="76">
        <f t="shared" si="7"/>
        <v>185</v>
      </c>
      <c r="T40" s="90">
        <f t="shared" si="7"/>
        <v>187</v>
      </c>
      <c r="U40" s="46" t="s">
        <v>63</v>
      </c>
      <c r="V40" s="170" t="s">
        <v>59</v>
      </c>
      <c r="W40" s="170">
        <v>3</v>
      </c>
      <c r="X40" s="170">
        <v>3</v>
      </c>
      <c r="Y40" s="170">
        <v>3</v>
      </c>
      <c r="Z40" s="172">
        <v>3</v>
      </c>
      <c r="AA40" s="366"/>
    </row>
    <row r="41" spans="3:27" s="6" customFormat="1" ht="13.2" x14ac:dyDescent="0.25">
      <c r="C41" s="200"/>
      <c r="D41" s="251"/>
      <c r="E41" s="249"/>
      <c r="F41" s="284"/>
      <c r="G41" s="194"/>
      <c r="H41" s="194"/>
      <c r="I41" s="192"/>
      <c r="J41" s="261" t="s">
        <v>84</v>
      </c>
      <c r="K41" s="258">
        <v>184</v>
      </c>
      <c r="L41" s="255">
        <v>184</v>
      </c>
      <c r="M41" s="255">
        <v>18.3</v>
      </c>
      <c r="N41" s="280">
        <v>0</v>
      </c>
      <c r="O41" s="258">
        <v>187.8</v>
      </c>
      <c r="P41" s="255">
        <v>187.8</v>
      </c>
      <c r="Q41" s="255">
        <v>21.7</v>
      </c>
      <c r="R41" s="280">
        <v>0</v>
      </c>
      <c r="S41" s="312">
        <v>185</v>
      </c>
      <c r="T41" s="312">
        <v>187</v>
      </c>
      <c r="U41" s="47" t="s">
        <v>63</v>
      </c>
      <c r="V41" s="25" t="s">
        <v>60</v>
      </c>
      <c r="W41" s="25">
        <v>20</v>
      </c>
      <c r="X41" s="25">
        <v>20</v>
      </c>
      <c r="Y41" s="25">
        <v>20</v>
      </c>
      <c r="Z41" s="30">
        <v>20</v>
      </c>
      <c r="AA41" s="366"/>
    </row>
    <row r="42" spans="3:27" s="6" customFormat="1" ht="13.2" x14ac:dyDescent="0.25">
      <c r="C42" s="200"/>
      <c r="D42" s="251"/>
      <c r="E42" s="249"/>
      <c r="F42" s="284"/>
      <c r="G42" s="194"/>
      <c r="H42" s="194"/>
      <c r="I42" s="192"/>
      <c r="J42" s="262"/>
      <c r="K42" s="259"/>
      <c r="L42" s="256"/>
      <c r="M42" s="256"/>
      <c r="N42" s="281"/>
      <c r="O42" s="259"/>
      <c r="P42" s="256"/>
      <c r="Q42" s="256"/>
      <c r="R42" s="281"/>
      <c r="S42" s="313"/>
      <c r="T42" s="313"/>
      <c r="U42" s="47" t="s">
        <v>64</v>
      </c>
      <c r="V42" s="25" t="s">
        <v>59</v>
      </c>
      <c r="W42" s="25">
        <v>18</v>
      </c>
      <c r="X42" s="25">
        <v>18</v>
      </c>
      <c r="Y42" s="25">
        <v>18</v>
      </c>
      <c r="Z42" s="30">
        <v>18</v>
      </c>
      <c r="AA42" s="366"/>
    </row>
    <row r="43" spans="3:27" s="6" customFormat="1" ht="13.2" x14ac:dyDescent="0.25">
      <c r="C43" s="200"/>
      <c r="D43" s="251"/>
      <c r="E43" s="249"/>
      <c r="F43" s="284"/>
      <c r="G43" s="194"/>
      <c r="H43" s="194"/>
      <c r="I43" s="192"/>
      <c r="J43" s="262"/>
      <c r="K43" s="259"/>
      <c r="L43" s="256"/>
      <c r="M43" s="256"/>
      <c r="N43" s="281"/>
      <c r="O43" s="259"/>
      <c r="P43" s="256"/>
      <c r="Q43" s="256"/>
      <c r="R43" s="281"/>
      <c r="S43" s="313"/>
      <c r="T43" s="313"/>
      <c r="U43" s="47" t="s">
        <v>64</v>
      </c>
      <c r="V43" s="25" t="s">
        <v>60</v>
      </c>
      <c r="W43" s="25">
        <v>30</v>
      </c>
      <c r="X43" s="25">
        <v>30</v>
      </c>
      <c r="Y43" s="25">
        <v>30</v>
      </c>
      <c r="Z43" s="30">
        <v>30</v>
      </c>
      <c r="AA43" s="366"/>
    </row>
    <row r="44" spans="3:27" s="6" customFormat="1" ht="13.2" x14ac:dyDescent="0.25">
      <c r="C44" s="265"/>
      <c r="D44" s="266"/>
      <c r="E44" s="250"/>
      <c r="F44" s="362"/>
      <c r="G44" s="264"/>
      <c r="H44" s="264"/>
      <c r="I44" s="358"/>
      <c r="J44" s="263"/>
      <c r="K44" s="260"/>
      <c r="L44" s="257"/>
      <c r="M44" s="257"/>
      <c r="N44" s="282"/>
      <c r="O44" s="260"/>
      <c r="P44" s="257"/>
      <c r="Q44" s="257"/>
      <c r="R44" s="282"/>
      <c r="S44" s="314"/>
      <c r="T44" s="314"/>
      <c r="U44" s="47" t="s">
        <v>64</v>
      </c>
      <c r="V44" s="25" t="s">
        <v>62</v>
      </c>
      <c r="W44" s="25">
        <v>5</v>
      </c>
      <c r="X44" s="25">
        <v>5</v>
      </c>
      <c r="Y44" s="25">
        <v>5</v>
      </c>
      <c r="Z44" s="30">
        <v>5</v>
      </c>
      <c r="AA44" s="366"/>
    </row>
    <row r="45" spans="3:27" s="6" customFormat="1" ht="12.75" customHeight="1" thickBot="1" x14ac:dyDescent="0.3">
      <c r="C45" s="200" t="s">
        <v>39</v>
      </c>
      <c r="D45" s="251" t="s">
        <v>38</v>
      </c>
      <c r="E45" s="249" t="s">
        <v>39</v>
      </c>
      <c r="F45" s="316" t="s">
        <v>96</v>
      </c>
      <c r="G45" s="317" t="s">
        <v>41</v>
      </c>
      <c r="H45" s="289" t="s">
        <v>86</v>
      </c>
      <c r="I45" s="286" t="s">
        <v>113</v>
      </c>
      <c r="J45" s="127" t="s">
        <v>21</v>
      </c>
      <c r="K45" s="119">
        <f t="shared" ref="K45:N45" si="8">K47</f>
        <v>0</v>
      </c>
      <c r="L45" s="120">
        <f t="shared" si="8"/>
        <v>0</v>
      </c>
      <c r="M45" s="120">
        <f t="shared" si="8"/>
        <v>0</v>
      </c>
      <c r="N45" s="121">
        <f t="shared" si="8"/>
        <v>0</v>
      </c>
      <c r="O45" s="119">
        <f t="shared" ref="O45:T45" si="9">O47+O46</f>
        <v>375</v>
      </c>
      <c r="P45" s="120">
        <f t="shared" si="9"/>
        <v>0</v>
      </c>
      <c r="Q45" s="120">
        <f t="shared" si="9"/>
        <v>0</v>
      </c>
      <c r="R45" s="121">
        <f t="shared" si="9"/>
        <v>375</v>
      </c>
      <c r="S45" s="122">
        <f t="shared" si="9"/>
        <v>375</v>
      </c>
      <c r="T45" s="123">
        <f t="shared" si="9"/>
        <v>375</v>
      </c>
      <c r="U45" s="397" t="s">
        <v>98</v>
      </c>
      <c r="V45" s="279" t="s">
        <v>62</v>
      </c>
      <c r="W45" s="279"/>
      <c r="X45" s="279">
        <v>17</v>
      </c>
      <c r="Y45" s="279">
        <v>20</v>
      </c>
      <c r="Z45" s="279">
        <v>20</v>
      </c>
      <c r="AA45" s="366"/>
    </row>
    <row r="46" spans="3:27" s="6" customFormat="1" ht="18.75" customHeight="1" x14ac:dyDescent="0.25">
      <c r="C46" s="200"/>
      <c r="D46" s="251"/>
      <c r="E46" s="249"/>
      <c r="F46" s="316"/>
      <c r="G46" s="317"/>
      <c r="H46" s="289"/>
      <c r="I46" s="402"/>
      <c r="J46" s="143" t="s">
        <v>85</v>
      </c>
      <c r="K46" s="128"/>
      <c r="L46" s="128"/>
      <c r="M46" s="128"/>
      <c r="N46" s="131"/>
      <c r="O46" s="137">
        <v>75</v>
      </c>
      <c r="P46" s="138">
        <v>0</v>
      </c>
      <c r="Q46" s="138">
        <v>0</v>
      </c>
      <c r="R46" s="139">
        <v>75</v>
      </c>
      <c r="S46" s="140">
        <v>75</v>
      </c>
      <c r="T46" s="141">
        <v>75</v>
      </c>
      <c r="U46" s="398"/>
      <c r="V46" s="279"/>
      <c r="W46" s="279"/>
      <c r="X46" s="279"/>
      <c r="Y46" s="279"/>
      <c r="Z46" s="279"/>
      <c r="AA46" s="366"/>
    </row>
    <row r="47" spans="3:27" s="6" customFormat="1" ht="22.5" customHeight="1" thickBot="1" x14ac:dyDescent="0.3">
      <c r="C47" s="200"/>
      <c r="D47" s="251"/>
      <c r="E47" s="249"/>
      <c r="F47" s="316"/>
      <c r="G47" s="317"/>
      <c r="H47" s="289"/>
      <c r="I47" s="402"/>
      <c r="J47" s="129" t="s">
        <v>97</v>
      </c>
      <c r="K47" s="130"/>
      <c r="L47" s="130"/>
      <c r="M47" s="130"/>
      <c r="N47" s="132"/>
      <c r="O47" s="133">
        <v>300</v>
      </c>
      <c r="P47" s="130">
        <v>0</v>
      </c>
      <c r="Q47" s="130">
        <v>0</v>
      </c>
      <c r="R47" s="132">
        <v>300</v>
      </c>
      <c r="S47" s="136">
        <v>300</v>
      </c>
      <c r="T47" s="135">
        <v>300</v>
      </c>
      <c r="U47" s="398"/>
      <c r="V47" s="279"/>
      <c r="W47" s="279"/>
      <c r="X47" s="279"/>
      <c r="Y47" s="279"/>
      <c r="Z47" s="279"/>
      <c r="AA47" s="366"/>
    </row>
    <row r="48" spans="3:27" s="6" customFormat="1" ht="14.25" customHeight="1" thickBot="1" x14ac:dyDescent="0.3">
      <c r="C48" s="146" t="s">
        <v>39</v>
      </c>
      <c r="D48" s="16" t="s">
        <v>38</v>
      </c>
      <c r="E48" s="220" t="s">
        <v>18</v>
      </c>
      <c r="F48" s="221"/>
      <c r="G48" s="221"/>
      <c r="H48" s="221"/>
      <c r="I48" s="222"/>
      <c r="J48" s="124"/>
      <c r="K48" s="155">
        <f t="shared" ref="K48:N48" si="10">K40+K45</f>
        <v>184</v>
      </c>
      <c r="L48" s="125">
        <f t="shared" si="10"/>
        <v>184</v>
      </c>
      <c r="M48" s="125">
        <f t="shared" si="10"/>
        <v>18.3</v>
      </c>
      <c r="N48" s="126">
        <f t="shared" si="10"/>
        <v>0</v>
      </c>
      <c r="O48" s="155">
        <f t="shared" ref="O48:T48" si="11">O40+O45</f>
        <v>562.79999999999995</v>
      </c>
      <c r="P48" s="125">
        <f t="shared" si="11"/>
        <v>187.8</v>
      </c>
      <c r="Q48" s="125">
        <f t="shared" si="11"/>
        <v>21.7</v>
      </c>
      <c r="R48" s="126">
        <f t="shared" si="11"/>
        <v>375</v>
      </c>
      <c r="S48" s="134">
        <f t="shared" si="11"/>
        <v>560</v>
      </c>
      <c r="T48" s="134">
        <f t="shared" si="11"/>
        <v>562</v>
      </c>
      <c r="U48" s="213"/>
      <c r="V48" s="214"/>
      <c r="W48" s="214"/>
      <c r="X48" s="214"/>
      <c r="Y48" s="214"/>
      <c r="Z48" s="215"/>
      <c r="AA48" s="366"/>
    </row>
    <row r="49" spans="2:27" s="6" customFormat="1" ht="13.8" thickBot="1" x14ac:dyDescent="0.3">
      <c r="C49" s="40" t="s">
        <v>39</v>
      </c>
      <c r="D49" s="234" t="s">
        <v>19</v>
      </c>
      <c r="E49" s="235"/>
      <c r="F49" s="235"/>
      <c r="G49" s="235"/>
      <c r="H49" s="235"/>
      <c r="I49" s="236"/>
      <c r="J49" s="41"/>
      <c r="K49" s="66">
        <f t="shared" ref="K49:N49" si="12">K48</f>
        <v>184</v>
      </c>
      <c r="L49" s="43">
        <f t="shared" si="12"/>
        <v>184</v>
      </c>
      <c r="M49" s="43">
        <f t="shared" si="12"/>
        <v>18.3</v>
      </c>
      <c r="N49" s="68">
        <f t="shared" si="12"/>
        <v>0</v>
      </c>
      <c r="O49" s="66">
        <f t="shared" ref="O49:T49" si="13">O48</f>
        <v>562.79999999999995</v>
      </c>
      <c r="P49" s="43">
        <f t="shared" si="13"/>
        <v>187.8</v>
      </c>
      <c r="Q49" s="43">
        <f t="shared" si="13"/>
        <v>21.7</v>
      </c>
      <c r="R49" s="68">
        <f t="shared" si="13"/>
        <v>375</v>
      </c>
      <c r="S49" s="42">
        <f t="shared" si="13"/>
        <v>560</v>
      </c>
      <c r="T49" s="42">
        <f t="shared" si="13"/>
        <v>562</v>
      </c>
      <c r="U49" s="223"/>
      <c r="V49" s="224"/>
      <c r="W49" s="224"/>
      <c r="X49" s="224"/>
      <c r="Y49" s="224"/>
      <c r="Z49" s="225"/>
      <c r="AA49" s="366"/>
    </row>
    <row r="50" spans="2:27" s="6" customFormat="1" ht="13.5" customHeight="1" thickBot="1" x14ac:dyDescent="0.3">
      <c r="C50" s="146" t="s">
        <v>40</v>
      </c>
      <c r="D50" s="324" t="s">
        <v>120</v>
      </c>
      <c r="E50" s="325"/>
      <c r="F50" s="325"/>
      <c r="G50" s="325"/>
      <c r="H50" s="325"/>
      <c r="I50" s="325"/>
      <c r="J50" s="325"/>
      <c r="K50" s="325"/>
      <c r="L50" s="325"/>
      <c r="M50" s="325"/>
      <c r="N50" s="325"/>
      <c r="O50" s="325"/>
      <c r="P50" s="325"/>
      <c r="Q50" s="325"/>
      <c r="R50" s="325"/>
      <c r="S50" s="325"/>
      <c r="T50" s="325"/>
      <c r="U50" s="325"/>
      <c r="V50" s="325"/>
      <c r="W50" s="325"/>
      <c r="X50" s="325"/>
      <c r="Y50" s="325"/>
      <c r="Z50" s="326"/>
      <c r="AA50" s="366"/>
    </row>
    <row r="51" spans="2:27" s="6" customFormat="1" ht="14.25" customHeight="1" thickBot="1" x14ac:dyDescent="0.3">
      <c r="C51" s="146" t="s">
        <v>40</v>
      </c>
      <c r="D51" s="16" t="s">
        <v>38</v>
      </c>
      <c r="E51" s="315" t="s">
        <v>121</v>
      </c>
      <c r="F51" s="273"/>
      <c r="G51" s="273"/>
      <c r="H51" s="273"/>
      <c r="I51" s="273"/>
      <c r="J51" s="273"/>
      <c r="K51" s="273"/>
      <c r="L51" s="273"/>
      <c r="M51" s="273"/>
      <c r="N51" s="273"/>
      <c r="O51" s="273"/>
      <c r="P51" s="273"/>
      <c r="Q51" s="273"/>
      <c r="R51" s="273"/>
      <c r="S51" s="273"/>
      <c r="T51" s="273"/>
      <c r="U51" s="273"/>
      <c r="V51" s="273"/>
      <c r="W51" s="273"/>
      <c r="X51" s="273"/>
      <c r="Y51" s="273"/>
      <c r="Z51" s="275"/>
      <c r="AA51" s="366"/>
    </row>
    <row r="52" spans="2:27" s="6" customFormat="1" ht="45.6" x14ac:dyDescent="0.25">
      <c r="C52" s="199" t="s">
        <v>40</v>
      </c>
      <c r="D52" s="231" t="s">
        <v>38</v>
      </c>
      <c r="E52" s="267" t="s">
        <v>38</v>
      </c>
      <c r="F52" s="169" t="s">
        <v>125</v>
      </c>
      <c r="G52" s="364" t="s">
        <v>41</v>
      </c>
      <c r="H52" s="288" t="s">
        <v>86</v>
      </c>
      <c r="I52" s="285" t="s">
        <v>113</v>
      </c>
      <c r="J52" s="91" t="s">
        <v>21</v>
      </c>
      <c r="K52" s="73">
        <f t="shared" ref="K52:T52" si="14">K53</f>
        <v>180</v>
      </c>
      <c r="L52" s="74">
        <f t="shared" si="14"/>
        <v>180</v>
      </c>
      <c r="M52" s="74">
        <f t="shared" si="14"/>
        <v>0</v>
      </c>
      <c r="N52" s="75">
        <f t="shared" si="14"/>
        <v>0</v>
      </c>
      <c r="O52" s="73">
        <f t="shared" si="14"/>
        <v>200</v>
      </c>
      <c r="P52" s="74">
        <f t="shared" si="14"/>
        <v>200</v>
      </c>
      <c r="Q52" s="74">
        <f t="shared" si="14"/>
        <v>0</v>
      </c>
      <c r="R52" s="75">
        <f t="shared" si="14"/>
        <v>0</v>
      </c>
      <c r="S52" s="85">
        <f t="shared" si="14"/>
        <v>170</v>
      </c>
      <c r="T52" s="85">
        <f t="shared" si="14"/>
        <v>170</v>
      </c>
      <c r="U52" s="318" t="s">
        <v>65</v>
      </c>
      <c r="V52" s="216" t="s">
        <v>59</v>
      </c>
      <c r="W52" s="396">
        <v>60</v>
      </c>
      <c r="X52" s="396">
        <v>60</v>
      </c>
      <c r="Y52" s="396">
        <v>55</v>
      </c>
      <c r="Z52" s="400">
        <v>55</v>
      </c>
      <c r="AA52" s="366"/>
    </row>
    <row r="53" spans="2:27" s="6" customFormat="1" ht="86.25" customHeight="1" thickBot="1" x14ac:dyDescent="0.3">
      <c r="C53" s="265"/>
      <c r="D53" s="266"/>
      <c r="E53" s="268"/>
      <c r="F53" s="142" t="s">
        <v>124</v>
      </c>
      <c r="G53" s="365"/>
      <c r="H53" s="290"/>
      <c r="I53" s="287"/>
      <c r="J53" s="92" t="s">
        <v>85</v>
      </c>
      <c r="K53" s="107">
        <v>180</v>
      </c>
      <c r="L53" s="108">
        <v>180</v>
      </c>
      <c r="M53" s="108">
        <v>0</v>
      </c>
      <c r="N53" s="109">
        <v>0</v>
      </c>
      <c r="O53" s="107">
        <v>200</v>
      </c>
      <c r="P53" s="108">
        <v>200</v>
      </c>
      <c r="Q53" s="108">
        <v>0</v>
      </c>
      <c r="R53" s="109">
        <v>0</v>
      </c>
      <c r="S53" s="93">
        <v>170</v>
      </c>
      <c r="T53" s="93">
        <v>170</v>
      </c>
      <c r="U53" s="319"/>
      <c r="V53" s="279"/>
      <c r="W53" s="327"/>
      <c r="X53" s="327"/>
      <c r="Y53" s="327"/>
      <c r="Z53" s="401"/>
      <c r="AA53" s="366"/>
    </row>
    <row r="54" spans="2:27" s="6" customFormat="1" ht="14.25" customHeight="1" thickBot="1" x14ac:dyDescent="0.3">
      <c r="C54" s="146" t="s">
        <v>40</v>
      </c>
      <c r="D54" s="16" t="s">
        <v>38</v>
      </c>
      <c r="E54" s="392" t="s">
        <v>18</v>
      </c>
      <c r="F54" s="393"/>
      <c r="G54" s="393"/>
      <c r="H54" s="393"/>
      <c r="I54" s="394"/>
      <c r="J54" s="35"/>
      <c r="K54" s="36">
        <f t="shared" ref="K54:T54" si="15">K52</f>
        <v>180</v>
      </c>
      <c r="L54" s="37">
        <f t="shared" si="15"/>
        <v>180</v>
      </c>
      <c r="M54" s="37">
        <f t="shared" si="15"/>
        <v>0</v>
      </c>
      <c r="N54" s="38">
        <f t="shared" si="15"/>
        <v>0</v>
      </c>
      <c r="O54" s="36">
        <f t="shared" si="15"/>
        <v>200</v>
      </c>
      <c r="P54" s="37">
        <f t="shared" si="15"/>
        <v>200</v>
      </c>
      <c r="Q54" s="37">
        <f t="shared" si="15"/>
        <v>0</v>
      </c>
      <c r="R54" s="38">
        <f t="shared" si="15"/>
        <v>0</v>
      </c>
      <c r="S54" s="48">
        <f t="shared" si="15"/>
        <v>170</v>
      </c>
      <c r="T54" s="48">
        <f t="shared" si="15"/>
        <v>170</v>
      </c>
      <c r="U54" s="276"/>
      <c r="V54" s="277"/>
      <c r="W54" s="277"/>
      <c r="X54" s="277"/>
      <c r="Y54" s="277"/>
      <c r="Z54" s="278"/>
      <c r="AA54" s="366"/>
    </row>
    <row r="55" spans="2:27" s="6" customFormat="1" ht="16.5" customHeight="1" thickBot="1" x14ac:dyDescent="0.3">
      <c r="C55" s="40" t="s">
        <v>40</v>
      </c>
      <c r="D55" s="234" t="s">
        <v>19</v>
      </c>
      <c r="E55" s="235"/>
      <c r="F55" s="235"/>
      <c r="G55" s="235"/>
      <c r="H55" s="235"/>
      <c r="I55" s="236"/>
      <c r="J55" s="41"/>
      <c r="K55" s="42">
        <f t="shared" ref="K55:N55" si="16">K54</f>
        <v>180</v>
      </c>
      <c r="L55" s="43">
        <f t="shared" si="16"/>
        <v>180</v>
      </c>
      <c r="M55" s="43">
        <f t="shared" si="16"/>
        <v>0</v>
      </c>
      <c r="N55" s="44">
        <f t="shared" si="16"/>
        <v>0</v>
      </c>
      <c r="O55" s="42">
        <f t="shared" ref="O55:T55" si="17">O54</f>
        <v>200</v>
      </c>
      <c r="P55" s="43">
        <f t="shared" si="17"/>
        <v>200</v>
      </c>
      <c r="Q55" s="43">
        <f t="shared" si="17"/>
        <v>0</v>
      </c>
      <c r="R55" s="44">
        <f t="shared" si="17"/>
        <v>0</v>
      </c>
      <c r="S55" s="52">
        <f t="shared" si="17"/>
        <v>170</v>
      </c>
      <c r="T55" s="52">
        <f t="shared" si="17"/>
        <v>170</v>
      </c>
      <c r="U55" s="223"/>
      <c r="V55" s="224"/>
      <c r="W55" s="224"/>
      <c r="X55" s="224"/>
      <c r="Y55" s="224"/>
      <c r="Z55" s="225"/>
      <c r="AA55" s="366"/>
    </row>
    <row r="56" spans="2:27" s="6" customFormat="1" ht="16.5" customHeight="1" thickBot="1" x14ac:dyDescent="0.3">
      <c r="C56" s="151" t="s">
        <v>41</v>
      </c>
      <c r="D56" s="324" t="s">
        <v>50</v>
      </c>
      <c r="E56" s="325"/>
      <c r="F56" s="325"/>
      <c r="G56" s="325"/>
      <c r="H56" s="325"/>
      <c r="I56" s="325"/>
      <c r="J56" s="325"/>
      <c r="K56" s="325"/>
      <c r="L56" s="325"/>
      <c r="M56" s="325"/>
      <c r="N56" s="325"/>
      <c r="O56" s="325"/>
      <c r="P56" s="325"/>
      <c r="Q56" s="325"/>
      <c r="R56" s="325"/>
      <c r="S56" s="325"/>
      <c r="T56" s="325"/>
      <c r="U56" s="325"/>
      <c r="V56" s="325"/>
      <c r="W56" s="325"/>
      <c r="X56" s="325"/>
      <c r="Y56" s="325"/>
      <c r="Z56" s="326"/>
      <c r="AA56" s="366"/>
    </row>
    <row r="57" spans="2:27" s="6" customFormat="1" ht="16.5" customHeight="1" thickBot="1" x14ac:dyDescent="0.3">
      <c r="C57" s="151" t="s">
        <v>41</v>
      </c>
      <c r="D57" s="16" t="s">
        <v>38</v>
      </c>
      <c r="E57" s="273" t="s">
        <v>51</v>
      </c>
      <c r="F57" s="274"/>
      <c r="G57" s="273"/>
      <c r="H57" s="273"/>
      <c r="I57" s="273"/>
      <c r="J57" s="273"/>
      <c r="K57" s="273"/>
      <c r="L57" s="273"/>
      <c r="M57" s="273"/>
      <c r="N57" s="273"/>
      <c r="O57" s="273"/>
      <c r="P57" s="273"/>
      <c r="Q57" s="273"/>
      <c r="R57" s="273"/>
      <c r="S57" s="273"/>
      <c r="T57" s="273"/>
      <c r="U57" s="273"/>
      <c r="V57" s="273"/>
      <c r="W57" s="273"/>
      <c r="X57" s="273"/>
      <c r="Y57" s="273"/>
      <c r="Z57" s="275"/>
      <c r="AA57" s="366"/>
    </row>
    <row r="58" spans="2:27" s="6" customFormat="1" ht="13.2" x14ac:dyDescent="0.25">
      <c r="C58" s="199" t="s">
        <v>41</v>
      </c>
      <c r="D58" s="231" t="s">
        <v>38</v>
      </c>
      <c r="E58" s="267" t="s">
        <v>38</v>
      </c>
      <c r="F58" s="169" t="s">
        <v>52</v>
      </c>
      <c r="G58" s="193" t="s">
        <v>43</v>
      </c>
      <c r="H58" s="193" t="s">
        <v>86</v>
      </c>
      <c r="I58" s="252" t="s">
        <v>114</v>
      </c>
      <c r="J58" s="70" t="s">
        <v>21</v>
      </c>
      <c r="K58" s="94">
        <f t="shared" ref="K58:T58" si="18">K59</f>
        <v>1206.5</v>
      </c>
      <c r="L58" s="72">
        <f t="shared" si="18"/>
        <v>1206.5</v>
      </c>
      <c r="M58" s="72">
        <f t="shared" si="18"/>
        <v>0</v>
      </c>
      <c r="N58" s="95">
        <f t="shared" si="18"/>
        <v>0</v>
      </c>
      <c r="O58" s="94">
        <f t="shared" si="18"/>
        <v>1188.7</v>
      </c>
      <c r="P58" s="72">
        <f t="shared" si="18"/>
        <v>1188.7</v>
      </c>
      <c r="Q58" s="72">
        <f t="shared" si="18"/>
        <v>0</v>
      </c>
      <c r="R58" s="95">
        <f t="shared" si="18"/>
        <v>0</v>
      </c>
      <c r="S58" s="71">
        <f t="shared" si="18"/>
        <v>820</v>
      </c>
      <c r="T58" s="71">
        <f t="shared" si="18"/>
        <v>820</v>
      </c>
      <c r="U58" s="46" t="s">
        <v>69</v>
      </c>
      <c r="V58" s="170" t="s">
        <v>66</v>
      </c>
      <c r="W58" s="53">
        <v>4700</v>
      </c>
      <c r="X58" s="53">
        <v>4600</v>
      </c>
      <c r="Y58" s="53">
        <v>4600</v>
      </c>
      <c r="Z58" s="54">
        <v>4600</v>
      </c>
      <c r="AA58" s="366"/>
    </row>
    <row r="59" spans="2:27" s="6" customFormat="1" ht="48" x14ac:dyDescent="0.25">
      <c r="B59" s="63"/>
      <c r="C59" s="265"/>
      <c r="D59" s="266"/>
      <c r="E59" s="268"/>
      <c r="F59" s="142" t="s">
        <v>126</v>
      </c>
      <c r="G59" s="194"/>
      <c r="H59" s="194"/>
      <c r="I59" s="253"/>
      <c r="J59" s="145" t="s">
        <v>85</v>
      </c>
      <c r="K59" s="110">
        <v>1206.5</v>
      </c>
      <c r="L59" s="166">
        <v>1206.5</v>
      </c>
      <c r="M59" s="166">
        <v>0</v>
      </c>
      <c r="N59" s="111">
        <v>0</v>
      </c>
      <c r="O59" s="110">
        <v>1188.7</v>
      </c>
      <c r="P59" s="166">
        <v>1188.7</v>
      </c>
      <c r="Q59" s="166">
        <v>0</v>
      </c>
      <c r="R59" s="111">
        <v>0</v>
      </c>
      <c r="S59" s="163">
        <v>820</v>
      </c>
      <c r="T59" s="32">
        <v>820</v>
      </c>
      <c r="U59" s="171" t="s">
        <v>68</v>
      </c>
      <c r="V59" s="161" t="s">
        <v>67</v>
      </c>
      <c r="W59" s="160">
        <v>69</v>
      </c>
      <c r="X59" s="160">
        <v>69</v>
      </c>
      <c r="Y59" s="160">
        <v>69</v>
      </c>
      <c r="Z59" s="160">
        <v>69</v>
      </c>
      <c r="AA59" s="366"/>
    </row>
    <row r="60" spans="2:27" s="6" customFormat="1" ht="13.2" x14ac:dyDescent="0.25">
      <c r="C60" s="272" t="s">
        <v>41</v>
      </c>
      <c r="D60" s="271" t="s">
        <v>38</v>
      </c>
      <c r="E60" s="269" t="s">
        <v>39</v>
      </c>
      <c r="F60" s="283" t="s">
        <v>109</v>
      </c>
      <c r="G60" s="194"/>
      <c r="H60" s="194"/>
      <c r="I60" s="253"/>
      <c r="J60" s="79" t="s">
        <v>21</v>
      </c>
      <c r="K60" s="96">
        <f t="shared" ref="K60:T60" si="19">K61</f>
        <v>16.899999999999999</v>
      </c>
      <c r="L60" s="81">
        <f t="shared" si="19"/>
        <v>16.899999999999999</v>
      </c>
      <c r="M60" s="81">
        <f t="shared" si="19"/>
        <v>0</v>
      </c>
      <c r="N60" s="97">
        <f t="shared" si="19"/>
        <v>0</v>
      </c>
      <c r="O60" s="96">
        <f t="shared" si="19"/>
        <v>0</v>
      </c>
      <c r="P60" s="81">
        <f t="shared" si="19"/>
        <v>0</v>
      </c>
      <c r="Q60" s="81">
        <f t="shared" si="19"/>
        <v>0</v>
      </c>
      <c r="R60" s="97">
        <f t="shared" si="19"/>
        <v>0</v>
      </c>
      <c r="S60" s="80">
        <f t="shared" si="19"/>
        <v>0</v>
      </c>
      <c r="T60" s="85">
        <f t="shared" si="19"/>
        <v>0</v>
      </c>
      <c r="U60" s="407" t="s">
        <v>95</v>
      </c>
      <c r="V60" s="405" t="s">
        <v>66</v>
      </c>
      <c r="W60" s="322">
        <v>100</v>
      </c>
      <c r="X60" s="322">
        <v>100</v>
      </c>
      <c r="Y60" s="322"/>
      <c r="Z60" s="322"/>
      <c r="AA60" s="366"/>
    </row>
    <row r="61" spans="2:27" s="6" customFormat="1" ht="28.5" customHeight="1" thickBot="1" x14ac:dyDescent="0.3">
      <c r="C61" s="230"/>
      <c r="D61" s="232"/>
      <c r="E61" s="270"/>
      <c r="F61" s="403"/>
      <c r="G61" s="233"/>
      <c r="H61" s="233"/>
      <c r="I61" s="254"/>
      <c r="J61" s="69" t="s">
        <v>84</v>
      </c>
      <c r="K61" s="106">
        <v>16.899999999999999</v>
      </c>
      <c r="L61" s="112">
        <v>16.899999999999999</v>
      </c>
      <c r="M61" s="112">
        <v>0</v>
      </c>
      <c r="N61" s="113">
        <v>0</v>
      </c>
      <c r="O61" s="106">
        <v>0</v>
      </c>
      <c r="P61" s="112">
        <v>0</v>
      </c>
      <c r="Q61" s="112">
        <v>0</v>
      </c>
      <c r="R61" s="113">
        <v>0</v>
      </c>
      <c r="S61" s="147"/>
      <c r="T61" s="98"/>
      <c r="U61" s="408"/>
      <c r="V61" s="406"/>
      <c r="W61" s="323"/>
      <c r="X61" s="323"/>
      <c r="Y61" s="323"/>
      <c r="Z61" s="323"/>
      <c r="AA61" s="366"/>
    </row>
    <row r="62" spans="2:27" s="6" customFormat="1" ht="15.75" customHeight="1" thickBot="1" x14ac:dyDescent="0.3">
      <c r="C62" s="151" t="s">
        <v>41</v>
      </c>
      <c r="D62" s="16" t="s">
        <v>38</v>
      </c>
      <c r="E62" s="220" t="s">
        <v>18</v>
      </c>
      <c r="F62" s="329"/>
      <c r="G62" s="221"/>
      <c r="H62" s="221"/>
      <c r="I62" s="222"/>
      <c r="J62" s="35"/>
      <c r="K62" s="148">
        <f t="shared" ref="K62:N62" si="20">K58+K60</f>
        <v>1223.4000000000001</v>
      </c>
      <c r="L62" s="37">
        <f t="shared" si="20"/>
        <v>1223.4000000000001</v>
      </c>
      <c r="M62" s="37">
        <f t="shared" si="20"/>
        <v>0</v>
      </c>
      <c r="N62" s="67">
        <f t="shared" si="20"/>
        <v>0</v>
      </c>
      <c r="O62" s="148">
        <f t="shared" ref="O62:T62" si="21">O58+O60</f>
        <v>1188.7</v>
      </c>
      <c r="P62" s="37">
        <f t="shared" si="21"/>
        <v>1188.7</v>
      </c>
      <c r="Q62" s="37">
        <f t="shared" si="21"/>
        <v>0</v>
      </c>
      <c r="R62" s="67">
        <f t="shared" si="21"/>
        <v>0</v>
      </c>
      <c r="S62" s="36">
        <f t="shared" si="21"/>
        <v>820</v>
      </c>
      <c r="T62" s="36">
        <f t="shared" si="21"/>
        <v>820</v>
      </c>
      <c r="U62" s="182"/>
      <c r="V62" s="320"/>
      <c r="W62" s="320"/>
      <c r="X62" s="320"/>
      <c r="Y62" s="320"/>
      <c r="Z62" s="321"/>
      <c r="AA62" s="366"/>
    </row>
    <row r="63" spans="2:27" s="6" customFormat="1" ht="16.5" customHeight="1" thickBot="1" x14ac:dyDescent="0.3">
      <c r="C63" s="151" t="s">
        <v>41</v>
      </c>
      <c r="D63" s="234" t="s">
        <v>19</v>
      </c>
      <c r="E63" s="235"/>
      <c r="F63" s="235"/>
      <c r="G63" s="235"/>
      <c r="H63" s="235"/>
      <c r="I63" s="236"/>
      <c r="J63" s="41"/>
      <c r="K63" s="49">
        <f>K62</f>
        <v>1223.4000000000001</v>
      </c>
      <c r="L63" s="50">
        <f t="shared" ref="L63:N63" si="22">L62</f>
        <v>1223.4000000000001</v>
      </c>
      <c r="M63" s="50">
        <f t="shared" si="22"/>
        <v>0</v>
      </c>
      <c r="N63" s="51">
        <f t="shared" si="22"/>
        <v>0</v>
      </c>
      <c r="O63" s="49">
        <f>O62</f>
        <v>1188.7</v>
      </c>
      <c r="P63" s="50">
        <f t="shared" ref="P63:R63" si="23">P62</f>
        <v>1188.7</v>
      </c>
      <c r="Q63" s="50">
        <f t="shared" si="23"/>
        <v>0</v>
      </c>
      <c r="R63" s="51">
        <f t="shared" si="23"/>
        <v>0</v>
      </c>
      <c r="S63" s="52">
        <f>S58</f>
        <v>820</v>
      </c>
      <c r="T63" s="52">
        <f>T58</f>
        <v>820</v>
      </c>
      <c r="U63" s="223"/>
      <c r="V63" s="224"/>
      <c r="W63" s="224"/>
      <c r="X63" s="224"/>
      <c r="Y63" s="224"/>
      <c r="Z63" s="225"/>
      <c r="AA63" s="366"/>
    </row>
    <row r="64" spans="2:27" s="6" customFormat="1" ht="16.5" customHeight="1" thickBot="1" x14ac:dyDescent="0.3">
      <c r="C64" s="151" t="s">
        <v>43</v>
      </c>
      <c r="D64" s="324" t="s">
        <v>53</v>
      </c>
      <c r="E64" s="325"/>
      <c r="F64" s="325"/>
      <c r="G64" s="325"/>
      <c r="H64" s="325"/>
      <c r="I64" s="325"/>
      <c r="J64" s="325"/>
      <c r="K64" s="325"/>
      <c r="L64" s="325"/>
      <c r="M64" s="325"/>
      <c r="N64" s="325"/>
      <c r="O64" s="325"/>
      <c r="P64" s="325"/>
      <c r="Q64" s="325"/>
      <c r="R64" s="325"/>
      <c r="S64" s="325"/>
      <c r="T64" s="325"/>
      <c r="U64" s="325"/>
      <c r="V64" s="325"/>
      <c r="W64" s="325"/>
      <c r="X64" s="325"/>
      <c r="Y64" s="325"/>
      <c r="Z64" s="326"/>
      <c r="AA64" s="366"/>
    </row>
    <row r="65" spans="3:27" s="6" customFormat="1" ht="16.5" customHeight="1" thickBot="1" x14ac:dyDescent="0.3">
      <c r="C65" s="151" t="s">
        <v>43</v>
      </c>
      <c r="D65" s="152" t="s">
        <v>38</v>
      </c>
      <c r="E65" s="315" t="s">
        <v>54</v>
      </c>
      <c r="F65" s="273"/>
      <c r="G65" s="273"/>
      <c r="H65" s="273"/>
      <c r="I65" s="273"/>
      <c r="J65" s="273"/>
      <c r="K65" s="273"/>
      <c r="L65" s="273"/>
      <c r="M65" s="273"/>
      <c r="N65" s="273"/>
      <c r="O65" s="273"/>
      <c r="P65" s="273"/>
      <c r="Q65" s="273"/>
      <c r="R65" s="273"/>
      <c r="S65" s="273"/>
      <c r="T65" s="273"/>
      <c r="U65" s="273"/>
      <c r="V65" s="273"/>
      <c r="W65" s="273"/>
      <c r="X65" s="273"/>
      <c r="Y65" s="273"/>
      <c r="Z65" s="275"/>
      <c r="AA65" s="366"/>
    </row>
    <row r="66" spans="3:27" s="6" customFormat="1" ht="12.75" customHeight="1" x14ac:dyDescent="0.25">
      <c r="C66" s="199" t="s">
        <v>43</v>
      </c>
      <c r="D66" s="231" t="s">
        <v>38</v>
      </c>
      <c r="E66" s="267" t="s">
        <v>38</v>
      </c>
      <c r="F66" s="345" t="s">
        <v>127</v>
      </c>
      <c r="G66" s="193" t="s">
        <v>43</v>
      </c>
      <c r="H66" s="193" t="s">
        <v>86</v>
      </c>
      <c r="I66" s="191" t="s">
        <v>114</v>
      </c>
      <c r="J66" s="70" t="s">
        <v>21</v>
      </c>
      <c r="K66" s="73">
        <f t="shared" ref="K66:T66" si="24">K67</f>
        <v>152.30000000000001</v>
      </c>
      <c r="L66" s="74">
        <f t="shared" si="24"/>
        <v>152.30000000000001</v>
      </c>
      <c r="M66" s="74">
        <f t="shared" si="24"/>
        <v>0</v>
      </c>
      <c r="N66" s="75">
        <f t="shared" si="24"/>
        <v>0</v>
      </c>
      <c r="O66" s="73">
        <f t="shared" si="24"/>
        <v>252.7</v>
      </c>
      <c r="P66" s="74">
        <f t="shared" si="24"/>
        <v>252.7</v>
      </c>
      <c r="Q66" s="74">
        <f t="shared" si="24"/>
        <v>0</v>
      </c>
      <c r="R66" s="75">
        <f t="shared" si="24"/>
        <v>0</v>
      </c>
      <c r="S66" s="76">
        <f t="shared" si="24"/>
        <v>120</v>
      </c>
      <c r="T66" s="77">
        <f t="shared" si="24"/>
        <v>120</v>
      </c>
      <c r="U66" s="197" t="s">
        <v>70</v>
      </c>
      <c r="V66" s="195" t="s">
        <v>59</v>
      </c>
      <c r="W66" s="195" t="s">
        <v>89</v>
      </c>
      <c r="X66" s="195" t="s">
        <v>89</v>
      </c>
      <c r="Y66" s="195" t="s">
        <v>89</v>
      </c>
      <c r="Z66" s="195" t="s">
        <v>89</v>
      </c>
      <c r="AA66" s="366"/>
    </row>
    <row r="67" spans="3:27" s="6" customFormat="1" ht="15.75" customHeight="1" x14ac:dyDescent="0.25">
      <c r="C67" s="200"/>
      <c r="D67" s="251"/>
      <c r="E67" s="404"/>
      <c r="F67" s="346"/>
      <c r="G67" s="194"/>
      <c r="H67" s="194"/>
      <c r="I67" s="192"/>
      <c r="J67" s="189" t="s">
        <v>85</v>
      </c>
      <c r="K67" s="187">
        <v>152.30000000000001</v>
      </c>
      <c r="L67" s="341">
        <v>152.30000000000001</v>
      </c>
      <c r="M67" s="341">
        <v>0</v>
      </c>
      <c r="N67" s="333">
        <v>0</v>
      </c>
      <c r="O67" s="187">
        <v>252.7</v>
      </c>
      <c r="P67" s="341">
        <v>252.7</v>
      </c>
      <c r="Q67" s="341">
        <v>0</v>
      </c>
      <c r="R67" s="333">
        <v>0</v>
      </c>
      <c r="S67" s="331">
        <v>120</v>
      </c>
      <c r="T67" s="331">
        <v>120</v>
      </c>
      <c r="U67" s="198"/>
      <c r="V67" s="196"/>
      <c r="W67" s="196"/>
      <c r="X67" s="196"/>
      <c r="Y67" s="196"/>
      <c r="Z67" s="196"/>
      <c r="AA67" s="366"/>
    </row>
    <row r="68" spans="3:27" s="6" customFormat="1" ht="24" x14ac:dyDescent="0.25">
      <c r="C68" s="200"/>
      <c r="D68" s="251"/>
      <c r="E68" s="404"/>
      <c r="F68" s="168" t="s">
        <v>55</v>
      </c>
      <c r="G68" s="194"/>
      <c r="H68" s="194"/>
      <c r="I68" s="192"/>
      <c r="J68" s="190"/>
      <c r="K68" s="188"/>
      <c r="L68" s="342"/>
      <c r="M68" s="342"/>
      <c r="N68" s="334"/>
      <c r="O68" s="188"/>
      <c r="P68" s="342"/>
      <c r="Q68" s="342"/>
      <c r="R68" s="334"/>
      <c r="S68" s="332"/>
      <c r="T68" s="332"/>
      <c r="U68" s="47" t="s">
        <v>71</v>
      </c>
      <c r="V68" s="26" t="s">
        <v>59</v>
      </c>
      <c r="W68" s="26">
        <v>5</v>
      </c>
      <c r="X68" s="26">
        <v>5</v>
      </c>
      <c r="Y68" s="26">
        <v>5</v>
      </c>
      <c r="Z68" s="55" t="s">
        <v>90</v>
      </c>
      <c r="AA68" s="366"/>
    </row>
    <row r="69" spans="3:27" s="6" customFormat="1" ht="26.25" customHeight="1" x14ac:dyDescent="0.25">
      <c r="C69" s="200"/>
      <c r="D69" s="251"/>
      <c r="E69" s="404"/>
      <c r="F69" s="343" t="s">
        <v>56</v>
      </c>
      <c r="G69" s="194"/>
      <c r="H69" s="194"/>
      <c r="I69" s="192"/>
      <c r="J69" s="190"/>
      <c r="K69" s="188"/>
      <c r="L69" s="342"/>
      <c r="M69" s="342"/>
      <c r="N69" s="334"/>
      <c r="O69" s="188"/>
      <c r="P69" s="342"/>
      <c r="Q69" s="342"/>
      <c r="R69" s="334"/>
      <c r="S69" s="332"/>
      <c r="T69" s="332"/>
      <c r="U69" s="17" t="s">
        <v>72</v>
      </c>
      <c r="V69" s="55" t="s">
        <v>59</v>
      </c>
      <c r="W69" s="55" t="s">
        <v>89</v>
      </c>
      <c r="X69" s="55" t="s">
        <v>89</v>
      </c>
      <c r="Y69" s="55" t="s">
        <v>89</v>
      </c>
      <c r="Z69" s="56" t="s">
        <v>89</v>
      </c>
      <c r="AA69" s="366"/>
    </row>
    <row r="70" spans="3:27" s="6" customFormat="1" ht="49.5" customHeight="1" thickBot="1" x14ac:dyDescent="0.3">
      <c r="C70" s="200"/>
      <c r="D70" s="251"/>
      <c r="E70" s="404"/>
      <c r="F70" s="344"/>
      <c r="G70" s="194"/>
      <c r="H70" s="194"/>
      <c r="I70" s="192"/>
      <c r="J70" s="190"/>
      <c r="K70" s="188"/>
      <c r="L70" s="342"/>
      <c r="M70" s="342"/>
      <c r="N70" s="334"/>
      <c r="O70" s="188"/>
      <c r="P70" s="342"/>
      <c r="Q70" s="342"/>
      <c r="R70" s="334"/>
      <c r="S70" s="332"/>
      <c r="T70" s="332"/>
      <c r="U70" s="18" t="s">
        <v>91</v>
      </c>
      <c r="V70" s="55" t="s">
        <v>59</v>
      </c>
      <c r="W70" s="99" t="s">
        <v>89</v>
      </c>
      <c r="X70" s="99" t="s">
        <v>89</v>
      </c>
      <c r="Y70" s="99" t="s">
        <v>89</v>
      </c>
      <c r="Z70" s="100" t="s">
        <v>89</v>
      </c>
      <c r="AA70" s="366"/>
    </row>
    <row r="71" spans="3:27" s="6" customFormat="1" ht="15.75" customHeight="1" thickBot="1" x14ac:dyDescent="0.3">
      <c r="C71" s="40" t="s">
        <v>43</v>
      </c>
      <c r="D71" s="16" t="s">
        <v>38</v>
      </c>
      <c r="E71" s="220" t="s">
        <v>18</v>
      </c>
      <c r="F71" s="221"/>
      <c r="G71" s="221"/>
      <c r="H71" s="221"/>
      <c r="I71" s="222"/>
      <c r="J71" s="35"/>
      <c r="K71" s="36">
        <f t="shared" ref="K71:N71" si="25">K66</f>
        <v>152.30000000000001</v>
      </c>
      <c r="L71" s="37">
        <f t="shared" si="25"/>
        <v>152.30000000000001</v>
      </c>
      <c r="M71" s="37">
        <f t="shared" si="25"/>
        <v>0</v>
      </c>
      <c r="N71" s="38">
        <f t="shared" si="25"/>
        <v>0</v>
      </c>
      <c r="O71" s="36">
        <f t="shared" ref="O71:T71" si="26">O66</f>
        <v>252.7</v>
      </c>
      <c r="P71" s="37">
        <f t="shared" si="26"/>
        <v>252.7</v>
      </c>
      <c r="Q71" s="37">
        <f t="shared" si="26"/>
        <v>0</v>
      </c>
      <c r="R71" s="38">
        <f t="shared" si="26"/>
        <v>0</v>
      </c>
      <c r="S71" s="39">
        <f t="shared" si="26"/>
        <v>120</v>
      </c>
      <c r="T71" s="150">
        <f t="shared" si="26"/>
        <v>120</v>
      </c>
      <c r="U71" s="213"/>
      <c r="V71" s="214"/>
      <c r="W71" s="214"/>
      <c r="X71" s="214"/>
      <c r="Y71" s="214"/>
      <c r="Z71" s="215"/>
      <c r="AA71" s="366"/>
    </row>
    <row r="72" spans="3:27" s="6" customFormat="1" ht="15.75" customHeight="1" thickBot="1" x14ac:dyDescent="0.3">
      <c r="C72" s="151" t="s">
        <v>43</v>
      </c>
      <c r="D72" s="57" t="s">
        <v>39</v>
      </c>
      <c r="E72" s="315" t="s">
        <v>57</v>
      </c>
      <c r="F72" s="273"/>
      <c r="G72" s="274"/>
      <c r="H72" s="273"/>
      <c r="I72" s="273"/>
      <c r="J72" s="273"/>
      <c r="K72" s="273"/>
      <c r="L72" s="273"/>
      <c r="M72" s="273"/>
      <c r="N72" s="273"/>
      <c r="O72" s="273"/>
      <c r="P72" s="273"/>
      <c r="Q72" s="273"/>
      <c r="R72" s="273"/>
      <c r="S72" s="273"/>
      <c r="T72" s="273"/>
      <c r="U72" s="273"/>
      <c r="V72" s="273"/>
      <c r="W72" s="273"/>
      <c r="X72" s="273"/>
      <c r="Y72" s="273"/>
      <c r="Z72" s="275"/>
      <c r="AA72" s="366"/>
    </row>
    <row r="73" spans="3:27" s="6" customFormat="1" ht="13.2" x14ac:dyDescent="0.25">
      <c r="C73" s="199" t="s">
        <v>43</v>
      </c>
      <c r="D73" s="231" t="s">
        <v>39</v>
      </c>
      <c r="E73" s="267" t="s">
        <v>38</v>
      </c>
      <c r="F73" s="340" t="s">
        <v>128</v>
      </c>
      <c r="G73" s="193" t="s">
        <v>43</v>
      </c>
      <c r="H73" s="193" t="s">
        <v>86</v>
      </c>
      <c r="I73" s="191" t="s">
        <v>114</v>
      </c>
      <c r="J73" s="89" t="s">
        <v>21</v>
      </c>
      <c r="K73" s="73">
        <f t="shared" ref="K73:T73" si="27">K74</f>
        <v>203.5</v>
      </c>
      <c r="L73" s="74">
        <f t="shared" si="27"/>
        <v>203.5</v>
      </c>
      <c r="M73" s="74">
        <f t="shared" si="27"/>
        <v>0</v>
      </c>
      <c r="N73" s="75">
        <f t="shared" si="27"/>
        <v>0</v>
      </c>
      <c r="O73" s="73">
        <f t="shared" si="27"/>
        <v>233.1</v>
      </c>
      <c r="P73" s="74">
        <f t="shared" si="27"/>
        <v>233.1</v>
      </c>
      <c r="Q73" s="74">
        <f t="shared" si="27"/>
        <v>0</v>
      </c>
      <c r="R73" s="75">
        <f t="shared" si="27"/>
        <v>0</v>
      </c>
      <c r="S73" s="76">
        <f t="shared" si="27"/>
        <v>200</v>
      </c>
      <c r="T73" s="76">
        <f t="shared" si="27"/>
        <v>200</v>
      </c>
      <c r="U73" s="218" t="s">
        <v>74</v>
      </c>
      <c r="V73" s="216" t="s">
        <v>66</v>
      </c>
      <c r="W73" s="207" t="s">
        <v>112</v>
      </c>
      <c r="X73" s="207" t="s">
        <v>112</v>
      </c>
      <c r="Y73" s="207" t="s">
        <v>112</v>
      </c>
      <c r="Z73" s="207" t="s">
        <v>112</v>
      </c>
      <c r="AA73" s="366"/>
    </row>
    <row r="74" spans="3:27" s="6" customFormat="1" ht="23.25" customHeight="1" thickBot="1" x14ac:dyDescent="0.3">
      <c r="C74" s="230"/>
      <c r="D74" s="232"/>
      <c r="E74" s="270"/>
      <c r="F74" s="339"/>
      <c r="G74" s="233"/>
      <c r="H74" s="233"/>
      <c r="I74" s="330"/>
      <c r="J74" s="87" t="s">
        <v>85</v>
      </c>
      <c r="K74" s="144">
        <v>203.5</v>
      </c>
      <c r="L74" s="167">
        <v>203.5</v>
      </c>
      <c r="M74" s="167">
        <v>0</v>
      </c>
      <c r="N74" s="105">
        <v>0</v>
      </c>
      <c r="O74" s="144">
        <v>233.1</v>
      </c>
      <c r="P74" s="167">
        <v>233.1</v>
      </c>
      <c r="Q74" s="167">
        <v>0</v>
      </c>
      <c r="R74" s="105">
        <v>0</v>
      </c>
      <c r="S74" s="164">
        <v>200</v>
      </c>
      <c r="T74" s="164">
        <v>200</v>
      </c>
      <c r="U74" s="219"/>
      <c r="V74" s="217"/>
      <c r="W74" s="208"/>
      <c r="X74" s="208"/>
      <c r="Y74" s="208"/>
      <c r="Z74" s="208"/>
      <c r="AA74" s="366"/>
    </row>
    <row r="75" spans="3:27" s="6" customFormat="1" ht="13.8" thickBot="1" x14ac:dyDescent="0.3">
      <c r="C75" s="151" t="s">
        <v>43</v>
      </c>
      <c r="D75" s="16" t="s">
        <v>39</v>
      </c>
      <c r="E75" s="337" t="s">
        <v>18</v>
      </c>
      <c r="F75" s="221"/>
      <c r="G75" s="329"/>
      <c r="H75" s="221"/>
      <c r="I75" s="222"/>
      <c r="J75" s="35"/>
      <c r="K75" s="36">
        <f t="shared" ref="K75:T75" si="28">K73</f>
        <v>203.5</v>
      </c>
      <c r="L75" s="37">
        <f t="shared" si="28"/>
        <v>203.5</v>
      </c>
      <c r="M75" s="37">
        <f t="shared" si="28"/>
        <v>0</v>
      </c>
      <c r="N75" s="38">
        <f t="shared" si="28"/>
        <v>0</v>
      </c>
      <c r="O75" s="36">
        <f t="shared" si="28"/>
        <v>233.1</v>
      </c>
      <c r="P75" s="37">
        <f t="shared" si="28"/>
        <v>233.1</v>
      </c>
      <c r="Q75" s="37">
        <f t="shared" si="28"/>
        <v>0</v>
      </c>
      <c r="R75" s="38">
        <f t="shared" si="28"/>
        <v>0</v>
      </c>
      <c r="S75" s="48">
        <f t="shared" si="28"/>
        <v>200</v>
      </c>
      <c r="T75" s="48">
        <f t="shared" si="28"/>
        <v>200</v>
      </c>
      <c r="U75" s="182"/>
      <c r="V75" s="183"/>
      <c r="W75" s="183"/>
      <c r="X75" s="183"/>
      <c r="Y75" s="183"/>
      <c r="Z75" s="184"/>
      <c r="AA75" s="366"/>
    </row>
    <row r="76" spans="3:27" s="6" customFormat="1" ht="16.5" customHeight="1" thickBot="1" x14ac:dyDescent="0.3">
      <c r="C76" s="151" t="s">
        <v>43</v>
      </c>
      <c r="D76" s="234" t="s">
        <v>19</v>
      </c>
      <c r="E76" s="235"/>
      <c r="F76" s="235"/>
      <c r="G76" s="235"/>
      <c r="H76" s="235"/>
      <c r="I76" s="236"/>
      <c r="J76" s="41"/>
      <c r="K76" s="42">
        <f t="shared" ref="K76:T76" si="29">K71+K75</f>
        <v>355.8</v>
      </c>
      <c r="L76" s="43">
        <f t="shared" si="29"/>
        <v>355.8</v>
      </c>
      <c r="M76" s="43">
        <f t="shared" si="29"/>
        <v>0</v>
      </c>
      <c r="N76" s="44">
        <f t="shared" si="29"/>
        <v>0</v>
      </c>
      <c r="O76" s="49">
        <f t="shared" si="29"/>
        <v>485.79999999999995</v>
      </c>
      <c r="P76" s="50">
        <f t="shared" si="29"/>
        <v>485.79999999999995</v>
      </c>
      <c r="Q76" s="50">
        <f t="shared" si="29"/>
        <v>0</v>
      </c>
      <c r="R76" s="51">
        <f t="shared" si="29"/>
        <v>0</v>
      </c>
      <c r="S76" s="52">
        <f t="shared" si="29"/>
        <v>320</v>
      </c>
      <c r="T76" s="52">
        <f t="shared" si="29"/>
        <v>320</v>
      </c>
      <c r="U76" s="223"/>
      <c r="V76" s="224"/>
      <c r="W76" s="224"/>
      <c r="X76" s="224"/>
      <c r="Y76" s="224"/>
      <c r="Z76" s="225"/>
      <c r="AA76" s="366"/>
    </row>
    <row r="77" spans="3:27" s="6" customFormat="1" ht="16.5" customHeight="1" thickBot="1" x14ac:dyDescent="0.3">
      <c r="C77" s="151" t="s">
        <v>42</v>
      </c>
      <c r="D77" s="324" t="s">
        <v>58</v>
      </c>
      <c r="E77" s="325"/>
      <c r="F77" s="325"/>
      <c r="G77" s="325"/>
      <c r="H77" s="325"/>
      <c r="I77" s="325"/>
      <c r="J77" s="325"/>
      <c r="K77" s="325"/>
      <c r="L77" s="325"/>
      <c r="M77" s="325"/>
      <c r="N77" s="325"/>
      <c r="O77" s="325"/>
      <c r="P77" s="325"/>
      <c r="Q77" s="325"/>
      <c r="R77" s="325"/>
      <c r="S77" s="325"/>
      <c r="T77" s="325"/>
      <c r="U77" s="325"/>
      <c r="V77" s="325"/>
      <c r="W77" s="325"/>
      <c r="X77" s="325"/>
      <c r="Y77" s="325"/>
      <c r="Z77" s="326"/>
      <c r="AA77" s="366"/>
    </row>
    <row r="78" spans="3:27" s="6" customFormat="1" ht="16.5" customHeight="1" thickBot="1" x14ac:dyDescent="0.3">
      <c r="C78" s="151" t="s">
        <v>42</v>
      </c>
      <c r="D78" s="16" t="s">
        <v>38</v>
      </c>
      <c r="E78" s="273" t="s">
        <v>94</v>
      </c>
      <c r="F78" s="273"/>
      <c r="G78" s="273"/>
      <c r="H78" s="273"/>
      <c r="I78" s="273"/>
      <c r="J78" s="273"/>
      <c r="K78" s="274"/>
      <c r="L78" s="274"/>
      <c r="M78" s="274"/>
      <c r="N78" s="274"/>
      <c r="O78" s="273"/>
      <c r="P78" s="273"/>
      <c r="Q78" s="273"/>
      <c r="R78" s="273"/>
      <c r="S78" s="273"/>
      <c r="T78" s="275"/>
      <c r="U78" s="148"/>
      <c r="V78" s="149"/>
      <c r="W78" s="149"/>
      <c r="X78" s="149"/>
      <c r="Y78" s="149"/>
      <c r="Z78" s="150"/>
      <c r="AA78" s="366"/>
    </row>
    <row r="79" spans="3:27" s="6" customFormat="1" ht="16.5" customHeight="1" x14ac:dyDescent="0.25">
      <c r="C79" s="199" t="s">
        <v>42</v>
      </c>
      <c r="D79" s="231" t="s">
        <v>38</v>
      </c>
      <c r="E79" s="335" t="s">
        <v>38</v>
      </c>
      <c r="F79" s="338" t="s">
        <v>129</v>
      </c>
      <c r="G79" s="193" t="s">
        <v>43</v>
      </c>
      <c r="H79" s="193" t="s">
        <v>86</v>
      </c>
      <c r="I79" s="191" t="s">
        <v>114</v>
      </c>
      <c r="J79" s="89" t="s">
        <v>21</v>
      </c>
      <c r="K79" s="101">
        <f t="shared" ref="K79:T79" si="30">K80</f>
        <v>18.2</v>
      </c>
      <c r="L79" s="101">
        <f t="shared" si="30"/>
        <v>18.2</v>
      </c>
      <c r="M79" s="101">
        <f t="shared" si="30"/>
        <v>17.2</v>
      </c>
      <c r="N79" s="101">
        <f t="shared" si="30"/>
        <v>0</v>
      </c>
      <c r="O79" s="101">
        <f t="shared" si="30"/>
        <v>18.7</v>
      </c>
      <c r="P79" s="101">
        <f t="shared" si="30"/>
        <v>18.7</v>
      </c>
      <c r="Q79" s="101">
        <f t="shared" si="30"/>
        <v>17.600000000000001</v>
      </c>
      <c r="R79" s="101">
        <f t="shared" si="30"/>
        <v>0</v>
      </c>
      <c r="S79" s="76">
        <f t="shared" si="30"/>
        <v>18.7</v>
      </c>
      <c r="T79" s="76">
        <f t="shared" si="30"/>
        <v>18.7</v>
      </c>
      <c r="U79" s="211" t="s">
        <v>73</v>
      </c>
      <c r="V79" s="209" t="s">
        <v>59</v>
      </c>
      <c r="W79" s="207">
        <v>1</v>
      </c>
      <c r="X79" s="207">
        <v>1</v>
      </c>
      <c r="Y79" s="207">
        <v>1</v>
      </c>
      <c r="Z79" s="207">
        <v>1</v>
      </c>
      <c r="AA79" s="366"/>
    </row>
    <row r="80" spans="3:27" s="6" customFormat="1" ht="30.75" customHeight="1" thickBot="1" x14ac:dyDescent="0.3">
      <c r="C80" s="230"/>
      <c r="D80" s="232"/>
      <c r="E80" s="336"/>
      <c r="F80" s="339"/>
      <c r="G80" s="233"/>
      <c r="H80" s="233"/>
      <c r="I80" s="330"/>
      <c r="J80" s="87" t="s">
        <v>85</v>
      </c>
      <c r="K80" s="144">
        <v>18.2</v>
      </c>
      <c r="L80" s="167">
        <v>18.2</v>
      </c>
      <c r="M80" s="167">
        <v>17.2</v>
      </c>
      <c r="N80" s="105">
        <v>0</v>
      </c>
      <c r="O80" s="144">
        <v>18.7</v>
      </c>
      <c r="P80" s="167">
        <v>18.7</v>
      </c>
      <c r="Q80" s="167">
        <v>17.600000000000001</v>
      </c>
      <c r="R80" s="105">
        <v>0</v>
      </c>
      <c r="S80" s="164">
        <v>18.7</v>
      </c>
      <c r="T80" s="164">
        <v>18.7</v>
      </c>
      <c r="U80" s="212"/>
      <c r="V80" s="210"/>
      <c r="W80" s="208"/>
      <c r="X80" s="208"/>
      <c r="Y80" s="208"/>
      <c r="Z80" s="208"/>
      <c r="AA80" s="366"/>
    </row>
    <row r="81" spans="3:27" s="6" customFormat="1" ht="16.5" customHeight="1" thickBot="1" x14ac:dyDescent="0.3">
      <c r="C81" s="40" t="s">
        <v>42</v>
      </c>
      <c r="D81" s="16" t="s">
        <v>38</v>
      </c>
      <c r="E81" s="220" t="s">
        <v>18</v>
      </c>
      <c r="F81" s="221"/>
      <c r="G81" s="329"/>
      <c r="H81" s="329"/>
      <c r="I81" s="222"/>
      <c r="J81" s="35"/>
      <c r="K81" s="36">
        <f t="shared" ref="K81:N81" si="31">K79</f>
        <v>18.2</v>
      </c>
      <c r="L81" s="37">
        <f t="shared" si="31"/>
        <v>18.2</v>
      </c>
      <c r="M81" s="37">
        <f t="shared" si="31"/>
        <v>17.2</v>
      </c>
      <c r="N81" s="38">
        <f t="shared" si="31"/>
        <v>0</v>
      </c>
      <c r="O81" s="36">
        <f t="shared" ref="O81:T81" si="32">O79</f>
        <v>18.7</v>
      </c>
      <c r="P81" s="37">
        <f t="shared" si="32"/>
        <v>18.7</v>
      </c>
      <c r="Q81" s="37">
        <f t="shared" si="32"/>
        <v>17.600000000000001</v>
      </c>
      <c r="R81" s="38">
        <f t="shared" si="32"/>
        <v>0</v>
      </c>
      <c r="S81" s="48">
        <f t="shared" si="32"/>
        <v>18.7</v>
      </c>
      <c r="T81" s="48">
        <f t="shared" si="32"/>
        <v>18.7</v>
      </c>
      <c r="U81" s="182"/>
      <c r="V81" s="183"/>
      <c r="W81" s="183"/>
      <c r="X81" s="183"/>
      <c r="Y81" s="183"/>
      <c r="Z81" s="184"/>
      <c r="AA81" s="366"/>
    </row>
    <row r="82" spans="3:27" s="6" customFormat="1" ht="16.5" customHeight="1" thickBot="1" x14ac:dyDescent="0.3">
      <c r="C82" s="151" t="s">
        <v>42</v>
      </c>
      <c r="D82" s="234" t="s">
        <v>19</v>
      </c>
      <c r="E82" s="235"/>
      <c r="F82" s="235"/>
      <c r="G82" s="235"/>
      <c r="H82" s="235"/>
      <c r="I82" s="236"/>
      <c r="J82" s="41"/>
      <c r="K82" s="49">
        <f t="shared" ref="K82:N82" si="33">K81</f>
        <v>18.2</v>
      </c>
      <c r="L82" s="50">
        <f t="shared" si="33"/>
        <v>18.2</v>
      </c>
      <c r="M82" s="50">
        <f t="shared" si="33"/>
        <v>17.2</v>
      </c>
      <c r="N82" s="51">
        <f t="shared" si="33"/>
        <v>0</v>
      </c>
      <c r="O82" s="49">
        <f t="shared" ref="O82:T82" si="34">O81</f>
        <v>18.7</v>
      </c>
      <c r="P82" s="50">
        <f t="shared" si="34"/>
        <v>18.7</v>
      </c>
      <c r="Q82" s="50">
        <f t="shared" si="34"/>
        <v>17.600000000000001</v>
      </c>
      <c r="R82" s="51">
        <f t="shared" si="34"/>
        <v>0</v>
      </c>
      <c r="S82" s="52">
        <f t="shared" si="34"/>
        <v>18.7</v>
      </c>
      <c r="T82" s="52">
        <f t="shared" si="34"/>
        <v>18.7</v>
      </c>
      <c r="U82" s="223"/>
      <c r="V82" s="224"/>
      <c r="W82" s="224"/>
      <c r="X82" s="224"/>
      <c r="Y82" s="224"/>
      <c r="Z82" s="225"/>
      <c r="AA82" s="366"/>
    </row>
    <row r="83" spans="3:27" ht="17.25" customHeight="1" thickBot="1" x14ac:dyDescent="0.3">
      <c r="C83" s="19" t="s">
        <v>83</v>
      </c>
      <c r="D83" s="371" t="s">
        <v>20</v>
      </c>
      <c r="E83" s="372"/>
      <c r="F83" s="372"/>
      <c r="G83" s="372"/>
      <c r="H83" s="372"/>
      <c r="I83" s="373"/>
      <c r="J83" s="58"/>
      <c r="K83" s="102">
        <f t="shared" ref="K83:T83" si="35">K37+K49+K55+K63+K76+K82</f>
        <v>2220.4</v>
      </c>
      <c r="L83" s="59">
        <f t="shared" si="35"/>
        <v>2218.3000000000002</v>
      </c>
      <c r="M83" s="59">
        <f t="shared" si="35"/>
        <v>265.39999999999998</v>
      </c>
      <c r="N83" s="60">
        <f t="shared" si="35"/>
        <v>2.1</v>
      </c>
      <c r="O83" s="102">
        <f t="shared" si="35"/>
        <v>2718.8</v>
      </c>
      <c r="P83" s="59">
        <f t="shared" si="35"/>
        <v>2342.8000000000002</v>
      </c>
      <c r="Q83" s="59">
        <f t="shared" si="35"/>
        <v>281.5</v>
      </c>
      <c r="R83" s="60">
        <f t="shared" si="35"/>
        <v>376</v>
      </c>
      <c r="S83" s="61">
        <f t="shared" si="35"/>
        <v>2156.6999999999998</v>
      </c>
      <c r="T83" s="62">
        <f t="shared" si="35"/>
        <v>2163.6999999999998</v>
      </c>
      <c r="U83" s="376"/>
      <c r="V83" s="377"/>
      <c r="W83" s="377"/>
      <c r="X83" s="377"/>
      <c r="Y83" s="377"/>
      <c r="Z83" s="378"/>
      <c r="AA83" s="366"/>
    </row>
    <row r="84" spans="3:27" s="13" customFormat="1" ht="6.75" customHeight="1" x14ac:dyDescent="0.25">
      <c r="C84" s="10"/>
      <c r="D84" s="11"/>
      <c r="E84" s="11"/>
      <c r="F84" s="11"/>
      <c r="G84" s="11"/>
      <c r="H84" s="11"/>
      <c r="I84" s="11"/>
      <c r="J84" s="11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366"/>
    </row>
    <row r="85" spans="3:27" ht="15.75" customHeight="1" x14ac:dyDescent="0.3">
      <c r="C85" s="181" t="s">
        <v>36</v>
      </c>
      <c r="D85" s="181"/>
      <c r="E85" s="181"/>
      <c r="F85" s="181"/>
      <c r="G85" s="181"/>
      <c r="H85" s="181"/>
      <c r="I85" s="181"/>
      <c r="J85" s="181"/>
      <c r="K85" s="181"/>
      <c r="L85" s="181"/>
      <c r="M85" s="181"/>
      <c r="N85" s="181"/>
      <c r="T85" s="117"/>
      <c r="U85" s="117"/>
      <c r="V85" s="117"/>
      <c r="W85" s="117"/>
      <c r="X85" s="117"/>
      <c r="Y85" s="117"/>
      <c r="Z85" s="117"/>
      <c r="AA85" s="117"/>
    </row>
    <row r="86" spans="3:27" ht="7.5" customHeight="1" x14ac:dyDescent="0.3">
      <c r="C86" s="114"/>
      <c r="D86" s="114"/>
      <c r="E86" s="114"/>
      <c r="F86" s="114"/>
      <c r="G86" s="114"/>
      <c r="H86" s="114"/>
      <c r="I86" s="114"/>
      <c r="J86" s="114"/>
      <c r="K86" s="114"/>
      <c r="L86" s="114"/>
      <c r="M86" s="114"/>
      <c r="N86" s="114"/>
      <c r="T86" s="117"/>
      <c r="U86" s="117"/>
      <c r="V86" s="117"/>
      <c r="W86" s="117"/>
      <c r="X86" s="117"/>
      <c r="Y86" s="117"/>
      <c r="Z86" s="117"/>
      <c r="AA86" s="117"/>
    </row>
    <row r="87" spans="3:27" ht="15.75" customHeight="1" x14ac:dyDescent="0.3">
      <c r="C87" s="114"/>
      <c r="D87" s="114"/>
      <c r="E87" s="114"/>
      <c r="F87" s="114"/>
      <c r="G87" s="114"/>
      <c r="H87" s="114"/>
      <c r="I87" s="237" t="s">
        <v>13</v>
      </c>
      <c r="J87" s="237"/>
      <c r="K87" s="237"/>
      <c r="L87" s="114"/>
      <c r="T87" s="117"/>
      <c r="U87" s="117"/>
      <c r="V87" s="117"/>
      <c r="W87" s="117"/>
      <c r="X87" s="117"/>
      <c r="Y87" s="117"/>
      <c r="Z87" s="117"/>
      <c r="AA87" s="117"/>
    </row>
    <row r="88" spans="3:27" ht="4.5" customHeight="1" thickBot="1" x14ac:dyDescent="0.35">
      <c r="E88" s="8"/>
      <c r="F88" s="9"/>
      <c r="G88" s="9"/>
      <c r="H88" s="103"/>
      <c r="I88" s="103"/>
      <c r="J88" s="103"/>
      <c r="K88" s="104"/>
      <c r="L88" s="104"/>
      <c r="M88" s="104"/>
      <c r="N88" s="104"/>
      <c r="O88" s="104"/>
      <c r="P88" s="104"/>
      <c r="Q88" s="104"/>
      <c r="R88" s="104"/>
    </row>
    <row r="89" spans="3:27" ht="11.25" customHeight="1" x14ac:dyDescent="0.25">
      <c r="C89" s="244" t="s">
        <v>22</v>
      </c>
      <c r="D89" s="245"/>
      <c r="E89" s="245"/>
      <c r="F89" s="245"/>
      <c r="G89" s="185" t="s">
        <v>137</v>
      </c>
      <c r="H89" s="185"/>
      <c r="I89" s="185" t="s">
        <v>133</v>
      </c>
      <c r="J89" s="185"/>
      <c r="K89" s="185" t="s">
        <v>117</v>
      </c>
      <c r="L89" s="185"/>
      <c r="M89" s="185" t="s">
        <v>134</v>
      </c>
      <c r="N89" s="226"/>
      <c r="O89" s="64"/>
      <c r="P89" s="104"/>
      <c r="Q89" s="104"/>
      <c r="R89" s="104"/>
    </row>
    <row r="90" spans="3:27" ht="12.75" customHeight="1" x14ac:dyDescent="0.25">
      <c r="C90" s="246"/>
      <c r="D90" s="247"/>
      <c r="E90" s="247"/>
      <c r="F90" s="247"/>
      <c r="G90" s="186"/>
      <c r="H90" s="186"/>
      <c r="I90" s="186"/>
      <c r="J90" s="186"/>
      <c r="K90" s="186"/>
      <c r="L90" s="186"/>
      <c r="M90" s="186"/>
      <c r="N90" s="227"/>
      <c r="O90" s="64"/>
    </row>
    <row r="91" spans="3:27" ht="12" customHeight="1" x14ac:dyDescent="0.25">
      <c r="C91" s="246"/>
      <c r="D91" s="247"/>
      <c r="E91" s="247"/>
      <c r="F91" s="247"/>
      <c r="G91" s="186"/>
      <c r="H91" s="186"/>
      <c r="I91" s="186"/>
      <c r="J91" s="186"/>
      <c r="K91" s="186"/>
      <c r="L91" s="186"/>
      <c r="M91" s="186"/>
      <c r="N91" s="227"/>
      <c r="O91" s="64"/>
    </row>
    <row r="92" spans="3:27" ht="12.75" customHeight="1" x14ac:dyDescent="0.25">
      <c r="C92" s="246"/>
      <c r="D92" s="247"/>
      <c r="E92" s="247"/>
      <c r="F92" s="247"/>
      <c r="G92" s="186"/>
      <c r="H92" s="186"/>
      <c r="I92" s="186"/>
      <c r="J92" s="186"/>
      <c r="K92" s="186"/>
      <c r="L92" s="186"/>
      <c r="M92" s="186"/>
      <c r="N92" s="227"/>
      <c r="O92" s="64"/>
    </row>
    <row r="93" spans="3:27" ht="12.75" customHeight="1" x14ac:dyDescent="0.25">
      <c r="C93" s="238" t="s">
        <v>23</v>
      </c>
      <c r="D93" s="239"/>
      <c r="E93" s="239"/>
      <c r="F93" s="239"/>
      <c r="G93" s="177">
        <f>G94+G96</f>
        <v>2220.4</v>
      </c>
      <c r="H93" s="177"/>
      <c r="I93" s="177">
        <f>I94+I96</f>
        <v>2718.8</v>
      </c>
      <c r="J93" s="177"/>
      <c r="K93" s="177">
        <f>S83</f>
        <v>2156.6999999999998</v>
      </c>
      <c r="L93" s="177"/>
      <c r="M93" s="177">
        <f>T83</f>
        <v>2163.6999999999998</v>
      </c>
      <c r="N93" s="178"/>
      <c r="O93" s="64"/>
    </row>
    <row r="94" spans="3:27" ht="15.75" customHeight="1" x14ac:dyDescent="0.25">
      <c r="C94" s="240" t="s">
        <v>24</v>
      </c>
      <c r="D94" s="241"/>
      <c r="E94" s="241"/>
      <c r="F94" s="241"/>
      <c r="G94" s="179">
        <f>L83</f>
        <v>2218.3000000000002</v>
      </c>
      <c r="H94" s="179"/>
      <c r="I94" s="179">
        <f>P83</f>
        <v>2342.8000000000002</v>
      </c>
      <c r="J94" s="179"/>
      <c r="K94" s="179">
        <f>K93-K96</f>
        <v>1780.6999999999998</v>
      </c>
      <c r="L94" s="179"/>
      <c r="M94" s="179">
        <f>M93-M96</f>
        <v>1787.6999999999998</v>
      </c>
      <c r="N94" s="180"/>
      <c r="O94" s="65"/>
    </row>
    <row r="95" spans="3:27" ht="12.75" customHeight="1" x14ac:dyDescent="0.25">
      <c r="C95" s="228" t="s">
        <v>25</v>
      </c>
      <c r="D95" s="229"/>
      <c r="E95" s="229"/>
      <c r="F95" s="229"/>
      <c r="G95" s="179">
        <f>M83</f>
        <v>265.39999999999998</v>
      </c>
      <c r="H95" s="179"/>
      <c r="I95" s="179">
        <f>Q83</f>
        <v>281.5</v>
      </c>
      <c r="J95" s="179"/>
      <c r="K95" s="179">
        <v>282.7</v>
      </c>
      <c r="L95" s="179"/>
      <c r="M95" s="179">
        <v>282.7</v>
      </c>
      <c r="N95" s="180"/>
      <c r="O95" s="65"/>
    </row>
    <row r="96" spans="3:27" ht="12.75" customHeight="1" x14ac:dyDescent="0.25">
      <c r="C96" s="240" t="s">
        <v>26</v>
      </c>
      <c r="D96" s="241"/>
      <c r="E96" s="241"/>
      <c r="F96" s="241"/>
      <c r="G96" s="179">
        <f>N83</f>
        <v>2.1</v>
      </c>
      <c r="H96" s="179"/>
      <c r="I96" s="179">
        <f>R83</f>
        <v>376</v>
      </c>
      <c r="J96" s="179"/>
      <c r="K96" s="179">
        <v>376</v>
      </c>
      <c r="L96" s="179"/>
      <c r="M96" s="179">
        <v>376</v>
      </c>
      <c r="N96" s="180"/>
      <c r="O96" s="65"/>
    </row>
    <row r="97" spans="3:21" ht="12.75" customHeight="1" x14ac:dyDescent="0.25">
      <c r="C97" s="238" t="s">
        <v>27</v>
      </c>
      <c r="D97" s="239"/>
      <c r="E97" s="239"/>
      <c r="F97" s="239"/>
      <c r="G97" s="177">
        <f>G98+G102+G103+G104</f>
        <v>2220.4</v>
      </c>
      <c r="H97" s="177"/>
      <c r="I97" s="177">
        <f>I98+I102+I103+I104</f>
        <v>2718.8</v>
      </c>
      <c r="J97" s="177"/>
      <c r="K97" s="177">
        <f>K98+K102+K103+K104</f>
        <v>2156.6999999999998</v>
      </c>
      <c r="L97" s="177"/>
      <c r="M97" s="177">
        <f>M98+M102+M103+M104</f>
        <v>2163.6999999999998</v>
      </c>
      <c r="N97" s="178"/>
      <c r="O97" s="64"/>
    </row>
    <row r="98" spans="3:21" ht="30.75" customHeight="1" x14ac:dyDescent="0.25">
      <c r="C98" s="242" t="s">
        <v>28</v>
      </c>
      <c r="D98" s="243"/>
      <c r="E98" s="243"/>
      <c r="F98" s="243"/>
      <c r="G98" s="175">
        <f>G99</f>
        <v>2215.1</v>
      </c>
      <c r="H98" s="175"/>
      <c r="I98" s="175">
        <f>I99</f>
        <v>2413.6000000000004</v>
      </c>
      <c r="J98" s="175"/>
      <c r="K98" s="175">
        <f>K99</f>
        <v>1850.7</v>
      </c>
      <c r="L98" s="175"/>
      <c r="M98" s="175">
        <f>M99</f>
        <v>1857.7</v>
      </c>
      <c r="N98" s="176"/>
      <c r="O98" s="64"/>
    </row>
    <row r="99" spans="3:21" ht="30" customHeight="1" x14ac:dyDescent="0.25">
      <c r="C99" s="240" t="s">
        <v>29</v>
      </c>
      <c r="D99" s="241"/>
      <c r="E99" s="241"/>
      <c r="F99" s="241"/>
      <c r="G99" s="201">
        <f>G100+G101</f>
        <v>2215.1</v>
      </c>
      <c r="H99" s="201"/>
      <c r="I99" s="201">
        <f>I100+I101</f>
        <v>2413.6000000000004</v>
      </c>
      <c r="J99" s="201"/>
      <c r="K99" s="201">
        <f>K100+K101</f>
        <v>1850.7</v>
      </c>
      <c r="L99" s="201"/>
      <c r="M99" s="201">
        <f>M100+M101</f>
        <v>1857.7</v>
      </c>
      <c r="N99" s="206"/>
      <c r="O99" s="64"/>
    </row>
    <row r="100" spans="3:21" ht="24.75" customHeight="1" x14ac:dyDescent="0.25">
      <c r="C100" s="228" t="s">
        <v>92</v>
      </c>
      <c r="D100" s="229"/>
      <c r="E100" s="229"/>
      <c r="F100" s="229"/>
      <c r="G100" s="204">
        <f>K35+K53+K59+K67+K74+K80</f>
        <v>1764.2</v>
      </c>
      <c r="H100" s="204"/>
      <c r="I100" s="204">
        <f>O35+O53+O59+O67+O74+O80+O46</f>
        <v>1970.4</v>
      </c>
      <c r="J100" s="204"/>
      <c r="K100" s="204">
        <f>S35+S53+S59+S67+S74+S80+S46</f>
        <v>1405.7</v>
      </c>
      <c r="L100" s="204"/>
      <c r="M100" s="204">
        <f>T35+T53+T59+T67+T74+T80+T46</f>
        <v>1405.7</v>
      </c>
      <c r="N100" s="205"/>
      <c r="O100" s="65"/>
      <c r="U100" s="15"/>
    </row>
    <row r="101" spans="3:21" ht="33.75" customHeight="1" x14ac:dyDescent="0.25">
      <c r="C101" s="228" t="s">
        <v>93</v>
      </c>
      <c r="D101" s="229"/>
      <c r="E101" s="229"/>
      <c r="F101" s="229"/>
      <c r="G101" s="204">
        <f>K18+K41+K61</f>
        <v>450.9</v>
      </c>
      <c r="H101" s="204"/>
      <c r="I101" s="204">
        <f>O18+O41+O61</f>
        <v>443.20000000000005</v>
      </c>
      <c r="J101" s="204"/>
      <c r="K101" s="204">
        <f>S18+S41</f>
        <v>445</v>
      </c>
      <c r="L101" s="204"/>
      <c r="M101" s="204">
        <f>T18+T41</f>
        <v>452</v>
      </c>
      <c r="N101" s="205"/>
      <c r="O101" s="65"/>
    </row>
    <row r="102" spans="3:21" ht="18.75" customHeight="1" x14ac:dyDescent="0.25">
      <c r="C102" s="242" t="s">
        <v>30</v>
      </c>
      <c r="D102" s="243"/>
      <c r="E102" s="243"/>
      <c r="F102" s="243"/>
      <c r="G102" s="175">
        <f>K33</f>
        <v>5.3</v>
      </c>
      <c r="H102" s="175"/>
      <c r="I102" s="175">
        <f>O33</f>
        <v>5.2</v>
      </c>
      <c r="J102" s="175"/>
      <c r="K102" s="175">
        <f>S33</f>
        <v>6</v>
      </c>
      <c r="L102" s="175"/>
      <c r="M102" s="175">
        <f>T33</f>
        <v>6</v>
      </c>
      <c r="N102" s="176"/>
      <c r="O102" s="64"/>
    </row>
    <row r="103" spans="3:21" ht="30" customHeight="1" x14ac:dyDescent="0.25">
      <c r="C103" s="242" t="s">
        <v>31</v>
      </c>
      <c r="D103" s="243"/>
      <c r="E103" s="243"/>
      <c r="F103" s="243"/>
      <c r="G103" s="175">
        <f>K47</f>
        <v>0</v>
      </c>
      <c r="H103" s="175"/>
      <c r="I103" s="175">
        <f>O47</f>
        <v>300</v>
      </c>
      <c r="J103" s="175"/>
      <c r="K103" s="175">
        <f>S47</f>
        <v>300</v>
      </c>
      <c r="L103" s="175"/>
      <c r="M103" s="175">
        <f>T47</f>
        <v>300</v>
      </c>
      <c r="N103" s="176"/>
      <c r="O103" s="64"/>
    </row>
    <row r="104" spans="3:21" ht="20.25" customHeight="1" thickBot="1" x14ac:dyDescent="0.3">
      <c r="C104" s="368" t="s">
        <v>32</v>
      </c>
      <c r="D104" s="369"/>
      <c r="E104" s="369"/>
      <c r="F104" s="369"/>
      <c r="G104" s="202">
        <v>0</v>
      </c>
      <c r="H104" s="202"/>
      <c r="I104" s="202">
        <v>0</v>
      </c>
      <c r="J104" s="202"/>
      <c r="K104" s="202">
        <v>0</v>
      </c>
      <c r="L104" s="202"/>
      <c r="M104" s="202">
        <v>0</v>
      </c>
      <c r="N104" s="203"/>
      <c r="O104" s="64"/>
    </row>
    <row r="105" spans="3:21" ht="2.25" customHeight="1" x14ac:dyDescent="0.25"/>
    <row r="106" spans="3:21" ht="12.75" customHeight="1" x14ac:dyDescent="0.25">
      <c r="C106" s="370" t="s">
        <v>33</v>
      </c>
      <c r="D106" s="370"/>
      <c r="E106" s="370"/>
      <c r="F106" s="370"/>
      <c r="G106" s="370"/>
      <c r="H106" s="370"/>
      <c r="I106" s="370"/>
      <c r="J106" s="370"/>
      <c r="K106" s="370"/>
      <c r="L106" s="370"/>
      <c r="M106" s="370"/>
      <c r="N106" s="370"/>
    </row>
    <row r="107" spans="3:21" ht="29.25" customHeight="1" x14ac:dyDescent="0.25">
      <c r="C107" s="367" t="s">
        <v>34</v>
      </c>
      <c r="D107" s="367"/>
      <c r="E107" s="367"/>
      <c r="F107" s="367"/>
      <c r="G107" s="367"/>
      <c r="H107" s="367"/>
      <c r="I107" s="367"/>
      <c r="J107" s="367"/>
      <c r="K107" s="367"/>
      <c r="L107" s="367"/>
      <c r="M107" s="367"/>
      <c r="N107" s="367"/>
    </row>
    <row r="108" spans="3:21" ht="28.5" customHeight="1" x14ac:dyDescent="0.25">
      <c r="C108" s="367" t="s">
        <v>35</v>
      </c>
      <c r="D108" s="367"/>
      <c r="E108" s="367"/>
      <c r="F108" s="367"/>
      <c r="G108" s="367"/>
      <c r="H108" s="367"/>
      <c r="I108" s="367"/>
      <c r="J108" s="367"/>
      <c r="K108" s="367"/>
      <c r="L108" s="367"/>
      <c r="M108" s="367"/>
      <c r="N108" s="367"/>
    </row>
    <row r="109" spans="3:21" ht="13.2" x14ac:dyDescent="0.25">
      <c r="C109" s="118"/>
      <c r="D109" s="118"/>
      <c r="E109" s="118"/>
      <c r="F109" s="118"/>
      <c r="G109" s="118"/>
      <c r="H109" s="118"/>
      <c r="I109" s="118"/>
      <c r="J109" s="118"/>
      <c r="K109" s="118"/>
      <c r="L109" s="118"/>
      <c r="M109" s="118"/>
      <c r="N109" s="118"/>
    </row>
  </sheetData>
  <sheetProtection selectLockedCells="1" selectUnlockedCells="1"/>
  <mergeCells count="290">
    <mergeCell ref="D55:I55"/>
    <mergeCell ref="O67:O70"/>
    <mergeCell ref="F60:F61"/>
    <mergeCell ref="E62:I62"/>
    <mergeCell ref="N67:N70"/>
    <mergeCell ref="M67:M70"/>
    <mergeCell ref="L67:L70"/>
    <mergeCell ref="E66:E70"/>
    <mergeCell ref="W60:W61"/>
    <mergeCell ref="V60:V61"/>
    <mergeCell ref="U60:U61"/>
    <mergeCell ref="E52:E53"/>
    <mergeCell ref="H52:H53"/>
    <mergeCell ref="Y52:Y53"/>
    <mergeCell ref="E48:I48"/>
    <mergeCell ref="U49:Z49"/>
    <mergeCell ref="E51:Z51"/>
    <mergeCell ref="W52:W53"/>
    <mergeCell ref="I52:I53"/>
    <mergeCell ref="G52:G53"/>
    <mergeCell ref="Y34:Y35"/>
    <mergeCell ref="X52:X53"/>
    <mergeCell ref="U36:Z36"/>
    <mergeCell ref="Z45:Z47"/>
    <mergeCell ref="Z34:Z35"/>
    <mergeCell ref="U45:U47"/>
    <mergeCell ref="V45:V47"/>
    <mergeCell ref="W45:W47"/>
    <mergeCell ref="X45:X47"/>
    <mergeCell ref="U34:U35"/>
    <mergeCell ref="U37:Z37"/>
    <mergeCell ref="D38:Z38"/>
    <mergeCell ref="O41:O44"/>
    <mergeCell ref="N41:N44"/>
    <mergeCell ref="D50:Z50"/>
    <mergeCell ref="D34:D35"/>
    <mergeCell ref="Z52:Z53"/>
    <mergeCell ref="V52:V53"/>
    <mergeCell ref="I45:I47"/>
    <mergeCell ref="D37:I37"/>
    <mergeCell ref="E39:Z39"/>
    <mergeCell ref="R41:R44"/>
    <mergeCell ref="Q41:Q44"/>
    <mergeCell ref="P41:P44"/>
    <mergeCell ref="C108:N108"/>
    <mergeCell ref="C104:F104"/>
    <mergeCell ref="C102:F102"/>
    <mergeCell ref="C106:N106"/>
    <mergeCell ref="C107:N107"/>
    <mergeCell ref="AA9:AA84"/>
    <mergeCell ref="D83:I83"/>
    <mergeCell ref="W11:Z11"/>
    <mergeCell ref="U83:Z83"/>
    <mergeCell ref="P12:Q12"/>
    <mergeCell ref="O12:O13"/>
    <mergeCell ref="E10:E13"/>
    <mergeCell ref="N12:N13"/>
    <mergeCell ref="E34:E35"/>
    <mergeCell ref="C14:Z14"/>
    <mergeCell ref="U10:Z10"/>
    <mergeCell ref="F10:F13"/>
    <mergeCell ref="O10:R11"/>
    <mergeCell ref="W12:W13"/>
    <mergeCell ref="R12:R13"/>
    <mergeCell ref="E54:I54"/>
    <mergeCell ref="D49:I49"/>
    <mergeCell ref="I34:I35"/>
    <mergeCell ref="E65:Z65"/>
    <mergeCell ref="Y4:Z4"/>
    <mergeCell ref="D15:Z15"/>
    <mergeCell ref="C5:Z5"/>
    <mergeCell ref="C10:C13"/>
    <mergeCell ref="K10:N11"/>
    <mergeCell ref="Z60:Z61"/>
    <mergeCell ref="Y60:Y61"/>
    <mergeCell ref="S10:S13"/>
    <mergeCell ref="U48:Z48"/>
    <mergeCell ref="G58:G61"/>
    <mergeCell ref="S41:S44"/>
    <mergeCell ref="E36:I36"/>
    <mergeCell ref="M41:M44"/>
    <mergeCell ref="I40:I44"/>
    <mergeCell ref="C34:C35"/>
    <mergeCell ref="F34:F35"/>
    <mergeCell ref="L12:M12"/>
    <mergeCell ref="G34:G35"/>
    <mergeCell ref="F40:F44"/>
    <mergeCell ref="H34:H35"/>
    <mergeCell ref="G17:G33"/>
    <mergeCell ref="T18:T32"/>
    <mergeCell ref="C9:Z9"/>
    <mergeCell ref="X34:X35"/>
    <mergeCell ref="C79:C80"/>
    <mergeCell ref="E81:I81"/>
    <mergeCell ref="E78:T78"/>
    <mergeCell ref="G79:G80"/>
    <mergeCell ref="H79:H80"/>
    <mergeCell ref="I79:I80"/>
    <mergeCell ref="T67:T70"/>
    <mergeCell ref="S67:S70"/>
    <mergeCell ref="R67:R70"/>
    <mergeCell ref="D76:I76"/>
    <mergeCell ref="E79:E80"/>
    <mergeCell ref="E75:I75"/>
    <mergeCell ref="D79:D80"/>
    <mergeCell ref="F79:F80"/>
    <mergeCell ref="D77:Z77"/>
    <mergeCell ref="Y79:Y80"/>
    <mergeCell ref="X79:X80"/>
    <mergeCell ref="I73:I74"/>
    <mergeCell ref="E73:E74"/>
    <mergeCell ref="F73:F74"/>
    <mergeCell ref="Q67:Q70"/>
    <mergeCell ref="P67:P70"/>
    <mergeCell ref="F69:F70"/>
    <mergeCell ref="F66:F67"/>
    <mergeCell ref="E72:Z72"/>
    <mergeCell ref="H10:H13"/>
    <mergeCell ref="D10:D13"/>
    <mergeCell ref="I10:I13"/>
    <mergeCell ref="T41:T44"/>
    <mergeCell ref="C45:C47"/>
    <mergeCell ref="D45:D47"/>
    <mergeCell ref="E45:E47"/>
    <mergeCell ref="F45:F47"/>
    <mergeCell ref="G45:G47"/>
    <mergeCell ref="H45:H47"/>
    <mergeCell ref="U52:U53"/>
    <mergeCell ref="U62:Z62"/>
    <mergeCell ref="X60:X61"/>
    <mergeCell ref="D56:Z56"/>
    <mergeCell ref="Z66:Z67"/>
    <mergeCell ref="Y66:Y67"/>
    <mergeCell ref="X66:X67"/>
    <mergeCell ref="D64:Z64"/>
    <mergeCell ref="U63:Z63"/>
    <mergeCell ref="V34:V35"/>
    <mergeCell ref="V17:V18"/>
    <mergeCell ref="W17:W18"/>
    <mergeCell ref="W34:W35"/>
    <mergeCell ref="Z12:Z13"/>
    <mergeCell ref="Y12:Y13"/>
    <mergeCell ref="X12:X13"/>
    <mergeCell ref="V11:V13"/>
    <mergeCell ref="U11:U13"/>
    <mergeCell ref="D17:D33"/>
    <mergeCell ref="E16:Z16"/>
    <mergeCell ref="K12:K13"/>
    <mergeCell ref="G10:G13"/>
    <mergeCell ref="J10:J13"/>
    <mergeCell ref="T10:T13"/>
    <mergeCell ref="Y17:Y18"/>
    <mergeCell ref="Z17:Z18"/>
    <mergeCell ref="X17:X18"/>
    <mergeCell ref="U17:U18"/>
    <mergeCell ref="S18:S32"/>
    <mergeCell ref="R18:R32"/>
    <mergeCell ref="Q18:Q32"/>
    <mergeCell ref="P18:P32"/>
    <mergeCell ref="O18:O32"/>
    <mergeCell ref="C17:C33"/>
    <mergeCell ref="J18:J32"/>
    <mergeCell ref="N18:N32"/>
    <mergeCell ref="M18:M32"/>
    <mergeCell ref="L18:L32"/>
    <mergeCell ref="K18:K32"/>
    <mergeCell ref="F25:F31"/>
    <mergeCell ref="I17:I33"/>
    <mergeCell ref="E17:E33"/>
    <mergeCell ref="H17:H33"/>
    <mergeCell ref="E40:E44"/>
    <mergeCell ref="D66:D70"/>
    <mergeCell ref="H58:H61"/>
    <mergeCell ref="I58:I61"/>
    <mergeCell ref="L41:L44"/>
    <mergeCell ref="K41:K44"/>
    <mergeCell ref="J41:J44"/>
    <mergeCell ref="G40:G44"/>
    <mergeCell ref="C52:C53"/>
    <mergeCell ref="D52:D53"/>
    <mergeCell ref="D58:D59"/>
    <mergeCell ref="E58:E59"/>
    <mergeCell ref="C58:C59"/>
    <mergeCell ref="E60:E61"/>
    <mergeCell ref="D60:D61"/>
    <mergeCell ref="C60:C61"/>
    <mergeCell ref="D63:I63"/>
    <mergeCell ref="E57:Z57"/>
    <mergeCell ref="H40:H44"/>
    <mergeCell ref="C40:C44"/>
    <mergeCell ref="D40:D44"/>
    <mergeCell ref="U54:Z54"/>
    <mergeCell ref="U55:Z55"/>
    <mergeCell ref="Y45:Y47"/>
    <mergeCell ref="G104:H104"/>
    <mergeCell ref="G103:H103"/>
    <mergeCell ref="G102:H102"/>
    <mergeCell ref="G101:H101"/>
    <mergeCell ref="G100:H100"/>
    <mergeCell ref="D73:D74"/>
    <mergeCell ref="G73:G74"/>
    <mergeCell ref="H73:H74"/>
    <mergeCell ref="G96:H96"/>
    <mergeCell ref="D82:I82"/>
    <mergeCell ref="I87:K87"/>
    <mergeCell ref="C93:F93"/>
    <mergeCell ref="C96:F96"/>
    <mergeCell ref="C98:F98"/>
    <mergeCell ref="C89:F92"/>
    <mergeCell ref="G98:H98"/>
    <mergeCell ref="G89:H92"/>
    <mergeCell ref="K89:L92"/>
    <mergeCell ref="C100:F100"/>
    <mergeCell ref="C99:F99"/>
    <mergeCell ref="C97:F97"/>
    <mergeCell ref="C94:F94"/>
    <mergeCell ref="C95:F95"/>
    <mergeCell ref="C103:F103"/>
    <mergeCell ref="I103:J103"/>
    <mergeCell ref="I102:J102"/>
    <mergeCell ref="I101:J101"/>
    <mergeCell ref="I100:J100"/>
    <mergeCell ref="W79:W80"/>
    <mergeCell ref="V79:V80"/>
    <mergeCell ref="U79:U80"/>
    <mergeCell ref="U71:Z71"/>
    <mergeCell ref="U75:Z75"/>
    <mergeCell ref="I93:J93"/>
    <mergeCell ref="Z73:Z74"/>
    <mergeCell ref="Y73:Y74"/>
    <mergeCell ref="X73:X74"/>
    <mergeCell ref="W73:W74"/>
    <mergeCell ref="V73:V74"/>
    <mergeCell ref="U73:U74"/>
    <mergeCell ref="E71:I71"/>
    <mergeCell ref="Z79:Z80"/>
    <mergeCell ref="U76:Z76"/>
    <mergeCell ref="U82:Z82"/>
    <mergeCell ref="M89:N92"/>
    <mergeCell ref="C101:F101"/>
    <mergeCell ref="I99:J99"/>
    <mergeCell ref="C73:C74"/>
    <mergeCell ref="I98:J98"/>
    <mergeCell ref="I97:J97"/>
    <mergeCell ref="I96:J96"/>
    <mergeCell ref="I95:J95"/>
    <mergeCell ref="I94:J94"/>
    <mergeCell ref="G99:H99"/>
    <mergeCell ref="G95:H95"/>
    <mergeCell ref="G94:H94"/>
    <mergeCell ref="M104:N104"/>
    <mergeCell ref="M103:N103"/>
    <mergeCell ref="M102:N102"/>
    <mergeCell ref="M101:N101"/>
    <mergeCell ref="M100:N100"/>
    <mergeCell ref="M99:N99"/>
    <mergeCell ref="K98:L98"/>
    <mergeCell ref="K97:L97"/>
    <mergeCell ref="K96:L96"/>
    <mergeCell ref="K104:L104"/>
    <mergeCell ref="K103:L103"/>
    <mergeCell ref="K102:L102"/>
    <mergeCell ref="K101:L101"/>
    <mergeCell ref="K100:L100"/>
    <mergeCell ref="K99:L99"/>
    <mergeCell ref="I104:J104"/>
    <mergeCell ref="V1:Z1"/>
    <mergeCell ref="M98:N98"/>
    <mergeCell ref="M97:N97"/>
    <mergeCell ref="M96:N96"/>
    <mergeCell ref="M95:N95"/>
    <mergeCell ref="M94:N94"/>
    <mergeCell ref="M93:N93"/>
    <mergeCell ref="C85:N85"/>
    <mergeCell ref="U81:Z81"/>
    <mergeCell ref="G97:H97"/>
    <mergeCell ref="K95:L95"/>
    <mergeCell ref="K94:L94"/>
    <mergeCell ref="K93:L93"/>
    <mergeCell ref="G93:H93"/>
    <mergeCell ref="I89:J92"/>
    <mergeCell ref="K67:K70"/>
    <mergeCell ref="J67:J70"/>
    <mergeCell ref="I66:I70"/>
    <mergeCell ref="H66:H70"/>
    <mergeCell ref="G66:G70"/>
    <mergeCell ref="W66:W67"/>
    <mergeCell ref="V66:V67"/>
    <mergeCell ref="U66:U67"/>
    <mergeCell ref="C66:C70"/>
  </mergeCells>
  <pageMargins left="0.39370078740157483" right="0.39370078740157483" top="0.59055118110236215" bottom="0.39370078740157483" header="0.31496062992125984" footer="0.31496062992125984"/>
  <pageSetup paperSize="9" scale="64" firstPageNumber="0" fitToHeight="0" orientation="landscape" r:id="rId1"/>
  <headerFooter alignWithMargins="0"/>
  <rowBreaks count="2" manualBreakCount="2">
    <brk id="30" max="25" man="1"/>
    <brk id="63" max="2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 lentele tūkst.Eur</vt:lpstr>
      <vt:lpstr>'2 lentele tūkst.Eur'!Print_Area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Dovile</dc:creator>
  <cp:lastModifiedBy>DZIKAITĖ Jolanta</cp:lastModifiedBy>
  <cp:lastPrinted>2022-12-29T07:42:57Z</cp:lastPrinted>
  <dcterms:created xsi:type="dcterms:W3CDTF">2012-09-04T10:49:59Z</dcterms:created>
  <dcterms:modified xsi:type="dcterms:W3CDTF">2023-01-04T08:56:17Z</dcterms:modified>
</cp:coreProperties>
</file>