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5440" windowHeight="15390"/>
  </bookViews>
  <sheets>
    <sheet name="03 Progr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8" i="1" l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W39" i="1" l="1"/>
  <c r="W32" i="1"/>
  <c r="V32" i="1"/>
  <c r="U32" i="1"/>
  <c r="T32" i="1"/>
  <c r="S32" i="1"/>
  <c r="R32" i="1"/>
  <c r="Q32" i="1"/>
  <c r="P32" i="1"/>
  <c r="O32" i="1"/>
  <c r="N32" i="1"/>
  <c r="M32" i="1"/>
  <c r="M33" i="1" s="1"/>
  <c r="L32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W42" i="1"/>
  <c r="W43" i="1" s="1"/>
  <c r="V42" i="1"/>
  <c r="V43" i="1" s="1"/>
  <c r="U42" i="1"/>
  <c r="U43" i="1" s="1"/>
  <c r="T42" i="1"/>
  <c r="T43" i="1" s="1"/>
  <c r="S42" i="1"/>
  <c r="S43" i="1" s="1"/>
  <c r="R42" i="1"/>
  <c r="R43" i="1" s="1"/>
  <c r="Q42" i="1"/>
  <c r="Q43" i="1" s="1"/>
  <c r="P42" i="1"/>
  <c r="P43" i="1" s="1"/>
  <c r="O42" i="1"/>
  <c r="O43" i="1" s="1"/>
  <c r="N42" i="1"/>
  <c r="N43" i="1" s="1"/>
  <c r="M42" i="1"/>
  <c r="M43" i="1" s="1"/>
  <c r="L42" i="1"/>
  <c r="L43" i="1" s="1"/>
  <c r="K42" i="1"/>
  <c r="K43" i="1" s="1"/>
  <c r="J42" i="1"/>
  <c r="J43" i="1" s="1"/>
  <c r="I42" i="1"/>
  <c r="I43" i="1" s="1"/>
  <c r="H42" i="1"/>
  <c r="H43" i="1" s="1"/>
  <c r="K32" i="1"/>
  <c r="J32" i="1"/>
  <c r="I32" i="1"/>
  <c r="H32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H76" i="1"/>
  <c r="M91" i="1"/>
  <c r="K91" i="1"/>
  <c r="M82" i="1"/>
  <c r="K82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W18" i="1"/>
  <c r="W33" i="1" s="1"/>
  <c r="V18" i="1"/>
  <c r="U18" i="1"/>
  <c r="T18" i="1"/>
  <c r="T33" i="1" s="1"/>
  <c r="S18" i="1"/>
  <c r="S33" i="1" s="1"/>
  <c r="R18" i="1"/>
  <c r="Q18" i="1"/>
  <c r="P18" i="1"/>
  <c r="O18" i="1"/>
  <c r="N18" i="1"/>
  <c r="M18" i="1"/>
  <c r="L18" i="1"/>
  <c r="L33" i="1" s="1"/>
  <c r="K18" i="1"/>
  <c r="K33" i="1" s="1"/>
  <c r="J18" i="1"/>
  <c r="J33" i="1" s="1"/>
  <c r="I18" i="1"/>
  <c r="H18" i="1"/>
  <c r="U33" i="1" l="1"/>
  <c r="Q33" i="1"/>
  <c r="U77" i="1"/>
  <c r="Q77" i="1"/>
  <c r="Q78" i="1" s="1"/>
  <c r="I77" i="1"/>
  <c r="M77" i="1"/>
  <c r="M78" i="1" s="1"/>
  <c r="L77" i="1"/>
  <c r="L78" i="1" s="1"/>
  <c r="P77" i="1"/>
  <c r="P78" i="1" s="1"/>
  <c r="W77" i="1"/>
  <c r="W78" i="1" s="1"/>
  <c r="S77" i="1"/>
  <c r="S78" i="1" s="1"/>
  <c r="O77" i="1"/>
  <c r="O78" i="1" s="1"/>
  <c r="K77" i="1"/>
  <c r="K78" i="1" s="1"/>
  <c r="H77" i="1"/>
  <c r="H78" i="1" s="1"/>
  <c r="T77" i="1"/>
  <c r="V77" i="1"/>
  <c r="V78" i="1" s="1"/>
  <c r="R77" i="1"/>
  <c r="R78" i="1" s="1"/>
  <c r="N77" i="1"/>
  <c r="J77" i="1"/>
  <c r="U78" i="1"/>
  <c r="Q44" i="1"/>
  <c r="P33" i="1"/>
  <c r="P44" i="1" s="1"/>
  <c r="J44" i="1"/>
  <c r="J78" i="1"/>
  <c r="I78" i="1"/>
  <c r="N78" i="1"/>
  <c r="T78" i="1"/>
  <c r="W44" i="1"/>
  <c r="U44" i="1"/>
  <c r="L44" i="1"/>
  <c r="N33" i="1"/>
  <c r="N44" i="1" s="1"/>
  <c r="R33" i="1"/>
  <c r="R44" i="1" s="1"/>
  <c r="V33" i="1"/>
  <c r="V44" i="1" s="1"/>
  <c r="T44" i="1"/>
  <c r="T79" i="1" s="1"/>
  <c r="I33" i="1"/>
  <c r="I44" i="1" s="1"/>
  <c r="O33" i="1"/>
  <c r="O44" i="1" s="1"/>
  <c r="S44" i="1"/>
  <c r="H33" i="1"/>
  <c r="H44" i="1" s="1"/>
  <c r="M44" i="1"/>
  <c r="K44" i="1"/>
  <c r="U79" i="1" l="1"/>
  <c r="H79" i="1"/>
  <c r="Q79" i="1"/>
  <c r="M79" i="1"/>
  <c r="L79" i="1"/>
  <c r="J79" i="1"/>
  <c r="S79" i="1"/>
  <c r="K79" i="1"/>
  <c r="I79" i="1"/>
  <c r="V79" i="1"/>
  <c r="R79" i="1"/>
  <c r="P79" i="1"/>
  <c r="N79" i="1"/>
  <c r="O79" i="1"/>
  <c r="W79" i="1"/>
</calcChain>
</file>

<file path=xl/sharedStrings.xml><?xml version="1.0" encoding="utf-8"?>
<sst xmlns="http://schemas.openxmlformats.org/spreadsheetml/2006/main" count="259" uniqueCount="107">
  <si>
    <t>strateginio veiklos plano</t>
  </si>
  <si>
    <t>3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</si>
  <si>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</si>
  <si>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</si>
  <si>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</si>
  <si>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</si>
  <si>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</si>
  <si>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</si>
  <si>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</si>
  <si>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</si>
  <si>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</si>
  <si>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</si>
  <si>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</si>
  <si>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</si>
  <si>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</si>
  <si>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</si>
  <si>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2 strateginis tikslas. Užtikrinti racionalų Savivaldybės teritorijos ir jos infrastruktūros vystymąsi, skatinti žemės ūkio ir verslo plėtrą, formuoti turizmui patrauklaus krašto įvaizdį</t>
  </si>
  <si>
    <t>3. Viešosios infrastruktūros plėtros programa</t>
  </si>
  <si>
    <t>01</t>
  </si>
  <si>
    <t>Užtikrinti švarią gyvenamąją aplinką, įgyvendinant įvairiais aplinkos gerinimo programas, prižiūrint atliekų tvarkymo sistemą</t>
  </si>
  <si>
    <r>
      <rPr>
        <b/>
        <i/>
        <sz val="12"/>
        <color indexed="8"/>
        <rFont val="Times New Roman"/>
        <family val="1"/>
        <charset val="186"/>
      </rPr>
      <t>Įgyvendinti rajono aplinką gerinančias priemones bei užtikrinti sklandų komunalinių paslaugų teikimą rajono gyventojam</t>
    </r>
    <r>
      <rPr>
        <i/>
        <sz val="12"/>
        <color indexed="8"/>
        <rFont val="Times New Roman"/>
        <family val="1"/>
        <charset val="186"/>
      </rPr>
      <t>s</t>
    </r>
  </si>
  <si>
    <t>Aplinkos apsaugos rėmimo specialiosios programos įgyvendinimas</t>
  </si>
  <si>
    <t>R</t>
  </si>
  <si>
    <t>U</t>
  </si>
  <si>
    <t>Iš viso:</t>
  </si>
  <si>
    <t>02</t>
  </si>
  <si>
    <t>B</t>
  </si>
  <si>
    <t>03</t>
  </si>
  <si>
    <t>04</t>
  </si>
  <si>
    <t>Komunalinio ūkio paslaugų užtikrinimas seniūnijose</t>
  </si>
  <si>
    <t>06.06.01.01.</t>
  </si>
  <si>
    <t>S</t>
  </si>
  <si>
    <t>05</t>
  </si>
  <si>
    <t>Viešojo  ūkio tvarkymas</t>
  </si>
  <si>
    <t>06.06.01.01.   08.01.01.02.</t>
  </si>
  <si>
    <t>Iš viso uždaviniui:</t>
  </si>
  <si>
    <t>Tvarkyti rajono teritorijoje susidarančias atliekas</t>
  </si>
  <si>
    <t>Atliekų tvarkymas</t>
  </si>
  <si>
    <t>05.01.01.01.</t>
  </si>
  <si>
    <t>Iš viso tikslui:</t>
  </si>
  <si>
    <t>Užtikrinti patogų susisiekimą rajone esančiais keliais</t>
  </si>
  <si>
    <t xml:space="preserve">Rajono kelių ir gatvių remontas ir priežiūra </t>
  </si>
  <si>
    <t>04.05.01.02.</t>
  </si>
  <si>
    <t>Rajono gatvių apšvietimo užtikrinimas</t>
  </si>
  <si>
    <t>06.04.01.01.</t>
  </si>
  <si>
    <t>Infrastruktūros objektų plėtra</t>
  </si>
  <si>
    <t>10</t>
  </si>
  <si>
    <t>Kupiškio m. K. Šimonio g. dalies rekonstrukcija</t>
  </si>
  <si>
    <t>11</t>
  </si>
  <si>
    <t>Kupiškio m. Gedimino g. dalies kapitalinis remontas</t>
  </si>
  <si>
    <t>12</t>
  </si>
  <si>
    <t>13</t>
  </si>
  <si>
    <t>Kupiškio r. Žvėrių k. Pievų g. kapitalinis remontas</t>
  </si>
  <si>
    <t>15</t>
  </si>
  <si>
    <t>Kupiškio r. Subačiaus m. Medžiotojų g. kapitalinis remontas</t>
  </si>
  <si>
    <t>Kupiškio miesto ir rajono gatvių apšvietimo tinklų rekonstrukcija</t>
  </si>
  <si>
    <t>Kupiškio miesto Maironio gatvės kapitalinis remontas</t>
  </si>
  <si>
    <t>Kupiškio miesto P. Matulionio gatvės dalies kapitalinis remontas</t>
  </si>
  <si>
    <t>Iš viso tiksliui: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</si>
  <si>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</si>
  <si>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</si>
  <si>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</si>
  <si>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</si>
  <si>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</si>
  <si>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</si>
  <si>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</si>
  <si>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</si>
  <si>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</si>
  <si>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</si>
  <si>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</si>
  <si>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</si>
  <si>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</si>
  <si>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</si>
  <si>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</si>
  <si>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Patvirtintos 2018 metų išlaidos</t>
  </si>
  <si>
    <t>2020 metų išlaidų projektas</t>
  </si>
  <si>
    <t>Patvirtinti       2018 m. asignavimai</t>
  </si>
  <si>
    <t>2020 m. išlaidų plano projektas</t>
  </si>
  <si>
    <t>Kupiškio m. Slavinčiškio gatvės dalies paprastasis remontas</t>
  </si>
  <si>
    <t>Kupiškio miesto Ąžuolų gatvės kapitalinis remontas</t>
  </si>
  <si>
    <t>Kupiškio miesto Alyvų gatvės paprastasis remontas</t>
  </si>
  <si>
    <t>Aplinkos apsaugos funkcijos organizavimas</t>
  </si>
  <si>
    <t>06</t>
  </si>
  <si>
    <t>Individualių nuotekų valymo įrenginių įrengimo arba prijungimo prie magistralinių nuotekų tinklų dalinis finansavimas</t>
  </si>
  <si>
    <t>05.02.01.01.</t>
  </si>
  <si>
    <t>Želdinių priežiūra</t>
  </si>
  <si>
    <t>05.04.01.01.</t>
  </si>
  <si>
    <t>05.06.01.09.</t>
  </si>
  <si>
    <t>Sudaryti palankias sąlygas rajono gyventojams senų daugiabučių namų remontui</t>
  </si>
  <si>
    <t>Daugiabučių namų remonto išlaidų dengimas</t>
  </si>
  <si>
    <t>06.01.01.01.</t>
  </si>
  <si>
    <t>2</t>
  </si>
  <si>
    <t>06.02.01.01.      05.02.01.01.</t>
  </si>
  <si>
    <t>P</t>
  </si>
  <si>
    <t xml:space="preserve">Kupiškio rajono savivaldybės  2019–2021 metų </t>
  </si>
  <si>
    <t>Patvirtintos 2019 metų išlaidos</t>
  </si>
  <si>
    <t>2021 metų išlaidų projektas</t>
  </si>
  <si>
    <t>Patvirtinti       2019 m. asignavimai</t>
  </si>
  <si>
    <t>2021 m. išlaidų plano projektas</t>
  </si>
  <si>
    <r>
      <t xml:space="preserve">2019–2021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  VIEŠOSIOS INFRASTRUKTŪROS PLĖTROS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</t>
    </r>
  </si>
  <si>
    <t>07</t>
  </si>
  <si>
    <t>08</t>
  </si>
  <si>
    <t>09</t>
  </si>
  <si>
    <t>05.01.01.01. 05.03.01.01.    05.04.01.01.  05.06.01.01.    05.02.01.01.</t>
  </si>
  <si>
    <t>Kupiškio miesto S. Nėries gatvės rekonstrukcija</t>
  </si>
  <si>
    <t>Prižiūrėti rajono gatves ir kelius</t>
  </si>
  <si>
    <t>2019 m. gruodžio 19 d. sprendimo Nr. TS-295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</si>
</sst>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49" fontId="1" fillId="2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wrapText="1"/>
    </xf>
    <xf numFmtId="164" fontId="5" fillId="6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wrapText="1"/>
    </xf>
    <xf numFmtId="164" fontId="5" fillId="9" borderId="1" xfId="0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5" fillId="6" borderId="1" xfId="0" applyNumberFormat="1" applyFont="1" applyFill="1" applyBorder="1" applyAlignment="1">
      <alignment horizontal="right" wrapText="1"/>
    </xf>
    <xf numFmtId="164" fontId="1" fillId="7" borderId="1" xfId="0" applyNumberFormat="1" applyFont="1" applyFill="1" applyBorder="1" applyAlignment="1">
      <alignment horizontal="right" wrapText="1"/>
    </xf>
    <xf numFmtId="49" fontId="1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3" fillId="5" borderId="3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horizontal="right" wrapText="1"/>
    </xf>
    <xf numFmtId="0" fontId="7" fillId="0" borderId="0" xfId="0" applyFont="1"/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7" borderId="1" xfId="0" applyNumberFormat="1" applyFont="1" applyFill="1" applyBorder="1" applyAlignment="1">
      <alignment horizontal="right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5" fillId="8" borderId="5" xfId="0" applyNumberFormat="1" applyFont="1" applyFill="1" applyBorder="1" applyAlignment="1">
      <alignment horizontal="right" vertical="center"/>
    </xf>
    <xf numFmtId="49" fontId="5" fillId="8" borderId="6" xfId="0" applyNumberFormat="1" applyFont="1" applyFill="1" applyBorder="1" applyAlignment="1">
      <alignment horizontal="right" vertical="center"/>
    </xf>
    <xf numFmtId="49" fontId="5" fillId="8" borderId="4" xfId="0" applyNumberFormat="1" applyFont="1" applyFill="1" applyBorder="1" applyAlignment="1">
      <alignment horizontal="right" vertical="center"/>
    </xf>
    <xf numFmtId="49" fontId="5" fillId="8" borderId="5" xfId="0" applyNumberFormat="1" applyFont="1" applyFill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right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4" xfId="0" applyNumberFormat="1" applyFont="1" applyFill="1" applyBorder="1" applyAlignment="1">
      <alignment horizontal="right" vertical="center"/>
    </xf>
    <xf numFmtId="49" fontId="5" fillId="8" borderId="6" xfId="0" applyNumberFormat="1" applyFont="1" applyFill="1" applyBorder="1" applyAlignment="1">
      <alignment horizontal="left" vertical="center"/>
    </xf>
    <xf numFmtId="49" fontId="5" fillId="8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3" fillId="8" borderId="6" xfId="0" applyNumberFormat="1" applyFont="1" applyFill="1" applyBorder="1" applyAlignment="1">
      <alignment horizontal="right" vertical="center"/>
    </xf>
    <xf numFmtId="49" fontId="3" fillId="8" borderId="4" xfId="0" applyNumberFormat="1" applyFont="1" applyFill="1" applyBorder="1" applyAlignment="1">
      <alignment horizontal="right" vertical="center"/>
    </xf>
    <xf numFmtId="49" fontId="3" fillId="9" borderId="5" xfId="0" applyNumberFormat="1" applyFont="1" applyFill="1" applyBorder="1" applyAlignment="1">
      <alignment horizontal="right" vertical="center"/>
    </xf>
    <xf numFmtId="49" fontId="3" fillId="9" borderId="6" xfId="0" applyNumberFormat="1" applyFont="1" applyFill="1" applyBorder="1" applyAlignment="1">
      <alignment horizontal="right" vertical="center"/>
    </xf>
    <xf numFmtId="49" fontId="3" fillId="9" borderId="4" xfId="0" applyNumberFormat="1" applyFont="1" applyFill="1" applyBorder="1" applyAlignment="1">
      <alignment horizontal="right" vertical="center"/>
    </xf>
    <xf numFmtId="49" fontId="3" fillId="9" borderId="5" xfId="0" applyNumberFormat="1" applyFont="1" applyFill="1" applyBorder="1" applyAlignment="1">
      <alignment horizontal="left" vertical="center"/>
    </xf>
    <xf numFmtId="49" fontId="3" fillId="9" borderId="6" xfId="0" applyNumberFormat="1" applyFont="1" applyFill="1" applyBorder="1" applyAlignment="1">
      <alignment horizontal="left" vertical="center"/>
    </xf>
    <xf numFmtId="49" fontId="3" fillId="9" borderId="4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tabSelected="1" zoomScale="75" workbookViewId="0">
      <selection activeCell="R4" sqref="R4:AA4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30.85546875" style="1" customWidth="1"/>
    <col min="5" max="5" width="11.7109375" style="1" customWidth="1"/>
    <col min="6" max="6" width="12.28515625" style="1" customWidth="1"/>
    <col min="7" max="7" width="5.85546875" style="1" customWidth="1"/>
    <col min="8" max="9" width="8.7109375" style="1" customWidth="1"/>
    <col min="10" max="10" width="8.5703125" style="1"/>
    <col min="11" max="11" width="8.425781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.5703125" style="1" customWidth="1"/>
    <col min="16" max="16" width="8.85546875" style="1" customWidth="1"/>
    <col min="17" max="17" width="9.42578125" style="1" customWidth="1"/>
    <col min="18" max="18" width="7.28515625" style="1" customWidth="1"/>
    <col min="19" max="19" width="8" style="1" customWidth="1"/>
    <col min="20" max="20" width="8.5703125" style="1" customWidth="1"/>
    <col min="21" max="21" width="8.140625" style="1" customWidth="1"/>
    <col min="22" max="22" width="8.5703125" style="1"/>
    <col min="23" max="23" width="7.85546875" style="1" customWidth="1"/>
    <col min="24" max="24" width="0.140625" style="1" customWidth="1"/>
    <col min="25" max="25" width="8.5703125" style="1" hidden="1" customWidth="1"/>
    <col min="26" max="26" width="21.140625" style="1" hidden="1" customWidth="1"/>
    <col min="27" max="16384" width="8.5703125" style="1"/>
  </cols>
  <sheetData>
    <row r="1" spans="1:27" x14ac:dyDescent="0.25">
      <c r="R1" s="1" t="s">
        <v>94</v>
      </c>
    </row>
    <row r="2" spans="1:27" x14ac:dyDescent="0.25">
      <c r="R2" s="1" t="s">
        <v>0</v>
      </c>
    </row>
    <row r="3" spans="1:27" x14ac:dyDescent="0.25">
      <c r="R3" s="1" t="s">
        <v>1</v>
      </c>
    </row>
    <row r="4" spans="1:27" ht="15.75" customHeight="1" x14ac:dyDescent="0.25">
      <c r="R4" s="61" t="s">
        <v>106</v>
      </c>
      <c r="S4" s="61"/>
      <c r="T4" s="61"/>
      <c r="U4" s="61"/>
      <c r="V4" s="61"/>
      <c r="W4" s="61"/>
      <c r="X4" s="61"/>
      <c r="Y4" s="61"/>
      <c r="Z4" s="61"/>
      <c r="AA4" s="61"/>
    </row>
    <row r="5" spans="1:27" x14ac:dyDescent="0.25">
      <c r="R5" s="52"/>
      <c r="S5" s="52"/>
      <c r="T5" s="52"/>
      <c r="U5" s="52"/>
      <c r="V5" s="52"/>
      <c r="W5" s="52"/>
    </row>
    <row r="6" spans="1:27" ht="84.75" customHeight="1" x14ac:dyDescent="0.25">
      <c r="D6" s="53" t="s">
        <v>99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7" ht="15" customHeight="1" x14ac:dyDescent="0.25">
      <c r="V7" s="1" t="s">
        <v>2</v>
      </c>
    </row>
    <row r="8" spans="1:27" ht="15.75" customHeight="1" x14ac:dyDescent="0.25">
      <c r="A8" s="91" t="s">
        <v>3</v>
      </c>
      <c r="B8" s="91" t="s">
        <v>4</v>
      </c>
      <c r="C8" s="91" t="s">
        <v>5</v>
      </c>
      <c r="D8" s="57" t="s">
        <v>6</v>
      </c>
      <c r="E8" s="54" t="s">
        <v>7</v>
      </c>
      <c r="F8" s="54" t="s">
        <v>8</v>
      </c>
      <c r="G8" s="54" t="s">
        <v>9</v>
      </c>
      <c r="H8" s="57" t="s">
        <v>74</v>
      </c>
      <c r="I8" s="57"/>
      <c r="J8" s="57"/>
      <c r="K8" s="57"/>
      <c r="L8" s="57" t="s">
        <v>95</v>
      </c>
      <c r="M8" s="57"/>
      <c r="N8" s="57"/>
      <c r="O8" s="57"/>
      <c r="P8" s="58" t="s">
        <v>75</v>
      </c>
      <c r="Q8" s="60"/>
      <c r="R8" s="60"/>
      <c r="S8" s="59"/>
      <c r="T8" s="57" t="s">
        <v>96</v>
      </c>
      <c r="U8" s="57"/>
      <c r="V8" s="57"/>
      <c r="W8" s="57"/>
    </row>
    <row r="9" spans="1:27" ht="15" customHeight="1" x14ac:dyDescent="0.25">
      <c r="A9" s="92"/>
      <c r="B9" s="92"/>
      <c r="C9" s="92"/>
      <c r="D9" s="57"/>
      <c r="E9" s="55"/>
      <c r="F9" s="55"/>
      <c r="G9" s="55"/>
      <c r="H9" s="54" t="s">
        <v>10</v>
      </c>
      <c r="I9" s="57" t="s">
        <v>11</v>
      </c>
      <c r="J9" s="57"/>
      <c r="K9" s="57"/>
      <c r="L9" s="54" t="s">
        <v>10</v>
      </c>
      <c r="M9" s="57" t="s">
        <v>11</v>
      </c>
      <c r="N9" s="57"/>
      <c r="O9" s="57"/>
      <c r="P9" s="54" t="s">
        <v>10</v>
      </c>
      <c r="Q9" s="58" t="s">
        <v>11</v>
      </c>
      <c r="R9" s="60"/>
      <c r="S9" s="59"/>
      <c r="T9" s="54" t="s">
        <v>10</v>
      </c>
      <c r="U9" s="57" t="s">
        <v>11</v>
      </c>
      <c r="V9" s="57"/>
      <c r="W9" s="57"/>
    </row>
    <row r="10" spans="1:27" ht="15" customHeight="1" x14ac:dyDescent="0.25">
      <c r="A10" s="92"/>
      <c r="B10" s="92"/>
      <c r="C10" s="92"/>
      <c r="D10" s="57"/>
      <c r="E10" s="55"/>
      <c r="F10" s="55"/>
      <c r="G10" s="55"/>
      <c r="H10" s="55"/>
      <c r="I10" s="57" t="s">
        <v>12</v>
      </c>
      <c r="J10" s="57"/>
      <c r="K10" s="54" t="s">
        <v>13</v>
      </c>
      <c r="L10" s="55"/>
      <c r="M10" s="57" t="s">
        <v>12</v>
      </c>
      <c r="N10" s="57"/>
      <c r="O10" s="54" t="s">
        <v>14</v>
      </c>
      <c r="P10" s="55"/>
      <c r="Q10" s="58" t="s">
        <v>12</v>
      </c>
      <c r="R10" s="59"/>
      <c r="S10" s="54" t="s">
        <v>14</v>
      </c>
      <c r="T10" s="55"/>
      <c r="U10" s="57" t="s">
        <v>12</v>
      </c>
      <c r="V10" s="57"/>
      <c r="W10" s="54" t="s">
        <v>14</v>
      </c>
    </row>
    <row r="11" spans="1:27" ht="108.75" customHeight="1" x14ac:dyDescent="0.25">
      <c r="A11" s="93"/>
      <c r="B11" s="93"/>
      <c r="C11" s="93"/>
      <c r="D11" s="57"/>
      <c r="E11" s="56"/>
      <c r="F11" s="56"/>
      <c r="G11" s="56"/>
      <c r="H11" s="56"/>
      <c r="I11" s="2" t="s">
        <v>10</v>
      </c>
      <c r="J11" s="2" t="s">
        <v>15</v>
      </c>
      <c r="K11" s="56"/>
      <c r="L11" s="56"/>
      <c r="M11" s="2" t="s">
        <v>10</v>
      </c>
      <c r="N11" s="2" t="s">
        <v>15</v>
      </c>
      <c r="O11" s="56"/>
      <c r="P11" s="56"/>
      <c r="Q11" s="2" t="s">
        <v>10</v>
      </c>
      <c r="R11" s="2" t="s">
        <v>15</v>
      </c>
      <c r="S11" s="56"/>
      <c r="T11" s="56"/>
      <c r="U11" s="2" t="s">
        <v>10</v>
      </c>
      <c r="V11" s="2" t="s">
        <v>15</v>
      </c>
      <c r="W11" s="56"/>
    </row>
    <row r="12" spans="1:27" ht="25.9" customHeight="1" x14ac:dyDescent="0.25">
      <c r="A12" s="94" t="s">
        <v>16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3"/>
    </row>
    <row r="13" spans="1:27" ht="25.9" customHeight="1" x14ac:dyDescent="0.25">
      <c r="A13" s="97" t="s">
        <v>17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  <c r="X13" s="3"/>
    </row>
    <row r="14" spans="1:27" ht="32.450000000000003" customHeight="1" x14ac:dyDescent="0.25">
      <c r="A14" s="4" t="s">
        <v>18</v>
      </c>
      <c r="B14" s="100" t="s">
        <v>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7" ht="28.15" customHeight="1" x14ac:dyDescent="0.25">
      <c r="A15" s="5" t="s">
        <v>18</v>
      </c>
      <c r="B15" s="6" t="s">
        <v>18</v>
      </c>
      <c r="C15" s="88" t="s">
        <v>20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7" ht="28.15" customHeight="1" x14ac:dyDescent="0.25">
      <c r="A16" s="62" t="s">
        <v>18</v>
      </c>
      <c r="B16" s="65" t="s">
        <v>18</v>
      </c>
      <c r="C16" s="68" t="s">
        <v>18</v>
      </c>
      <c r="D16" s="71" t="s">
        <v>21</v>
      </c>
      <c r="E16" s="80" t="s">
        <v>103</v>
      </c>
      <c r="F16" s="80">
        <v>2</v>
      </c>
      <c r="G16" s="7" t="s">
        <v>22</v>
      </c>
      <c r="H16" s="8">
        <v>113.6</v>
      </c>
      <c r="I16" s="8">
        <v>113.6</v>
      </c>
      <c r="J16" s="8">
        <v>0</v>
      </c>
      <c r="K16" s="8">
        <v>0</v>
      </c>
      <c r="L16" s="8">
        <v>114.2</v>
      </c>
      <c r="M16" s="8">
        <v>114.2</v>
      </c>
      <c r="N16" s="8">
        <v>0</v>
      </c>
      <c r="O16" s="8">
        <v>0</v>
      </c>
      <c r="P16" s="8">
        <v>77.900000000000006</v>
      </c>
      <c r="Q16" s="8">
        <v>77.900000000000006</v>
      </c>
      <c r="R16" s="8">
        <v>0</v>
      </c>
      <c r="S16" s="8">
        <v>0</v>
      </c>
      <c r="T16" s="8">
        <v>77.900000000000006</v>
      </c>
      <c r="U16" s="8">
        <v>77.900000000000006</v>
      </c>
      <c r="V16" s="8">
        <v>0</v>
      </c>
      <c r="W16" s="8">
        <v>0</v>
      </c>
      <c r="X16" s="9"/>
    </row>
    <row r="17" spans="1:24" ht="25.15" customHeight="1" x14ac:dyDescent="0.25">
      <c r="A17" s="63"/>
      <c r="B17" s="66"/>
      <c r="C17" s="69"/>
      <c r="D17" s="72"/>
      <c r="E17" s="81"/>
      <c r="F17" s="81"/>
      <c r="G17" s="7" t="s">
        <v>23</v>
      </c>
      <c r="H17" s="8">
        <v>2.4</v>
      </c>
      <c r="I17" s="8">
        <v>2.4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"/>
    </row>
    <row r="18" spans="1:24" ht="30" customHeight="1" x14ac:dyDescent="0.25">
      <c r="A18" s="64"/>
      <c r="B18" s="67"/>
      <c r="C18" s="70"/>
      <c r="D18" s="73"/>
      <c r="E18" s="103"/>
      <c r="F18" s="103"/>
      <c r="G18" s="12" t="s">
        <v>24</v>
      </c>
      <c r="H18" s="13">
        <f t="shared" ref="H18:W18" si="0">SUM(H16:H17)</f>
        <v>116</v>
      </c>
      <c r="I18" s="13">
        <f t="shared" si="0"/>
        <v>116</v>
      </c>
      <c r="J18" s="13">
        <f t="shared" si="0"/>
        <v>0</v>
      </c>
      <c r="K18" s="13">
        <f t="shared" si="0"/>
        <v>0</v>
      </c>
      <c r="L18" s="13">
        <f t="shared" si="0"/>
        <v>114.2</v>
      </c>
      <c r="M18" s="13">
        <f t="shared" si="0"/>
        <v>114.2</v>
      </c>
      <c r="N18" s="13">
        <f t="shared" si="0"/>
        <v>0</v>
      </c>
      <c r="O18" s="13">
        <f t="shared" si="0"/>
        <v>0</v>
      </c>
      <c r="P18" s="13">
        <f t="shared" si="0"/>
        <v>77.900000000000006</v>
      </c>
      <c r="Q18" s="13">
        <f t="shared" si="0"/>
        <v>77.900000000000006</v>
      </c>
      <c r="R18" s="13">
        <f t="shared" si="0"/>
        <v>0</v>
      </c>
      <c r="S18" s="13">
        <f t="shared" si="0"/>
        <v>0</v>
      </c>
      <c r="T18" s="13">
        <f t="shared" si="0"/>
        <v>77.900000000000006</v>
      </c>
      <c r="U18" s="13">
        <f t="shared" si="0"/>
        <v>77.900000000000006</v>
      </c>
      <c r="V18" s="13">
        <f t="shared" si="0"/>
        <v>0</v>
      </c>
      <c r="W18" s="13">
        <f t="shared" si="0"/>
        <v>0</v>
      </c>
    </row>
    <row r="19" spans="1:24" ht="24.6" customHeight="1" x14ac:dyDescent="0.25">
      <c r="A19" s="62" t="s">
        <v>18</v>
      </c>
      <c r="B19" s="65" t="s">
        <v>18</v>
      </c>
      <c r="C19" s="68" t="s">
        <v>25</v>
      </c>
      <c r="D19" s="71" t="s">
        <v>81</v>
      </c>
      <c r="E19" s="80" t="s">
        <v>87</v>
      </c>
      <c r="F19" s="80">
        <v>2</v>
      </c>
      <c r="G19" s="14" t="s">
        <v>26</v>
      </c>
      <c r="H19" s="8">
        <v>14.9</v>
      </c>
      <c r="I19" s="8">
        <v>14.9</v>
      </c>
      <c r="J19" s="8">
        <v>11.4</v>
      </c>
      <c r="K19" s="8">
        <v>0</v>
      </c>
      <c r="L19" s="8">
        <v>13.6</v>
      </c>
      <c r="M19" s="8">
        <v>13.6</v>
      </c>
      <c r="N19" s="8">
        <v>13.3</v>
      </c>
      <c r="O19" s="8">
        <v>0</v>
      </c>
      <c r="P19" s="8">
        <v>15.8</v>
      </c>
      <c r="Q19" s="8">
        <v>15.8</v>
      </c>
      <c r="R19" s="8">
        <v>15.1</v>
      </c>
      <c r="S19" s="8">
        <v>0</v>
      </c>
      <c r="T19" s="8">
        <v>15.8</v>
      </c>
      <c r="U19" s="8">
        <v>15.8</v>
      </c>
      <c r="V19" s="8">
        <v>15.1</v>
      </c>
      <c r="W19" s="8">
        <v>0</v>
      </c>
    </row>
    <row r="20" spans="1:24" ht="31.9" customHeight="1" x14ac:dyDescent="0.25">
      <c r="A20" s="64"/>
      <c r="B20" s="67"/>
      <c r="C20" s="70"/>
      <c r="D20" s="73"/>
      <c r="E20" s="82"/>
      <c r="F20" s="82"/>
      <c r="G20" s="15" t="s">
        <v>24</v>
      </c>
      <c r="H20" s="13">
        <f t="shared" ref="H20:O20" si="1">SUM(H19)</f>
        <v>14.9</v>
      </c>
      <c r="I20" s="13">
        <f t="shared" si="1"/>
        <v>14.9</v>
      </c>
      <c r="J20" s="13">
        <f t="shared" si="1"/>
        <v>11.4</v>
      </c>
      <c r="K20" s="13">
        <f t="shared" si="1"/>
        <v>0</v>
      </c>
      <c r="L20" s="13">
        <f t="shared" si="1"/>
        <v>13.6</v>
      </c>
      <c r="M20" s="13">
        <f t="shared" si="1"/>
        <v>13.6</v>
      </c>
      <c r="N20" s="13">
        <f t="shared" si="1"/>
        <v>13.3</v>
      </c>
      <c r="O20" s="13">
        <f t="shared" si="1"/>
        <v>0</v>
      </c>
      <c r="P20" s="13">
        <f t="shared" ref="P20:W20" si="2">SUM(P19)</f>
        <v>15.8</v>
      </c>
      <c r="Q20" s="13">
        <f t="shared" si="2"/>
        <v>15.8</v>
      </c>
      <c r="R20" s="13">
        <f t="shared" si="2"/>
        <v>15.1</v>
      </c>
      <c r="S20" s="13">
        <f t="shared" si="2"/>
        <v>0</v>
      </c>
      <c r="T20" s="13">
        <f t="shared" si="2"/>
        <v>15.8</v>
      </c>
      <c r="U20" s="13">
        <f t="shared" si="2"/>
        <v>15.8</v>
      </c>
      <c r="V20" s="13">
        <f t="shared" si="2"/>
        <v>15.1</v>
      </c>
      <c r="W20" s="13">
        <f t="shared" si="2"/>
        <v>0</v>
      </c>
    </row>
    <row r="21" spans="1:24" ht="31.9" customHeight="1" x14ac:dyDescent="0.25">
      <c r="A21" s="62" t="s">
        <v>18</v>
      </c>
      <c r="B21" s="65" t="s">
        <v>18</v>
      </c>
      <c r="C21" s="68" t="s">
        <v>27</v>
      </c>
      <c r="D21" s="71" t="s">
        <v>85</v>
      </c>
      <c r="E21" s="80" t="s">
        <v>86</v>
      </c>
      <c r="F21" s="80">
        <v>2</v>
      </c>
      <c r="G21" s="14" t="s">
        <v>26</v>
      </c>
      <c r="H21" s="8">
        <v>221.7</v>
      </c>
      <c r="I21" s="8">
        <v>221.7</v>
      </c>
      <c r="J21" s="8">
        <v>0</v>
      </c>
      <c r="K21" s="8">
        <v>0</v>
      </c>
      <c r="L21" s="8">
        <v>187</v>
      </c>
      <c r="M21" s="8">
        <v>187</v>
      </c>
      <c r="N21" s="8">
        <v>0</v>
      </c>
      <c r="O21" s="8">
        <v>0</v>
      </c>
      <c r="P21" s="8">
        <v>250</v>
      </c>
      <c r="Q21" s="8">
        <v>250</v>
      </c>
      <c r="R21" s="8">
        <v>0</v>
      </c>
      <c r="S21" s="8">
        <v>0</v>
      </c>
      <c r="T21" s="8">
        <v>250</v>
      </c>
      <c r="U21" s="8">
        <v>250</v>
      </c>
      <c r="V21" s="8">
        <v>0</v>
      </c>
      <c r="W21" s="8">
        <v>0</v>
      </c>
    </row>
    <row r="22" spans="1:24" ht="31.9" customHeight="1" x14ac:dyDescent="0.25">
      <c r="A22" s="64"/>
      <c r="B22" s="67"/>
      <c r="C22" s="70"/>
      <c r="D22" s="73"/>
      <c r="E22" s="82"/>
      <c r="F22" s="82"/>
      <c r="G22" s="15" t="s">
        <v>24</v>
      </c>
      <c r="H22" s="13">
        <f t="shared" ref="H22:W22" si="3">SUM(H21)</f>
        <v>221.7</v>
      </c>
      <c r="I22" s="13">
        <f t="shared" si="3"/>
        <v>221.7</v>
      </c>
      <c r="J22" s="13">
        <f t="shared" si="3"/>
        <v>0</v>
      </c>
      <c r="K22" s="13">
        <f t="shared" si="3"/>
        <v>0</v>
      </c>
      <c r="L22" s="13">
        <f t="shared" si="3"/>
        <v>187</v>
      </c>
      <c r="M22" s="13">
        <f t="shared" si="3"/>
        <v>187</v>
      </c>
      <c r="N22" s="13">
        <f t="shared" si="3"/>
        <v>0</v>
      </c>
      <c r="O22" s="13">
        <f t="shared" si="3"/>
        <v>0</v>
      </c>
      <c r="P22" s="13">
        <f t="shared" si="3"/>
        <v>250</v>
      </c>
      <c r="Q22" s="13">
        <f t="shared" si="3"/>
        <v>250</v>
      </c>
      <c r="R22" s="13">
        <f t="shared" si="3"/>
        <v>0</v>
      </c>
      <c r="S22" s="13">
        <f t="shared" si="3"/>
        <v>0</v>
      </c>
      <c r="T22" s="13">
        <f t="shared" si="3"/>
        <v>250</v>
      </c>
      <c r="U22" s="13">
        <f t="shared" si="3"/>
        <v>250</v>
      </c>
      <c r="V22" s="13">
        <f t="shared" si="3"/>
        <v>0</v>
      </c>
      <c r="W22" s="13">
        <f t="shared" si="3"/>
        <v>0</v>
      </c>
    </row>
    <row r="23" spans="1:24" ht="27" customHeight="1" x14ac:dyDescent="0.25">
      <c r="A23" s="62" t="s">
        <v>18</v>
      </c>
      <c r="B23" s="65" t="s">
        <v>18</v>
      </c>
      <c r="C23" s="68" t="s">
        <v>28</v>
      </c>
      <c r="D23" s="71" t="s">
        <v>29</v>
      </c>
      <c r="E23" s="80" t="s">
        <v>30</v>
      </c>
      <c r="F23" s="80">
        <v>2</v>
      </c>
      <c r="G23" s="14" t="s">
        <v>26</v>
      </c>
      <c r="H23" s="8">
        <v>162.30000000000001</v>
      </c>
      <c r="I23" s="8">
        <v>141.69999999999999</v>
      </c>
      <c r="J23" s="8">
        <v>60.5</v>
      </c>
      <c r="K23" s="8">
        <v>20.6</v>
      </c>
      <c r="L23" s="8">
        <v>156.4</v>
      </c>
      <c r="M23" s="8">
        <v>155.4</v>
      </c>
      <c r="N23" s="8">
        <v>100.2</v>
      </c>
      <c r="O23" s="8">
        <v>1</v>
      </c>
      <c r="P23" s="8">
        <v>325.5</v>
      </c>
      <c r="Q23" s="8">
        <v>255.5</v>
      </c>
      <c r="R23" s="8">
        <v>91</v>
      </c>
      <c r="S23" s="8">
        <v>70</v>
      </c>
      <c r="T23" s="8">
        <v>325.5</v>
      </c>
      <c r="U23" s="8">
        <v>255.5</v>
      </c>
      <c r="V23" s="8">
        <v>91</v>
      </c>
      <c r="W23" s="8">
        <v>70</v>
      </c>
    </row>
    <row r="24" spans="1:24" ht="27.6" customHeight="1" x14ac:dyDescent="0.25">
      <c r="A24" s="63"/>
      <c r="B24" s="66"/>
      <c r="C24" s="69"/>
      <c r="D24" s="72"/>
      <c r="E24" s="81"/>
      <c r="F24" s="81"/>
      <c r="G24" s="16" t="s">
        <v>31</v>
      </c>
      <c r="H24" s="17">
        <v>17.600000000000001</v>
      </c>
      <c r="I24" s="17">
        <v>17.600000000000001</v>
      </c>
      <c r="J24" s="17">
        <v>1.5</v>
      </c>
      <c r="K24" s="17">
        <v>0</v>
      </c>
      <c r="L24" s="17">
        <v>13.3</v>
      </c>
      <c r="M24" s="17">
        <v>13.3</v>
      </c>
      <c r="N24" s="17">
        <v>1.8</v>
      </c>
      <c r="O24" s="17">
        <v>0</v>
      </c>
      <c r="P24" s="17">
        <v>13.7</v>
      </c>
      <c r="Q24" s="17">
        <v>13.7</v>
      </c>
      <c r="R24" s="17">
        <v>1.1000000000000001</v>
      </c>
      <c r="S24" s="17">
        <v>0</v>
      </c>
      <c r="T24" s="17">
        <v>13.7</v>
      </c>
      <c r="U24" s="17">
        <v>13.7</v>
      </c>
      <c r="V24" s="17">
        <v>1.1000000000000001</v>
      </c>
      <c r="W24" s="17">
        <v>0</v>
      </c>
    </row>
    <row r="25" spans="1:24" ht="28.15" customHeight="1" x14ac:dyDescent="0.25">
      <c r="A25" s="63"/>
      <c r="B25" s="66"/>
      <c r="C25" s="69"/>
      <c r="D25" s="72"/>
      <c r="E25" s="81"/>
      <c r="F25" s="81"/>
      <c r="G25" s="16" t="s">
        <v>23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</row>
    <row r="26" spans="1:24" ht="28.9" customHeight="1" x14ac:dyDescent="0.25">
      <c r="A26" s="64"/>
      <c r="B26" s="67"/>
      <c r="C26" s="70"/>
      <c r="D26" s="73"/>
      <c r="E26" s="82"/>
      <c r="F26" s="82"/>
      <c r="G26" s="18" t="s">
        <v>24</v>
      </c>
      <c r="H26" s="19">
        <f t="shared" ref="H26:W26" si="4">SUM(H23:H25)</f>
        <v>179.9</v>
      </c>
      <c r="I26" s="19">
        <f t="shared" si="4"/>
        <v>159.29999999999998</v>
      </c>
      <c r="J26" s="19">
        <f t="shared" si="4"/>
        <v>62</v>
      </c>
      <c r="K26" s="19">
        <f t="shared" si="4"/>
        <v>20.6</v>
      </c>
      <c r="L26" s="19">
        <f t="shared" si="4"/>
        <v>169.70000000000002</v>
      </c>
      <c r="M26" s="19">
        <f t="shared" si="4"/>
        <v>168.70000000000002</v>
      </c>
      <c r="N26" s="19">
        <f t="shared" si="4"/>
        <v>102</v>
      </c>
      <c r="O26" s="19">
        <f t="shared" si="4"/>
        <v>1</v>
      </c>
      <c r="P26" s="19">
        <f t="shared" si="4"/>
        <v>339.2</v>
      </c>
      <c r="Q26" s="19">
        <f t="shared" si="4"/>
        <v>269.2</v>
      </c>
      <c r="R26" s="19">
        <f t="shared" si="4"/>
        <v>92.1</v>
      </c>
      <c r="S26" s="19">
        <f t="shared" si="4"/>
        <v>70</v>
      </c>
      <c r="T26" s="19">
        <f t="shared" si="4"/>
        <v>339.2</v>
      </c>
      <c r="U26" s="19">
        <f t="shared" si="4"/>
        <v>269.2</v>
      </c>
      <c r="V26" s="19">
        <f t="shared" si="4"/>
        <v>92.1</v>
      </c>
      <c r="W26" s="19">
        <f t="shared" si="4"/>
        <v>70</v>
      </c>
    </row>
    <row r="27" spans="1:24" ht="31.9" customHeight="1" x14ac:dyDescent="0.25">
      <c r="A27" s="62" t="s">
        <v>18</v>
      </c>
      <c r="B27" s="65" t="s">
        <v>18</v>
      </c>
      <c r="C27" s="68" t="s">
        <v>32</v>
      </c>
      <c r="D27" s="71" t="s">
        <v>33</v>
      </c>
      <c r="E27" s="80" t="s">
        <v>34</v>
      </c>
      <c r="F27" s="80">
        <v>2</v>
      </c>
      <c r="G27" s="14" t="s">
        <v>26</v>
      </c>
      <c r="H27" s="8">
        <v>118.6</v>
      </c>
      <c r="I27" s="8">
        <v>70</v>
      </c>
      <c r="J27" s="8">
        <v>0</v>
      </c>
      <c r="K27" s="8">
        <v>48.6</v>
      </c>
      <c r="L27" s="8">
        <v>63.8</v>
      </c>
      <c r="M27" s="8">
        <v>63.8</v>
      </c>
      <c r="N27" s="8">
        <v>0</v>
      </c>
      <c r="O27" s="8">
        <v>0</v>
      </c>
      <c r="P27" s="8">
        <v>149.4</v>
      </c>
      <c r="Q27" s="8">
        <v>79.400000000000006</v>
      </c>
      <c r="R27" s="8">
        <v>0</v>
      </c>
      <c r="S27" s="8">
        <v>70</v>
      </c>
      <c r="T27" s="8">
        <v>149.4</v>
      </c>
      <c r="U27" s="8">
        <v>79.400000000000006</v>
      </c>
      <c r="V27" s="8">
        <v>0</v>
      </c>
      <c r="W27" s="8">
        <v>70</v>
      </c>
    </row>
    <row r="28" spans="1:24" ht="31.9" customHeight="1" x14ac:dyDescent="0.25">
      <c r="A28" s="63"/>
      <c r="B28" s="66"/>
      <c r="C28" s="69"/>
      <c r="D28" s="72"/>
      <c r="E28" s="81"/>
      <c r="F28" s="81"/>
      <c r="G28" s="14" t="s">
        <v>31</v>
      </c>
      <c r="H28" s="8">
        <v>0</v>
      </c>
      <c r="I28" s="8">
        <v>0</v>
      </c>
      <c r="J28" s="8">
        <v>0</v>
      </c>
      <c r="K28" s="8">
        <v>0</v>
      </c>
      <c r="L28" s="8">
        <v>1.5</v>
      </c>
      <c r="M28" s="8">
        <v>1.5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4" ht="31.9" customHeight="1" x14ac:dyDescent="0.25">
      <c r="A29" s="64"/>
      <c r="B29" s="67"/>
      <c r="C29" s="70"/>
      <c r="D29" s="73"/>
      <c r="E29" s="82"/>
      <c r="F29" s="82"/>
      <c r="G29" s="15" t="s">
        <v>24</v>
      </c>
      <c r="H29" s="13">
        <f t="shared" ref="H29:W29" si="5">SUM(H27:H28)</f>
        <v>118.6</v>
      </c>
      <c r="I29" s="13">
        <f t="shared" si="5"/>
        <v>70</v>
      </c>
      <c r="J29" s="13">
        <f t="shared" si="5"/>
        <v>0</v>
      </c>
      <c r="K29" s="13">
        <f t="shared" si="5"/>
        <v>48.6</v>
      </c>
      <c r="L29" s="13">
        <f t="shared" si="5"/>
        <v>65.3</v>
      </c>
      <c r="M29" s="13">
        <f t="shared" si="5"/>
        <v>65.3</v>
      </c>
      <c r="N29" s="13">
        <f t="shared" si="5"/>
        <v>0</v>
      </c>
      <c r="O29" s="13">
        <f t="shared" si="5"/>
        <v>0</v>
      </c>
      <c r="P29" s="13">
        <f t="shared" si="5"/>
        <v>149.4</v>
      </c>
      <c r="Q29" s="13">
        <f t="shared" si="5"/>
        <v>79.400000000000006</v>
      </c>
      <c r="R29" s="13">
        <f t="shared" si="5"/>
        <v>0</v>
      </c>
      <c r="S29" s="13">
        <f t="shared" si="5"/>
        <v>70</v>
      </c>
      <c r="T29" s="13">
        <f t="shared" si="5"/>
        <v>149.4</v>
      </c>
      <c r="U29" s="13">
        <f t="shared" si="5"/>
        <v>79.400000000000006</v>
      </c>
      <c r="V29" s="13">
        <f t="shared" si="5"/>
        <v>0</v>
      </c>
      <c r="W29" s="13">
        <f t="shared" si="5"/>
        <v>70</v>
      </c>
    </row>
    <row r="30" spans="1:24" ht="31.9" customHeight="1" x14ac:dyDescent="0.25">
      <c r="A30" s="62" t="s">
        <v>18</v>
      </c>
      <c r="B30" s="65" t="s">
        <v>18</v>
      </c>
      <c r="C30" s="68" t="s">
        <v>82</v>
      </c>
      <c r="D30" s="71" t="s">
        <v>83</v>
      </c>
      <c r="E30" s="80" t="s">
        <v>84</v>
      </c>
      <c r="F30" s="80">
        <v>2</v>
      </c>
      <c r="G30" s="16" t="s">
        <v>26</v>
      </c>
      <c r="H30" s="17">
        <v>290</v>
      </c>
      <c r="I30" s="17">
        <v>20</v>
      </c>
      <c r="J30" s="17">
        <v>0</v>
      </c>
      <c r="K30" s="17">
        <v>270</v>
      </c>
      <c r="L30" s="17">
        <v>90.5</v>
      </c>
      <c r="M30" s="17">
        <v>17</v>
      </c>
      <c r="N30" s="17">
        <v>0</v>
      </c>
      <c r="O30" s="17">
        <v>73.5</v>
      </c>
      <c r="P30" s="17">
        <v>40</v>
      </c>
      <c r="Q30" s="17">
        <v>0</v>
      </c>
      <c r="R30" s="17">
        <v>0</v>
      </c>
      <c r="S30" s="17">
        <v>40</v>
      </c>
      <c r="T30" s="17">
        <v>40</v>
      </c>
      <c r="U30" s="17">
        <v>0</v>
      </c>
      <c r="V30" s="17">
        <v>0</v>
      </c>
      <c r="W30" s="17">
        <v>40</v>
      </c>
    </row>
    <row r="31" spans="1:24" ht="31.9" customHeight="1" x14ac:dyDescent="0.25">
      <c r="A31" s="63"/>
      <c r="B31" s="66"/>
      <c r="C31" s="69"/>
      <c r="D31" s="72"/>
      <c r="E31" s="81"/>
      <c r="F31" s="81"/>
      <c r="G31" s="16" t="s">
        <v>23</v>
      </c>
      <c r="H31" s="17">
        <v>20.9</v>
      </c>
      <c r="I31" s="17">
        <v>0</v>
      </c>
      <c r="J31" s="17">
        <v>0</v>
      </c>
      <c r="K31" s="17">
        <v>20.9</v>
      </c>
      <c r="L31" s="17">
        <v>13.1</v>
      </c>
      <c r="M31" s="17">
        <v>0</v>
      </c>
      <c r="N31" s="17">
        <v>0</v>
      </c>
      <c r="O31" s="17">
        <v>13.1</v>
      </c>
      <c r="P31" s="17">
        <v>15</v>
      </c>
      <c r="Q31" s="17">
        <v>0</v>
      </c>
      <c r="R31" s="17">
        <v>0</v>
      </c>
      <c r="S31" s="17">
        <v>15</v>
      </c>
      <c r="T31" s="17">
        <v>15</v>
      </c>
      <c r="U31" s="17">
        <v>0</v>
      </c>
      <c r="V31" s="17">
        <v>0</v>
      </c>
      <c r="W31" s="17">
        <v>15</v>
      </c>
    </row>
    <row r="32" spans="1:24" ht="31.9" customHeight="1" x14ac:dyDescent="0.25">
      <c r="A32" s="64"/>
      <c r="B32" s="67"/>
      <c r="C32" s="70"/>
      <c r="D32" s="73"/>
      <c r="E32" s="82"/>
      <c r="F32" s="82"/>
      <c r="G32" s="15" t="s">
        <v>24</v>
      </c>
      <c r="H32" s="13">
        <f t="shared" ref="H32:W32" si="6">SUM(H30:H31)</f>
        <v>310.89999999999998</v>
      </c>
      <c r="I32" s="13">
        <f t="shared" si="6"/>
        <v>20</v>
      </c>
      <c r="J32" s="13">
        <f t="shared" si="6"/>
        <v>0</v>
      </c>
      <c r="K32" s="13">
        <f t="shared" si="6"/>
        <v>290.89999999999998</v>
      </c>
      <c r="L32" s="13">
        <f t="shared" si="6"/>
        <v>103.6</v>
      </c>
      <c r="M32" s="13">
        <f t="shared" si="6"/>
        <v>17</v>
      </c>
      <c r="N32" s="13">
        <f t="shared" si="6"/>
        <v>0</v>
      </c>
      <c r="O32" s="13">
        <f t="shared" si="6"/>
        <v>86.6</v>
      </c>
      <c r="P32" s="13">
        <f t="shared" si="6"/>
        <v>55</v>
      </c>
      <c r="Q32" s="13">
        <f t="shared" si="6"/>
        <v>0</v>
      </c>
      <c r="R32" s="13">
        <f t="shared" si="6"/>
        <v>0</v>
      </c>
      <c r="S32" s="13">
        <f t="shared" si="6"/>
        <v>55</v>
      </c>
      <c r="T32" s="13">
        <f t="shared" si="6"/>
        <v>55</v>
      </c>
      <c r="U32" s="13">
        <f t="shared" si="6"/>
        <v>0</v>
      </c>
      <c r="V32" s="13">
        <f t="shared" si="6"/>
        <v>0</v>
      </c>
      <c r="W32" s="13">
        <f t="shared" si="6"/>
        <v>55</v>
      </c>
    </row>
    <row r="33" spans="1:23" ht="31.9" customHeight="1" x14ac:dyDescent="0.25">
      <c r="A33" s="20" t="s">
        <v>18</v>
      </c>
      <c r="B33" s="21" t="s">
        <v>18</v>
      </c>
      <c r="C33" s="83" t="s">
        <v>35</v>
      </c>
      <c r="D33" s="84"/>
      <c r="E33" s="84"/>
      <c r="F33" s="84"/>
      <c r="G33" s="85"/>
      <c r="H33" s="22">
        <f>SUM(H32,H29,H26,H22,H20,H18)</f>
        <v>961.99999999999989</v>
      </c>
      <c r="I33" s="22">
        <f>SUM(I32,I29,I26,I22,I20,I18)</f>
        <v>601.9</v>
      </c>
      <c r="J33" s="22">
        <f>SUM(J18,J20,J22,J26,J29,J32)</f>
        <v>73.400000000000006</v>
      </c>
      <c r="K33" s="22">
        <f>SUM(K18,K20,K22,K26,K29,K32)</f>
        <v>360.09999999999997</v>
      </c>
      <c r="L33" s="22">
        <f>SUM(L32,L29,L26,L22,L20,L18)</f>
        <v>653.40000000000009</v>
      </c>
      <c r="M33" s="22">
        <f>SUM(M32,M29,M26,M22,M20,M18)</f>
        <v>565.80000000000007</v>
      </c>
      <c r="N33" s="22">
        <f t="shared" ref="N33:W33" si="7">SUM(N18,N20,N22,N26,N29,N32)</f>
        <v>115.3</v>
      </c>
      <c r="O33" s="22">
        <f t="shared" si="7"/>
        <v>87.6</v>
      </c>
      <c r="P33" s="22">
        <f t="shared" si="7"/>
        <v>887.3</v>
      </c>
      <c r="Q33" s="22">
        <f t="shared" si="7"/>
        <v>692.3</v>
      </c>
      <c r="R33" s="22">
        <f t="shared" si="7"/>
        <v>107.19999999999999</v>
      </c>
      <c r="S33" s="22">
        <f t="shared" si="7"/>
        <v>195</v>
      </c>
      <c r="T33" s="22">
        <f t="shared" si="7"/>
        <v>887.3</v>
      </c>
      <c r="U33" s="22">
        <f t="shared" si="7"/>
        <v>692.3</v>
      </c>
      <c r="V33" s="22">
        <f t="shared" si="7"/>
        <v>107.19999999999999</v>
      </c>
      <c r="W33" s="22">
        <f t="shared" si="7"/>
        <v>195</v>
      </c>
    </row>
    <row r="34" spans="1:23" ht="31.9" customHeight="1" x14ac:dyDescent="0.25">
      <c r="A34" s="10" t="s">
        <v>18</v>
      </c>
      <c r="B34" s="11" t="s">
        <v>25</v>
      </c>
      <c r="C34" s="77" t="s">
        <v>36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</row>
    <row r="35" spans="1:23" ht="27" customHeight="1" x14ac:dyDescent="0.25">
      <c r="A35" s="62" t="s">
        <v>18</v>
      </c>
      <c r="B35" s="65" t="s">
        <v>25</v>
      </c>
      <c r="C35" s="68" t="s">
        <v>18</v>
      </c>
      <c r="D35" s="71" t="s">
        <v>37</v>
      </c>
      <c r="E35" s="80" t="s">
        <v>38</v>
      </c>
      <c r="F35" s="80">
        <v>2</v>
      </c>
      <c r="G35" s="14" t="s">
        <v>26</v>
      </c>
      <c r="H35" s="8">
        <v>212.8</v>
      </c>
      <c r="I35" s="8">
        <v>212.8</v>
      </c>
      <c r="J35" s="8">
        <v>0</v>
      </c>
      <c r="K35" s="8">
        <v>0</v>
      </c>
      <c r="L35" s="8">
        <v>380.1</v>
      </c>
      <c r="M35" s="8">
        <v>380.1</v>
      </c>
      <c r="N35" s="8">
        <v>0</v>
      </c>
      <c r="O35" s="8">
        <v>0</v>
      </c>
      <c r="P35" s="8">
        <v>283.5</v>
      </c>
      <c r="Q35" s="8">
        <v>283.5</v>
      </c>
      <c r="R35" s="8">
        <v>0</v>
      </c>
      <c r="S35" s="8">
        <v>0</v>
      </c>
      <c r="T35" s="8">
        <v>283.5</v>
      </c>
      <c r="U35" s="8">
        <v>283.5</v>
      </c>
      <c r="V35" s="8">
        <v>0</v>
      </c>
      <c r="W35" s="8">
        <v>0</v>
      </c>
    </row>
    <row r="36" spans="1:23" ht="24" customHeight="1" x14ac:dyDescent="0.25">
      <c r="A36" s="63"/>
      <c r="B36" s="66"/>
      <c r="C36" s="69"/>
      <c r="D36" s="72"/>
      <c r="E36" s="81"/>
      <c r="F36" s="81"/>
      <c r="G36" s="14" t="s">
        <v>22</v>
      </c>
      <c r="H36" s="8">
        <v>0</v>
      </c>
      <c r="I36" s="8">
        <v>0</v>
      </c>
      <c r="J36" s="8">
        <v>0</v>
      </c>
      <c r="K36" s="8">
        <v>0</v>
      </c>
      <c r="L36" s="8">
        <v>430</v>
      </c>
      <c r="M36" s="8">
        <v>430</v>
      </c>
      <c r="N36" s="8">
        <v>0</v>
      </c>
      <c r="O36" s="8">
        <v>0</v>
      </c>
      <c r="P36" s="8">
        <v>451.5</v>
      </c>
      <c r="Q36" s="8">
        <v>451.5</v>
      </c>
      <c r="R36" s="8">
        <v>0</v>
      </c>
      <c r="S36" s="8">
        <v>0</v>
      </c>
      <c r="T36" s="8">
        <v>451.5</v>
      </c>
      <c r="U36" s="8">
        <v>283.5</v>
      </c>
      <c r="V36" s="8">
        <v>0</v>
      </c>
      <c r="W36" s="8">
        <v>0</v>
      </c>
    </row>
    <row r="37" spans="1:23" ht="24" customHeight="1" x14ac:dyDescent="0.25">
      <c r="A37" s="63"/>
      <c r="B37" s="66"/>
      <c r="C37" s="69"/>
      <c r="D37" s="72"/>
      <c r="E37" s="81"/>
      <c r="F37" s="81"/>
      <c r="G37" s="14" t="s">
        <v>23</v>
      </c>
      <c r="H37" s="8">
        <v>0</v>
      </c>
      <c r="I37" s="8">
        <v>0</v>
      </c>
      <c r="J37" s="8">
        <v>0</v>
      </c>
      <c r="K37" s="8">
        <v>0</v>
      </c>
      <c r="L37" s="8">
        <v>71</v>
      </c>
      <c r="M37" s="8">
        <v>0</v>
      </c>
      <c r="N37" s="8">
        <v>0</v>
      </c>
      <c r="O37" s="8">
        <v>71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1:23" ht="31.9" customHeight="1" x14ac:dyDescent="0.25">
      <c r="A38" s="64"/>
      <c r="B38" s="67"/>
      <c r="C38" s="70"/>
      <c r="D38" s="73"/>
      <c r="E38" s="82"/>
      <c r="F38" s="82"/>
      <c r="G38" s="15" t="s">
        <v>24</v>
      </c>
      <c r="H38" s="13">
        <f t="shared" ref="H38:W38" si="8">SUM(H35:H37)</f>
        <v>212.8</v>
      </c>
      <c r="I38" s="13">
        <f t="shared" si="8"/>
        <v>212.8</v>
      </c>
      <c r="J38" s="13">
        <f t="shared" si="8"/>
        <v>0</v>
      </c>
      <c r="K38" s="13">
        <f t="shared" si="8"/>
        <v>0</v>
      </c>
      <c r="L38" s="13">
        <f t="shared" si="8"/>
        <v>881.1</v>
      </c>
      <c r="M38" s="13">
        <f t="shared" si="8"/>
        <v>810.1</v>
      </c>
      <c r="N38" s="13">
        <f t="shared" si="8"/>
        <v>0</v>
      </c>
      <c r="O38" s="13">
        <f t="shared" si="8"/>
        <v>71</v>
      </c>
      <c r="P38" s="13">
        <f t="shared" si="8"/>
        <v>735</v>
      </c>
      <c r="Q38" s="13">
        <f t="shared" si="8"/>
        <v>735</v>
      </c>
      <c r="R38" s="13">
        <f t="shared" si="8"/>
        <v>0</v>
      </c>
      <c r="S38" s="13">
        <f t="shared" si="8"/>
        <v>0</v>
      </c>
      <c r="T38" s="13">
        <f t="shared" si="8"/>
        <v>735</v>
      </c>
      <c r="U38" s="13">
        <f t="shared" si="8"/>
        <v>567</v>
      </c>
      <c r="V38" s="13">
        <f t="shared" si="8"/>
        <v>0</v>
      </c>
      <c r="W38" s="13">
        <f t="shared" si="8"/>
        <v>0</v>
      </c>
    </row>
    <row r="39" spans="1:23" ht="31.9" customHeight="1" x14ac:dyDescent="0.25">
      <c r="A39" s="20" t="s">
        <v>18</v>
      </c>
      <c r="B39" s="21" t="s">
        <v>25</v>
      </c>
      <c r="C39" s="74" t="s">
        <v>35</v>
      </c>
      <c r="D39" s="75"/>
      <c r="E39" s="75"/>
      <c r="F39" s="75"/>
      <c r="G39" s="76"/>
      <c r="H39" s="22">
        <f t="shared" ref="H39:W39" si="9">SUM(H38)</f>
        <v>212.8</v>
      </c>
      <c r="I39" s="22">
        <f t="shared" si="9"/>
        <v>212.8</v>
      </c>
      <c r="J39" s="22">
        <f t="shared" si="9"/>
        <v>0</v>
      </c>
      <c r="K39" s="22">
        <f t="shared" si="9"/>
        <v>0</v>
      </c>
      <c r="L39" s="22">
        <f t="shared" si="9"/>
        <v>881.1</v>
      </c>
      <c r="M39" s="22">
        <f t="shared" si="9"/>
        <v>810.1</v>
      </c>
      <c r="N39" s="22">
        <f t="shared" si="9"/>
        <v>0</v>
      </c>
      <c r="O39" s="22">
        <f t="shared" si="9"/>
        <v>71</v>
      </c>
      <c r="P39" s="22">
        <f t="shared" si="9"/>
        <v>735</v>
      </c>
      <c r="Q39" s="22">
        <f t="shared" si="9"/>
        <v>735</v>
      </c>
      <c r="R39" s="22">
        <f t="shared" si="9"/>
        <v>0</v>
      </c>
      <c r="S39" s="22">
        <f t="shared" si="9"/>
        <v>0</v>
      </c>
      <c r="T39" s="22">
        <f t="shared" si="9"/>
        <v>735</v>
      </c>
      <c r="U39" s="22">
        <f t="shared" si="9"/>
        <v>567</v>
      </c>
      <c r="V39" s="22">
        <f t="shared" si="9"/>
        <v>0</v>
      </c>
      <c r="W39" s="22">
        <f t="shared" si="9"/>
        <v>0</v>
      </c>
    </row>
    <row r="40" spans="1:23" ht="31.9" customHeight="1" x14ac:dyDescent="0.25">
      <c r="A40" s="20" t="s">
        <v>18</v>
      </c>
      <c r="B40" s="21" t="s">
        <v>27</v>
      </c>
      <c r="C40" s="77" t="s">
        <v>88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</row>
    <row r="41" spans="1:23" ht="31.9" customHeight="1" x14ac:dyDescent="0.25">
      <c r="A41" s="62" t="s">
        <v>18</v>
      </c>
      <c r="B41" s="65" t="s">
        <v>27</v>
      </c>
      <c r="C41" s="68" t="s">
        <v>18</v>
      </c>
      <c r="D41" s="72" t="s">
        <v>89</v>
      </c>
      <c r="E41" s="104" t="s">
        <v>90</v>
      </c>
      <c r="F41" s="105" t="s">
        <v>91</v>
      </c>
      <c r="G41" s="16" t="s">
        <v>26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10</v>
      </c>
      <c r="U41" s="17">
        <v>0</v>
      </c>
      <c r="V41" s="17">
        <v>0</v>
      </c>
      <c r="W41" s="17">
        <v>10</v>
      </c>
    </row>
    <row r="42" spans="1:23" ht="31.9" customHeight="1" x14ac:dyDescent="0.25">
      <c r="A42" s="64"/>
      <c r="B42" s="67"/>
      <c r="C42" s="70"/>
      <c r="D42" s="73"/>
      <c r="E42" s="103"/>
      <c r="F42" s="103"/>
      <c r="G42" s="15" t="s">
        <v>24</v>
      </c>
      <c r="H42" s="13">
        <f t="shared" ref="H42:W43" si="10">SUM(H41)</f>
        <v>0</v>
      </c>
      <c r="I42" s="13">
        <f t="shared" si="10"/>
        <v>0</v>
      </c>
      <c r="J42" s="13">
        <f t="shared" si="10"/>
        <v>0</v>
      </c>
      <c r="K42" s="13">
        <f t="shared" si="10"/>
        <v>0</v>
      </c>
      <c r="L42" s="13">
        <f t="shared" si="10"/>
        <v>0</v>
      </c>
      <c r="M42" s="13">
        <f t="shared" si="10"/>
        <v>0</v>
      </c>
      <c r="N42" s="13">
        <f t="shared" si="10"/>
        <v>0</v>
      </c>
      <c r="O42" s="13">
        <f t="shared" si="10"/>
        <v>0</v>
      </c>
      <c r="P42" s="13">
        <f t="shared" si="10"/>
        <v>0</v>
      </c>
      <c r="Q42" s="13">
        <f t="shared" si="10"/>
        <v>0</v>
      </c>
      <c r="R42" s="13">
        <f t="shared" si="10"/>
        <v>0</v>
      </c>
      <c r="S42" s="13">
        <f t="shared" si="10"/>
        <v>0</v>
      </c>
      <c r="T42" s="13">
        <f t="shared" si="10"/>
        <v>10</v>
      </c>
      <c r="U42" s="13">
        <f t="shared" si="10"/>
        <v>0</v>
      </c>
      <c r="V42" s="13">
        <f t="shared" si="10"/>
        <v>0</v>
      </c>
      <c r="W42" s="13">
        <f t="shared" si="10"/>
        <v>10</v>
      </c>
    </row>
    <row r="43" spans="1:23" ht="31.9" customHeight="1" x14ac:dyDescent="0.25">
      <c r="A43" s="10" t="s">
        <v>18</v>
      </c>
      <c r="B43" s="11" t="s">
        <v>27</v>
      </c>
      <c r="C43" s="83" t="s">
        <v>35</v>
      </c>
      <c r="D43" s="106"/>
      <c r="E43" s="106"/>
      <c r="F43" s="106"/>
      <c r="G43" s="107"/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  <c r="Q43" s="22">
        <f t="shared" si="10"/>
        <v>0</v>
      </c>
      <c r="R43" s="22">
        <f t="shared" si="10"/>
        <v>0</v>
      </c>
      <c r="S43" s="22">
        <f t="shared" si="10"/>
        <v>0</v>
      </c>
      <c r="T43" s="22">
        <f t="shared" si="10"/>
        <v>10</v>
      </c>
      <c r="U43" s="22">
        <f t="shared" si="10"/>
        <v>0</v>
      </c>
      <c r="V43" s="22">
        <f t="shared" si="10"/>
        <v>0</v>
      </c>
      <c r="W43" s="22">
        <f t="shared" si="10"/>
        <v>10</v>
      </c>
    </row>
    <row r="44" spans="1:23" ht="31.9" customHeight="1" x14ac:dyDescent="0.25">
      <c r="A44" s="10" t="s">
        <v>18</v>
      </c>
      <c r="B44" s="108" t="s">
        <v>39</v>
      </c>
      <c r="C44" s="109"/>
      <c r="D44" s="109"/>
      <c r="E44" s="109"/>
      <c r="F44" s="109"/>
      <c r="G44" s="110"/>
      <c r="H44" s="23">
        <f>SUM(H33,H39,H43)</f>
        <v>1174.8</v>
      </c>
      <c r="I44" s="23">
        <f>SUM(I33,I39,I43)</f>
        <v>814.7</v>
      </c>
      <c r="J44" s="23">
        <f>SUM(J33,J39,J43)</f>
        <v>73.400000000000006</v>
      </c>
      <c r="K44" s="23">
        <f>SUM(K33,K39,K43)</f>
        <v>360.09999999999997</v>
      </c>
      <c r="L44" s="23">
        <f>SUM(L43,L39,L33)</f>
        <v>1534.5</v>
      </c>
      <c r="M44" s="23">
        <f>SUM(M43,M39,M33)</f>
        <v>1375.9</v>
      </c>
      <c r="N44" s="23">
        <f t="shared" ref="N44:W44" si="11">SUM(N33,N39,N43)</f>
        <v>115.3</v>
      </c>
      <c r="O44" s="23">
        <f t="shared" si="11"/>
        <v>158.6</v>
      </c>
      <c r="P44" s="23">
        <f t="shared" si="11"/>
        <v>1622.3</v>
      </c>
      <c r="Q44" s="23">
        <f t="shared" si="11"/>
        <v>1427.3</v>
      </c>
      <c r="R44" s="23">
        <f t="shared" si="11"/>
        <v>107.19999999999999</v>
      </c>
      <c r="S44" s="23">
        <f t="shared" si="11"/>
        <v>195</v>
      </c>
      <c r="T44" s="23">
        <f t="shared" si="11"/>
        <v>1632.3</v>
      </c>
      <c r="U44" s="23">
        <f t="shared" si="11"/>
        <v>1259.3</v>
      </c>
      <c r="V44" s="23">
        <f t="shared" si="11"/>
        <v>107.19999999999999</v>
      </c>
      <c r="W44" s="23">
        <f t="shared" si="11"/>
        <v>205</v>
      </c>
    </row>
    <row r="45" spans="1:23" ht="31.9" customHeight="1" x14ac:dyDescent="0.25">
      <c r="A45" s="20" t="s">
        <v>25</v>
      </c>
      <c r="B45" s="111" t="s">
        <v>40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3"/>
    </row>
    <row r="46" spans="1:23" ht="31.9" customHeight="1" x14ac:dyDescent="0.25">
      <c r="A46" s="10" t="s">
        <v>25</v>
      </c>
      <c r="B46" s="51" t="s">
        <v>18</v>
      </c>
      <c r="C46" s="77" t="s">
        <v>105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</row>
    <row r="47" spans="1:23" ht="31.9" customHeight="1" x14ac:dyDescent="0.25">
      <c r="A47" s="62" t="s">
        <v>25</v>
      </c>
      <c r="B47" s="65" t="s">
        <v>18</v>
      </c>
      <c r="C47" s="68" t="s">
        <v>18</v>
      </c>
      <c r="D47" s="71" t="s">
        <v>41</v>
      </c>
      <c r="E47" s="80" t="s">
        <v>42</v>
      </c>
      <c r="F47" s="80">
        <v>2</v>
      </c>
      <c r="G47" s="24" t="s">
        <v>26</v>
      </c>
      <c r="H47" s="25">
        <v>178.1</v>
      </c>
      <c r="I47" s="25">
        <v>178.1</v>
      </c>
      <c r="J47" s="25">
        <v>0</v>
      </c>
      <c r="K47" s="25">
        <v>0</v>
      </c>
      <c r="L47" s="25">
        <v>169.3</v>
      </c>
      <c r="M47" s="25">
        <v>159.5</v>
      </c>
      <c r="N47" s="25">
        <v>0</v>
      </c>
      <c r="O47" s="25">
        <v>9.8000000000000007</v>
      </c>
      <c r="P47" s="25">
        <v>379.5</v>
      </c>
      <c r="Q47" s="25">
        <v>379.5</v>
      </c>
      <c r="R47" s="25">
        <v>0</v>
      </c>
      <c r="S47" s="25">
        <v>0</v>
      </c>
      <c r="T47" s="25">
        <v>379.5</v>
      </c>
      <c r="U47" s="25">
        <v>379.5</v>
      </c>
      <c r="V47" s="25">
        <v>0</v>
      </c>
      <c r="W47" s="25">
        <v>0</v>
      </c>
    </row>
    <row r="48" spans="1:23" ht="31.9" customHeight="1" x14ac:dyDescent="0.25">
      <c r="A48" s="63"/>
      <c r="B48" s="66"/>
      <c r="C48" s="69"/>
      <c r="D48" s="72"/>
      <c r="E48" s="81"/>
      <c r="F48" s="81"/>
      <c r="G48" s="24" t="s">
        <v>23</v>
      </c>
      <c r="H48" s="25">
        <v>346.7</v>
      </c>
      <c r="I48" s="25">
        <v>346.7</v>
      </c>
      <c r="J48" s="25">
        <v>0</v>
      </c>
      <c r="K48" s="25">
        <v>0</v>
      </c>
      <c r="L48" s="25">
        <v>666.3</v>
      </c>
      <c r="M48" s="25">
        <v>395.3</v>
      </c>
      <c r="N48" s="25">
        <v>0</v>
      </c>
      <c r="O48" s="25">
        <v>271</v>
      </c>
      <c r="P48" s="25">
        <v>367.5</v>
      </c>
      <c r="Q48" s="25">
        <v>367.5</v>
      </c>
      <c r="R48" s="25">
        <v>0</v>
      </c>
      <c r="S48" s="25">
        <v>0</v>
      </c>
      <c r="T48" s="25">
        <v>367.5</v>
      </c>
      <c r="U48" s="25">
        <v>367.5</v>
      </c>
      <c r="V48" s="25">
        <v>0</v>
      </c>
      <c r="W48" s="25">
        <v>0</v>
      </c>
    </row>
    <row r="49" spans="1:23" ht="31.9" customHeight="1" x14ac:dyDescent="0.25">
      <c r="A49" s="64"/>
      <c r="B49" s="67"/>
      <c r="C49" s="70"/>
      <c r="D49" s="73"/>
      <c r="E49" s="82"/>
      <c r="F49" s="82"/>
      <c r="G49" s="15" t="s">
        <v>24</v>
      </c>
      <c r="H49" s="13">
        <f t="shared" ref="H49:O49" si="12">SUM(H47:H48)</f>
        <v>524.79999999999995</v>
      </c>
      <c r="I49" s="13">
        <f t="shared" si="12"/>
        <v>524.79999999999995</v>
      </c>
      <c r="J49" s="13">
        <f t="shared" si="12"/>
        <v>0</v>
      </c>
      <c r="K49" s="13">
        <f t="shared" si="12"/>
        <v>0</v>
      </c>
      <c r="L49" s="13">
        <f t="shared" si="12"/>
        <v>835.59999999999991</v>
      </c>
      <c r="M49" s="13">
        <f t="shared" si="12"/>
        <v>554.79999999999995</v>
      </c>
      <c r="N49" s="13">
        <f t="shared" si="12"/>
        <v>0</v>
      </c>
      <c r="O49" s="13">
        <f t="shared" si="12"/>
        <v>280.8</v>
      </c>
      <c r="P49" s="13">
        <f t="shared" ref="P49:W49" si="13">SUM(P47:P48)</f>
        <v>747</v>
      </c>
      <c r="Q49" s="13">
        <f t="shared" si="13"/>
        <v>747</v>
      </c>
      <c r="R49" s="13">
        <f t="shared" si="13"/>
        <v>0</v>
      </c>
      <c r="S49" s="13">
        <f t="shared" si="13"/>
        <v>0</v>
      </c>
      <c r="T49" s="13">
        <f t="shared" si="13"/>
        <v>747</v>
      </c>
      <c r="U49" s="13">
        <f t="shared" si="13"/>
        <v>747</v>
      </c>
      <c r="V49" s="13">
        <f t="shared" si="13"/>
        <v>0</v>
      </c>
      <c r="W49" s="13">
        <f t="shared" si="13"/>
        <v>0</v>
      </c>
    </row>
    <row r="50" spans="1:23" ht="31.9" customHeight="1" x14ac:dyDescent="0.25">
      <c r="A50" s="62" t="s">
        <v>25</v>
      </c>
      <c r="B50" s="65" t="s">
        <v>18</v>
      </c>
      <c r="C50" s="68" t="s">
        <v>25</v>
      </c>
      <c r="D50" s="71" t="s">
        <v>43</v>
      </c>
      <c r="E50" s="80" t="s">
        <v>44</v>
      </c>
      <c r="F50" s="80">
        <v>2</v>
      </c>
      <c r="G50" s="14" t="s">
        <v>26</v>
      </c>
      <c r="H50" s="8">
        <v>160.30000000000001</v>
      </c>
      <c r="I50" s="8">
        <v>160.30000000000001</v>
      </c>
      <c r="J50" s="8">
        <v>0</v>
      </c>
      <c r="K50" s="8">
        <v>0</v>
      </c>
      <c r="L50" s="8">
        <v>181</v>
      </c>
      <c r="M50" s="8">
        <v>181</v>
      </c>
      <c r="N50" s="8">
        <v>0</v>
      </c>
      <c r="O50" s="8">
        <v>0</v>
      </c>
      <c r="P50" s="8">
        <v>184.3</v>
      </c>
      <c r="Q50" s="8">
        <v>184.3</v>
      </c>
      <c r="R50" s="8">
        <v>0</v>
      </c>
      <c r="S50" s="8">
        <v>0</v>
      </c>
      <c r="T50" s="8">
        <v>184.3</v>
      </c>
      <c r="U50" s="8">
        <v>184.3</v>
      </c>
      <c r="V50" s="8">
        <v>0</v>
      </c>
      <c r="W50" s="8">
        <v>0</v>
      </c>
    </row>
    <row r="51" spans="1:23" ht="31.9" customHeight="1" x14ac:dyDescent="0.25">
      <c r="A51" s="64"/>
      <c r="B51" s="67"/>
      <c r="C51" s="70"/>
      <c r="D51" s="73"/>
      <c r="E51" s="82"/>
      <c r="F51" s="82"/>
      <c r="G51" s="15" t="s">
        <v>24</v>
      </c>
      <c r="H51" s="13">
        <f t="shared" ref="H51:O51" si="14">SUM(H50)</f>
        <v>160.30000000000001</v>
      </c>
      <c r="I51" s="13">
        <f t="shared" si="14"/>
        <v>160.30000000000001</v>
      </c>
      <c r="J51" s="13">
        <f t="shared" si="14"/>
        <v>0</v>
      </c>
      <c r="K51" s="13">
        <f t="shared" si="14"/>
        <v>0</v>
      </c>
      <c r="L51" s="13">
        <f t="shared" si="14"/>
        <v>181</v>
      </c>
      <c r="M51" s="13">
        <f t="shared" si="14"/>
        <v>181</v>
      </c>
      <c r="N51" s="13">
        <f t="shared" si="14"/>
        <v>0</v>
      </c>
      <c r="O51" s="13">
        <f t="shared" si="14"/>
        <v>0</v>
      </c>
      <c r="P51" s="13">
        <f t="shared" ref="P51:W51" si="15">SUM(P50)</f>
        <v>184.3</v>
      </c>
      <c r="Q51" s="13">
        <f t="shared" si="15"/>
        <v>184.3</v>
      </c>
      <c r="R51" s="13">
        <f t="shared" si="15"/>
        <v>0</v>
      </c>
      <c r="S51" s="13">
        <f t="shared" si="15"/>
        <v>0</v>
      </c>
      <c r="T51" s="13">
        <f t="shared" si="15"/>
        <v>184.3</v>
      </c>
      <c r="U51" s="13">
        <f t="shared" si="15"/>
        <v>184.3</v>
      </c>
      <c r="V51" s="13">
        <f t="shared" si="15"/>
        <v>0</v>
      </c>
      <c r="W51" s="13">
        <f t="shared" si="15"/>
        <v>0</v>
      </c>
    </row>
    <row r="52" spans="1:23" ht="31.9" customHeight="1" x14ac:dyDescent="0.25">
      <c r="A52" s="62" t="s">
        <v>25</v>
      </c>
      <c r="B52" s="65" t="s">
        <v>18</v>
      </c>
      <c r="C52" s="68" t="s">
        <v>27</v>
      </c>
      <c r="D52" s="71" t="s">
        <v>45</v>
      </c>
      <c r="E52" s="80" t="s">
        <v>92</v>
      </c>
      <c r="F52" s="80">
        <v>2</v>
      </c>
      <c r="G52" s="14" t="s">
        <v>26</v>
      </c>
      <c r="H52" s="8">
        <v>30</v>
      </c>
      <c r="I52" s="8">
        <v>30</v>
      </c>
      <c r="J52" s="8">
        <v>0</v>
      </c>
      <c r="K52" s="8">
        <v>0</v>
      </c>
      <c r="L52" s="8">
        <v>17.5</v>
      </c>
      <c r="M52" s="8">
        <v>17.5</v>
      </c>
      <c r="N52" s="8">
        <v>0</v>
      </c>
      <c r="O52" s="8">
        <v>0</v>
      </c>
      <c r="P52" s="8">
        <v>38.5</v>
      </c>
      <c r="Q52" s="8">
        <v>38.5</v>
      </c>
      <c r="R52" s="8">
        <v>0</v>
      </c>
      <c r="S52" s="8">
        <v>0</v>
      </c>
      <c r="T52" s="8">
        <v>38.5</v>
      </c>
      <c r="U52" s="8">
        <v>38.5</v>
      </c>
      <c r="V52" s="8">
        <v>0</v>
      </c>
      <c r="W52" s="8">
        <v>0</v>
      </c>
    </row>
    <row r="53" spans="1:23" ht="31.9" customHeight="1" x14ac:dyDescent="0.25">
      <c r="A53" s="63"/>
      <c r="B53" s="66"/>
      <c r="C53" s="69"/>
      <c r="D53" s="72"/>
      <c r="E53" s="81"/>
      <c r="F53" s="81"/>
      <c r="G53" s="14" t="s">
        <v>93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</row>
    <row r="54" spans="1:23" ht="31.9" customHeight="1" x14ac:dyDescent="0.25">
      <c r="A54" s="64"/>
      <c r="B54" s="67"/>
      <c r="C54" s="70"/>
      <c r="D54" s="73"/>
      <c r="E54" s="82"/>
      <c r="F54" s="82"/>
      <c r="G54" s="15" t="s">
        <v>24</v>
      </c>
      <c r="H54" s="13">
        <f t="shared" ref="H54:W54" si="16">SUM(H52:H53)</f>
        <v>30</v>
      </c>
      <c r="I54" s="13">
        <f t="shared" si="16"/>
        <v>30</v>
      </c>
      <c r="J54" s="13">
        <f t="shared" si="16"/>
        <v>0</v>
      </c>
      <c r="K54" s="13">
        <f t="shared" si="16"/>
        <v>0</v>
      </c>
      <c r="L54" s="13">
        <f t="shared" si="16"/>
        <v>17.5</v>
      </c>
      <c r="M54" s="13">
        <f t="shared" si="16"/>
        <v>17.5</v>
      </c>
      <c r="N54" s="13">
        <f t="shared" si="16"/>
        <v>0</v>
      </c>
      <c r="O54" s="13">
        <f t="shared" si="16"/>
        <v>0</v>
      </c>
      <c r="P54" s="13">
        <f t="shared" si="16"/>
        <v>38.5</v>
      </c>
      <c r="Q54" s="13">
        <f t="shared" si="16"/>
        <v>38.5</v>
      </c>
      <c r="R54" s="13">
        <f t="shared" si="16"/>
        <v>0</v>
      </c>
      <c r="S54" s="13">
        <f t="shared" si="16"/>
        <v>0</v>
      </c>
      <c r="T54" s="13">
        <f t="shared" si="16"/>
        <v>38.5</v>
      </c>
      <c r="U54" s="13">
        <f t="shared" si="16"/>
        <v>38.5</v>
      </c>
      <c r="V54" s="13">
        <f t="shared" si="16"/>
        <v>0</v>
      </c>
      <c r="W54" s="13">
        <f t="shared" si="16"/>
        <v>0</v>
      </c>
    </row>
    <row r="55" spans="1:23" ht="31.9" customHeight="1" x14ac:dyDescent="0.25">
      <c r="A55" s="62" t="s">
        <v>25</v>
      </c>
      <c r="B55" s="65" t="s">
        <v>18</v>
      </c>
      <c r="C55" s="68" t="s">
        <v>28</v>
      </c>
      <c r="D55" s="71" t="s">
        <v>47</v>
      </c>
      <c r="E55" s="80" t="s">
        <v>42</v>
      </c>
      <c r="F55" s="80">
        <v>2</v>
      </c>
      <c r="G55" s="14" t="s">
        <v>23</v>
      </c>
      <c r="H55" s="49">
        <v>170.2</v>
      </c>
      <c r="I55" s="49">
        <v>0</v>
      </c>
      <c r="J55" s="49">
        <v>0</v>
      </c>
      <c r="K55" s="49">
        <v>170.2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ht="31.9" customHeight="1" x14ac:dyDescent="0.25">
      <c r="A56" s="64"/>
      <c r="B56" s="67"/>
      <c r="C56" s="70"/>
      <c r="D56" s="73"/>
      <c r="E56" s="82"/>
      <c r="F56" s="82"/>
      <c r="G56" s="15" t="s">
        <v>24</v>
      </c>
      <c r="H56" s="26">
        <f t="shared" ref="H56:W56" si="17">SUM(H55)</f>
        <v>170.2</v>
      </c>
      <c r="I56" s="26">
        <f t="shared" si="17"/>
        <v>0</v>
      </c>
      <c r="J56" s="26">
        <f t="shared" si="17"/>
        <v>0</v>
      </c>
      <c r="K56" s="26">
        <f t="shared" si="17"/>
        <v>170.2</v>
      </c>
      <c r="L56" s="26">
        <f t="shared" si="17"/>
        <v>0</v>
      </c>
      <c r="M56" s="26">
        <f t="shared" si="17"/>
        <v>0</v>
      </c>
      <c r="N56" s="26">
        <f t="shared" si="17"/>
        <v>0</v>
      </c>
      <c r="O56" s="26">
        <f t="shared" si="17"/>
        <v>0</v>
      </c>
      <c r="P56" s="26">
        <f t="shared" si="17"/>
        <v>0</v>
      </c>
      <c r="Q56" s="26">
        <f t="shared" si="17"/>
        <v>0</v>
      </c>
      <c r="R56" s="26">
        <f t="shared" si="17"/>
        <v>0</v>
      </c>
      <c r="S56" s="26">
        <f t="shared" si="17"/>
        <v>0</v>
      </c>
      <c r="T56" s="26">
        <f t="shared" si="17"/>
        <v>0</v>
      </c>
      <c r="U56" s="26">
        <f t="shared" si="17"/>
        <v>0</v>
      </c>
      <c r="V56" s="26">
        <f t="shared" si="17"/>
        <v>0</v>
      </c>
      <c r="W56" s="26">
        <f t="shared" si="17"/>
        <v>0</v>
      </c>
    </row>
    <row r="57" spans="1:23" ht="31.9" customHeight="1" x14ac:dyDescent="0.25">
      <c r="A57" s="114" t="s">
        <v>25</v>
      </c>
      <c r="B57" s="65" t="s">
        <v>18</v>
      </c>
      <c r="C57" s="68" t="s">
        <v>32</v>
      </c>
      <c r="D57" s="71" t="s">
        <v>49</v>
      </c>
      <c r="E57" s="80" t="s">
        <v>42</v>
      </c>
      <c r="F57" s="80">
        <v>2</v>
      </c>
      <c r="G57" s="16" t="s">
        <v>23</v>
      </c>
      <c r="H57" s="50">
        <v>468.1</v>
      </c>
      <c r="I57" s="50">
        <v>0</v>
      </c>
      <c r="J57" s="50">
        <v>0</v>
      </c>
      <c r="K57" s="50">
        <v>468.1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1:23" ht="31.9" customHeight="1" x14ac:dyDescent="0.25">
      <c r="A58" s="115"/>
      <c r="B58" s="67"/>
      <c r="C58" s="70"/>
      <c r="D58" s="73"/>
      <c r="E58" s="82"/>
      <c r="F58" s="82"/>
      <c r="G58" s="15" t="s">
        <v>24</v>
      </c>
      <c r="H58" s="26">
        <f t="shared" ref="H58:W58" si="18">SUM(H57)</f>
        <v>468.1</v>
      </c>
      <c r="I58" s="26">
        <f t="shared" si="18"/>
        <v>0</v>
      </c>
      <c r="J58" s="26">
        <f t="shared" si="18"/>
        <v>0</v>
      </c>
      <c r="K58" s="26">
        <f t="shared" si="18"/>
        <v>468.1</v>
      </c>
      <c r="L58" s="26">
        <f t="shared" si="18"/>
        <v>0</v>
      </c>
      <c r="M58" s="26">
        <f t="shared" si="18"/>
        <v>0</v>
      </c>
      <c r="N58" s="26">
        <f t="shared" si="18"/>
        <v>0</v>
      </c>
      <c r="O58" s="26">
        <f t="shared" si="18"/>
        <v>0</v>
      </c>
      <c r="P58" s="26">
        <f t="shared" si="18"/>
        <v>0</v>
      </c>
      <c r="Q58" s="26">
        <f t="shared" si="18"/>
        <v>0</v>
      </c>
      <c r="R58" s="26">
        <f t="shared" si="18"/>
        <v>0</v>
      </c>
      <c r="S58" s="26">
        <f t="shared" si="18"/>
        <v>0</v>
      </c>
      <c r="T58" s="26">
        <f t="shared" si="18"/>
        <v>0</v>
      </c>
      <c r="U58" s="26">
        <f t="shared" si="18"/>
        <v>0</v>
      </c>
      <c r="V58" s="26">
        <f t="shared" si="18"/>
        <v>0</v>
      </c>
      <c r="W58" s="26">
        <f t="shared" si="18"/>
        <v>0</v>
      </c>
    </row>
    <row r="59" spans="1:23" ht="31.9" customHeight="1" x14ac:dyDescent="0.25">
      <c r="A59" s="62" t="s">
        <v>25</v>
      </c>
      <c r="B59" s="65" t="s">
        <v>18</v>
      </c>
      <c r="C59" s="68" t="s">
        <v>82</v>
      </c>
      <c r="D59" s="71" t="s">
        <v>104</v>
      </c>
      <c r="E59" s="80" t="s">
        <v>42</v>
      </c>
      <c r="F59" s="80">
        <v>2</v>
      </c>
      <c r="G59" s="16" t="s">
        <v>23</v>
      </c>
      <c r="H59" s="50">
        <v>189.3</v>
      </c>
      <c r="I59" s="50">
        <v>0</v>
      </c>
      <c r="J59" s="50">
        <v>0</v>
      </c>
      <c r="K59" s="50">
        <v>189.3</v>
      </c>
      <c r="L59" s="49">
        <v>66.599999999999994</v>
      </c>
      <c r="M59" s="49">
        <v>0</v>
      </c>
      <c r="N59" s="49">
        <v>0</v>
      </c>
      <c r="O59" s="49">
        <v>66.599999999999994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</row>
    <row r="60" spans="1:23" ht="31.9" customHeight="1" x14ac:dyDescent="0.25">
      <c r="A60" s="64"/>
      <c r="B60" s="67"/>
      <c r="C60" s="70"/>
      <c r="D60" s="73"/>
      <c r="E60" s="82"/>
      <c r="F60" s="82"/>
      <c r="G60" s="15" t="s">
        <v>24</v>
      </c>
      <c r="H60" s="26">
        <f t="shared" ref="H60:W60" si="19">SUM(H59)</f>
        <v>189.3</v>
      </c>
      <c r="I60" s="26">
        <f t="shared" si="19"/>
        <v>0</v>
      </c>
      <c r="J60" s="26">
        <f t="shared" si="19"/>
        <v>0</v>
      </c>
      <c r="K60" s="26">
        <f t="shared" si="19"/>
        <v>189.3</v>
      </c>
      <c r="L60" s="26">
        <f t="shared" si="19"/>
        <v>66.599999999999994</v>
      </c>
      <c r="M60" s="26">
        <f t="shared" si="19"/>
        <v>0</v>
      </c>
      <c r="N60" s="26">
        <f t="shared" si="19"/>
        <v>0</v>
      </c>
      <c r="O60" s="26">
        <f t="shared" si="19"/>
        <v>66.599999999999994</v>
      </c>
      <c r="P60" s="26">
        <f t="shared" si="19"/>
        <v>0</v>
      </c>
      <c r="Q60" s="26">
        <f t="shared" si="19"/>
        <v>0</v>
      </c>
      <c r="R60" s="26">
        <f t="shared" si="19"/>
        <v>0</v>
      </c>
      <c r="S60" s="26">
        <f t="shared" si="19"/>
        <v>0</v>
      </c>
      <c r="T60" s="26">
        <f t="shared" si="19"/>
        <v>0</v>
      </c>
      <c r="U60" s="26">
        <f t="shared" si="19"/>
        <v>0</v>
      </c>
      <c r="V60" s="26">
        <f t="shared" si="19"/>
        <v>0</v>
      </c>
      <c r="W60" s="26">
        <f t="shared" si="19"/>
        <v>0</v>
      </c>
    </row>
    <row r="61" spans="1:23" ht="31.9" customHeight="1" x14ac:dyDescent="0.25">
      <c r="A61" s="62" t="s">
        <v>25</v>
      </c>
      <c r="B61" s="65" t="s">
        <v>18</v>
      </c>
      <c r="C61" s="68" t="s">
        <v>100</v>
      </c>
      <c r="D61" s="71" t="s">
        <v>52</v>
      </c>
      <c r="E61" s="80" t="s">
        <v>42</v>
      </c>
      <c r="F61" s="80">
        <v>2</v>
      </c>
      <c r="G61" s="16" t="s">
        <v>23</v>
      </c>
      <c r="H61" s="50">
        <v>48</v>
      </c>
      <c r="I61" s="50">
        <v>0</v>
      </c>
      <c r="J61" s="50">
        <v>0</v>
      </c>
      <c r="K61" s="50">
        <v>48</v>
      </c>
      <c r="L61" s="50">
        <v>0</v>
      </c>
      <c r="M61" s="50">
        <v>0</v>
      </c>
      <c r="N61" s="50">
        <v>0</v>
      </c>
      <c r="O61" s="50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</row>
    <row r="62" spans="1:23" ht="31.9" customHeight="1" x14ac:dyDescent="0.25">
      <c r="A62" s="64"/>
      <c r="B62" s="67"/>
      <c r="C62" s="70"/>
      <c r="D62" s="73"/>
      <c r="E62" s="82"/>
      <c r="F62" s="82"/>
      <c r="G62" s="15" t="s">
        <v>24</v>
      </c>
      <c r="H62" s="26">
        <f t="shared" ref="H62:W62" si="20">SUM(H61)</f>
        <v>48</v>
      </c>
      <c r="I62" s="26">
        <f t="shared" si="20"/>
        <v>0</v>
      </c>
      <c r="J62" s="26">
        <f t="shared" si="20"/>
        <v>0</v>
      </c>
      <c r="K62" s="26">
        <f t="shared" si="20"/>
        <v>48</v>
      </c>
      <c r="L62" s="26">
        <f t="shared" si="20"/>
        <v>0</v>
      </c>
      <c r="M62" s="26">
        <f t="shared" si="20"/>
        <v>0</v>
      </c>
      <c r="N62" s="26">
        <f t="shared" si="20"/>
        <v>0</v>
      </c>
      <c r="O62" s="26">
        <f t="shared" si="20"/>
        <v>0</v>
      </c>
      <c r="P62" s="26">
        <f t="shared" si="20"/>
        <v>0</v>
      </c>
      <c r="Q62" s="26">
        <f t="shared" si="20"/>
        <v>0</v>
      </c>
      <c r="R62" s="26">
        <f t="shared" si="20"/>
        <v>0</v>
      </c>
      <c r="S62" s="26">
        <f t="shared" si="20"/>
        <v>0</v>
      </c>
      <c r="T62" s="26">
        <f t="shared" si="20"/>
        <v>0</v>
      </c>
      <c r="U62" s="26">
        <f t="shared" si="20"/>
        <v>0</v>
      </c>
      <c r="V62" s="26">
        <f t="shared" si="20"/>
        <v>0</v>
      </c>
      <c r="W62" s="26">
        <f t="shared" si="20"/>
        <v>0</v>
      </c>
    </row>
    <row r="63" spans="1:23" ht="31.9" customHeight="1" x14ac:dyDescent="0.25">
      <c r="A63" s="62" t="s">
        <v>25</v>
      </c>
      <c r="B63" s="65" t="s">
        <v>18</v>
      </c>
      <c r="C63" s="68" t="s">
        <v>101</v>
      </c>
      <c r="D63" s="71" t="s">
        <v>54</v>
      </c>
      <c r="E63" s="80" t="s">
        <v>42</v>
      </c>
      <c r="F63" s="80">
        <v>2</v>
      </c>
      <c r="G63" s="16" t="s">
        <v>23</v>
      </c>
      <c r="H63" s="50">
        <v>53.6</v>
      </c>
      <c r="I63" s="50">
        <v>0</v>
      </c>
      <c r="J63" s="50">
        <v>0</v>
      </c>
      <c r="K63" s="50">
        <v>53.6</v>
      </c>
      <c r="L63" s="50">
        <v>0</v>
      </c>
      <c r="M63" s="50">
        <v>0</v>
      </c>
      <c r="N63" s="50">
        <v>0</v>
      </c>
      <c r="O63" s="50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</row>
    <row r="64" spans="1:23" ht="31.9" customHeight="1" x14ac:dyDescent="0.25">
      <c r="A64" s="64"/>
      <c r="B64" s="67"/>
      <c r="C64" s="70"/>
      <c r="D64" s="73"/>
      <c r="E64" s="82"/>
      <c r="F64" s="82"/>
      <c r="G64" s="15" t="s">
        <v>24</v>
      </c>
      <c r="H64" s="26">
        <f t="shared" ref="H64:W64" si="21">SUM(H63)</f>
        <v>53.6</v>
      </c>
      <c r="I64" s="26">
        <f t="shared" si="21"/>
        <v>0</v>
      </c>
      <c r="J64" s="26">
        <f t="shared" si="21"/>
        <v>0</v>
      </c>
      <c r="K64" s="26">
        <f t="shared" si="21"/>
        <v>53.6</v>
      </c>
      <c r="L64" s="26">
        <f t="shared" si="21"/>
        <v>0</v>
      </c>
      <c r="M64" s="26">
        <f t="shared" si="21"/>
        <v>0</v>
      </c>
      <c r="N64" s="26">
        <f t="shared" si="21"/>
        <v>0</v>
      </c>
      <c r="O64" s="26">
        <f t="shared" si="21"/>
        <v>0</v>
      </c>
      <c r="P64" s="26">
        <f t="shared" si="21"/>
        <v>0</v>
      </c>
      <c r="Q64" s="26">
        <f t="shared" si="21"/>
        <v>0</v>
      </c>
      <c r="R64" s="26">
        <f t="shared" si="21"/>
        <v>0</v>
      </c>
      <c r="S64" s="26">
        <f t="shared" si="21"/>
        <v>0</v>
      </c>
      <c r="T64" s="26">
        <f t="shared" si="21"/>
        <v>0</v>
      </c>
      <c r="U64" s="26">
        <f t="shared" si="21"/>
        <v>0</v>
      </c>
      <c r="V64" s="26">
        <f t="shared" si="21"/>
        <v>0</v>
      </c>
      <c r="W64" s="26">
        <f t="shared" si="21"/>
        <v>0</v>
      </c>
    </row>
    <row r="65" spans="1:27" ht="31.9" customHeight="1" x14ac:dyDescent="0.25">
      <c r="A65" s="62" t="s">
        <v>25</v>
      </c>
      <c r="B65" s="65" t="s">
        <v>18</v>
      </c>
      <c r="C65" s="68" t="s">
        <v>102</v>
      </c>
      <c r="D65" s="71" t="s">
        <v>55</v>
      </c>
      <c r="E65" s="80" t="s">
        <v>44</v>
      </c>
      <c r="F65" s="80">
        <v>2</v>
      </c>
      <c r="G65" s="16" t="s">
        <v>26</v>
      </c>
      <c r="H65" s="27">
        <v>236.4</v>
      </c>
      <c r="I65" s="27">
        <v>0</v>
      </c>
      <c r="J65" s="27">
        <v>0</v>
      </c>
      <c r="K65" s="27">
        <v>236.4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</row>
    <row r="66" spans="1:27" ht="31.15" customHeight="1" x14ac:dyDescent="0.25">
      <c r="A66" s="64"/>
      <c r="B66" s="67"/>
      <c r="C66" s="70"/>
      <c r="D66" s="73"/>
      <c r="E66" s="82"/>
      <c r="F66" s="82"/>
      <c r="G66" s="15" t="s">
        <v>24</v>
      </c>
      <c r="H66" s="26">
        <f>SUM(H65)</f>
        <v>236.4</v>
      </c>
      <c r="I66" s="26">
        <f t="shared" ref="I66:W66" si="22">SUM(I65)</f>
        <v>0</v>
      </c>
      <c r="J66" s="26">
        <f t="shared" si="22"/>
        <v>0</v>
      </c>
      <c r="K66" s="26">
        <f t="shared" si="22"/>
        <v>236.4</v>
      </c>
      <c r="L66" s="26">
        <f t="shared" si="22"/>
        <v>0</v>
      </c>
      <c r="M66" s="26">
        <f t="shared" si="22"/>
        <v>0</v>
      </c>
      <c r="N66" s="26">
        <f t="shared" si="22"/>
        <v>0</v>
      </c>
      <c r="O66" s="26">
        <f t="shared" si="22"/>
        <v>0</v>
      </c>
      <c r="P66" s="26">
        <f t="shared" si="22"/>
        <v>0</v>
      </c>
      <c r="Q66" s="26">
        <f t="shared" si="22"/>
        <v>0</v>
      </c>
      <c r="R66" s="26">
        <f t="shared" si="22"/>
        <v>0</v>
      </c>
      <c r="S66" s="26">
        <f t="shared" si="22"/>
        <v>0</v>
      </c>
      <c r="T66" s="26">
        <f t="shared" si="22"/>
        <v>0</v>
      </c>
      <c r="U66" s="26">
        <f t="shared" si="22"/>
        <v>0</v>
      </c>
      <c r="V66" s="26">
        <f t="shared" si="22"/>
        <v>0</v>
      </c>
      <c r="W66" s="26">
        <f t="shared" si="22"/>
        <v>0</v>
      </c>
    </row>
    <row r="67" spans="1:27" ht="31.15" customHeight="1" x14ac:dyDescent="0.25">
      <c r="A67" s="62" t="s">
        <v>25</v>
      </c>
      <c r="B67" s="65" t="s">
        <v>18</v>
      </c>
      <c r="C67" s="68" t="s">
        <v>46</v>
      </c>
      <c r="D67" s="71" t="s">
        <v>56</v>
      </c>
      <c r="E67" s="80" t="s">
        <v>42</v>
      </c>
      <c r="F67" s="80">
        <v>2</v>
      </c>
      <c r="G67" s="16" t="s">
        <v>23</v>
      </c>
      <c r="H67" s="50">
        <v>41.7</v>
      </c>
      <c r="I67" s="50">
        <v>0</v>
      </c>
      <c r="J67" s="50">
        <v>0</v>
      </c>
      <c r="K67" s="50">
        <v>41.7</v>
      </c>
      <c r="L67" s="50">
        <v>315.39999999999998</v>
      </c>
      <c r="M67" s="50">
        <v>0</v>
      </c>
      <c r="N67" s="50">
        <v>0</v>
      </c>
      <c r="O67" s="50">
        <v>315.39999999999998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</row>
    <row r="68" spans="1:27" ht="31.15" customHeight="1" x14ac:dyDescent="0.25">
      <c r="A68" s="64"/>
      <c r="B68" s="67"/>
      <c r="C68" s="70"/>
      <c r="D68" s="73"/>
      <c r="E68" s="82"/>
      <c r="F68" s="82"/>
      <c r="G68" s="15" t="s">
        <v>24</v>
      </c>
      <c r="H68" s="26">
        <f t="shared" ref="H68:W68" si="23">SUM(H67)</f>
        <v>41.7</v>
      </c>
      <c r="I68" s="26">
        <f t="shared" si="23"/>
        <v>0</v>
      </c>
      <c r="J68" s="26">
        <f t="shared" si="23"/>
        <v>0</v>
      </c>
      <c r="K68" s="26">
        <f t="shared" si="23"/>
        <v>41.7</v>
      </c>
      <c r="L68" s="26">
        <f t="shared" si="23"/>
        <v>315.39999999999998</v>
      </c>
      <c r="M68" s="26">
        <f t="shared" si="23"/>
        <v>0</v>
      </c>
      <c r="N68" s="26">
        <f t="shared" si="23"/>
        <v>0</v>
      </c>
      <c r="O68" s="26">
        <f t="shared" si="23"/>
        <v>315.39999999999998</v>
      </c>
      <c r="P68" s="26">
        <f t="shared" si="23"/>
        <v>0</v>
      </c>
      <c r="Q68" s="26">
        <f t="shared" si="23"/>
        <v>0</v>
      </c>
      <c r="R68" s="26">
        <f t="shared" si="23"/>
        <v>0</v>
      </c>
      <c r="S68" s="26">
        <f t="shared" si="23"/>
        <v>0</v>
      </c>
      <c r="T68" s="26">
        <f t="shared" si="23"/>
        <v>0</v>
      </c>
      <c r="U68" s="26">
        <f t="shared" si="23"/>
        <v>0</v>
      </c>
      <c r="V68" s="26">
        <f t="shared" si="23"/>
        <v>0</v>
      </c>
      <c r="W68" s="26">
        <f t="shared" si="23"/>
        <v>0</v>
      </c>
    </row>
    <row r="69" spans="1:27" ht="31.15" customHeight="1" x14ac:dyDescent="0.25">
      <c r="A69" s="62" t="s">
        <v>25</v>
      </c>
      <c r="B69" s="65" t="s">
        <v>18</v>
      </c>
      <c r="C69" s="68" t="s">
        <v>48</v>
      </c>
      <c r="D69" s="71" t="s">
        <v>57</v>
      </c>
      <c r="E69" s="80" t="s">
        <v>42</v>
      </c>
      <c r="F69" s="80">
        <v>2</v>
      </c>
      <c r="G69" s="16" t="s">
        <v>23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10</v>
      </c>
      <c r="Q69" s="50">
        <v>0</v>
      </c>
      <c r="R69" s="50">
        <v>0</v>
      </c>
      <c r="S69" s="50">
        <v>10</v>
      </c>
      <c r="T69" s="50">
        <v>30</v>
      </c>
      <c r="U69" s="50">
        <v>0</v>
      </c>
      <c r="V69" s="50">
        <v>0</v>
      </c>
      <c r="W69" s="50">
        <v>30</v>
      </c>
    </row>
    <row r="70" spans="1:27" ht="31.15" customHeight="1" x14ac:dyDescent="0.25">
      <c r="A70" s="64"/>
      <c r="B70" s="67"/>
      <c r="C70" s="70"/>
      <c r="D70" s="73"/>
      <c r="E70" s="82"/>
      <c r="F70" s="82"/>
      <c r="G70" s="15" t="s">
        <v>24</v>
      </c>
      <c r="H70" s="26">
        <f t="shared" ref="H70:W70" si="24">SUM(H69)</f>
        <v>0</v>
      </c>
      <c r="I70" s="26">
        <f t="shared" si="24"/>
        <v>0</v>
      </c>
      <c r="J70" s="26">
        <f t="shared" si="24"/>
        <v>0</v>
      </c>
      <c r="K70" s="26">
        <f t="shared" si="24"/>
        <v>0</v>
      </c>
      <c r="L70" s="26">
        <f t="shared" si="24"/>
        <v>0</v>
      </c>
      <c r="M70" s="26">
        <f t="shared" si="24"/>
        <v>0</v>
      </c>
      <c r="N70" s="26">
        <f t="shared" si="24"/>
        <v>0</v>
      </c>
      <c r="O70" s="26">
        <f t="shared" si="24"/>
        <v>0</v>
      </c>
      <c r="P70" s="26">
        <f t="shared" si="24"/>
        <v>10</v>
      </c>
      <c r="Q70" s="26">
        <f t="shared" si="24"/>
        <v>0</v>
      </c>
      <c r="R70" s="26">
        <f t="shared" si="24"/>
        <v>0</v>
      </c>
      <c r="S70" s="26">
        <f t="shared" si="24"/>
        <v>10</v>
      </c>
      <c r="T70" s="26">
        <f t="shared" si="24"/>
        <v>30</v>
      </c>
      <c r="U70" s="26">
        <f t="shared" si="24"/>
        <v>0</v>
      </c>
      <c r="V70" s="26">
        <f t="shared" si="24"/>
        <v>0</v>
      </c>
      <c r="W70" s="26">
        <f t="shared" si="24"/>
        <v>30</v>
      </c>
    </row>
    <row r="71" spans="1:27" ht="31.15" customHeight="1" x14ac:dyDescent="0.25">
      <c r="A71" s="62" t="s">
        <v>25</v>
      </c>
      <c r="B71" s="65" t="s">
        <v>18</v>
      </c>
      <c r="C71" s="68" t="s">
        <v>50</v>
      </c>
      <c r="D71" s="71" t="s">
        <v>80</v>
      </c>
      <c r="E71" s="80" t="s">
        <v>42</v>
      </c>
      <c r="F71" s="80">
        <v>2</v>
      </c>
      <c r="G71" s="16" t="s">
        <v>23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10</v>
      </c>
      <c r="Q71" s="50">
        <v>0</v>
      </c>
      <c r="R71" s="50">
        <v>0</v>
      </c>
      <c r="S71" s="50">
        <v>10</v>
      </c>
      <c r="T71" s="50">
        <v>20</v>
      </c>
      <c r="U71" s="50">
        <v>0</v>
      </c>
      <c r="V71" s="50">
        <v>0</v>
      </c>
      <c r="W71" s="50">
        <v>20</v>
      </c>
    </row>
    <row r="72" spans="1:27" ht="31.15" customHeight="1" x14ac:dyDescent="0.25">
      <c r="A72" s="64"/>
      <c r="B72" s="67"/>
      <c r="C72" s="70"/>
      <c r="D72" s="73"/>
      <c r="E72" s="82"/>
      <c r="F72" s="82"/>
      <c r="G72" s="15" t="s">
        <v>24</v>
      </c>
      <c r="H72" s="26">
        <f t="shared" ref="H72:W72" si="25">SUM(H71)</f>
        <v>0</v>
      </c>
      <c r="I72" s="26">
        <f t="shared" si="25"/>
        <v>0</v>
      </c>
      <c r="J72" s="26">
        <f t="shared" si="25"/>
        <v>0</v>
      </c>
      <c r="K72" s="26">
        <f t="shared" si="25"/>
        <v>0</v>
      </c>
      <c r="L72" s="26">
        <f t="shared" si="25"/>
        <v>0</v>
      </c>
      <c r="M72" s="26">
        <f t="shared" si="25"/>
        <v>0</v>
      </c>
      <c r="N72" s="26">
        <f t="shared" si="25"/>
        <v>0</v>
      </c>
      <c r="O72" s="26">
        <f t="shared" si="25"/>
        <v>0</v>
      </c>
      <c r="P72" s="26">
        <f t="shared" si="25"/>
        <v>10</v>
      </c>
      <c r="Q72" s="26">
        <f t="shared" si="25"/>
        <v>0</v>
      </c>
      <c r="R72" s="26">
        <f t="shared" si="25"/>
        <v>0</v>
      </c>
      <c r="S72" s="26">
        <f t="shared" si="25"/>
        <v>10</v>
      </c>
      <c r="T72" s="26">
        <f t="shared" si="25"/>
        <v>20</v>
      </c>
      <c r="U72" s="26">
        <f t="shared" si="25"/>
        <v>0</v>
      </c>
      <c r="V72" s="26">
        <f t="shared" si="25"/>
        <v>0</v>
      </c>
      <c r="W72" s="26">
        <f t="shared" si="25"/>
        <v>20</v>
      </c>
    </row>
    <row r="73" spans="1:27" ht="31.15" customHeight="1" x14ac:dyDescent="0.25">
      <c r="A73" s="62" t="s">
        <v>25</v>
      </c>
      <c r="B73" s="65" t="s">
        <v>18</v>
      </c>
      <c r="C73" s="68" t="s">
        <v>51</v>
      </c>
      <c r="D73" s="71" t="s">
        <v>78</v>
      </c>
      <c r="E73" s="80" t="s">
        <v>42</v>
      </c>
      <c r="F73" s="80">
        <v>2</v>
      </c>
      <c r="G73" s="16" t="s">
        <v>23</v>
      </c>
      <c r="H73" s="27">
        <v>0</v>
      </c>
      <c r="I73" s="27">
        <v>0</v>
      </c>
      <c r="J73" s="27">
        <v>0</v>
      </c>
      <c r="K73" s="27">
        <v>0</v>
      </c>
      <c r="L73" s="50">
        <v>0</v>
      </c>
      <c r="M73" s="50">
        <v>0</v>
      </c>
      <c r="N73" s="50">
        <v>0</v>
      </c>
      <c r="O73" s="50">
        <v>0</v>
      </c>
      <c r="P73" s="27">
        <v>5</v>
      </c>
      <c r="Q73" s="27">
        <v>0</v>
      </c>
      <c r="R73" s="27">
        <v>0</v>
      </c>
      <c r="S73" s="27">
        <v>5</v>
      </c>
      <c r="T73" s="27">
        <v>30</v>
      </c>
      <c r="U73" s="27">
        <v>0</v>
      </c>
      <c r="V73" s="27">
        <v>0</v>
      </c>
      <c r="W73" s="27">
        <v>30</v>
      </c>
    </row>
    <row r="74" spans="1:27" ht="31.15" customHeight="1" x14ac:dyDescent="0.25">
      <c r="A74" s="64"/>
      <c r="B74" s="67"/>
      <c r="C74" s="70"/>
      <c r="D74" s="73"/>
      <c r="E74" s="82"/>
      <c r="F74" s="82"/>
      <c r="G74" s="15" t="s">
        <v>24</v>
      </c>
      <c r="H74" s="26">
        <f t="shared" ref="H74:W74" si="26">SUM(H73)</f>
        <v>0</v>
      </c>
      <c r="I74" s="26">
        <f t="shared" si="26"/>
        <v>0</v>
      </c>
      <c r="J74" s="26">
        <f t="shared" si="26"/>
        <v>0</v>
      </c>
      <c r="K74" s="26">
        <f t="shared" si="26"/>
        <v>0</v>
      </c>
      <c r="L74" s="26">
        <f t="shared" si="26"/>
        <v>0</v>
      </c>
      <c r="M74" s="26">
        <f t="shared" si="26"/>
        <v>0</v>
      </c>
      <c r="N74" s="26">
        <f t="shared" si="26"/>
        <v>0</v>
      </c>
      <c r="O74" s="26">
        <f t="shared" si="26"/>
        <v>0</v>
      </c>
      <c r="P74" s="26">
        <f t="shared" si="26"/>
        <v>5</v>
      </c>
      <c r="Q74" s="26">
        <f t="shared" si="26"/>
        <v>0</v>
      </c>
      <c r="R74" s="26">
        <f t="shared" si="26"/>
        <v>0</v>
      </c>
      <c r="S74" s="26">
        <f t="shared" si="26"/>
        <v>5</v>
      </c>
      <c r="T74" s="26">
        <f t="shared" si="26"/>
        <v>30</v>
      </c>
      <c r="U74" s="26">
        <f t="shared" si="26"/>
        <v>0</v>
      </c>
      <c r="V74" s="26">
        <f t="shared" si="26"/>
        <v>0</v>
      </c>
      <c r="W74" s="26">
        <f t="shared" si="26"/>
        <v>30</v>
      </c>
    </row>
    <row r="75" spans="1:27" ht="31.15" customHeight="1" x14ac:dyDescent="0.25">
      <c r="A75" s="133" t="s">
        <v>25</v>
      </c>
      <c r="B75" s="135" t="s">
        <v>18</v>
      </c>
      <c r="C75" s="143" t="s">
        <v>53</v>
      </c>
      <c r="D75" s="145" t="s">
        <v>79</v>
      </c>
      <c r="E75" s="141" t="s">
        <v>42</v>
      </c>
      <c r="F75" s="141">
        <v>2</v>
      </c>
      <c r="G75" s="47" t="s">
        <v>23</v>
      </c>
      <c r="H75" s="27">
        <v>0</v>
      </c>
      <c r="I75" s="27">
        <v>0</v>
      </c>
      <c r="J75" s="27">
        <v>0</v>
      </c>
      <c r="K75" s="27">
        <v>0</v>
      </c>
      <c r="L75" s="50">
        <v>0</v>
      </c>
      <c r="M75" s="50">
        <v>0</v>
      </c>
      <c r="N75" s="50">
        <v>0</v>
      </c>
      <c r="O75" s="50">
        <v>0</v>
      </c>
      <c r="P75" s="48">
        <v>10</v>
      </c>
      <c r="Q75" s="48">
        <v>0</v>
      </c>
      <c r="R75" s="48">
        <v>0</v>
      </c>
      <c r="S75" s="48">
        <v>10</v>
      </c>
      <c r="T75" s="48">
        <v>25</v>
      </c>
      <c r="U75" s="48">
        <v>0</v>
      </c>
      <c r="V75" s="48">
        <v>0</v>
      </c>
      <c r="W75" s="48">
        <v>25</v>
      </c>
    </row>
    <row r="76" spans="1:27" ht="31.15" customHeight="1" x14ac:dyDescent="0.25">
      <c r="A76" s="134"/>
      <c r="B76" s="136"/>
      <c r="C76" s="144"/>
      <c r="D76" s="146"/>
      <c r="E76" s="142"/>
      <c r="F76" s="142"/>
      <c r="G76" s="18" t="s">
        <v>24</v>
      </c>
      <c r="H76" s="38">
        <f>SUM(H75)</f>
        <v>0</v>
      </c>
      <c r="I76" s="38">
        <f t="shared" ref="I76:W76" si="27">SUM(I75)</f>
        <v>0</v>
      </c>
      <c r="J76" s="38">
        <f t="shared" si="27"/>
        <v>0</v>
      </c>
      <c r="K76" s="38">
        <f t="shared" si="27"/>
        <v>0</v>
      </c>
      <c r="L76" s="38">
        <f t="shared" si="27"/>
        <v>0</v>
      </c>
      <c r="M76" s="38">
        <f t="shared" si="27"/>
        <v>0</v>
      </c>
      <c r="N76" s="38">
        <f t="shared" si="27"/>
        <v>0</v>
      </c>
      <c r="O76" s="38">
        <f t="shared" si="27"/>
        <v>0</v>
      </c>
      <c r="P76" s="38">
        <f t="shared" si="27"/>
        <v>10</v>
      </c>
      <c r="Q76" s="38">
        <f t="shared" si="27"/>
        <v>0</v>
      </c>
      <c r="R76" s="38">
        <f t="shared" si="27"/>
        <v>0</v>
      </c>
      <c r="S76" s="38">
        <f t="shared" si="27"/>
        <v>10</v>
      </c>
      <c r="T76" s="38">
        <f t="shared" si="27"/>
        <v>25</v>
      </c>
      <c r="U76" s="38">
        <f t="shared" si="27"/>
        <v>0</v>
      </c>
      <c r="V76" s="38">
        <f t="shared" si="27"/>
        <v>0</v>
      </c>
      <c r="W76" s="38">
        <f t="shared" si="27"/>
        <v>25</v>
      </c>
    </row>
    <row r="77" spans="1:27" ht="31.15" customHeight="1" x14ac:dyDescent="0.25">
      <c r="A77" s="5" t="s">
        <v>25</v>
      </c>
      <c r="B77" s="28" t="s">
        <v>18</v>
      </c>
      <c r="C77" s="124" t="s">
        <v>35</v>
      </c>
      <c r="D77" s="125"/>
      <c r="E77" s="125"/>
      <c r="F77" s="125"/>
      <c r="G77" s="126"/>
      <c r="H77" s="29">
        <f t="shared" ref="H77:W77" si="28">SUM(H76,H74,H72,H70,H68,H66,H64,H62,H60,H58,H56,H54,H51,H49)</f>
        <v>1922.3999999999999</v>
      </c>
      <c r="I77" s="29">
        <f t="shared" si="28"/>
        <v>715.09999999999991</v>
      </c>
      <c r="J77" s="29">
        <f t="shared" si="28"/>
        <v>0</v>
      </c>
      <c r="K77" s="29">
        <f t="shared" si="28"/>
        <v>1207.3</v>
      </c>
      <c r="L77" s="29">
        <f t="shared" si="28"/>
        <v>1416.1</v>
      </c>
      <c r="M77" s="29">
        <f t="shared" si="28"/>
        <v>753.3</v>
      </c>
      <c r="N77" s="29">
        <f t="shared" si="28"/>
        <v>0</v>
      </c>
      <c r="O77" s="29">
        <f t="shared" si="28"/>
        <v>662.8</v>
      </c>
      <c r="P77" s="29">
        <f t="shared" si="28"/>
        <v>1004.8</v>
      </c>
      <c r="Q77" s="29">
        <f t="shared" si="28"/>
        <v>969.8</v>
      </c>
      <c r="R77" s="29">
        <f t="shared" si="28"/>
        <v>0</v>
      </c>
      <c r="S77" s="29">
        <f t="shared" si="28"/>
        <v>35</v>
      </c>
      <c r="T77" s="29">
        <f t="shared" si="28"/>
        <v>1074.8</v>
      </c>
      <c r="U77" s="29">
        <f t="shared" si="28"/>
        <v>969.8</v>
      </c>
      <c r="V77" s="29">
        <f t="shared" si="28"/>
        <v>0</v>
      </c>
      <c r="W77" s="29">
        <f t="shared" si="28"/>
        <v>105</v>
      </c>
    </row>
    <row r="78" spans="1:27" ht="31.15" customHeight="1" x14ac:dyDescent="0.25">
      <c r="A78" s="5" t="s">
        <v>25</v>
      </c>
      <c r="B78" s="30"/>
      <c r="C78" s="31"/>
      <c r="D78" s="31"/>
      <c r="E78" s="31"/>
      <c r="F78" s="31"/>
      <c r="G78" s="31" t="s">
        <v>58</v>
      </c>
      <c r="H78" s="32">
        <f>SUM(H77)</f>
        <v>1922.3999999999999</v>
      </c>
      <c r="I78" s="32">
        <f t="shared" ref="I78:W78" si="29">SUM(I77)</f>
        <v>715.09999999999991</v>
      </c>
      <c r="J78" s="32">
        <f t="shared" si="29"/>
        <v>0</v>
      </c>
      <c r="K78" s="32">
        <f t="shared" si="29"/>
        <v>1207.3</v>
      </c>
      <c r="L78" s="32">
        <f t="shared" si="29"/>
        <v>1416.1</v>
      </c>
      <c r="M78" s="32">
        <f t="shared" si="29"/>
        <v>753.3</v>
      </c>
      <c r="N78" s="32">
        <f t="shared" si="29"/>
        <v>0</v>
      </c>
      <c r="O78" s="32">
        <f t="shared" si="29"/>
        <v>662.8</v>
      </c>
      <c r="P78" s="32">
        <f t="shared" si="29"/>
        <v>1004.8</v>
      </c>
      <c r="Q78" s="32">
        <f t="shared" si="29"/>
        <v>969.8</v>
      </c>
      <c r="R78" s="32">
        <f t="shared" si="29"/>
        <v>0</v>
      </c>
      <c r="S78" s="32">
        <f t="shared" si="29"/>
        <v>35</v>
      </c>
      <c r="T78" s="32">
        <f t="shared" si="29"/>
        <v>1074.8</v>
      </c>
      <c r="U78" s="32">
        <f t="shared" si="29"/>
        <v>969.8</v>
      </c>
      <c r="V78" s="32">
        <f t="shared" si="29"/>
        <v>0</v>
      </c>
      <c r="W78" s="32">
        <f t="shared" si="29"/>
        <v>105</v>
      </c>
    </row>
    <row r="79" spans="1:27" ht="31.15" customHeight="1" x14ac:dyDescent="0.25">
      <c r="A79" s="33" t="s">
        <v>27</v>
      </c>
      <c r="B79" s="127" t="s">
        <v>59</v>
      </c>
      <c r="C79" s="128"/>
      <c r="D79" s="128"/>
      <c r="E79" s="128"/>
      <c r="F79" s="128"/>
      <c r="G79" s="129"/>
      <c r="H79" s="34">
        <f t="shared" ref="H79:W79" si="30">SUM(H44,H78)</f>
        <v>3097.2</v>
      </c>
      <c r="I79" s="34">
        <f t="shared" si="30"/>
        <v>1529.8</v>
      </c>
      <c r="J79" s="34">
        <f t="shared" si="30"/>
        <v>73.400000000000006</v>
      </c>
      <c r="K79" s="34">
        <f t="shared" si="30"/>
        <v>1567.3999999999999</v>
      </c>
      <c r="L79" s="34">
        <f t="shared" si="30"/>
        <v>2950.6</v>
      </c>
      <c r="M79" s="34">
        <f t="shared" si="30"/>
        <v>2129.1999999999998</v>
      </c>
      <c r="N79" s="34">
        <f t="shared" si="30"/>
        <v>115.3</v>
      </c>
      <c r="O79" s="34">
        <f t="shared" si="30"/>
        <v>821.4</v>
      </c>
      <c r="P79" s="34">
        <f t="shared" si="30"/>
        <v>2627.1</v>
      </c>
      <c r="Q79" s="34">
        <f t="shared" si="30"/>
        <v>2397.1</v>
      </c>
      <c r="R79" s="34">
        <f t="shared" si="30"/>
        <v>107.19999999999999</v>
      </c>
      <c r="S79" s="34">
        <f t="shared" si="30"/>
        <v>230</v>
      </c>
      <c r="T79" s="34">
        <f t="shared" si="30"/>
        <v>2707.1</v>
      </c>
      <c r="U79" s="34">
        <f t="shared" si="30"/>
        <v>2229.1</v>
      </c>
      <c r="V79" s="34">
        <f t="shared" si="30"/>
        <v>107.19999999999999</v>
      </c>
      <c r="W79" s="34">
        <f t="shared" si="30"/>
        <v>310</v>
      </c>
    </row>
    <row r="80" spans="1:27" ht="31.15" customHeight="1" x14ac:dyDescent="0.25">
      <c r="A80" s="130" t="s">
        <v>60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3"/>
      <c r="AA80" s="3"/>
    </row>
    <row r="81" spans="1:30" ht="33.6" customHeight="1" x14ac:dyDescent="0.25">
      <c r="A81" s="137" t="s">
        <v>61</v>
      </c>
      <c r="B81" s="138"/>
      <c r="C81" s="138"/>
      <c r="D81" s="138"/>
      <c r="E81" s="138"/>
      <c r="F81" s="138"/>
      <c r="G81" s="138"/>
      <c r="H81" s="138"/>
      <c r="I81" s="138"/>
      <c r="J81" s="139"/>
      <c r="K81" s="140" t="s">
        <v>76</v>
      </c>
      <c r="L81" s="140"/>
      <c r="M81" s="137" t="s">
        <v>97</v>
      </c>
      <c r="N81" s="139"/>
      <c r="O81" s="137" t="s">
        <v>77</v>
      </c>
      <c r="P81" s="138"/>
      <c r="Q81" s="138"/>
      <c r="R81" s="138"/>
      <c r="S81" s="138"/>
      <c r="T81" s="139"/>
      <c r="U81" s="137" t="s">
        <v>98</v>
      </c>
      <c r="V81" s="138"/>
      <c r="W81" s="138"/>
      <c r="X81" s="3"/>
      <c r="AA81" s="3"/>
      <c r="AC81"/>
    </row>
    <row r="82" spans="1:30" ht="21.6" customHeight="1" x14ac:dyDescent="0.25">
      <c r="A82" s="147" t="s">
        <v>62</v>
      </c>
      <c r="B82" s="148"/>
      <c r="C82" s="148"/>
      <c r="D82" s="148"/>
      <c r="E82" s="148"/>
      <c r="F82" s="148"/>
      <c r="G82" s="148"/>
      <c r="H82" s="148"/>
      <c r="I82" s="148"/>
      <c r="J82" s="149"/>
      <c r="K82" s="150">
        <f>SUM(K83:L90)</f>
        <v>3497.2</v>
      </c>
      <c r="L82" s="150"/>
      <c r="M82" s="150">
        <f>SUM(M83:N90)</f>
        <v>2950.6000000000004</v>
      </c>
      <c r="N82" s="150"/>
      <c r="O82" s="119">
        <v>2627.1</v>
      </c>
      <c r="P82" s="120"/>
      <c r="Q82" s="120"/>
      <c r="R82" s="120"/>
      <c r="S82" s="120"/>
      <c r="T82" s="151"/>
      <c r="U82" s="119">
        <v>2707.1</v>
      </c>
      <c r="V82" s="120"/>
      <c r="W82" s="120"/>
      <c r="AA82" s="3"/>
    </row>
    <row r="83" spans="1:30" ht="19.149999999999999" customHeight="1" x14ac:dyDescent="0.25">
      <c r="A83" s="152" t="s">
        <v>63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3">
        <v>1625.1</v>
      </c>
      <c r="L83" s="153"/>
      <c r="M83" s="153">
        <v>1259.2</v>
      </c>
      <c r="N83" s="153"/>
      <c r="O83" s="153">
        <v>1666.5</v>
      </c>
      <c r="P83" s="153"/>
      <c r="Q83" s="153"/>
      <c r="R83" s="153"/>
      <c r="S83" s="153"/>
      <c r="T83" s="153"/>
      <c r="U83" s="116">
        <v>1676.5</v>
      </c>
      <c r="V83" s="117"/>
      <c r="W83" s="118"/>
      <c r="AD83" s="39"/>
    </row>
    <row r="84" spans="1:30" ht="19.149999999999999" customHeight="1" x14ac:dyDescent="0.25">
      <c r="A84" s="152" t="s">
        <v>64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3">
        <v>17.600000000000001</v>
      </c>
      <c r="L84" s="153"/>
      <c r="M84" s="153">
        <v>14.8</v>
      </c>
      <c r="N84" s="153"/>
      <c r="O84" s="153">
        <v>13.7</v>
      </c>
      <c r="P84" s="153"/>
      <c r="Q84" s="153"/>
      <c r="R84" s="153"/>
      <c r="S84" s="153"/>
      <c r="T84" s="153"/>
      <c r="U84" s="116">
        <v>13.7</v>
      </c>
      <c r="V84" s="117"/>
      <c r="W84" s="118"/>
    </row>
    <row r="85" spans="1:30" ht="16.899999999999999" customHeight="1" x14ac:dyDescent="0.25">
      <c r="A85" s="152" t="s">
        <v>65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16"/>
      <c r="V85" s="117"/>
      <c r="W85" s="118"/>
    </row>
    <row r="86" spans="1:30" ht="16.899999999999999" customHeight="1" x14ac:dyDescent="0.25">
      <c r="A86" s="152" t="s">
        <v>66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16"/>
      <c r="V86" s="117"/>
      <c r="W86" s="118"/>
    </row>
    <row r="87" spans="1:30" ht="19.149999999999999" customHeight="1" x14ac:dyDescent="0.25">
      <c r="A87" s="152" t="s">
        <v>67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3">
        <v>1340.9</v>
      </c>
      <c r="L87" s="153"/>
      <c r="M87" s="153">
        <v>1132.4000000000001</v>
      </c>
      <c r="N87" s="153"/>
      <c r="O87" s="153">
        <v>417.5</v>
      </c>
      <c r="P87" s="153"/>
      <c r="Q87" s="153"/>
      <c r="R87" s="153"/>
      <c r="S87" s="153"/>
      <c r="T87" s="153"/>
      <c r="U87" s="116">
        <v>487.5</v>
      </c>
      <c r="V87" s="117"/>
      <c r="W87" s="118"/>
    </row>
    <row r="88" spans="1:30" ht="16.899999999999999" customHeight="1" x14ac:dyDescent="0.25">
      <c r="A88" s="152" t="s">
        <v>68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16"/>
      <c r="V88" s="117"/>
      <c r="W88" s="118"/>
    </row>
    <row r="89" spans="1:30" ht="17.45" customHeight="1" x14ac:dyDescent="0.25">
      <c r="A89" s="152" t="s">
        <v>69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4">
        <v>513.6</v>
      </c>
      <c r="L89" s="154"/>
      <c r="M89" s="154">
        <v>544.20000000000005</v>
      </c>
      <c r="N89" s="154"/>
      <c r="O89" s="154">
        <v>529.4</v>
      </c>
      <c r="P89" s="154"/>
      <c r="Q89" s="154"/>
      <c r="R89" s="154"/>
      <c r="S89" s="154"/>
      <c r="T89" s="154"/>
      <c r="U89" s="121">
        <v>529.4</v>
      </c>
      <c r="V89" s="122"/>
      <c r="W89" s="123"/>
    </row>
    <row r="90" spans="1:30" ht="16.149999999999999" customHeight="1" x14ac:dyDescent="0.25">
      <c r="A90" s="152" t="s">
        <v>70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16"/>
      <c r="V90" s="117"/>
      <c r="W90" s="118"/>
    </row>
    <row r="91" spans="1:30" ht="19.899999999999999" customHeight="1" x14ac:dyDescent="0.25">
      <c r="A91" s="147" t="s">
        <v>71</v>
      </c>
      <c r="B91" s="148"/>
      <c r="C91" s="148"/>
      <c r="D91" s="148"/>
      <c r="E91" s="148"/>
      <c r="F91" s="148"/>
      <c r="G91" s="148"/>
      <c r="H91" s="148"/>
      <c r="I91" s="148"/>
      <c r="J91" s="149"/>
      <c r="K91" s="150">
        <f>SUM(K92:L93)</f>
        <v>0</v>
      </c>
      <c r="L91" s="150"/>
      <c r="M91" s="150">
        <f>SUM(M92:N93)</f>
        <v>0</v>
      </c>
      <c r="N91" s="150"/>
      <c r="O91" s="119">
        <v>0</v>
      </c>
      <c r="P91" s="120"/>
      <c r="Q91" s="120"/>
      <c r="R91" s="120"/>
      <c r="S91" s="120"/>
      <c r="T91" s="151"/>
      <c r="U91" s="119">
        <v>0</v>
      </c>
      <c r="V91" s="120"/>
      <c r="W91" s="120"/>
      <c r="AA91" s="3"/>
    </row>
    <row r="92" spans="1:30" x14ac:dyDescent="0.25">
      <c r="A92" s="152" t="s">
        <v>72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16"/>
      <c r="V92" s="117"/>
      <c r="W92" s="118"/>
      <c r="X92" s="35"/>
      <c r="Y92" s="36"/>
      <c r="Z92" s="37"/>
      <c r="AA92" s="3"/>
    </row>
    <row r="93" spans="1:30" ht="15" customHeight="1" x14ac:dyDescent="0.25">
      <c r="A93" s="152" t="s">
        <v>73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16"/>
      <c r="V93" s="117"/>
      <c r="W93" s="118"/>
      <c r="X93" s="40"/>
      <c r="Y93" s="40"/>
      <c r="Z93" s="41"/>
      <c r="AA93" s="3"/>
    </row>
    <row r="94" spans="1:30" ht="15" customHeight="1" x14ac:dyDescent="0.25">
      <c r="X94" s="42"/>
      <c r="Y94" s="42"/>
      <c r="Z94" s="42"/>
      <c r="AA94" s="43"/>
    </row>
    <row r="95" spans="1:30" ht="15" customHeight="1" x14ac:dyDescent="0.25">
      <c r="W95" s="43"/>
      <c r="X95" s="44"/>
      <c r="Y95" s="44"/>
      <c r="Z95" s="44"/>
      <c r="AA95" s="43"/>
    </row>
    <row r="96" spans="1:30" ht="15" customHeight="1" x14ac:dyDescent="0.25">
      <c r="W96" s="43"/>
      <c r="X96" s="44"/>
      <c r="Y96" s="44"/>
      <c r="Z96" s="44"/>
      <c r="AA96" s="43"/>
    </row>
    <row r="97" spans="23:27" x14ac:dyDescent="0.25">
      <c r="W97" s="43"/>
      <c r="X97" s="44"/>
      <c r="Y97" s="44"/>
      <c r="Z97" s="44"/>
      <c r="AA97" s="43"/>
    </row>
    <row r="98" spans="23:27" x14ac:dyDescent="0.25">
      <c r="W98" s="43"/>
      <c r="X98" s="44"/>
      <c r="Y98" s="44"/>
      <c r="Z98" s="44"/>
      <c r="AA98" s="43"/>
    </row>
    <row r="99" spans="23:27" x14ac:dyDescent="0.25">
      <c r="W99" s="43"/>
      <c r="X99" s="44"/>
      <c r="Y99" s="44"/>
      <c r="Z99" s="44"/>
      <c r="AA99" s="43"/>
    </row>
    <row r="100" spans="23:27" x14ac:dyDescent="0.25">
      <c r="W100" s="43"/>
      <c r="X100" s="44"/>
      <c r="Y100" s="44"/>
      <c r="Z100" s="44"/>
      <c r="AA100" s="43"/>
    </row>
    <row r="101" spans="23:27" ht="17.45" customHeight="1" x14ac:dyDescent="0.25">
      <c r="W101" s="43"/>
      <c r="X101" s="45"/>
      <c r="Y101" s="45"/>
      <c r="Z101" s="45"/>
      <c r="AA101" s="43"/>
    </row>
    <row r="102" spans="23:27" x14ac:dyDescent="0.25">
      <c r="W102" s="43"/>
      <c r="X102" s="44"/>
      <c r="Y102" s="44"/>
      <c r="Z102" s="44"/>
      <c r="AA102" s="43"/>
    </row>
    <row r="103" spans="23:27" ht="15" customHeight="1" x14ac:dyDescent="0.25">
      <c r="W103" s="43"/>
      <c r="X103" s="46"/>
      <c r="Y103" s="46"/>
      <c r="Z103" s="46"/>
      <c r="AA103" s="43"/>
    </row>
    <row r="104" spans="23:27" ht="15" customHeight="1" x14ac:dyDescent="0.25">
      <c r="W104" s="43"/>
      <c r="X104" s="44"/>
      <c r="Y104" s="44"/>
      <c r="Z104" s="44"/>
      <c r="AA104" s="43"/>
    </row>
    <row r="105" spans="23:27" ht="15" customHeight="1" x14ac:dyDescent="0.25">
      <c r="W105" s="43"/>
      <c r="X105" s="44"/>
      <c r="Y105" s="44"/>
      <c r="Z105" s="44"/>
      <c r="AA105" s="43"/>
    </row>
    <row r="106" spans="23:27" ht="15" customHeight="1" x14ac:dyDescent="0.25"/>
  </sheetData>
  <mergeCells count="242">
    <mergeCell ref="M90:N90"/>
    <mergeCell ref="O90:T90"/>
    <mergeCell ref="A91:J91"/>
    <mergeCell ref="K91:L91"/>
    <mergeCell ref="M91:N91"/>
    <mergeCell ref="O91:T91"/>
    <mergeCell ref="M92:N92"/>
    <mergeCell ref="O92:T92"/>
    <mergeCell ref="A93:J93"/>
    <mergeCell ref="K93:L93"/>
    <mergeCell ref="M93:N93"/>
    <mergeCell ref="O93:T93"/>
    <mergeCell ref="A92:J92"/>
    <mergeCell ref="K92:L92"/>
    <mergeCell ref="A90:J90"/>
    <mergeCell ref="K90:L90"/>
    <mergeCell ref="M88:N88"/>
    <mergeCell ref="O88:T88"/>
    <mergeCell ref="A89:J89"/>
    <mergeCell ref="K89:L89"/>
    <mergeCell ref="M89:N89"/>
    <mergeCell ref="O89:T89"/>
    <mergeCell ref="A88:J88"/>
    <mergeCell ref="K88:L88"/>
    <mergeCell ref="A86:J86"/>
    <mergeCell ref="K86:L86"/>
    <mergeCell ref="A85:J85"/>
    <mergeCell ref="K85:L85"/>
    <mergeCell ref="M85:N85"/>
    <mergeCell ref="O85:T85"/>
    <mergeCell ref="M86:N86"/>
    <mergeCell ref="O86:T86"/>
    <mergeCell ref="A87:J87"/>
    <mergeCell ref="K87:L87"/>
    <mergeCell ref="M87:N87"/>
    <mergeCell ref="O87:T87"/>
    <mergeCell ref="A82:J82"/>
    <mergeCell ref="K82:L82"/>
    <mergeCell ref="M82:N82"/>
    <mergeCell ref="O82:T82"/>
    <mergeCell ref="A83:J83"/>
    <mergeCell ref="K83:L83"/>
    <mergeCell ref="M83:N83"/>
    <mergeCell ref="O83:T83"/>
    <mergeCell ref="A84:J84"/>
    <mergeCell ref="K84:L84"/>
    <mergeCell ref="M84:N84"/>
    <mergeCell ref="O84:T84"/>
    <mergeCell ref="C77:G77"/>
    <mergeCell ref="B79:G79"/>
    <mergeCell ref="A80:W80"/>
    <mergeCell ref="A75:A76"/>
    <mergeCell ref="B75:B76"/>
    <mergeCell ref="A81:J81"/>
    <mergeCell ref="K81:L81"/>
    <mergeCell ref="M81:N81"/>
    <mergeCell ref="O81:T81"/>
    <mergeCell ref="U81:W81"/>
    <mergeCell ref="F75:F76"/>
    <mergeCell ref="E75:E76"/>
    <mergeCell ref="C75:C76"/>
    <mergeCell ref="D75:D76"/>
    <mergeCell ref="A71:A72"/>
    <mergeCell ref="B71:B72"/>
    <mergeCell ref="C71:C72"/>
    <mergeCell ref="D71:D72"/>
    <mergeCell ref="E71:E72"/>
    <mergeCell ref="F71:F72"/>
    <mergeCell ref="A73:A74"/>
    <mergeCell ref="B73:B74"/>
    <mergeCell ref="C73:C74"/>
    <mergeCell ref="D73:D74"/>
    <mergeCell ref="E73:E74"/>
    <mergeCell ref="F73:F74"/>
    <mergeCell ref="A67:A68"/>
    <mergeCell ref="B67:B68"/>
    <mergeCell ref="C67:C68"/>
    <mergeCell ref="D67:D68"/>
    <mergeCell ref="E67:E68"/>
    <mergeCell ref="F67:F68"/>
    <mergeCell ref="A69:A70"/>
    <mergeCell ref="B69:B70"/>
    <mergeCell ref="C69:C70"/>
    <mergeCell ref="D69:D70"/>
    <mergeCell ref="E69:E70"/>
    <mergeCell ref="F69:F70"/>
    <mergeCell ref="B63:B64"/>
    <mergeCell ref="C63:C64"/>
    <mergeCell ref="D63:D64"/>
    <mergeCell ref="E63:E64"/>
    <mergeCell ref="F63:F64"/>
    <mergeCell ref="A65:A66"/>
    <mergeCell ref="B65:B66"/>
    <mergeCell ref="C65:C66"/>
    <mergeCell ref="D65:D66"/>
    <mergeCell ref="E65:E66"/>
    <mergeCell ref="F65:F66"/>
    <mergeCell ref="A63:A64"/>
    <mergeCell ref="U93:W93"/>
    <mergeCell ref="U82:W82"/>
    <mergeCell ref="U91:W91"/>
    <mergeCell ref="U83:W83"/>
    <mergeCell ref="U84:W84"/>
    <mergeCell ref="U85:W85"/>
    <mergeCell ref="U86:W86"/>
    <mergeCell ref="U87:W87"/>
    <mergeCell ref="U88:W88"/>
    <mergeCell ref="U89:W89"/>
    <mergeCell ref="U90:W90"/>
    <mergeCell ref="U92:W92"/>
    <mergeCell ref="A55:A56"/>
    <mergeCell ref="B55:B56"/>
    <mergeCell ref="A57:A58"/>
    <mergeCell ref="B57:B58"/>
    <mergeCell ref="A59:A60"/>
    <mergeCell ref="B59:B60"/>
    <mergeCell ref="F59:F60"/>
    <mergeCell ref="A61:A62"/>
    <mergeCell ref="B61:B62"/>
    <mergeCell ref="C55:C56"/>
    <mergeCell ref="D55:D56"/>
    <mergeCell ref="E55:E56"/>
    <mergeCell ref="F55:F56"/>
    <mergeCell ref="C57:C58"/>
    <mergeCell ref="D57:D58"/>
    <mergeCell ref="E57:E58"/>
    <mergeCell ref="F57:F58"/>
    <mergeCell ref="C59:C60"/>
    <mergeCell ref="D59:D60"/>
    <mergeCell ref="E59:E60"/>
    <mergeCell ref="C61:C62"/>
    <mergeCell ref="D61:D62"/>
    <mergeCell ref="E61:E62"/>
    <mergeCell ref="F61:F62"/>
    <mergeCell ref="E52:E54"/>
    <mergeCell ref="F52:F54"/>
    <mergeCell ref="A50:A51"/>
    <mergeCell ref="B50:B51"/>
    <mergeCell ref="C50:C51"/>
    <mergeCell ref="D50:D51"/>
    <mergeCell ref="E50:E51"/>
    <mergeCell ref="F50:F51"/>
    <mergeCell ref="A52:A54"/>
    <mergeCell ref="B52:B54"/>
    <mergeCell ref="C52:C54"/>
    <mergeCell ref="D52:D54"/>
    <mergeCell ref="A47:A49"/>
    <mergeCell ref="B47:B49"/>
    <mergeCell ref="C47:C49"/>
    <mergeCell ref="D47:D49"/>
    <mergeCell ref="E47:E49"/>
    <mergeCell ref="F47:F49"/>
    <mergeCell ref="C41:C42"/>
    <mergeCell ref="D41:D42"/>
    <mergeCell ref="E41:E42"/>
    <mergeCell ref="F41:F42"/>
    <mergeCell ref="C43:G43"/>
    <mergeCell ref="B44:G44"/>
    <mergeCell ref="B45:W45"/>
    <mergeCell ref="C46:W46"/>
    <mergeCell ref="A41:A42"/>
    <mergeCell ref="B41:B42"/>
    <mergeCell ref="A21:A22"/>
    <mergeCell ref="B21:B22"/>
    <mergeCell ref="C21:C22"/>
    <mergeCell ref="D21:D22"/>
    <mergeCell ref="E21:E22"/>
    <mergeCell ref="F21:F22"/>
    <mergeCell ref="E16:E18"/>
    <mergeCell ref="F16:F18"/>
    <mergeCell ref="B19:B20"/>
    <mergeCell ref="C19:C20"/>
    <mergeCell ref="D19:D20"/>
    <mergeCell ref="E19:E20"/>
    <mergeCell ref="F19:F20"/>
    <mergeCell ref="A16:A18"/>
    <mergeCell ref="B16:B18"/>
    <mergeCell ref="C16:C18"/>
    <mergeCell ref="D16:D18"/>
    <mergeCell ref="A8:A11"/>
    <mergeCell ref="F8:F11"/>
    <mergeCell ref="B8:B11"/>
    <mergeCell ref="C8:C11"/>
    <mergeCell ref="D8:D11"/>
    <mergeCell ref="E8:E11"/>
    <mergeCell ref="A12:W12"/>
    <mergeCell ref="A13:W13"/>
    <mergeCell ref="B14:W14"/>
    <mergeCell ref="E23:E26"/>
    <mergeCell ref="F23:F26"/>
    <mergeCell ref="B27:B29"/>
    <mergeCell ref="C27:C29"/>
    <mergeCell ref="D27:D29"/>
    <mergeCell ref="E27:E29"/>
    <mergeCell ref="K10:K11"/>
    <mergeCell ref="M10:N10"/>
    <mergeCell ref="O10:O11"/>
    <mergeCell ref="H9:H11"/>
    <mergeCell ref="I9:K9"/>
    <mergeCell ref="C15:W15"/>
    <mergeCell ref="R4:AA4"/>
    <mergeCell ref="A35:A38"/>
    <mergeCell ref="B35:B38"/>
    <mergeCell ref="C35:C38"/>
    <mergeCell ref="D35:D38"/>
    <mergeCell ref="C39:G39"/>
    <mergeCell ref="C40:W40"/>
    <mergeCell ref="A19:A20"/>
    <mergeCell ref="A23:A26"/>
    <mergeCell ref="A27:A29"/>
    <mergeCell ref="F27:F29"/>
    <mergeCell ref="C33:G33"/>
    <mergeCell ref="C34:W34"/>
    <mergeCell ref="A30:A32"/>
    <mergeCell ref="B30:B32"/>
    <mergeCell ref="C30:C32"/>
    <mergeCell ref="D30:D32"/>
    <mergeCell ref="E30:E32"/>
    <mergeCell ref="F30:F32"/>
    <mergeCell ref="E35:E38"/>
    <mergeCell ref="F35:F38"/>
    <mergeCell ref="B23:B26"/>
    <mergeCell ref="C23:C26"/>
    <mergeCell ref="D23:D26"/>
    <mergeCell ref="R5:W5"/>
    <mergeCell ref="D6:W6"/>
    <mergeCell ref="G8:G11"/>
    <mergeCell ref="H8:K8"/>
    <mergeCell ref="L8:O8"/>
    <mergeCell ref="Q10:R10"/>
    <mergeCell ref="S10:S11"/>
    <mergeCell ref="P8:S8"/>
    <mergeCell ref="T8:W8"/>
    <mergeCell ref="L9:L11"/>
    <mergeCell ref="M9:O9"/>
    <mergeCell ref="P9:P11"/>
    <mergeCell ref="Q9:S9"/>
    <mergeCell ref="U10:V10"/>
    <mergeCell ref="W10:W11"/>
    <mergeCell ref="I10:J10"/>
    <mergeCell ref="T9:T11"/>
    <mergeCell ref="U9:W9"/>
  </mergeCells>
  <pageMargins left="0.74803149606299213" right="0.55118110236220474" top="0.78740157480314965" bottom="0.78740157480314965" header="0" footer="0"/>
  <pageSetup paperSize="9" scale="59" fitToHeight="0" orientation="landscape" r:id="rId1"/>
  <headerFooter alignWithMargins="0">
    <oddHeader>&amp;C&amp;P</oddHeader>
  </headerFooter>
  <rowBreaks count="3" manualBreakCount="3">
    <brk id="26" max="16383" man="1"/>
    <brk id="51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 Programa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JUOSPONIENĖ Karolina</cp:lastModifiedBy>
  <cp:lastPrinted>2019-12-12T09:24:05Z</cp:lastPrinted>
  <dcterms:created xsi:type="dcterms:W3CDTF">2018-01-17T09:08:01Z</dcterms:created>
  <dcterms:modified xsi:type="dcterms:W3CDTF">2020-01-06T08:16:17Z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783145b2-e24e-43a1-aff2-42bb8532958b</vt:lpwstr>
  </property>
</Properties>
</file>