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5440" windowHeight="15390"/>
  </bookViews>
  <sheets>
    <sheet name="04 Program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5" i="1" l="1"/>
  <c r="V65" i="1"/>
  <c r="U65" i="1"/>
  <c r="T65" i="1"/>
  <c r="W48" i="1" l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W89" i="1" l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O98" i="1"/>
  <c r="N98" i="1"/>
  <c r="M98" i="1"/>
  <c r="L98" i="1"/>
  <c r="W98" i="1"/>
  <c r="V98" i="1"/>
  <c r="U98" i="1"/>
  <c r="T98" i="1"/>
  <c r="S98" i="1"/>
  <c r="R98" i="1"/>
  <c r="Q98" i="1"/>
  <c r="P98" i="1"/>
  <c r="K98" i="1"/>
  <c r="J98" i="1"/>
  <c r="I98" i="1"/>
  <c r="H98" i="1"/>
  <c r="K56" i="1"/>
  <c r="J56" i="1"/>
  <c r="U115" i="1"/>
  <c r="O115" i="1"/>
  <c r="M115" i="1"/>
  <c r="K115" i="1"/>
  <c r="U106" i="1"/>
  <c r="O106" i="1"/>
  <c r="M106" i="1"/>
  <c r="K106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W86" i="1"/>
  <c r="W101" i="1" s="1"/>
  <c r="W102" i="1" s="1"/>
  <c r="V86" i="1"/>
  <c r="V101" i="1" s="1"/>
  <c r="V102" i="1" s="1"/>
  <c r="U86" i="1"/>
  <c r="U101" i="1" s="1"/>
  <c r="U102" i="1" s="1"/>
  <c r="T86" i="1"/>
  <c r="S86" i="1"/>
  <c r="S101" i="1" s="1"/>
  <c r="S102" i="1" s="1"/>
  <c r="R86" i="1"/>
  <c r="R101" i="1" s="1"/>
  <c r="R102" i="1" s="1"/>
  <c r="Q86" i="1"/>
  <c r="Q101" i="1" s="1"/>
  <c r="Q102" i="1" s="1"/>
  <c r="P86" i="1"/>
  <c r="O86" i="1"/>
  <c r="O101" i="1" s="1"/>
  <c r="O102" i="1" s="1"/>
  <c r="N86" i="1"/>
  <c r="N101" i="1" s="1"/>
  <c r="N102" i="1" s="1"/>
  <c r="M86" i="1"/>
  <c r="M101" i="1" s="1"/>
  <c r="M102" i="1" s="1"/>
  <c r="L86" i="1"/>
  <c r="K86" i="1"/>
  <c r="K101" i="1" s="1"/>
  <c r="K102" i="1" s="1"/>
  <c r="J86" i="1"/>
  <c r="J101" i="1" s="1"/>
  <c r="J102" i="1" s="1"/>
  <c r="I86" i="1"/>
  <c r="I101" i="1" s="1"/>
  <c r="I102" i="1" s="1"/>
  <c r="H86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S65" i="1"/>
  <c r="R65" i="1"/>
  <c r="Q65" i="1"/>
  <c r="P65" i="1"/>
  <c r="O65" i="1"/>
  <c r="N65" i="1"/>
  <c r="M65" i="1"/>
  <c r="L65" i="1"/>
  <c r="K65" i="1"/>
  <c r="J65" i="1"/>
  <c r="I65" i="1"/>
  <c r="H65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W56" i="1"/>
  <c r="V56" i="1"/>
  <c r="U56" i="1"/>
  <c r="T56" i="1"/>
  <c r="S56" i="1"/>
  <c r="R56" i="1"/>
  <c r="Q56" i="1"/>
  <c r="P56" i="1"/>
  <c r="O56" i="1"/>
  <c r="N56" i="1"/>
  <c r="M56" i="1"/>
  <c r="L56" i="1"/>
  <c r="I56" i="1"/>
  <c r="H56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W52" i="1"/>
  <c r="V52" i="1"/>
  <c r="U52" i="1"/>
  <c r="T52" i="1"/>
  <c r="T81" i="1" s="1"/>
  <c r="S52" i="1"/>
  <c r="R52" i="1"/>
  <c r="Q52" i="1"/>
  <c r="Q81" i="1" s="1"/>
  <c r="P52" i="1"/>
  <c r="O52" i="1"/>
  <c r="N52" i="1"/>
  <c r="M52" i="1"/>
  <c r="M81" i="1" s="1"/>
  <c r="L52" i="1"/>
  <c r="K52" i="1"/>
  <c r="J52" i="1"/>
  <c r="I52" i="1"/>
  <c r="H52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W17" i="1"/>
  <c r="V17" i="1"/>
  <c r="V49" i="1" s="1"/>
  <c r="U17" i="1"/>
  <c r="U49" i="1" s="1"/>
  <c r="T17" i="1"/>
  <c r="T49" i="1" s="1"/>
  <c r="S17" i="1"/>
  <c r="R17" i="1"/>
  <c r="R49" i="1" s="1"/>
  <c r="Q17" i="1"/>
  <c r="Q49" i="1" s="1"/>
  <c r="P17" i="1"/>
  <c r="P49" i="1" s="1"/>
  <c r="O17" i="1"/>
  <c r="O49" i="1" s="1"/>
  <c r="N17" i="1"/>
  <c r="M17" i="1"/>
  <c r="L17" i="1"/>
  <c r="K17" i="1"/>
  <c r="J17" i="1"/>
  <c r="J49" i="1" s="1"/>
  <c r="I17" i="1"/>
  <c r="H17" i="1"/>
  <c r="H49" i="1" s="1"/>
  <c r="V81" i="1" l="1"/>
  <c r="N49" i="1"/>
  <c r="H101" i="1"/>
  <c r="H102" i="1" s="1"/>
  <c r="K81" i="1"/>
  <c r="S81" i="1"/>
  <c r="L101" i="1"/>
  <c r="L102" i="1" s="1"/>
  <c r="P101" i="1"/>
  <c r="P102" i="1" s="1"/>
  <c r="T101" i="1"/>
  <c r="T102" i="1" s="1"/>
  <c r="Q82" i="1"/>
  <c r="Q103" i="1" s="1"/>
  <c r="L49" i="1"/>
  <c r="M49" i="1"/>
  <c r="M82" i="1" s="1"/>
  <c r="M103" i="1" s="1"/>
  <c r="V82" i="1"/>
  <c r="V103" i="1" s="1"/>
  <c r="L81" i="1"/>
  <c r="N81" i="1"/>
  <c r="P81" i="1"/>
  <c r="P82" i="1" s="1"/>
  <c r="P103" i="1" s="1"/>
  <c r="W81" i="1"/>
  <c r="I49" i="1"/>
  <c r="S49" i="1"/>
  <c r="S82" i="1" s="1"/>
  <c r="S103" i="1" s="1"/>
  <c r="W49" i="1"/>
  <c r="K49" i="1"/>
  <c r="K82" i="1" s="1"/>
  <c r="K103" i="1" s="1"/>
  <c r="R81" i="1"/>
  <c r="R82" i="1" s="1"/>
  <c r="R103" i="1" s="1"/>
  <c r="O81" i="1"/>
  <c r="O82" i="1" s="1"/>
  <c r="O103" i="1" s="1"/>
  <c r="I81" i="1"/>
  <c r="T82" i="1"/>
  <c r="T103" i="1" s="1"/>
  <c r="U81" i="1"/>
  <c r="U82" i="1" s="1"/>
  <c r="U103" i="1" s="1"/>
  <c r="J81" i="1"/>
  <c r="J82" i="1" s="1"/>
  <c r="J103" i="1" s="1"/>
  <c r="H81" i="1"/>
  <c r="H82" i="1" s="1"/>
  <c r="H103" i="1" s="1"/>
  <c r="N82" i="1" l="1"/>
  <c r="N103" i="1" s="1"/>
  <c r="W82" i="1"/>
  <c r="W103" i="1" s="1"/>
  <c r="L82" i="1"/>
  <c r="L103" i="1" s="1"/>
  <c r="I82" i="1"/>
  <c r="I103" i="1" s="1"/>
</calcChain>
</file>

<file path=xl/sharedStrings.xml><?xml version="1.0" encoding="utf-8"?>
<sst xmlns="http://schemas.openxmlformats.org/spreadsheetml/2006/main" count="356" uniqueCount="134">
  <si>
    <t>strateginio veiklos plano</t>
  </si>
  <si>
    <t>4 priedas</t>
  </si>
  <si>
    <t>tūkst. Eur</t>
  </si>
  <si>
    <t>Programos tikslo kodas</t>
  </si>
  <si>
    <t>Uždavinio kodas</t>
  </si>
  <si>
    <t>Priemonės kodas</t>
  </si>
  <si>
    <t>Priemonės pavadinimas</t>
  </si>
  <si>
    <t>Funkcinės klasifikacijos kodas</t>
  </si>
  <si>
    <t>Priemonių valdytojo kodas</t>
  </si>
  <si>
    <t>Finansavimo šaltinis</t>
  </si>
  <si>
    <t>iš viso</t>
  </si>
  <si>
    <t>iš jų</t>
  </si>
  <si>
    <t>išlaidoms</t>
  </si>
  <si>
    <t>turtui įsigyti</t>
  </si>
  <si>
    <t xml:space="preserve">turtui įsigyti </t>
  </si>
  <si>
    <t>iš jų darbo užmokesčiui</t>
  </si>
  <si>
    <t>03 tikslas. Gerinti sveikatos apsaugos, socialinės paramos ir socialinių paslaugų kokybę ir prieinamumą</t>
  </si>
  <si>
    <t>04. Socialinės ir sveikatos apsaugos programa</t>
  </si>
  <si>
    <t>01</t>
  </si>
  <si>
    <t>Mažinti socialinę atskirtį rajone, įgyvendinant Savivaldybės ir valstybės socialinę politiką</t>
  </si>
  <si>
    <t>Užtikrinti būtinų socialinių paslaugų teikimą ir administravimą Kupiškio rajono gyventojams</t>
  </si>
  <si>
    <t>01.06.01.02</t>
  </si>
  <si>
    <t>D</t>
  </si>
  <si>
    <t>Iš viso:</t>
  </si>
  <si>
    <t>02</t>
  </si>
  <si>
    <t>Pirminės teisinės pagalbos teikimas</t>
  </si>
  <si>
    <t>01.06.01.02.</t>
  </si>
  <si>
    <t>Iš viso</t>
  </si>
  <si>
    <t>03</t>
  </si>
  <si>
    <t>Asmenų su sunkia negalia globa</t>
  </si>
  <si>
    <t>10.01.02.02.</t>
  </si>
  <si>
    <t>B</t>
  </si>
  <si>
    <t>04</t>
  </si>
  <si>
    <t>10.04.01.01.</t>
  </si>
  <si>
    <t>05</t>
  </si>
  <si>
    <t>Krizių centro veiklos organizavimo užtikrinimas</t>
  </si>
  <si>
    <t>10.07.01.02.</t>
  </si>
  <si>
    <t>06</t>
  </si>
  <si>
    <t xml:space="preserve">Socialinių paslaugų teikimas </t>
  </si>
  <si>
    <t>S</t>
  </si>
  <si>
    <t>U</t>
  </si>
  <si>
    <t>07</t>
  </si>
  <si>
    <t>Ilgalaikės (trumpalaikės) socialinės globos organizavimo užtikrinimas</t>
  </si>
  <si>
    <t>10.02.01.02.</t>
  </si>
  <si>
    <t>09</t>
  </si>
  <si>
    <t>Kupiškio rajono šv. Kazimiero vaikų globos namų veiklos organizavimo užtikrinimas</t>
  </si>
  <si>
    <t>10</t>
  </si>
  <si>
    <t>Vaikų globos finansavimas kitų savivaldybių įstaigose</t>
  </si>
  <si>
    <t>11</t>
  </si>
  <si>
    <t>12</t>
  </si>
  <si>
    <t>13</t>
  </si>
  <si>
    <t xml:space="preserve">Socialinė žmonių su negalia reabilitacija </t>
  </si>
  <si>
    <t>10.01.02.01</t>
  </si>
  <si>
    <t>Iš viso uždaviniui:</t>
  </si>
  <si>
    <t xml:space="preserve">Teikti piniginę socialinę paramą </t>
  </si>
  <si>
    <t>Laidojimo pašalpų administravimas ir mokėjimas</t>
  </si>
  <si>
    <t>10.03.01.01.</t>
  </si>
  <si>
    <t>2</t>
  </si>
  <si>
    <t>Būsto išlaikymo išlaidų administravimas ir mokėjimas</t>
  </si>
  <si>
    <t>10.06.01.01.</t>
  </si>
  <si>
    <t>Socialinių pašalpų administravimas ir mokėjimas</t>
  </si>
  <si>
    <t>10.07.01.01.</t>
  </si>
  <si>
    <t>Socialinės paramos valdymas</t>
  </si>
  <si>
    <t>10.09.01.09.</t>
  </si>
  <si>
    <t>Būsto išlaikymo išlaidų kompensacijos</t>
  </si>
  <si>
    <t>08</t>
  </si>
  <si>
    <t>Socialinės pašalpos</t>
  </si>
  <si>
    <t>Socialinė parama mokiniams</t>
  </si>
  <si>
    <t>10.04.01.40.</t>
  </si>
  <si>
    <t>Laidojimo pašalpos</t>
  </si>
  <si>
    <t>10.03.01.01.   10.07.01.01.</t>
  </si>
  <si>
    <t xml:space="preserve">Transporto lengvatos </t>
  </si>
  <si>
    <t>Socialinės paramos išmokos ir jų mokėjimo išlaidos</t>
  </si>
  <si>
    <t>14</t>
  </si>
  <si>
    <t xml:space="preserve">Būsto įsigijimas ir remontas </t>
  </si>
  <si>
    <t>06.01.01.01.</t>
  </si>
  <si>
    <t>Iš viso tiksliui:</t>
  </si>
  <si>
    <t>Sudaryti palankias visuomenės sveikatos priežiūros sąlygas Kupiškio rajone</t>
  </si>
  <si>
    <t>Užtikrinti sveikatos paslaugų teikimą, jų kokybę, sklaidą</t>
  </si>
  <si>
    <t>Viduriniojo medicinos personalo paslaugų dalinis finansavimas</t>
  </si>
  <si>
    <t>07.02.04.01.</t>
  </si>
  <si>
    <t>Bendros paskirties ligoninių paslaugų dalinis finansavimas</t>
  </si>
  <si>
    <t>07.03.01.01.</t>
  </si>
  <si>
    <t>Visuomenės sveikatos priežiūros paslaugų teikimas</t>
  </si>
  <si>
    <t>07.04.01.02.</t>
  </si>
  <si>
    <t>Sveikatos priežiūros įstaigų audito atlikimas</t>
  </si>
  <si>
    <t>07.06.01.02.</t>
  </si>
  <si>
    <t>Būsto įsigijimo išlaidų gydytojams kompensavimas</t>
  </si>
  <si>
    <t>Visuomenės sveikatos rėmimo specialioji programa</t>
  </si>
  <si>
    <t>R</t>
  </si>
  <si>
    <t>Neveiksnių asmenų būklės peržiūrėjimas</t>
  </si>
  <si>
    <t>Iš viso tikslui:</t>
  </si>
  <si>
    <t>Iš viso programai:</t>
  </si>
  <si>
    <t>Finansavimo šaltinių suvestinė</t>
  </si>
  <si>
    <t>FINANSAVIMO ŠALTINIAI</t>
  </si>
  <si>
    <t>Savivaldybės lėšos, iš viso:</t>
  </si>
  <si>
    <t>Savivaldybės biudžeto lėšos (B)</t>
  </si>
  <si>
    <t>Biudžetinių įstaigų pajamų įmokos (S)</t>
  </si>
  <si>
    <t>Mokinio krepšelio lėšos (K)</t>
  </si>
  <si>
    <t>Lėšos valstybinėms (perduotoms savivaldybėms) funkcijoms vykdyti (D)</t>
  </si>
  <si>
    <t>Valstybės biudžeto specialiosios tikslinės dotacijos lėšos (U)</t>
  </si>
  <si>
    <t>Savivaldybės paskolos lėšos (P)</t>
  </si>
  <si>
    <t>Specialiųjų programų lėšos (R)</t>
  </si>
  <si>
    <t>Valstybės biudžeto specialiosios tikslinės dotacijos lėšos iš Valstybės investicijų programos (I)</t>
  </si>
  <si>
    <t>Kiti finansavimo šaltiniai, iš viso:</t>
  </si>
  <si>
    <t>Europos Sąjungos lėšos (E)</t>
  </si>
  <si>
    <t>Valstybės biudžeto lėšos (VB)</t>
  </si>
  <si>
    <t>Patvirtintos 2018 metų išlaidos</t>
  </si>
  <si>
    <t>2020 metų išlaidų projektas</t>
  </si>
  <si>
    <t>2020 m. išlaidų plano projektas</t>
  </si>
  <si>
    <t>Kredito, paimto daugiabučiam namui atnaujinti, ir palūkanų apmokėjimas</t>
  </si>
  <si>
    <t>Kompensacijų  nepriklausomybės gynėjams ir asmenims, sužalotiems atliekant būtinąją karinę tarnybą, mokėjimo išlaidos</t>
  </si>
  <si>
    <t>10.06.01.01.       10.01.02.40.</t>
  </si>
  <si>
    <t>10.07.01.02.          10.04.01.01.</t>
  </si>
  <si>
    <t>Vaiko teisių apsaugos skyriaus veiklos organizavimas</t>
  </si>
  <si>
    <t>10.01.02.40.   10.05.01.40.   10.09.01.01.  10.02.01.40.  10.07.01.01.</t>
  </si>
  <si>
    <t>09.06.01.01.  10.01.02.40.   10.02.01.40.</t>
  </si>
  <si>
    <t>Savarankiško gyvenimo namų veiklos organizavimas</t>
  </si>
  <si>
    <t>Šeimų socialinė priežiūra</t>
  </si>
  <si>
    <t>Kompleksinės pagalbos vaikui ir šeimai paslaugų teikimas</t>
  </si>
  <si>
    <t xml:space="preserve">Kupiškio rajono savivaldybės  2019–2021 metų </t>
  </si>
  <si>
    <t>Patvirtintos 2019 metų išlaidos</t>
  </si>
  <si>
    <t>2021 metų išlaidų projektas</t>
  </si>
  <si>
    <t>Patvirtinti    2018 m. asignavimai</t>
  </si>
  <si>
    <t>Patvirtinti       2019 m. asignavimai</t>
  </si>
  <si>
    <t>2021 m. išlaidų plano projektas</t>
  </si>
  <si>
    <r>
      <t xml:space="preserve">2019–2021 METŲ KUPIŠKIO RAJONO SAVIVALDYBĖ
   </t>
    </r>
    <r>
      <rPr>
        <sz val="10"/>
        <color indexed="8"/>
        <rFont val="Times New Roman"/>
        <family val="1"/>
        <charset val="186"/>
      </rPr>
      <t>(Savivaldybės arba įstaigos pavadinimas)</t>
    </r>
    <r>
      <rPr>
        <sz val="12"/>
        <color indexed="8"/>
        <rFont val="Times New Roman"/>
        <family val="1"/>
        <charset val="186"/>
      </rPr>
      <t xml:space="preserve">
</t>
    </r>
    <r>
      <rPr>
        <b/>
        <sz val="12"/>
        <color indexed="8"/>
        <rFont val="Times New Roman"/>
        <family val="1"/>
        <charset val="186"/>
      </rPr>
      <t xml:space="preserve">SOCIALINĖS IR SVEIKATOS APSAUGOS PROGRAMOS </t>
    </r>
    <r>
      <rPr>
        <sz val="12"/>
        <color indexed="8"/>
        <rFont val="Times New Roman"/>
        <family val="1"/>
        <charset val="186"/>
      </rPr>
      <t xml:space="preserve">
</t>
    </r>
    <r>
      <rPr>
        <sz val="10"/>
        <color indexed="8"/>
        <rFont val="Times New Roman"/>
        <family val="1"/>
        <charset val="186"/>
      </rPr>
      <t>(programos  pavadinimas)</t>
    </r>
    <r>
      <rPr>
        <sz val="12"/>
        <color indexed="8"/>
        <rFont val="Times New Roman"/>
        <family val="1"/>
        <charset val="186"/>
      </rPr>
      <t xml:space="preserve">
TIKSLŲ, UŽDAVINIŲ IR PRIEMONIŲ IŠLAIDŲ SUVESTINĖ</t>
    </r>
  </si>
  <si>
    <t>2, 12, 22</t>
  </si>
  <si>
    <t>12, 22</t>
  </si>
  <si>
    <t>2, 12</t>
  </si>
  <si>
    <t>2, 12, 38-51</t>
  </si>
  <si>
    <t>2, 22, 27, 45, 47, 52</t>
  </si>
  <si>
    <t>Neinstitucinė vaikų globa (šeimynų, globos centro paslaugos, finansinė parama globėjams)</t>
  </si>
  <si>
    <t>2019 m. gruodžio 19 d. sprendimo Nr. TS-295 redakcija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</si>
</sst>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0" xfId="0" applyNumberFormat="1" applyFont="1"/>
    <xf numFmtId="165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49" fontId="1" fillId="2" borderId="2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165" fontId="1" fillId="0" borderId="3" xfId="0" applyNumberFormat="1" applyFont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 applyAlignment="1">
      <alignment wrapText="1"/>
    </xf>
    <xf numFmtId="0" fontId="1" fillId="0" borderId="3" xfId="0" applyFont="1" applyBorder="1"/>
    <xf numFmtId="0" fontId="5" fillId="0" borderId="0" xfId="0" applyFont="1" applyAlignment="1">
      <alignment horizontal="justify"/>
    </xf>
    <xf numFmtId="0" fontId="4" fillId="6" borderId="1" xfId="0" applyFont="1" applyFill="1" applyBorder="1"/>
    <xf numFmtId="165" fontId="1" fillId="0" borderId="1" xfId="0" applyNumberFormat="1" applyFont="1" applyBorder="1"/>
    <xf numFmtId="165" fontId="4" fillId="6" borderId="1" xfId="0" applyNumberFormat="1" applyFont="1" applyFill="1" applyBorder="1"/>
    <xf numFmtId="0" fontId="1" fillId="0" borderId="1" xfId="0" applyFont="1" applyBorder="1"/>
    <xf numFmtId="165" fontId="4" fillId="6" borderId="0" xfId="0" applyNumberFormat="1" applyFont="1" applyFill="1"/>
    <xf numFmtId="49" fontId="1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165" fontId="6" fillId="8" borderId="1" xfId="0" applyNumberFormat="1" applyFont="1" applyFill="1" applyBorder="1" applyAlignment="1">
      <alignment horizontal="right" wrapText="1"/>
    </xf>
    <xf numFmtId="164" fontId="6" fillId="0" borderId="2" xfId="0" applyNumberFormat="1" applyFont="1" applyBorder="1" applyAlignment="1">
      <alignment wrapText="1"/>
    </xf>
    <xf numFmtId="49" fontId="1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164" fontId="1" fillId="8" borderId="1" xfId="0" applyNumberFormat="1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wrapText="1"/>
    </xf>
    <xf numFmtId="0" fontId="1" fillId="0" borderId="7" xfId="0" applyFont="1" applyBorder="1"/>
    <xf numFmtId="0" fontId="1" fillId="0" borderId="0" xfId="0" applyNumberFormat="1" applyFont="1"/>
    <xf numFmtId="165" fontId="1" fillId="8" borderId="1" xfId="0" applyNumberFormat="1" applyFont="1" applyFill="1" applyBorder="1"/>
    <xf numFmtId="165" fontId="1" fillId="8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right"/>
    </xf>
    <xf numFmtId="0" fontId="3" fillId="7" borderId="6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10" borderId="3" xfId="0" quotePrefix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7" borderId="3" xfId="0" quotePrefix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10" borderId="8" xfId="0" quotePrefix="1" applyFont="1" applyFill="1" applyBorder="1" applyAlignment="1">
      <alignment horizontal="center" vertical="center" wrapText="1"/>
    </xf>
    <xf numFmtId="0" fontId="1" fillId="10" borderId="2" xfId="0" quotePrefix="1" applyFont="1" applyFill="1" applyBorder="1" applyAlignment="1">
      <alignment horizontal="center" vertical="center" wrapText="1"/>
    </xf>
    <xf numFmtId="0" fontId="1" fillId="7" borderId="8" xfId="0" quotePrefix="1" applyFont="1" applyFill="1" applyBorder="1" applyAlignment="1">
      <alignment horizontal="center" vertical="center" wrapText="1"/>
    </xf>
    <xf numFmtId="0" fontId="1" fillId="7" borderId="2" xfId="0" quotePrefix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10" borderId="3" xfId="0" quotePrefix="1" applyNumberFormat="1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49" fontId="6" fillId="8" borderId="3" xfId="0" applyNumberFormat="1" applyFont="1" applyFill="1" applyBorder="1" applyAlignment="1">
      <alignment horizontal="left" vertical="center" wrapText="1"/>
    </xf>
    <xf numFmtId="49" fontId="6" fillId="8" borderId="8" xfId="0" applyNumberFormat="1" applyFont="1" applyFill="1" applyBorder="1" applyAlignment="1">
      <alignment horizontal="left" vertical="center" wrapText="1"/>
    </xf>
    <xf numFmtId="49" fontId="6" fillId="8" borderId="2" xfId="0" applyNumberFormat="1" applyFont="1" applyFill="1" applyBorder="1" applyAlignment="1">
      <alignment horizontal="left" vertical="center" wrapText="1"/>
    </xf>
    <xf numFmtId="49" fontId="6" fillId="8" borderId="3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5" borderId="5" xfId="0" applyNumberFormat="1" applyFont="1" applyFill="1" applyBorder="1" applyAlignment="1">
      <alignment horizontal="right" vertical="center"/>
    </xf>
    <xf numFmtId="49" fontId="3" fillId="5" borderId="6" xfId="0" applyNumberFormat="1" applyFont="1" applyFill="1" applyBorder="1" applyAlignment="1">
      <alignment horizontal="right" vertical="center"/>
    </xf>
    <xf numFmtId="49" fontId="3" fillId="5" borderId="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right" wrapText="1"/>
    </xf>
    <xf numFmtId="164" fontId="3" fillId="4" borderId="6" xfId="0" applyNumberFormat="1" applyFont="1" applyFill="1" applyBorder="1" applyAlignment="1">
      <alignment horizontal="right" wrapText="1"/>
    </xf>
    <xf numFmtId="164" fontId="3" fillId="4" borderId="4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3"/>
  <sheetViews>
    <sheetView tabSelected="1" zoomScale="75" workbookViewId="0">
      <selection activeCell="D6" sqref="D6:W6"/>
    </sheetView>
  </sheetViews>
  <sheetFormatPr defaultColWidth="8.5703125" defaultRowHeight="15.75" x14ac:dyDescent="0.25"/>
  <cols>
    <col min="1" max="1" width="7.5703125" style="1" customWidth="1"/>
    <col min="2" max="2" width="5.5703125" style="1" customWidth="1"/>
    <col min="3" max="3" width="6.85546875" style="1" customWidth="1"/>
    <col min="4" max="4" width="30" style="1" customWidth="1"/>
    <col min="5" max="5" width="11.85546875" style="1" customWidth="1"/>
    <col min="6" max="6" width="11" style="1" customWidth="1"/>
    <col min="7" max="7" width="9.42578125" style="1" customWidth="1"/>
    <col min="8" max="8" width="7.85546875" style="1" customWidth="1"/>
    <col min="9" max="9" width="8.85546875" style="1" customWidth="1"/>
    <col min="10" max="10" width="7.7109375" style="1" customWidth="1"/>
    <col min="11" max="11" width="7.140625" style="1" customWidth="1"/>
    <col min="12" max="12" width="8" style="1" customWidth="1"/>
    <col min="13" max="14" width="8.5703125" style="1"/>
    <col min="15" max="15" width="6.5703125" style="1" customWidth="1"/>
    <col min="16" max="16" width="8.5703125" style="1" customWidth="1"/>
    <col min="17" max="18" width="8.5703125" style="1"/>
    <col min="19" max="19" width="6.5703125" style="1" customWidth="1"/>
    <col min="20" max="20" width="8.85546875" style="1" customWidth="1"/>
    <col min="21" max="21" width="8.28515625" style="1" customWidth="1"/>
    <col min="22" max="22" width="8.5703125" style="1"/>
    <col min="23" max="23" width="7.28515625" style="1" customWidth="1"/>
    <col min="24" max="26" width="8.5703125" style="1" hidden="1" customWidth="1"/>
    <col min="27" max="16384" width="8.5703125" style="1"/>
  </cols>
  <sheetData>
    <row r="1" spans="1:27" x14ac:dyDescent="0.25">
      <c r="R1" s="1" t="s">
        <v>120</v>
      </c>
    </row>
    <row r="2" spans="1:27" x14ac:dyDescent="0.25">
      <c r="R2" s="1" t="s">
        <v>0</v>
      </c>
    </row>
    <row r="3" spans="1:27" x14ac:dyDescent="0.25">
      <c r="R3" s="1" t="s">
        <v>1</v>
      </c>
    </row>
    <row r="4" spans="1:27" ht="15.75" customHeight="1" x14ac:dyDescent="0.25">
      <c r="R4" s="46" t="s">
        <v>133</v>
      </c>
      <c r="S4" s="46"/>
      <c r="T4" s="46"/>
      <c r="U4" s="46"/>
      <c r="V4" s="46"/>
      <c r="W4" s="46"/>
      <c r="X4" s="46"/>
      <c r="Y4" s="46"/>
      <c r="Z4" s="46"/>
      <c r="AA4" s="46"/>
    </row>
    <row r="5" spans="1:27" x14ac:dyDescent="0.25">
      <c r="R5" s="47"/>
      <c r="S5" s="47"/>
      <c r="T5" s="47"/>
      <c r="U5" s="47"/>
      <c r="V5" s="47"/>
      <c r="W5" s="47"/>
    </row>
    <row r="6" spans="1:27" ht="97.5" customHeight="1" x14ac:dyDescent="0.25">
      <c r="D6" s="48" t="s">
        <v>126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7" ht="15" customHeight="1" x14ac:dyDescent="0.25">
      <c r="V7" s="1" t="s">
        <v>2</v>
      </c>
    </row>
    <row r="8" spans="1:27" ht="15.75" customHeight="1" x14ac:dyDescent="0.25">
      <c r="A8" s="49" t="s">
        <v>3</v>
      </c>
      <c r="B8" s="49" t="s">
        <v>4</v>
      </c>
      <c r="C8" s="49" t="s">
        <v>5</v>
      </c>
      <c r="D8" s="52" t="s">
        <v>6</v>
      </c>
      <c r="E8" s="53" t="s">
        <v>7</v>
      </c>
      <c r="F8" s="53" t="s">
        <v>8</v>
      </c>
      <c r="G8" s="53" t="s">
        <v>9</v>
      </c>
      <c r="H8" s="52" t="s">
        <v>107</v>
      </c>
      <c r="I8" s="52"/>
      <c r="J8" s="52"/>
      <c r="K8" s="52"/>
      <c r="L8" s="52" t="s">
        <v>121</v>
      </c>
      <c r="M8" s="52"/>
      <c r="N8" s="52"/>
      <c r="O8" s="52"/>
      <c r="P8" s="56" t="s">
        <v>108</v>
      </c>
      <c r="Q8" s="57"/>
      <c r="R8" s="57"/>
      <c r="S8" s="58"/>
      <c r="T8" s="52" t="s">
        <v>122</v>
      </c>
      <c r="U8" s="52"/>
      <c r="V8" s="52"/>
      <c r="W8" s="52"/>
    </row>
    <row r="9" spans="1:27" ht="15" customHeight="1" x14ac:dyDescent="0.25">
      <c r="A9" s="50"/>
      <c r="B9" s="50"/>
      <c r="C9" s="50"/>
      <c r="D9" s="52"/>
      <c r="E9" s="54"/>
      <c r="F9" s="54"/>
      <c r="G9" s="54"/>
      <c r="H9" s="53" t="s">
        <v>10</v>
      </c>
      <c r="I9" s="52" t="s">
        <v>11</v>
      </c>
      <c r="J9" s="52"/>
      <c r="K9" s="52"/>
      <c r="L9" s="53" t="s">
        <v>10</v>
      </c>
      <c r="M9" s="52" t="s">
        <v>11</v>
      </c>
      <c r="N9" s="52"/>
      <c r="O9" s="52"/>
      <c r="P9" s="53" t="s">
        <v>10</v>
      </c>
      <c r="Q9" s="56" t="s">
        <v>11</v>
      </c>
      <c r="R9" s="57"/>
      <c r="S9" s="58"/>
      <c r="T9" s="53" t="s">
        <v>10</v>
      </c>
      <c r="U9" s="52" t="s">
        <v>11</v>
      </c>
      <c r="V9" s="52"/>
      <c r="W9" s="52"/>
    </row>
    <row r="10" spans="1:27" ht="15" customHeight="1" x14ac:dyDescent="0.25">
      <c r="A10" s="50"/>
      <c r="B10" s="50"/>
      <c r="C10" s="50"/>
      <c r="D10" s="52"/>
      <c r="E10" s="54"/>
      <c r="F10" s="54"/>
      <c r="G10" s="54"/>
      <c r="H10" s="54"/>
      <c r="I10" s="52" t="s">
        <v>12</v>
      </c>
      <c r="J10" s="52"/>
      <c r="K10" s="53" t="s">
        <v>13</v>
      </c>
      <c r="L10" s="54"/>
      <c r="M10" s="52" t="s">
        <v>12</v>
      </c>
      <c r="N10" s="52"/>
      <c r="O10" s="53" t="s">
        <v>14</v>
      </c>
      <c r="P10" s="54"/>
      <c r="Q10" s="56" t="s">
        <v>12</v>
      </c>
      <c r="R10" s="58"/>
      <c r="S10" s="53" t="s">
        <v>14</v>
      </c>
      <c r="T10" s="54"/>
      <c r="U10" s="52" t="s">
        <v>12</v>
      </c>
      <c r="V10" s="52"/>
      <c r="W10" s="53" t="s">
        <v>14</v>
      </c>
    </row>
    <row r="11" spans="1:27" ht="108.75" customHeight="1" x14ac:dyDescent="0.25">
      <c r="A11" s="51"/>
      <c r="B11" s="51"/>
      <c r="C11" s="51"/>
      <c r="D11" s="52"/>
      <c r="E11" s="55"/>
      <c r="F11" s="55"/>
      <c r="G11" s="55"/>
      <c r="H11" s="55"/>
      <c r="I11" s="2" t="s">
        <v>10</v>
      </c>
      <c r="J11" s="2" t="s">
        <v>15</v>
      </c>
      <c r="K11" s="55"/>
      <c r="L11" s="55"/>
      <c r="M11" s="2" t="s">
        <v>10</v>
      </c>
      <c r="N11" s="2" t="s">
        <v>15</v>
      </c>
      <c r="O11" s="55"/>
      <c r="P11" s="55"/>
      <c r="Q11" s="2" t="s">
        <v>10</v>
      </c>
      <c r="R11" s="2" t="s">
        <v>15</v>
      </c>
      <c r="S11" s="55"/>
      <c r="T11" s="55"/>
      <c r="U11" s="2" t="s">
        <v>10</v>
      </c>
      <c r="V11" s="2" t="s">
        <v>15</v>
      </c>
      <c r="W11" s="55"/>
    </row>
    <row r="12" spans="1:27" ht="25.9" customHeight="1" x14ac:dyDescent="0.25">
      <c r="A12" s="59" t="s">
        <v>16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/>
    </row>
    <row r="13" spans="1:27" ht="25.9" customHeight="1" x14ac:dyDescent="0.25">
      <c r="A13" s="62" t="s">
        <v>17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4"/>
    </row>
    <row r="14" spans="1:27" ht="20.45" customHeight="1" x14ac:dyDescent="0.25">
      <c r="A14" s="3" t="s">
        <v>18</v>
      </c>
      <c r="B14" s="65" t="s">
        <v>19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7"/>
    </row>
    <row r="15" spans="1:27" ht="24.6" customHeight="1" x14ac:dyDescent="0.25">
      <c r="A15" s="4" t="s">
        <v>18</v>
      </c>
      <c r="B15" s="5" t="s">
        <v>18</v>
      </c>
      <c r="C15" s="68" t="s">
        <v>20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</row>
    <row r="16" spans="1:27" ht="25.5" customHeight="1" x14ac:dyDescent="0.25">
      <c r="A16" s="71" t="s">
        <v>18</v>
      </c>
      <c r="B16" s="73" t="s">
        <v>18</v>
      </c>
      <c r="C16" s="75" t="s">
        <v>18</v>
      </c>
      <c r="D16" s="77" t="s">
        <v>114</v>
      </c>
      <c r="E16" s="79" t="s">
        <v>21</v>
      </c>
      <c r="F16" s="79">
        <v>2</v>
      </c>
      <c r="G16" s="6" t="s">
        <v>22</v>
      </c>
      <c r="H16" s="7">
        <v>38.700000000000003</v>
      </c>
      <c r="I16" s="7">
        <v>38.700000000000003</v>
      </c>
      <c r="J16" s="7">
        <v>27.8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8">
        <v>10</v>
      </c>
      <c r="Q16" s="9">
        <v>10</v>
      </c>
      <c r="R16" s="9">
        <v>0</v>
      </c>
      <c r="S16" s="9">
        <v>0</v>
      </c>
      <c r="T16" s="9">
        <v>10</v>
      </c>
      <c r="U16" s="9">
        <v>10</v>
      </c>
      <c r="V16" s="9">
        <v>0</v>
      </c>
      <c r="W16" s="9">
        <v>0</v>
      </c>
      <c r="X16" s="10"/>
    </row>
    <row r="17" spans="1:30" ht="36.75" customHeight="1" x14ac:dyDescent="0.25">
      <c r="A17" s="72"/>
      <c r="B17" s="74"/>
      <c r="C17" s="76"/>
      <c r="D17" s="78"/>
      <c r="E17" s="80"/>
      <c r="F17" s="80"/>
      <c r="G17" s="12" t="s">
        <v>23</v>
      </c>
      <c r="H17" s="13">
        <f>SUM(H16)</f>
        <v>38.700000000000003</v>
      </c>
      <c r="I17" s="13">
        <f t="shared" ref="I17:W17" si="0">SUM(I16)</f>
        <v>38.700000000000003</v>
      </c>
      <c r="J17" s="13">
        <f t="shared" si="0"/>
        <v>27.8</v>
      </c>
      <c r="K17" s="13">
        <f t="shared" si="0"/>
        <v>0</v>
      </c>
      <c r="L17" s="13">
        <f>SUM(L16)</f>
        <v>0</v>
      </c>
      <c r="M17" s="13">
        <f>SUM(M16)</f>
        <v>0</v>
      </c>
      <c r="N17" s="13">
        <f>SUM(N16)</f>
        <v>0</v>
      </c>
      <c r="O17" s="13">
        <f>SUM(O16)</f>
        <v>0</v>
      </c>
      <c r="P17" s="13">
        <f>SUM(P16)</f>
        <v>10</v>
      </c>
      <c r="Q17" s="13">
        <f t="shared" si="0"/>
        <v>10</v>
      </c>
      <c r="R17" s="13">
        <f t="shared" si="0"/>
        <v>0</v>
      </c>
      <c r="S17" s="13">
        <f t="shared" si="0"/>
        <v>0</v>
      </c>
      <c r="T17" s="13">
        <f t="shared" si="0"/>
        <v>10</v>
      </c>
      <c r="U17" s="13">
        <f t="shared" si="0"/>
        <v>10</v>
      </c>
      <c r="V17" s="13">
        <f t="shared" si="0"/>
        <v>0</v>
      </c>
      <c r="W17" s="13">
        <f t="shared" si="0"/>
        <v>0</v>
      </c>
    </row>
    <row r="18" spans="1:30" ht="26.45" customHeight="1" x14ac:dyDescent="0.25">
      <c r="A18" s="71" t="s">
        <v>18</v>
      </c>
      <c r="B18" s="73" t="s">
        <v>18</v>
      </c>
      <c r="C18" s="75" t="s">
        <v>24</v>
      </c>
      <c r="D18" s="77" t="s">
        <v>25</v>
      </c>
      <c r="E18" s="79" t="s">
        <v>26</v>
      </c>
      <c r="F18" s="79">
        <v>2</v>
      </c>
      <c r="G18" s="6" t="s">
        <v>22</v>
      </c>
      <c r="H18" s="7">
        <v>6.2</v>
      </c>
      <c r="I18" s="7">
        <v>6.2</v>
      </c>
      <c r="J18" s="7">
        <v>4.8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8">
        <v>7</v>
      </c>
      <c r="Q18" s="7">
        <v>7</v>
      </c>
      <c r="R18" s="7">
        <v>6</v>
      </c>
      <c r="S18" s="7">
        <v>0</v>
      </c>
      <c r="T18" s="7">
        <v>7</v>
      </c>
      <c r="U18" s="7">
        <v>7</v>
      </c>
      <c r="V18" s="7">
        <v>6</v>
      </c>
      <c r="W18" s="7">
        <v>0</v>
      </c>
    </row>
    <row r="19" spans="1:30" ht="31.5" customHeight="1" x14ac:dyDescent="0.25">
      <c r="A19" s="72"/>
      <c r="B19" s="74"/>
      <c r="C19" s="76"/>
      <c r="D19" s="78"/>
      <c r="E19" s="80"/>
      <c r="F19" s="80"/>
      <c r="G19" s="12" t="s">
        <v>27</v>
      </c>
      <c r="H19" s="13">
        <f>SUM(H18)</f>
        <v>6.2</v>
      </c>
      <c r="I19" s="13">
        <f t="shared" ref="I19:W19" si="1">SUM(I18)</f>
        <v>6.2</v>
      </c>
      <c r="J19" s="13">
        <f t="shared" si="1"/>
        <v>4.8</v>
      </c>
      <c r="K19" s="13">
        <f t="shared" si="1"/>
        <v>0</v>
      </c>
      <c r="L19" s="13">
        <f>SUM(L18)</f>
        <v>5</v>
      </c>
      <c r="M19" s="13">
        <f>SUM(M18)</f>
        <v>5</v>
      </c>
      <c r="N19" s="13">
        <f>SUM(N18)</f>
        <v>5</v>
      </c>
      <c r="O19" s="13">
        <f>SUM(O18)</f>
        <v>0</v>
      </c>
      <c r="P19" s="13">
        <f>SUM(P18)</f>
        <v>7</v>
      </c>
      <c r="Q19" s="13">
        <f t="shared" si="1"/>
        <v>7</v>
      </c>
      <c r="R19" s="13">
        <f t="shared" si="1"/>
        <v>6</v>
      </c>
      <c r="S19" s="13">
        <f t="shared" si="1"/>
        <v>0</v>
      </c>
      <c r="T19" s="13">
        <f t="shared" si="1"/>
        <v>7</v>
      </c>
      <c r="U19" s="13">
        <f t="shared" si="1"/>
        <v>7</v>
      </c>
      <c r="V19" s="13">
        <f t="shared" si="1"/>
        <v>6</v>
      </c>
      <c r="W19" s="13">
        <f t="shared" si="1"/>
        <v>0</v>
      </c>
    </row>
    <row r="20" spans="1:30" ht="25.9" customHeight="1" x14ac:dyDescent="0.25">
      <c r="A20" s="71" t="s">
        <v>18</v>
      </c>
      <c r="B20" s="73" t="s">
        <v>18</v>
      </c>
      <c r="C20" s="75" t="s">
        <v>28</v>
      </c>
      <c r="D20" s="77" t="s">
        <v>29</v>
      </c>
      <c r="E20" s="79" t="s">
        <v>30</v>
      </c>
      <c r="F20" s="79" t="s">
        <v>127</v>
      </c>
      <c r="G20" s="6" t="s">
        <v>31</v>
      </c>
      <c r="H20" s="7">
        <v>40.299999999999997</v>
      </c>
      <c r="I20" s="7">
        <v>40.299999999999997</v>
      </c>
      <c r="J20" s="7">
        <v>0</v>
      </c>
      <c r="K20" s="7">
        <v>0</v>
      </c>
      <c r="L20" s="7">
        <v>54</v>
      </c>
      <c r="M20" s="7">
        <v>54</v>
      </c>
      <c r="N20" s="7">
        <v>0</v>
      </c>
      <c r="O20" s="7">
        <v>0</v>
      </c>
      <c r="P20" s="1">
        <v>56.7</v>
      </c>
      <c r="Q20" s="7">
        <v>56.7</v>
      </c>
      <c r="R20" s="7">
        <v>0</v>
      </c>
      <c r="S20" s="7">
        <v>0</v>
      </c>
      <c r="T20" s="1">
        <v>56.7</v>
      </c>
      <c r="U20" s="7">
        <v>56.7</v>
      </c>
      <c r="V20" s="7">
        <v>0</v>
      </c>
      <c r="W20" s="7">
        <v>0</v>
      </c>
    </row>
    <row r="21" spans="1:30" ht="25.9" customHeight="1" x14ac:dyDescent="0.25">
      <c r="A21" s="81"/>
      <c r="B21" s="82"/>
      <c r="C21" s="83"/>
      <c r="D21" s="84"/>
      <c r="E21" s="85"/>
      <c r="F21" s="85"/>
      <c r="G21" s="6" t="s">
        <v>22</v>
      </c>
      <c r="H21" s="7">
        <v>274.60000000000002</v>
      </c>
      <c r="I21" s="7">
        <v>274.60000000000002</v>
      </c>
      <c r="J21" s="7">
        <v>96.4</v>
      </c>
      <c r="K21" s="7">
        <v>0</v>
      </c>
      <c r="L21" s="7">
        <v>386</v>
      </c>
      <c r="M21" s="7">
        <v>386</v>
      </c>
      <c r="N21" s="7">
        <v>134</v>
      </c>
      <c r="O21" s="7">
        <v>0</v>
      </c>
      <c r="P21" s="14">
        <v>326.60000000000002</v>
      </c>
      <c r="Q21" s="9">
        <v>326.60000000000002</v>
      </c>
      <c r="R21" s="9">
        <v>120.8</v>
      </c>
      <c r="S21" s="9">
        <v>0</v>
      </c>
      <c r="T21" s="14">
        <v>326.60000000000002</v>
      </c>
      <c r="U21" s="9">
        <v>326.60000000000002</v>
      </c>
      <c r="V21" s="9">
        <v>120.8</v>
      </c>
      <c r="W21" s="9">
        <v>0</v>
      </c>
    </row>
    <row r="22" spans="1:30" ht="28.9" customHeight="1" x14ac:dyDescent="0.25">
      <c r="A22" s="72"/>
      <c r="B22" s="74"/>
      <c r="C22" s="76"/>
      <c r="D22" s="78"/>
      <c r="E22" s="86"/>
      <c r="F22" s="86"/>
      <c r="G22" s="12" t="s">
        <v>23</v>
      </c>
      <c r="H22" s="13">
        <f t="shared" ref="H22:W22" si="2">SUM(H20:H21)</f>
        <v>314.90000000000003</v>
      </c>
      <c r="I22" s="13">
        <f t="shared" si="2"/>
        <v>314.90000000000003</v>
      </c>
      <c r="J22" s="13">
        <f t="shared" si="2"/>
        <v>96.4</v>
      </c>
      <c r="K22" s="13">
        <f t="shared" si="2"/>
        <v>0</v>
      </c>
      <c r="L22" s="13">
        <f t="shared" si="2"/>
        <v>440</v>
      </c>
      <c r="M22" s="13">
        <f t="shared" si="2"/>
        <v>440</v>
      </c>
      <c r="N22" s="13">
        <f t="shared" si="2"/>
        <v>134</v>
      </c>
      <c r="O22" s="13">
        <f t="shared" si="2"/>
        <v>0</v>
      </c>
      <c r="P22" s="15">
        <f t="shared" si="2"/>
        <v>383.3</v>
      </c>
      <c r="Q22" s="16">
        <f t="shared" si="2"/>
        <v>383.3</v>
      </c>
      <c r="R22" s="16">
        <f t="shared" si="2"/>
        <v>120.8</v>
      </c>
      <c r="S22" s="16">
        <f t="shared" si="2"/>
        <v>0</v>
      </c>
      <c r="T22" s="16">
        <f t="shared" si="2"/>
        <v>383.3</v>
      </c>
      <c r="U22" s="16">
        <f t="shared" si="2"/>
        <v>383.3</v>
      </c>
      <c r="V22" s="16">
        <f t="shared" si="2"/>
        <v>120.8</v>
      </c>
      <c r="W22" s="16">
        <f t="shared" si="2"/>
        <v>0</v>
      </c>
    </row>
    <row r="23" spans="1:30" ht="28.9" customHeight="1" x14ac:dyDescent="0.25">
      <c r="A23" s="71" t="s">
        <v>18</v>
      </c>
      <c r="B23" s="73" t="s">
        <v>18</v>
      </c>
      <c r="C23" s="75" t="s">
        <v>32</v>
      </c>
      <c r="D23" s="77" t="s">
        <v>118</v>
      </c>
      <c r="E23" s="79" t="s">
        <v>33</v>
      </c>
      <c r="F23" s="79">
        <v>22</v>
      </c>
      <c r="G23" s="6" t="s">
        <v>31</v>
      </c>
      <c r="H23" s="7">
        <v>10.8</v>
      </c>
      <c r="I23" s="7">
        <v>10.8</v>
      </c>
      <c r="J23" s="7">
        <v>0</v>
      </c>
      <c r="K23" s="7">
        <v>0</v>
      </c>
      <c r="L23" s="7">
        <v>11</v>
      </c>
      <c r="M23" s="7">
        <v>11</v>
      </c>
      <c r="N23" s="7">
        <v>0</v>
      </c>
      <c r="O23" s="7">
        <v>0</v>
      </c>
      <c r="P23" s="14">
        <v>17.100000000000001</v>
      </c>
      <c r="Q23" s="7">
        <v>17.100000000000001</v>
      </c>
      <c r="R23" s="7">
        <v>0</v>
      </c>
      <c r="S23" s="7">
        <v>0</v>
      </c>
      <c r="T23" s="14">
        <v>17.100000000000001</v>
      </c>
      <c r="U23" s="7">
        <v>17.100000000000001</v>
      </c>
      <c r="V23" s="7">
        <v>0</v>
      </c>
      <c r="W23" s="7">
        <v>0</v>
      </c>
    </row>
    <row r="24" spans="1:30" ht="27" customHeight="1" x14ac:dyDescent="0.25">
      <c r="A24" s="81"/>
      <c r="B24" s="82"/>
      <c r="C24" s="83"/>
      <c r="D24" s="84"/>
      <c r="E24" s="85"/>
      <c r="F24" s="85"/>
      <c r="G24" s="6" t="s">
        <v>22</v>
      </c>
      <c r="H24" s="7">
        <v>205.7</v>
      </c>
      <c r="I24" s="7">
        <v>205.7</v>
      </c>
      <c r="J24" s="7">
        <v>153.80000000000001</v>
      </c>
      <c r="K24" s="7">
        <v>0</v>
      </c>
      <c r="L24" s="7">
        <v>277.2</v>
      </c>
      <c r="M24" s="7">
        <v>277.2</v>
      </c>
      <c r="N24" s="7">
        <v>266.60000000000002</v>
      </c>
      <c r="O24" s="7">
        <v>0</v>
      </c>
      <c r="P24" s="17">
        <v>297.3</v>
      </c>
      <c r="Q24" s="7">
        <v>297.3</v>
      </c>
      <c r="R24" s="7">
        <v>280.10000000000002</v>
      </c>
      <c r="S24" s="7">
        <v>0</v>
      </c>
      <c r="T24" s="17">
        <v>297.3</v>
      </c>
      <c r="U24" s="7">
        <v>297.3</v>
      </c>
      <c r="V24" s="7">
        <v>280.10000000000002</v>
      </c>
      <c r="W24" s="7">
        <v>0</v>
      </c>
    </row>
    <row r="25" spans="1:30" ht="30.6" customHeight="1" x14ac:dyDescent="0.25">
      <c r="A25" s="72"/>
      <c r="B25" s="74"/>
      <c r="C25" s="76"/>
      <c r="D25" s="78"/>
      <c r="E25" s="86"/>
      <c r="F25" s="86"/>
      <c r="G25" s="12" t="s">
        <v>23</v>
      </c>
      <c r="H25" s="13">
        <f t="shared" ref="H25:W25" si="3">SUM(H23:H24)</f>
        <v>216.5</v>
      </c>
      <c r="I25" s="13">
        <f t="shared" si="3"/>
        <v>216.5</v>
      </c>
      <c r="J25" s="13">
        <f t="shared" si="3"/>
        <v>153.80000000000001</v>
      </c>
      <c r="K25" s="13">
        <f t="shared" si="3"/>
        <v>0</v>
      </c>
      <c r="L25" s="13">
        <f t="shared" si="3"/>
        <v>288.2</v>
      </c>
      <c r="M25" s="13">
        <f t="shared" si="3"/>
        <v>288.2</v>
      </c>
      <c r="N25" s="13">
        <f t="shared" si="3"/>
        <v>266.60000000000002</v>
      </c>
      <c r="O25" s="13">
        <f t="shared" si="3"/>
        <v>0</v>
      </c>
      <c r="P25" s="15">
        <f t="shared" si="3"/>
        <v>314.40000000000003</v>
      </c>
      <c r="Q25" s="16">
        <f t="shared" si="3"/>
        <v>314.40000000000003</v>
      </c>
      <c r="R25" s="16">
        <f t="shared" si="3"/>
        <v>280.10000000000002</v>
      </c>
      <c r="S25" s="16">
        <f t="shared" si="3"/>
        <v>0</v>
      </c>
      <c r="T25" s="16">
        <f t="shared" si="3"/>
        <v>314.40000000000003</v>
      </c>
      <c r="U25" s="16">
        <f t="shared" si="3"/>
        <v>314.40000000000003</v>
      </c>
      <c r="V25" s="16">
        <f t="shared" si="3"/>
        <v>280.10000000000002</v>
      </c>
      <c r="W25" s="16">
        <f t="shared" si="3"/>
        <v>0</v>
      </c>
      <c r="AD25" s="18"/>
    </row>
    <row r="26" spans="1:30" ht="31.5" customHeight="1" x14ac:dyDescent="0.25">
      <c r="A26" s="71" t="s">
        <v>18</v>
      </c>
      <c r="B26" s="73" t="s">
        <v>18</v>
      </c>
      <c r="C26" s="75" t="s">
        <v>34</v>
      </c>
      <c r="D26" s="77" t="s">
        <v>35</v>
      </c>
      <c r="E26" s="79" t="s">
        <v>36</v>
      </c>
      <c r="F26" s="79">
        <v>22</v>
      </c>
      <c r="G26" s="6" t="s">
        <v>31</v>
      </c>
      <c r="H26" s="7">
        <v>25.8</v>
      </c>
      <c r="I26" s="7">
        <v>25.8</v>
      </c>
      <c r="J26" s="7">
        <v>14</v>
      </c>
      <c r="K26" s="7">
        <v>0</v>
      </c>
      <c r="L26" s="7">
        <v>38.200000000000003</v>
      </c>
      <c r="M26" s="7">
        <v>38.200000000000003</v>
      </c>
      <c r="N26" s="7">
        <v>25.6</v>
      </c>
      <c r="O26" s="7">
        <v>0</v>
      </c>
      <c r="P26" s="17">
        <v>35.200000000000003</v>
      </c>
      <c r="Q26" s="7">
        <v>35.200000000000003</v>
      </c>
      <c r="R26" s="7">
        <v>22.3</v>
      </c>
      <c r="S26" s="7">
        <v>0</v>
      </c>
      <c r="T26" s="17">
        <v>35.200000000000003</v>
      </c>
      <c r="U26" s="7">
        <v>35.200000000000003</v>
      </c>
      <c r="V26" s="7">
        <v>22.3</v>
      </c>
      <c r="W26" s="7">
        <v>0</v>
      </c>
    </row>
    <row r="27" spans="1:30" ht="31.5" customHeight="1" x14ac:dyDescent="0.25">
      <c r="A27" s="72"/>
      <c r="B27" s="74"/>
      <c r="C27" s="76"/>
      <c r="D27" s="78"/>
      <c r="E27" s="86"/>
      <c r="F27" s="86"/>
      <c r="G27" s="12" t="s">
        <v>23</v>
      </c>
      <c r="H27" s="13">
        <f t="shared" ref="H27:O27" si="4">SUM(H26)</f>
        <v>25.8</v>
      </c>
      <c r="I27" s="13">
        <f t="shared" si="4"/>
        <v>25.8</v>
      </c>
      <c r="J27" s="13">
        <f t="shared" si="4"/>
        <v>14</v>
      </c>
      <c r="K27" s="13">
        <f t="shared" si="4"/>
        <v>0</v>
      </c>
      <c r="L27" s="13">
        <f t="shared" si="4"/>
        <v>38.200000000000003</v>
      </c>
      <c r="M27" s="13">
        <f t="shared" si="4"/>
        <v>38.200000000000003</v>
      </c>
      <c r="N27" s="13">
        <f t="shared" si="4"/>
        <v>25.6</v>
      </c>
      <c r="O27" s="13">
        <f t="shared" si="4"/>
        <v>0</v>
      </c>
      <c r="P27" s="19">
        <f t="shared" ref="P27:W27" si="5">SUM(P26)</f>
        <v>35.200000000000003</v>
      </c>
      <c r="Q27" s="13">
        <f t="shared" si="5"/>
        <v>35.200000000000003</v>
      </c>
      <c r="R27" s="13">
        <f t="shared" si="5"/>
        <v>22.3</v>
      </c>
      <c r="S27" s="13">
        <f t="shared" si="5"/>
        <v>0</v>
      </c>
      <c r="T27" s="13">
        <f t="shared" si="5"/>
        <v>35.200000000000003</v>
      </c>
      <c r="U27" s="13">
        <f t="shared" si="5"/>
        <v>35.200000000000003</v>
      </c>
      <c r="V27" s="13">
        <f t="shared" si="5"/>
        <v>22.3</v>
      </c>
      <c r="W27" s="13">
        <f t="shared" si="5"/>
        <v>0</v>
      </c>
    </row>
    <row r="28" spans="1:30" ht="31.5" customHeight="1" x14ac:dyDescent="0.25">
      <c r="A28" s="71" t="s">
        <v>18</v>
      </c>
      <c r="B28" s="73" t="s">
        <v>18</v>
      </c>
      <c r="C28" s="75" t="s">
        <v>37</v>
      </c>
      <c r="D28" s="77" t="s">
        <v>38</v>
      </c>
      <c r="E28" s="79" t="s">
        <v>113</v>
      </c>
      <c r="F28" s="79">
        <v>22</v>
      </c>
      <c r="G28" s="6" t="s">
        <v>31</v>
      </c>
      <c r="H28" s="7">
        <v>216.8</v>
      </c>
      <c r="I28" s="7">
        <v>216.8</v>
      </c>
      <c r="J28" s="7">
        <v>153.6</v>
      </c>
      <c r="K28" s="7">
        <v>0</v>
      </c>
      <c r="L28" s="7">
        <v>283.39999999999998</v>
      </c>
      <c r="M28" s="7">
        <v>283.39999999999998</v>
      </c>
      <c r="N28" s="7">
        <v>244.9</v>
      </c>
      <c r="O28" s="7">
        <v>0</v>
      </c>
      <c r="P28" s="20">
        <v>242.6</v>
      </c>
      <c r="Q28" s="9">
        <v>242.6</v>
      </c>
      <c r="R28" s="9">
        <v>229.3</v>
      </c>
      <c r="S28" s="9">
        <v>0</v>
      </c>
      <c r="T28" s="20">
        <v>242.6</v>
      </c>
      <c r="U28" s="9">
        <v>242.6</v>
      </c>
      <c r="V28" s="9">
        <v>229.3</v>
      </c>
      <c r="W28" s="9">
        <v>0</v>
      </c>
    </row>
    <row r="29" spans="1:30" ht="31.5" customHeight="1" x14ac:dyDescent="0.25">
      <c r="A29" s="81"/>
      <c r="B29" s="82"/>
      <c r="C29" s="83"/>
      <c r="D29" s="84"/>
      <c r="E29" s="85"/>
      <c r="F29" s="85"/>
      <c r="G29" s="6" t="s">
        <v>39</v>
      </c>
      <c r="H29" s="7">
        <v>29.3</v>
      </c>
      <c r="I29" s="7">
        <v>29.3</v>
      </c>
      <c r="J29" s="7">
        <v>5.6</v>
      </c>
      <c r="K29" s="7">
        <v>0</v>
      </c>
      <c r="L29" s="7">
        <v>45.2</v>
      </c>
      <c r="M29" s="7">
        <v>35.200000000000003</v>
      </c>
      <c r="N29" s="7">
        <v>14.2</v>
      </c>
      <c r="O29" s="7">
        <v>10</v>
      </c>
      <c r="P29" s="20">
        <v>21</v>
      </c>
      <c r="Q29" s="9">
        <v>21</v>
      </c>
      <c r="R29" s="9">
        <v>6</v>
      </c>
      <c r="S29" s="9">
        <v>0</v>
      </c>
      <c r="T29" s="20">
        <v>21</v>
      </c>
      <c r="U29" s="9">
        <v>21</v>
      </c>
      <c r="V29" s="9">
        <v>6</v>
      </c>
      <c r="W29" s="9">
        <v>0</v>
      </c>
    </row>
    <row r="30" spans="1:30" ht="31.5" customHeight="1" x14ac:dyDescent="0.25">
      <c r="A30" s="81"/>
      <c r="B30" s="82"/>
      <c r="C30" s="83"/>
      <c r="D30" s="84"/>
      <c r="E30" s="85"/>
      <c r="F30" s="85"/>
      <c r="G30" s="6" t="s">
        <v>40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8">
        <v>0</v>
      </c>
      <c r="Q30" s="9">
        <v>0</v>
      </c>
      <c r="R30" s="9">
        <v>0</v>
      </c>
      <c r="S30" s="9">
        <v>0</v>
      </c>
      <c r="T30" s="8">
        <v>0</v>
      </c>
      <c r="U30" s="9">
        <v>0</v>
      </c>
      <c r="V30" s="9">
        <v>0</v>
      </c>
      <c r="W30" s="9">
        <v>0</v>
      </c>
    </row>
    <row r="31" spans="1:30" ht="31.5" customHeight="1" x14ac:dyDescent="0.25">
      <c r="A31" s="72"/>
      <c r="B31" s="74"/>
      <c r="C31" s="76"/>
      <c r="D31" s="78"/>
      <c r="E31" s="86"/>
      <c r="F31" s="86"/>
      <c r="G31" s="12" t="s">
        <v>23</v>
      </c>
      <c r="H31" s="13">
        <f t="shared" ref="H31:W31" si="6">SUM(H28:H30)</f>
        <v>246.10000000000002</v>
      </c>
      <c r="I31" s="13">
        <f t="shared" si="6"/>
        <v>246.10000000000002</v>
      </c>
      <c r="J31" s="13">
        <f t="shared" si="6"/>
        <v>159.19999999999999</v>
      </c>
      <c r="K31" s="13">
        <f t="shared" si="6"/>
        <v>0</v>
      </c>
      <c r="L31" s="13">
        <f t="shared" si="6"/>
        <v>328.59999999999997</v>
      </c>
      <c r="M31" s="13">
        <f t="shared" si="6"/>
        <v>318.59999999999997</v>
      </c>
      <c r="N31" s="13">
        <f t="shared" si="6"/>
        <v>259.10000000000002</v>
      </c>
      <c r="O31" s="13">
        <f t="shared" si="6"/>
        <v>10</v>
      </c>
      <c r="P31" s="21">
        <f t="shared" si="6"/>
        <v>263.60000000000002</v>
      </c>
      <c r="Q31" s="13">
        <f t="shared" si="6"/>
        <v>263.60000000000002</v>
      </c>
      <c r="R31" s="13">
        <f t="shared" si="6"/>
        <v>235.3</v>
      </c>
      <c r="S31" s="13">
        <f t="shared" si="6"/>
        <v>0</v>
      </c>
      <c r="T31" s="13">
        <f t="shared" si="6"/>
        <v>263.60000000000002</v>
      </c>
      <c r="U31" s="13">
        <f t="shared" si="6"/>
        <v>263.60000000000002</v>
      </c>
      <c r="V31" s="13">
        <f t="shared" si="6"/>
        <v>235.3</v>
      </c>
      <c r="W31" s="13">
        <f t="shared" si="6"/>
        <v>0</v>
      </c>
    </row>
    <row r="32" spans="1:30" ht="25.9" customHeight="1" x14ac:dyDescent="0.25">
      <c r="A32" s="71" t="s">
        <v>18</v>
      </c>
      <c r="B32" s="73" t="s">
        <v>18</v>
      </c>
      <c r="C32" s="75" t="s">
        <v>41</v>
      </c>
      <c r="D32" s="77" t="s">
        <v>42</v>
      </c>
      <c r="E32" s="79" t="s">
        <v>43</v>
      </c>
      <c r="F32" s="79">
        <v>22</v>
      </c>
      <c r="G32" s="6" t="s">
        <v>31</v>
      </c>
      <c r="H32" s="7">
        <v>163.9</v>
      </c>
      <c r="I32" s="7">
        <v>163.9</v>
      </c>
      <c r="J32" s="7">
        <v>107.2</v>
      </c>
      <c r="K32" s="7">
        <v>0</v>
      </c>
      <c r="L32" s="7">
        <v>181</v>
      </c>
      <c r="M32" s="7">
        <v>181</v>
      </c>
      <c r="N32" s="7">
        <v>160.69999999999999</v>
      </c>
      <c r="O32" s="7">
        <v>0</v>
      </c>
      <c r="P32" s="1">
        <v>216.2</v>
      </c>
      <c r="Q32" s="7">
        <v>216.2</v>
      </c>
      <c r="R32" s="7">
        <v>198.7</v>
      </c>
      <c r="S32" s="7">
        <v>0</v>
      </c>
      <c r="T32" s="1">
        <v>216.2</v>
      </c>
      <c r="U32" s="7">
        <v>216.2</v>
      </c>
      <c r="V32" s="7">
        <v>198.7</v>
      </c>
      <c r="W32" s="7">
        <v>0</v>
      </c>
    </row>
    <row r="33" spans="1:23" ht="24.6" customHeight="1" x14ac:dyDescent="0.25">
      <c r="A33" s="81"/>
      <c r="B33" s="82"/>
      <c r="C33" s="83"/>
      <c r="D33" s="84"/>
      <c r="E33" s="85"/>
      <c r="F33" s="85"/>
      <c r="G33" s="6" t="s">
        <v>39</v>
      </c>
      <c r="H33" s="7">
        <v>118.4</v>
      </c>
      <c r="I33" s="7">
        <v>118.4</v>
      </c>
      <c r="J33" s="7">
        <v>15.8</v>
      </c>
      <c r="K33" s="7">
        <v>0</v>
      </c>
      <c r="L33" s="7">
        <v>123.3</v>
      </c>
      <c r="M33" s="7">
        <v>109.3</v>
      </c>
      <c r="N33" s="7">
        <v>23.3</v>
      </c>
      <c r="O33" s="7">
        <v>14</v>
      </c>
      <c r="P33" s="22">
        <v>81.900000000000006</v>
      </c>
      <c r="Q33" s="7">
        <v>81.900000000000006</v>
      </c>
      <c r="R33" s="7">
        <v>20</v>
      </c>
      <c r="S33" s="7">
        <v>0</v>
      </c>
      <c r="T33" s="22">
        <v>81.900000000000006</v>
      </c>
      <c r="U33" s="7">
        <v>81.900000000000006</v>
      </c>
      <c r="V33" s="7">
        <v>20</v>
      </c>
      <c r="W33" s="7">
        <v>0</v>
      </c>
    </row>
    <row r="34" spans="1:23" ht="24.6" customHeight="1" x14ac:dyDescent="0.25">
      <c r="A34" s="81"/>
      <c r="B34" s="82"/>
      <c r="C34" s="83"/>
      <c r="D34" s="84"/>
      <c r="E34" s="85"/>
      <c r="F34" s="85"/>
      <c r="G34" s="6" t="s">
        <v>40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20">
        <v>0</v>
      </c>
      <c r="Q34" s="7">
        <v>0</v>
      </c>
      <c r="R34" s="7">
        <v>0</v>
      </c>
      <c r="S34" s="7">
        <v>0</v>
      </c>
      <c r="T34" s="20">
        <v>0</v>
      </c>
      <c r="U34" s="7">
        <v>0</v>
      </c>
      <c r="V34" s="7">
        <v>0</v>
      </c>
      <c r="W34" s="7">
        <v>0</v>
      </c>
    </row>
    <row r="35" spans="1:23" ht="31.5" customHeight="1" x14ac:dyDescent="0.25">
      <c r="A35" s="72"/>
      <c r="B35" s="74"/>
      <c r="C35" s="76"/>
      <c r="D35" s="78"/>
      <c r="E35" s="86"/>
      <c r="F35" s="86"/>
      <c r="G35" s="12" t="s">
        <v>23</v>
      </c>
      <c r="H35" s="13">
        <f t="shared" ref="H35:W35" si="7">SUM(H32:H34)</f>
        <v>282.3</v>
      </c>
      <c r="I35" s="13">
        <f t="shared" si="7"/>
        <v>282.3</v>
      </c>
      <c r="J35" s="13">
        <f t="shared" si="7"/>
        <v>123</v>
      </c>
      <c r="K35" s="13">
        <f t="shared" si="7"/>
        <v>0</v>
      </c>
      <c r="L35" s="13">
        <f t="shared" si="7"/>
        <v>304.3</v>
      </c>
      <c r="M35" s="13">
        <f t="shared" si="7"/>
        <v>290.3</v>
      </c>
      <c r="N35" s="13">
        <f t="shared" si="7"/>
        <v>184</v>
      </c>
      <c r="O35" s="13">
        <f t="shared" si="7"/>
        <v>14</v>
      </c>
      <c r="P35" s="23">
        <f t="shared" si="7"/>
        <v>298.10000000000002</v>
      </c>
      <c r="Q35" s="16">
        <f t="shared" si="7"/>
        <v>298.10000000000002</v>
      </c>
      <c r="R35" s="16">
        <f t="shared" si="7"/>
        <v>218.7</v>
      </c>
      <c r="S35" s="16">
        <f t="shared" si="7"/>
        <v>0</v>
      </c>
      <c r="T35" s="16">
        <f t="shared" si="7"/>
        <v>298.10000000000002</v>
      </c>
      <c r="U35" s="16">
        <f t="shared" si="7"/>
        <v>298.10000000000002</v>
      </c>
      <c r="V35" s="16">
        <f t="shared" si="7"/>
        <v>218.7</v>
      </c>
      <c r="W35" s="16">
        <f t="shared" si="7"/>
        <v>0</v>
      </c>
    </row>
    <row r="36" spans="1:23" ht="31.5" customHeight="1" x14ac:dyDescent="0.25">
      <c r="A36" s="71" t="s">
        <v>18</v>
      </c>
      <c r="B36" s="73" t="s">
        <v>18</v>
      </c>
      <c r="C36" s="75" t="s">
        <v>44</v>
      </c>
      <c r="D36" s="77" t="s">
        <v>45</v>
      </c>
      <c r="E36" s="79" t="s">
        <v>33</v>
      </c>
      <c r="F36" s="79">
        <v>23</v>
      </c>
      <c r="G36" s="6" t="s">
        <v>31</v>
      </c>
      <c r="H36" s="7">
        <v>328.6</v>
      </c>
      <c r="I36" s="7">
        <v>289</v>
      </c>
      <c r="J36" s="7">
        <v>186.2</v>
      </c>
      <c r="K36" s="7">
        <v>39.6</v>
      </c>
      <c r="L36" s="7">
        <v>322.89999999999998</v>
      </c>
      <c r="M36" s="7">
        <v>322.89999999999998</v>
      </c>
      <c r="N36" s="7">
        <v>281.2</v>
      </c>
      <c r="O36" s="7">
        <v>0</v>
      </c>
      <c r="P36" s="20">
        <v>416.5</v>
      </c>
      <c r="Q36" s="9">
        <v>416.5</v>
      </c>
      <c r="R36" s="9">
        <v>384.6</v>
      </c>
      <c r="S36" s="9">
        <v>0</v>
      </c>
      <c r="T36" s="20">
        <v>416.5</v>
      </c>
      <c r="U36" s="9">
        <v>416.5</v>
      </c>
      <c r="V36" s="9">
        <v>384.6</v>
      </c>
      <c r="W36" s="9">
        <v>0</v>
      </c>
    </row>
    <row r="37" spans="1:23" ht="31.5" customHeight="1" x14ac:dyDescent="0.25">
      <c r="A37" s="81"/>
      <c r="B37" s="82"/>
      <c r="C37" s="83"/>
      <c r="D37" s="84"/>
      <c r="E37" s="85"/>
      <c r="F37" s="85"/>
      <c r="G37" s="6" t="s">
        <v>40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20">
        <v>0</v>
      </c>
      <c r="Q37" s="9">
        <v>0</v>
      </c>
      <c r="R37" s="9">
        <v>0</v>
      </c>
      <c r="S37" s="9">
        <v>0</v>
      </c>
      <c r="T37" s="20">
        <v>0</v>
      </c>
      <c r="U37" s="9">
        <v>0</v>
      </c>
      <c r="V37" s="9">
        <v>0</v>
      </c>
      <c r="W37" s="9">
        <v>0</v>
      </c>
    </row>
    <row r="38" spans="1:23" ht="31.5" customHeight="1" x14ac:dyDescent="0.25">
      <c r="A38" s="72"/>
      <c r="B38" s="74"/>
      <c r="C38" s="76"/>
      <c r="D38" s="78"/>
      <c r="E38" s="86"/>
      <c r="F38" s="86"/>
      <c r="G38" s="12" t="s">
        <v>23</v>
      </c>
      <c r="H38" s="13">
        <f>SUM(H36:H37)</f>
        <v>328.6</v>
      </c>
      <c r="I38" s="13">
        <f>SUM(I36:I37)</f>
        <v>289</v>
      </c>
      <c r="J38" s="13">
        <f>SUM(J36:J37)</f>
        <v>186.2</v>
      </c>
      <c r="K38" s="13">
        <f>SUM(K36:K37)</f>
        <v>39.6</v>
      </c>
      <c r="L38" s="13">
        <f>SUM(L36)</f>
        <v>322.89999999999998</v>
      </c>
      <c r="M38" s="13">
        <f>SUM(M36)</f>
        <v>322.89999999999998</v>
      </c>
      <c r="N38" s="13">
        <f>SUM(N36)</f>
        <v>281.2</v>
      </c>
      <c r="O38" s="13">
        <f>SUM(O36)</f>
        <v>0</v>
      </c>
      <c r="P38" s="21">
        <f t="shared" ref="P38:W38" si="8">SUM(P36:P37)</f>
        <v>416.5</v>
      </c>
      <c r="Q38" s="16">
        <f t="shared" si="8"/>
        <v>416.5</v>
      </c>
      <c r="R38" s="16">
        <f t="shared" si="8"/>
        <v>384.6</v>
      </c>
      <c r="S38" s="16">
        <f t="shared" si="8"/>
        <v>0</v>
      </c>
      <c r="T38" s="16">
        <f t="shared" si="8"/>
        <v>416.5</v>
      </c>
      <c r="U38" s="16">
        <f t="shared" si="8"/>
        <v>416.5</v>
      </c>
      <c r="V38" s="16">
        <f t="shared" si="8"/>
        <v>384.6</v>
      </c>
      <c r="W38" s="16">
        <f t="shared" si="8"/>
        <v>0</v>
      </c>
    </row>
    <row r="39" spans="1:23" ht="31.5" customHeight="1" x14ac:dyDescent="0.25">
      <c r="A39" s="71" t="s">
        <v>18</v>
      </c>
      <c r="B39" s="73" t="s">
        <v>18</v>
      </c>
      <c r="C39" s="75" t="s">
        <v>46</v>
      </c>
      <c r="D39" s="77" t="s">
        <v>47</v>
      </c>
      <c r="E39" s="79" t="s">
        <v>33</v>
      </c>
      <c r="F39" s="79">
        <v>12</v>
      </c>
      <c r="G39" s="6" t="s">
        <v>31</v>
      </c>
      <c r="H39" s="7">
        <v>10.1</v>
      </c>
      <c r="I39" s="7">
        <v>10.1</v>
      </c>
      <c r="J39" s="7">
        <v>0</v>
      </c>
      <c r="K39" s="7">
        <v>0</v>
      </c>
      <c r="L39" s="7">
        <v>10</v>
      </c>
      <c r="M39" s="7">
        <v>10</v>
      </c>
      <c r="N39" s="7">
        <v>0</v>
      </c>
      <c r="O39" s="7">
        <v>0</v>
      </c>
      <c r="P39" s="20">
        <v>11</v>
      </c>
      <c r="Q39" s="9">
        <v>11</v>
      </c>
      <c r="R39" s="9">
        <v>0</v>
      </c>
      <c r="S39" s="9">
        <v>0</v>
      </c>
      <c r="T39" s="9">
        <v>11</v>
      </c>
      <c r="U39" s="9">
        <v>11</v>
      </c>
      <c r="V39" s="9">
        <v>0</v>
      </c>
      <c r="W39" s="9">
        <v>0</v>
      </c>
    </row>
    <row r="40" spans="1:23" ht="31.5" customHeight="1" x14ac:dyDescent="0.25">
      <c r="A40" s="72"/>
      <c r="B40" s="74"/>
      <c r="C40" s="76"/>
      <c r="D40" s="78"/>
      <c r="E40" s="86"/>
      <c r="F40" s="86"/>
      <c r="G40" s="12" t="s">
        <v>23</v>
      </c>
      <c r="H40" s="13">
        <f t="shared" ref="H40:O40" si="9">SUM(H39)</f>
        <v>10.1</v>
      </c>
      <c r="I40" s="13">
        <f t="shared" si="9"/>
        <v>10.1</v>
      </c>
      <c r="J40" s="13">
        <f t="shared" si="9"/>
        <v>0</v>
      </c>
      <c r="K40" s="13">
        <f t="shared" si="9"/>
        <v>0</v>
      </c>
      <c r="L40" s="13">
        <f t="shared" si="9"/>
        <v>10</v>
      </c>
      <c r="M40" s="13">
        <f t="shared" si="9"/>
        <v>10</v>
      </c>
      <c r="N40" s="13">
        <f t="shared" si="9"/>
        <v>0</v>
      </c>
      <c r="O40" s="13">
        <f t="shared" si="9"/>
        <v>0</v>
      </c>
      <c r="P40" s="23">
        <f t="shared" ref="P40:W40" si="10">SUM(P39)</f>
        <v>11</v>
      </c>
      <c r="Q40" s="16">
        <f t="shared" si="10"/>
        <v>11</v>
      </c>
      <c r="R40" s="16">
        <f t="shared" si="10"/>
        <v>0</v>
      </c>
      <c r="S40" s="16">
        <f t="shared" si="10"/>
        <v>0</v>
      </c>
      <c r="T40" s="16">
        <f t="shared" si="10"/>
        <v>11</v>
      </c>
      <c r="U40" s="16">
        <f t="shared" si="10"/>
        <v>11</v>
      </c>
      <c r="V40" s="16">
        <f t="shared" si="10"/>
        <v>0</v>
      </c>
      <c r="W40" s="16">
        <f t="shared" si="10"/>
        <v>0</v>
      </c>
    </row>
    <row r="41" spans="1:23" ht="24.6" customHeight="1" x14ac:dyDescent="0.25">
      <c r="A41" s="71" t="s">
        <v>18</v>
      </c>
      <c r="B41" s="73" t="s">
        <v>18</v>
      </c>
      <c r="C41" s="75" t="s">
        <v>48</v>
      </c>
      <c r="D41" s="77" t="s">
        <v>119</v>
      </c>
      <c r="E41" s="79" t="s">
        <v>33</v>
      </c>
      <c r="F41" s="79">
        <v>2</v>
      </c>
      <c r="G41" s="6" t="s">
        <v>31</v>
      </c>
      <c r="H41" s="7">
        <v>7.6</v>
      </c>
      <c r="I41" s="7">
        <v>7.6</v>
      </c>
      <c r="J41" s="7">
        <v>0</v>
      </c>
      <c r="K41" s="7">
        <v>0</v>
      </c>
      <c r="L41" s="7">
        <v>7.5</v>
      </c>
      <c r="M41" s="7">
        <v>7.5</v>
      </c>
      <c r="N41" s="7">
        <v>0</v>
      </c>
      <c r="O41" s="7">
        <v>0</v>
      </c>
      <c r="P41" s="14">
        <v>12.6</v>
      </c>
      <c r="Q41" s="9">
        <v>12.6</v>
      </c>
      <c r="R41" s="9">
        <v>0</v>
      </c>
      <c r="S41" s="9">
        <v>0</v>
      </c>
      <c r="T41" s="14">
        <v>12.6</v>
      </c>
      <c r="U41" s="9">
        <v>12.6</v>
      </c>
      <c r="V41" s="9">
        <v>0</v>
      </c>
      <c r="W41" s="9">
        <v>0</v>
      </c>
    </row>
    <row r="42" spans="1:23" ht="30" customHeight="1" x14ac:dyDescent="0.25">
      <c r="A42" s="72"/>
      <c r="B42" s="74"/>
      <c r="C42" s="76"/>
      <c r="D42" s="78"/>
      <c r="E42" s="86"/>
      <c r="F42" s="86"/>
      <c r="G42" s="12" t="s">
        <v>23</v>
      </c>
      <c r="H42" s="13">
        <f t="shared" ref="H42:M42" si="11">SUM(H41:H41)</f>
        <v>7.6</v>
      </c>
      <c r="I42" s="13">
        <f t="shared" si="11"/>
        <v>7.6</v>
      </c>
      <c r="J42" s="13">
        <f t="shared" si="11"/>
        <v>0</v>
      </c>
      <c r="K42" s="13">
        <f t="shared" si="11"/>
        <v>0</v>
      </c>
      <c r="L42" s="13">
        <f t="shared" si="11"/>
        <v>7.5</v>
      </c>
      <c r="M42" s="13">
        <f t="shared" si="11"/>
        <v>7.5</v>
      </c>
      <c r="N42" s="13">
        <f>SUM(N41)</f>
        <v>0</v>
      </c>
      <c r="O42" s="13">
        <f>SUM(O41)</f>
        <v>0</v>
      </c>
      <c r="P42" s="15">
        <f>SUM(P41)</f>
        <v>12.6</v>
      </c>
      <c r="Q42" s="13">
        <f t="shared" ref="Q42:W42" si="12">SUM(Q41:Q41)</f>
        <v>12.6</v>
      </c>
      <c r="R42" s="13">
        <f t="shared" si="12"/>
        <v>0</v>
      </c>
      <c r="S42" s="13">
        <f t="shared" si="12"/>
        <v>0</v>
      </c>
      <c r="T42" s="13">
        <f t="shared" si="12"/>
        <v>12.6</v>
      </c>
      <c r="U42" s="13">
        <f t="shared" si="12"/>
        <v>12.6</v>
      </c>
      <c r="V42" s="13">
        <f t="shared" si="12"/>
        <v>0</v>
      </c>
      <c r="W42" s="13">
        <f t="shared" si="12"/>
        <v>0</v>
      </c>
    </row>
    <row r="43" spans="1:23" ht="27" customHeight="1" x14ac:dyDescent="0.25">
      <c r="A43" s="81" t="s">
        <v>18</v>
      </c>
      <c r="B43" s="82" t="s">
        <v>18</v>
      </c>
      <c r="C43" s="83" t="s">
        <v>49</v>
      </c>
      <c r="D43" s="84" t="s">
        <v>132</v>
      </c>
      <c r="E43" s="85" t="s">
        <v>33</v>
      </c>
      <c r="F43" s="85" t="s">
        <v>128</v>
      </c>
      <c r="G43" s="6" t="s">
        <v>31</v>
      </c>
      <c r="H43" s="7">
        <v>40.9</v>
      </c>
      <c r="I43" s="7">
        <v>40.9</v>
      </c>
      <c r="J43" s="7">
        <v>13.7</v>
      </c>
      <c r="K43" s="7">
        <v>0</v>
      </c>
      <c r="L43" s="7">
        <v>61.5</v>
      </c>
      <c r="M43" s="7">
        <v>61.5</v>
      </c>
      <c r="N43" s="7">
        <v>17.899999999999999</v>
      </c>
      <c r="O43" s="7">
        <v>0</v>
      </c>
      <c r="P43" s="20">
        <v>81.599999999999994</v>
      </c>
      <c r="Q43" s="9">
        <v>81.599999999999994</v>
      </c>
      <c r="R43" s="9">
        <v>41.1</v>
      </c>
      <c r="S43" s="9">
        <v>0</v>
      </c>
      <c r="T43" s="20">
        <v>81.599999999999994</v>
      </c>
      <c r="U43" s="9">
        <v>81.599999999999994</v>
      </c>
      <c r="V43" s="9">
        <v>41.1</v>
      </c>
      <c r="W43" s="9">
        <v>0</v>
      </c>
    </row>
    <row r="44" spans="1:23" ht="48.6" customHeight="1" x14ac:dyDescent="0.25">
      <c r="A44" s="72"/>
      <c r="B44" s="74"/>
      <c r="C44" s="76"/>
      <c r="D44" s="78"/>
      <c r="E44" s="86"/>
      <c r="F44" s="80"/>
      <c r="G44" s="12" t="s">
        <v>23</v>
      </c>
      <c r="H44" s="13">
        <f t="shared" ref="H44:M44" si="13">SUM(H43:H43)</f>
        <v>40.9</v>
      </c>
      <c r="I44" s="13">
        <f t="shared" si="13"/>
        <v>40.9</v>
      </c>
      <c r="J44" s="13">
        <f t="shared" si="13"/>
        <v>13.7</v>
      </c>
      <c r="K44" s="13">
        <f t="shared" si="13"/>
        <v>0</v>
      </c>
      <c r="L44" s="13">
        <f t="shared" si="13"/>
        <v>61.5</v>
      </c>
      <c r="M44" s="13">
        <f t="shared" si="13"/>
        <v>61.5</v>
      </c>
      <c r="N44" s="13">
        <f>SUM(N43)</f>
        <v>17.899999999999999</v>
      </c>
      <c r="O44" s="13">
        <f>SUM(O43)</f>
        <v>0</v>
      </c>
      <c r="P44" s="23">
        <f>SUM(P43)</f>
        <v>81.599999999999994</v>
      </c>
      <c r="Q44" s="16">
        <f t="shared" ref="Q44:W44" si="14">SUM(Q43:Q43)</f>
        <v>81.599999999999994</v>
      </c>
      <c r="R44" s="16">
        <f t="shared" si="14"/>
        <v>41.1</v>
      </c>
      <c r="S44" s="16">
        <f t="shared" si="14"/>
        <v>0</v>
      </c>
      <c r="T44" s="16">
        <f t="shared" si="14"/>
        <v>81.599999999999994</v>
      </c>
      <c r="U44" s="16">
        <f t="shared" si="14"/>
        <v>81.599999999999994</v>
      </c>
      <c r="V44" s="16">
        <f t="shared" si="14"/>
        <v>41.1</v>
      </c>
      <c r="W44" s="16">
        <f t="shared" si="14"/>
        <v>0</v>
      </c>
    </row>
    <row r="45" spans="1:23" ht="29.45" customHeight="1" x14ac:dyDescent="0.25">
      <c r="A45" s="71" t="s">
        <v>18</v>
      </c>
      <c r="B45" s="73" t="s">
        <v>18</v>
      </c>
      <c r="C45" s="75" t="s">
        <v>50</v>
      </c>
      <c r="D45" s="77" t="s">
        <v>51</v>
      </c>
      <c r="E45" s="79" t="s">
        <v>52</v>
      </c>
      <c r="F45" s="79" t="s">
        <v>129</v>
      </c>
      <c r="G45" s="6" t="s">
        <v>31</v>
      </c>
      <c r="H45" s="7">
        <v>25</v>
      </c>
      <c r="I45" s="7">
        <v>25</v>
      </c>
      <c r="J45" s="7">
        <v>0</v>
      </c>
      <c r="K45" s="7">
        <v>0</v>
      </c>
      <c r="L45" s="7">
        <v>23</v>
      </c>
      <c r="M45" s="7">
        <v>23</v>
      </c>
      <c r="N45" s="7">
        <v>0</v>
      </c>
      <c r="O45" s="7">
        <v>0</v>
      </c>
      <c r="P45" s="20">
        <v>25.8</v>
      </c>
      <c r="Q45" s="9">
        <v>25.8</v>
      </c>
      <c r="R45" s="9">
        <v>0</v>
      </c>
      <c r="S45" s="9">
        <v>0</v>
      </c>
      <c r="T45" s="20">
        <v>25.8</v>
      </c>
      <c r="U45" s="9">
        <v>25.8</v>
      </c>
      <c r="V45" s="9">
        <v>0</v>
      </c>
      <c r="W45" s="9">
        <v>0</v>
      </c>
    </row>
    <row r="46" spans="1:23" ht="29.45" customHeight="1" x14ac:dyDescent="0.25">
      <c r="A46" s="72"/>
      <c r="B46" s="74"/>
      <c r="C46" s="76"/>
      <c r="D46" s="78"/>
      <c r="E46" s="86"/>
      <c r="F46" s="86"/>
      <c r="G46" s="12" t="s">
        <v>23</v>
      </c>
      <c r="H46" s="13">
        <f t="shared" ref="H46:O46" si="15">SUM(H45)</f>
        <v>25</v>
      </c>
      <c r="I46" s="13">
        <f t="shared" si="15"/>
        <v>25</v>
      </c>
      <c r="J46" s="13">
        <f t="shared" si="15"/>
        <v>0</v>
      </c>
      <c r="K46" s="13">
        <f t="shared" si="15"/>
        <v>0</v>
      </c>
      <c r="L46" s="13">
        <f t="shared" si="15"/>
        <v>23</v>
      </c>
      <c r="M46" s="13">
        <f t="shared" si="15"/>
        <v>23</v>
      </c>
      <c r="N46" s="13">
        <f t="shared" si="15"/>
        <v>0</v>
      </c>
      <c r="O46" s="13">
        <f t="shared" si="15"/>
        <v>0</v>
      </c>
      <c r="P46" s="21">
        <f t="shared" ref="P46:W46" si="16">SUM(P45)</f>
        <v>25.8</v>
      </c>
      <c r="Q46" s="16">
        <f t="shared" si="16"/>
        <v>25.8</v>
      </c>
      <c r="R46" s="16">
        <f t="shared" si="16"/>
        <v>0</v>
      </c>
      <c r="S46" s="16">
        <f t="shared" si="16"/>
        <v>0</v>
      </c>
      <c r="T46" s="16">
        <f t="shared" si="16"/>
        <v>25.8</v>
      </c>
      <c r="U46" s="16">
        <f t="shared" si="16"/>
        <v>25.8</v>
      </c>
      <c r="V46" s="16">
        <f t="shared" si="16"/>
        <v>0</v>
      </c>
      <c r="W46" s="16">
        <f t="shared" si="16"/>
        <v>0</v>
      </c>
    </row>
    <row r="47" spans="1:23" ht="29.45" customHeight="1" x14ac:dyDescent="0.25">
      <c r="A47" s="71" t="s">
        <v>18</v>
      </c>
      <c r="B47" s="73" t="s">
        <v>18</v>
      </c>
      <c r="C47" s="75" t="s">
        <v>73</v>
      </c>
      <c r="D47" s="77" t="s">
        <v>117</v>
      </c>
      <c r="E47" s="145" t="s">
        <v>36</v>
      </c>
      <c r="F47" s="145">
        <v>22</v>
      </c>
      <c r="G47" s="28" t="s">
        <v>31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4">
        <v>25</v>
      </c>
      <c r="Q47" s="45">
        <v>25</v>
      </c>
      <c r="R47" s="45">
        <v>11</v>
      </c>
      <c r="S47" s="45">
        <v>0</v>
      </c>
      <c r="T47" s="44">
        <v>25</v>
      </c>
      <c r="U47" s="45">
        <v>25</v>
      </c>
      <c r="V47" s="45">
        <v>11</v>
      </c>
      <c r="W47" s="45">
        <v>0</v>
      </c>
    </row>
    <row r="48" spans="1:23" ht="29.45" customHeight="1" x14ac:dyDescent="0.25">
      <c r="A48" s="72"/>
      <c r="B48" s="74"/>
      <c r="C48" s="76"/>
      <c r="D48" s="78"/>
      <c r="E48" s="146"/>
      <c r="F48" s="146"/>
      <c r="G48" s="27" t="s">
        <v>23</v>
      </c>
      <c r="H48" s="13">
        <f t="shared" ref="H48:W48" si="17">SUM(H47)</f>
        <v>0</v>
      </c>
      <c r="I48" s="13">
        <f t="shared" si="17"/>
        <v>0</v>
      </c>
      <c r="J48" s="13">
        <f t="shared" si="17"/>
        <v>0</v>
      </c>
      <c r="K48" s="13">
        <f t="shared" si="17"/>
        <v>0</v>
      </c>
      <c r="L48" s="13">
        <f t="shared" si="17"/>
        <v>0</v>
      </c>
      <c r="M48" s="13">
        <f t="shared" si="17"/>
        <v>0</v>
      </c>
      <c r="N48" s="13">
        <f t="shared" si="17"/>
        <v>0</v>
      </c>
      <c r="O48" s="13">
        <f t="shared" si="17"/>
        <v>0</v>
      </c>
      <c r="P48" s="21">
        <f t="shared" si="17"/>
        <v>25</v>
      </c>
      <c r="Q48" s="16">
        <f t="shared" si="17"/>
        <v>25</v>
      </c>
      <c r="R48" s="16">
        <f t="shared" si="17"/>
        <v>11</v>
      </c>
      <c r="S48" s="16">
        <f t="shared" si="17"/>
        <v>0</v>
      </c>
      <c r="T48" s="16">
        <f t="shared" si="17"/>
        <v>25</v>
      </c>
      <c r="U48" s="16">
        <f t="shared" si="17"/>
        <v>25</v>
      </c>
      <c r="V48" s="16">
        <f t="shared" si="17"/>
        <v>11</v>
      </c>
      <c r="W48" s="16">
        <f t="shared" si="17"/>
        <v>0</v>
      </c>
    </row>
    <row r="49" spans="1:24" ht="24.6" customHeight="1" x14ac:dyDescent="0.25">
      <c r="A49" s="4" t="s">
        <v>18</v>
      </c>
      <c r="B49" s="24" t="s">
        <v>18</v>
      </c>
      <c r="C49" s="87" t="s">
        <v>53</v>
      </c>
      <c r="D49" s="88"/>
      <c r="E49" s="88"/>
      <c r="F49" s="88"/>
      <c r="G49" s="89"/>
      <c r="H49" s="25">
        <f>SUM(H46,H44,H42,H40,H38,H35,H31,H27,H25,H22,H19,H17)</f>
        <v>1542.7000000000003</v>
      </c>
      <c r="I49" s="25">
        <f>SUM(I46,I44,I42,I40,I38,I35,I31,I27,I25,I22,I19,I17)</f>
        <v>1503.1000000000004</v>
      </c>
      <c r="J49" s="25">
        <f t="shared" ref="J49:W49" si="18">SUM(J17,J19,J22,J25,J27,J31,J35,J38,J40,J42,J44,J46)</f>
        <v>778.90000000000009</v>
      </c>
      <c r="K49" s="25">
        <f t="shared" si="18"/>
        <v>39.6</v>
      </c>
      <c r="L49" s="25">
        <f t="shared" si="18"/>
        <v>1829.1999999999998</v>
      </c>
      <c r="M49" s="25">
        <f t="shared" si="18"/>
        <v>1805.1999999999998</v>
      </c>
      <c r="N49" s="25">
        <f t="shared" si="18"/>
        <v>1173.4000000000001</v>
      </c>
      <c r="O49" s="25">
        <f t="shared" si="18"/>
        <v>24</v>
      </c>
      <c r="P49" s="25">
        <f t="shared" si="18"/>
        <v>1859.1</v>
      </c>
      <c r="Q49" s="25">
        <f t="shared" si="18"/>
        <v>1859.1</v>
      </c>
      <c r="R49" s="25">
        <f t="shared" si="18"/>
        <v>1308.9000000000001</v>
      </c>
      <c r="S49" s="25">
        <f t="shared" si="18"/>
        <v>0</v>
      </c>
      <c r="T49" s="25">
        <f t="shared" si="18"/>
        <v>1859.1</v>
      </c>
      <c r="U49" s="25">
        <f t="shared" si="18"/>
        <v>1859.1</v>
      </c>
      <c r="V49" s="25">
        <f t="shared" si="18"/>
        <v>1308.9000000000001</v>
      </c>
      <c r="W49" s="25">
        <f t="shared" si="18"/>
        <v>0</v>
      </c>
    </row>
    <row r="50" spans="1:24" ht="23.45" customHeight="1" x14ac:dyDescent="0.25">
      <c r="A50" s="4" t="s">
        <v>18</v>
      </c>
      <c r="B50" s="5" t="s">
        <v>24</v>
      </c>
      <c r="C50" s="68" t="s">
        <v>54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70"/>
    </row>
    <row r="51" spans="1:24" ht="27" customHeight="1" x14ac:dyDescent="0.25">
      <c r="A51" s="90" t="s">
        <v>18</v>
      </c>
      <c r="B51" s="91" t="s">
        <v>24</v>
      </c>
      <c r="C51" s="75" t="s">
        <v>18</v>
      </c>
      <c r="D51" s="77" t="s">
        <v>55</v>
      </c>
      <c r="E51" s="92" t="s">
        <v>56</v>
      </c>
      <c r="F51" s="92" t="s">
        <v>57</v>
      </c>
      <c r="G51" s="6" t="s">
        <v>22</v>
      </c>
      <c r="H51" s="7">
        <v>3.3</v>
      </c>
      <c r="I51" s="7">
        <v>3.3</v>
      </c>
      <c r="J51" s="7">
        <v>2.5</v>
      </c>
      <c r="K51" s="7">
        <v>0</v>
      </c>
      <c r="L51" s="7">
        <v>3</v>
      </c>
      <c r="M51" s="7">
        <v>3</v>
      </c>
      <c r="N51" s="7">
        <v>3</v>
      </c>
      <c r="O51" s="7">
        <v>0</v>
      </c>
      <c r="P51" s="7">
        <v>3.5</v>
      </c>
      <c r="Q51" s="7">
        <v>3.5</v>
      </c>
      <c r="R51" s="7">
        <v>3.4</v>
      </c>
      <c r="S51" s="7">
        <v>0</v>
      </c>
      <c r="T51" s="7">
        <v>3.5</v>
      </c>
      <c r="U51" s="7">
        <v>3.5</v>
      </c>
      <c r="V51" s="7">
        <v>3.4</v>
      </c>
      <c r="W51" s="7">
        <v>0</v>
      </c>
      <c r="X51" s="10"/>
    </row>
    <row r="52" spans="1:24" ht="29.45" customHeight="1" x14ac:dyDescent="0.25">
      <c r="A52" s="80"/>
      <c r="B52" s="80"/>
      <c r="C52" s="76"/>
      <c r="D52" s="78"/>
      <c r="E52" s="93"/>
      <c r="F52" s="94"/>
      <c r="G52" s="12" t="s">
        <v>23</v>
      </c>
      <c r="H52" s="13">
        <f>SUM(H51)</f>
        <v>3.3</v>
      </c>
      <c r="I52" s="13">
        <f t="shared" ref="I52:W52" si="19">SUM(I51)</f>
        <v>3.3</v>
      </c>
      <c r="J52" s="13">
        <f t="shared" si="19"/>
        <v>2.5</v>
      </c>
      <c r="K52" s="13">
        <f t="shared" si="19"/>
        <v>0</v>
      </c>
      <c r="L52" s="13">
        <f t="shared" si="19"/>
        <v>3</v>
      </c>
      <c r="M52" s="13">
        <f t="shared" si="19"/>
        <v>3</v>
      </c>
      <c r="N52" s="13">
        <f t="shared" si="19"/>
        <v>3</v>
      </c>
      <c r="O52" s="13">
        <f t="shared" si="19"/>
        <v>0</v>
      </c>
      <c r="P52" s="13">
        <f t="shared" si="19"/>
        <v>3.5</v>
      </c>
      <c r="Q52" s="13">
        <f t="shared" si="19"/>
        <v>3.5</v>
      </c>
      <c r="R52" s="13">
        <f t="shared" si="19"/>
        <v>3.4</v>
      </c>
      <c r="S52" s="13">
        <f t="shared" si="19"/>
        <v>0</v>
      </c>
      <c r="T52" s="13">
        <f t="shared" si="19"/>
        <v>3.5</v>
      </c>
      <c r="U52" s="13">
        <f t="shared" si="19"/>
        <v>3.5</v>
      </c>
      <c r="V52" s="13">
        <f t="shared" si="19"/>
        <v>3.4</v>
      </c>
      <c r="W52" s="13">
        <f t="shared" si="19"/>
        <v>0</v>
      </c>
    </row>
    <row r="53" spans="1:24" ht="24.75" customHeight="1" x14ac:dyDescent="0.25">
      <c r="A53" s="95" t="s">
        <v>18</v>
      </c>
      <c r="B53" s="97" t="s">
        <v>24</v>
      </c>
      <c r="C53" s="75" t="s">
        <v>24</v>
      </c>
      <c r="D53" s="77" t="s">
        <v>58</v>
      </c>
      <c r="E53" s="99" t="s">
        <v>59</v>
      </c>
      <c r="F53" s="92" t="s">
        <v>129</v>
      </c>
      <c r="G53" s="26" t="s">
        <v>31</v>
      </c>
      <c r="H53" s="7">
        <v>8</v>
      </c>
      <c r="I53" s="7">
        <v>8</v>
      </c>
      <c r="J53" s="7">
        <v>0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10</v>
      </c>
      <c r="Q53" s="7">
        <v>10</v>
      </c>
      <c r="R53" s="7">
        <v>0</v>
      </c>
      <c r="S53" s="7">
        <v>0</v>
      </c>
      <c r="T53" s="7">
        <v>10</v>
      </c>
      <c r="U53" s="7">
        <v>10</v>
      </c>
      <c r="V53" s="7">
        <v>0</v>
      </c>
      <c r="W53" s="7">
        <v>0</v>
      </c>
    </row>
    <row r="54" spans="1:24" ht="24.75" customHeight="1" x14ac:dyDescent="0.25">
      <c r="A54" s="96"/>
      <c r="B54" s="98"/>
      <c r="C54" s="76"/>
      <c r="D54" s="78"/>
      <c r="E54" s="93"/>
      <c r="F54" s="94"/>
      <c r="G54" s="27" t="s">
        <v>23</v>
      </c>
      <c r="H54" s="13">
        <f t="shared" ref="H54:W54" si="20">SUM(H53:H53)</f>
        <v>8</v>
      </c>
      <c r="I54" s="13">
        <f t="shared" si="20"/>
        <v>8</v>
      </c>
      <c r="J54" s="13">
        <f t="shared" si="20"/>
        <v>0</v>
      </c>
      <c r="K54" s="13">
        <f t="shared" si="20"/>
        <v>0</v>
      </c>
      <c r="L54" s="13">
        <f t="shared" si="20"/>
        <v>5</v>
      </c>
      <c r="M54" s="13">
        <f t="shared" si="20"/>
        <v>5</v>
      </c>
      <c r="N54" s="13">
        <f t="shared" si="20"/>
        <v>0</v>
      </c>
      <c r="O54" s="13">
        <f t="shared" si="20"/>
        <v>0</v>
      </c>
      <c r="P54" s="13">
        <f t="shared" si="20"/>
        <v>10</v>
      </c>
      <c r="Q54" s="13">
        <f t="shared" si="20"/>
        <v>10</v>
      </c>
      <c r="R54" s="13">
        <f t="shared" si="20"/>
        <v>0</v>
      </c>
      <c r="S54" s="13">
        <f t="shared" si="20"/>
        <v>0</v>
      </c>
      <c r="T54" s="13">
        <f t="shared" si="20"/>
        <v>10</v>
      </c>
      <c r="U54" s="13">
        <f t="shared" si="20"/>
        <v>10</v>
      </c>
      <c r="V54" s="13">
        <f t="shared" si="20"/>
        <v>0</v>
      </c>
      <c r="W54" s="13">
        <f t="shared" si="20"/>
        <v>0</v>
      </c>
    </row>
    <row r="55" spans="1:24" ht="24.75" customHeight="1" x14ac:dyDescent="0.25">
      <c r="A55" s="95" t="s">
        <v>18</v>
      </c>
      <c r="B55" s="97" t="s">
        <v>24</v>
      </c>
      <c r="C55" s="75" t="s">
        <v>28</v>
      </c>
      <c r="D55" s="77" t="s">
        <v>111</v>
      </c>
      <c r="E55" s="99" t="s">
        <v>112</v>
      </c>
      <c r="F55" s="92" t="s">
        <v>129</v>
      </c>
      <c r="G55" s="26" t="s">
        <v>22</v>
      </c>
      <c r="H55" s="7">
        <v>1</v>
      </c>
      <c r="I55" s="7">
        <v>1</v>
      </c>
      <c r="J55" s="7">
        <v>0</v>
      </c>
      <c r="K55" s="7">
        <v>0</v>
      </c>
      <c r="L55" s="7">
        <v>2</v>
      </c>
      <c r="M55" s="7">
        <v>2</v>
      </c>
      <c r="N55" s="7">
        <v>0</v>
      </c>
      <c r="O55" s="7">
        <v>0</v>
      </c>
      <c r="P55" s="7">
        <v>2</v>
      </c>
      <c r="Q55" s="7">
        <v>2</v>
      </c>
      <c r="R55" s="7">
        <v>0</v>
      </c>
      <c r="S55" s="7">
        <v>0</v>
      </c>
      <c r="T55" s="7">
        <v>2</v>
      </c>
      <c r="U55" s="7">
        <v>2</v>
      </c>
      <c r="V55" s="7">
        <v>0</v>
      </c>
      <c r="W55" s="7">
        <v>0</v>
      </c>
    </row>
    <row r="56" spans="1:24" ht="57" customHeight="1" x14ac:dyDescent="0.25">
      <c r="A56" s="96"/>
      <c r="B56" s="98"/>
      <c r="C56" s="76"/>
      <c r="D56" s="78"/>
      <c r="E56" s="93"/>
      <c r="F56" s="94"/>
      <c r="G56" s="27" t="s">
        <v>23</v>
      </c>
      <c r="H56" s="13">
        <f t="shared" ref="H56:O56" si="21">SUM(H55)</f>
        <v>1</v>
      </c>
      <c r="I56" s="13">
        <f t="shared" si="21"/>
        <v>1</v>
      </c>
      <c r="J56" s="13">
        <f>SUM(J55)</f>
        <v>0</v>
      </c>
      <c r="K56" s="13">
        <f>SUM(K55)</f>
        <v>0</v>
      </c>
      <c r="L56" s="13">
        <f t="shared" si="21"/>
        <v>2</v>
      </c>
      <c r="M56" s="13">
        <f t="shared" si="21"/>
        <v>2</v>
      </c>
      <c r="N56" s="13">
        <f t="shared" si="21"/>
        <v>0</v>
      </c>
      <c r="O56" s="13">
        <f t="shared" si="21"/>
        <v>0</v>
      </c>
      <c r="P56" s="13">
        <f t="shared" ref="P56:W56" si="22">SUM(P55)</f>
        <v>2</v>
      </c>
      <c r="Q56" s="13">
        <f t="shared" si="22"/>
        <v>2</v>
      </c>
      <c r="R56" s="13">
        <f t="shared" si="22"/>
        <v>0</v>
      </c>
      <c r="S56" s="13">
        <f t="shared" si="22"/>
        <v>0</v>
      </c>
      <c r="T56" s="13">
        <f t="shared" si="22"/>
        <v>2</v>
      </c>
      <c r="U56" s="13">
        <f t="shared" si="22"/>
        <v>2</v>
      </c>
      <c r="V56" s="13">
        <f t="shared" si="22"/>
        <v>0</v>
      </c>
      <c r="W56" s="13">
        <f t="shared" si="22"/>
        <v>0</v>
      </c>
    </row>
    <row r="57" spans="1:24" ht="24.75" customHeight="1" x14ac:dyDescent="0.25">
      <c r="A57" s="95" t="s">
        <v>18</v>
      </c>
      <c r="B57" s="97" t="s">
        <v>24</v>
      </c>
      <c r="C57" s="75" t="s">
        <v>32</v>
      </c>
      <c r="D57" s="77" t="s">
        <v>60</v>
      </c>
      <c r="E57" s="99" t="s">
        <v>61</v>
      </c>
      <c r="F57" s="92" t="s">
        <v>49</v>
      </c>
      <c r="G57" s="26" t="s">
        <v>31</v>
      </c>
      <c r="H57" s="7">
        <v>0.2</v>
      </c>
      <c r="I57" s="7">
        <v>0.2</v>
      </c>
      <c r="J57" s="7">
        <v>0</v>
      </c>
      <c r="K57" s="7">
        <v>0</v>
      </c>
      <c r="L57" s="7">
        <v>0.2</v>
      </c>
      <c r="M57" s="7">
        <v>0.2</v>
      </c>
      <c r="N57" s="7">
        <v>0</v>
      </c>
      <c r="O57" s="7">
        <v>0</v>
      </c>
      <c r="P57" s="7">
        <v>0.3</v>
      </c>
      <c r="Q57" s="7">
        <v>0.3</v>
      </c>
      <c r="R57" s="7">
        <v>0</v>
      </c>
      <c r="S57" s="7">
        <v>0</v>
      </c>
      <c r="T57" s="7">
        <v>0.3</v>
      </c>
      <c r="U57" s="7">
        <v>0.3</v>
      </c>
      <c r="V57" s="7">
        <v>0</v>
      </c>
      <c r="W57" s="7">
        <v>0</v>
      </c>
    </row>
    <row r="58" spans="1:24" ht="24.75" customHeight="1" x14ac:dyDescent="0.25">
      <c r="A58" s="96"/>
      <c r="B58" s="98"/>
      <c r="C58" s="76"/>
      <c r="D58" s="78"/>
      <c r="E58" s="93"/>
      <c r="F58" s="94"/>
      <c r="G58" s="27" t="s">
        <v>23</v>
      </c>
      <c r="H58" s="13">
        <f t="shared" ref="H58:W58" si="23">SUM(H57)</f>
        <v>0.2</v>
      </c>
      <c r="I58" s="13">
        <f t="shared" si="23"/>
        <v>0.2</v>
      </c>
      <c r="J58" s="13">
        <f t="shared" si="23"/>
        <v>0</v>
      </c>
      <c r="K58" s="13">
        <f t="shared" si="23"/>
        <v>0</v>
      </c>
      <c r="L58" s="13">
        <f t="shared" si="23"/>
        <v>0.2</v>
      </c>
      <c r="M58" s="13">
        <f t="shared" si="23"/>
        <v>0.2</v>
      </c>
      <c r="N58" s="13">
        <f t="shared" si="23"/>
        <v>0</v>
      </c>
      <c r="O58" s="13">
        <f t="shared" si="23"/>
        <v>0</v>
      </c>
      <c r="P58" s="13">
        <f t="shared" si="23"/>
        <v>0.3</v>
      </c>
      <c r="Q58" s="13">
        <f t="shared" si="23"/>
        <v>0.3</v>
      </c>
      <c r="R58" s="13">
        <f t="shared" si="23"/>
        <v>0</v>
      </c>
      <c r="S58" s="13">
        <f t="shared" si="23"/>
        <v>0</v>
      </c>
      <c r="T58" s="13">
        <f t="shared" si="23"/>
        <v>0.3</v>
      </c>
      <c r="U58" s="13">
        <f t="shared" si="23"/>
        <v>0.3</v>
      </c>
      <c r="V58" s="13">
        <f t="shared" si="23"/>
        <v>0</v>
      </c>
      <c r="W58" s="13">
        <f t="shared" si="23"/>
        <v>0</v>
      </c>
    </row>
    <row r="59" spans="1:24" ht="24.75" customHeight="1" x14ac:dyDescent="0.25">
      <c r="A59" s="95" t="s">
        <v>18</v>
      </c>
      <c r="B59" s="97" t="s">
        <v>24</v>
      </c>
      <c r="C59" s="75" t="s">
        <v>34</v>
      </c>
      <c r="D59" s="77" t="s">
        <v>62</v>
      </c>
      <c r="E59" s="99" t="s">
        <v>63</v>
      </c>
      <c r="F59" s="92" t="s">
        <v>57</v>
      </c>
      <c r="G59" s="26" t="s">
        <v>31</v>
      </c>
      <c r="H59" s="7">
        <v>135.5</v>
      </c>
      <c r="I59" s="7">
        <v>135.5</v>
      </c>
      <c r="J59" s="7">
        <v>84.4</v>
      </c>
      <c r="K59" s="7">
        <v>0</v>
      </c>
      <c r="L59" s="7">
        <v>188.6</v>
      </c>
      <c r="M59" s="7">
        <v>188.6</v>
      </c>
      <c r="N59" s="7">
        <v>163.4</v>
      </c>
      <c r="O59" s="7">
        <v>0</v>
      </c>
      <c r="P59" s="7">
        <v>265.39999999999998</v>
      </c>
      <c r="Q59" s="7">
        <v>265.39999999999998</v>
      </c>
      <c r="R59" s="7">
        <v>222.9</v>
      </c>
      <c r="S59" s="7">
        <v>0</v>
      </c>
      <c r="T59" s="7">
        <v>265.39999999999998</v>
      </c>
      <c r="U59" s="7">
        <v>265.39999999999998</v>
      </c>
      <c r="V59" s="7">
        <v>222.9</v>
      </c>
      <c r="W59" s="7">
        <v>0</v>
      </c>
    </row>
    <row r="60" spans="1:24" ht="24.75" customHeight="1" x14ac:dyDescent="0.25">
      <c r="A60" s="96"/>
      <c r="B60" s="98"/>
      <c r="C60" s="76"/>
      <c r="D60" s="78"/>
      <c r="E60" s="93"/>
      <c r="F60" s="94"/>
      <c r="G60" s="27" t="s">
        <v>23</v>
      </c>
      <c r="H60" s="13">
        <f t="shared" ref="H60:W60" si="24">SUM(H59)</f>
        <v>135.5</v>
      </c>
      <c r="I60" s="13">
        <f t="shared" si="24"/>
        <v>135.5</v>
      </c>
      <c r="J60" s="13">
        <f t="shared" si="24"/>
        <v>84.4</v>
      </c>
      <c r="K60" s="13">
        <f t="shared" si="24"/>
        <v>0</v>
      </c>
      <c r="L60" s="13">
        <f t="shared" si="24"/>
        <v>188.6</v>
      </c>
      <c r="M60" s="13">
        <f t="shared" si="24"/>
        <v>188.6</v>
      </c>
      <c r="N60" s="13">
        <f t="shared" si="24"/>
        <v>163.4</v>
      </c>
      <c r="O60" s="13">
        <f t="shared" si="24"/>
        <v>0</v>
      </c>
      <c r="P60" s="13">
        <f t="shared" si="24"/>
        <v>265.39999999999998</v>
      </c>
      <c r="Q60" s="13">
        <f t="shared" si="24"/>
        <v>265.39999999999998</v>
      </c>
      <c r="R60" s="13">
        <f t="shared" si="24"/>
        <v>222.9</v>
      </c>
      <c r="S60" s="13">
        <f t="shared" si="24"/>
        <v>0</v>
      </c>
      <c r="T60" s="13">
        <f t="shared" si="24"/>
        <v>265.39999999999998</v>
      </c>
      <c r="U60" s="13">
        <f t="shared" si="24"/>
        <v>265.39999999999998</v>
      </c>
      <c r="V60" s="13">
        <f t="shared" si="24"/>
        <v>222.9</v>
      </c>
      <c r="W60" s="13">
        <f t="shared" si="24"/>
        <v>0</v>
      </c>
    </row>
    <row r="61" spans="1:24" ht="24.75" customHeight="1" x14ac:dyDescent="0.25">
      <c r="A61" s="95" t="s">
        <v>18</v>
      </c>
      <c r="B61" s="97" t="s">
        <v>24</v>
      </c>
      <c r="C61" s="75" t="s">
        <v>37</v>
      </c>
      <c r="D61" s="77" t="s">
        <v>110</v>
      </c>
      <c r="E61" s="99" t="s">
        <v>59</v>
      </c>
      <c r="F61" s="92" t="s">
        <v>49</v>
      </c>
      <c r="G61" s="26" t="s">
        <v>31</v>
      </c>
      <c r="H61" s="7">
        <v>50</v>
      </c>
      <c r="I61" s="7">
        <v>50</v>
      </c>
      <c r="J61" s="7">
        <v>0</v>
      </c>
      <c r="K61" s="7">
        <v>0</v>
      </c>
      <c r="L61" s="7">
        <v>50</v>
      </c>
      <c r="M61" s="7">
        <v>50</v>
      </c>
      <c r="N61" s="7">
        <v>0</v>
      </c>
      <c r="O61" s="7">
        <v>0</v>
      </c>
      <c r="P61" s="7">
        <v>63.6</v>
      </c>
      <c r="Q61" s="7">
        <v>63.6</v>
      </c>
      <c r="R61" s="7">
        <v>0</v>
      </c>
      <c r="S61" s="7">
        <v>0</v>
      </c>
      <c r="T61" s="7">
        <v>63.6</v>
      </c>
      <c r="U61" s="7">
        <v>63.6</v>
      </c>
      <c r="V61" s="7">
        <v>0</v>
      </c>
      <c r="W61" s="7">
        <v>0</v>
      </c>
    </row>
    <row r="62" spans="1:24" ht="24.75" customHeight="1" x14ac:dyDescent="0.25">
      <c r="A62" s="96"/>
      <c r="B62" s="98"/>
      <c r="C62" s="76"/>
      <c r="D62" s="78"/>
      <c r="E62" s="93"/>
      <c r="F62" s="94"/>
      <c r="G62" s="27" t="s">
        <v>23</v>
      </c>
      <c r="H62" s="13">
        <f t="shared" ref="H62:W62" si="25">SUM(H61)</f>
        <v>50</v>
      </c>
      <c r="I62" s="13">
        <f t="shared" si="25"/>
        <v>50</v>
      </c>
      <c r="J62" s="13">
        <f t="shared" si="25"/>
        <v>0</v>
      </c>
      <c r="K62" s="13">
        <f t="shared" si="25"/>
        <v>0</v>
      </c>
      <c r="L62" s="13">
        <f t="shared" si="25"/>
        <v>50</v>
      </c>
      <c r="M62" s="13">
        <f t="shared" si="25"/>
        <v>50</v>
      </c>
      <c r="N62" s="13">
        <f t="shared" si="25"/>
        <v>0</v>
      </c>
      <c r="O62" s="13">
        <f t="shared" si="25"/>
        <v>0</v>
      </c>
      <c r="P62" s="13">
        <f t="shared" si="25"/>
        <v>63.6</v>
      </c>
      <c r="Q62" s="13">
        <f t="shared" si="25"/>
        <v>63.6</v>
      </c>
      <c r="R62" s="13">
        <f t="shared" si="25"/>
        <v>0</v>
      </c>
      <c r="S62" s="13">
        <f t="shared" si="25"/>
        <v>0</v>
      </c>
      <c r="T62" s="13">
        <f t="shared" si="25"/>
        <v>63.6</v>
      </c>
      <c r="U62" s="13">
        <f t="shared" si="25"/>
        <v>63.6</v>
      </c>
      <c r="V62" s="13">
        <f t="shared" si="25"/>
        <v>0</v>
      </c>
      <c r="W62" s="13">
        <f t="shared" si="25"/>
        <v>0</v>
      </c>
    </row>
    <row r="63" spans="1:24" ht="24.75" customHeight="1" x14ac:dyDescent="0.25">
      <c r="A63" s="95" t="s">
        <v>18</v>
      </c>
      <c r="B63" s="97" t="s">
        <v>24</v>
      </c>
      <c r="C63" s="75" t="s">
        <v>41</v>
      </c>
      <c r="D63" s="77" t="s">
        <v>64</v>
      </c>
      <c r="E63" s="99" t="s">
        <v>59</v>
      </c>
      <c r="F63" s="92" t="s">
        <v>49</v>
      </c>
      <c r="G63" s="26" t="s">
        <v>31</v>
      </c>
      <c r="H63" s="7">
        <v>191</v>
      </c>
      <c r="I63" s="7">
        <v>191</v>
      </c>
      <c r="J63" s="7">
        <v>0</v>
      </c>
      <c r="K63" s="7">
        <v>0</v>
      </c>
      <c r="L63" s="7">
        <v>205.5</v>
      </c>
      <c r="M63" s="7">
        <v>205.5</v>
      </c>
      <c r="N63" s="7">
        <v>0</v>
      </c>
      <c r="O63" s="7">
        <v>0</v>
      </c>
      <c r="P63" s="7">
        <v>242.8</v>
      </c>
      <c r="Q63" s="7">
        <v>242.8</v>
      </c>
      <c r="R63" s="7">
        <v>0</v>
      </c>
      <c r="S63" s="7">
        <v>0</v>
      </c>
      <c r="T63" s="7">
        <v>242.8</v>
      </c>
      <c r="U63" s="7">
        <v>242.8</v>
      </c>
      <c r="V63" s="7">
        <v>0</v>
      </c>
      <c r="W63" s="7">
        <v>0</v>
      </c>
    </row>
    <row r="64" spans="1:24" ht="24.75" customHeight="1" x14ac:dyDescent="0.25">
      <c r="A64" s="100"/>
      <c r="B64" s="102"/>
      <c r="C64" s="83"/>
      <c r="D64" s="84"/>
      <c r="E64" s="104"/>
      <c r="F64" s="105"/>
      <c r="G64" s="26" t="s">
        <v>22</v>
      </c>
      <c r="H64" s="7">
        <v>0.1</v>
      </c>
      <c r="I64" s="7">
        <v>0.1</v>
      </c>
      <c r="J64" s="7">
        <v>0</v>
      </c>
      <c r="K64" s="7">
        <v>0</v>
      </c>
      <c r="L64" s="7">
        <v>0.1</v>
      </c>
      <c r="M64" s="7">
        <v>0.1</v>
      </c>
      <c r="N64" s="7">
        <v>0</v>
      </c>
      <c r="O64" s="7">
        <v>0</v>
      </c>
      <c r="P64" s="7">
        <v>0.5</v>
      </c>
      <c r="Q64" s="7">
        <v>0.5</v>
      </c>
      <c r="R64" s="7">
        <v>0</v>
      </c>
      <c r="S64" s="7">
        <v>0</v>
      </c>
      <c r="T64" s="7">
        <v>0.5</v>
      </c>
      <c r="U64" s="7">
        <v>0.5</v>
      </c>
      <c r="V64" s="7">
        <v>0</v>
      </c>
      <c r="W64" s="7">
        <v>0</v>
      </c>
    </row>
    <row r="65" spans="1:23" ht="24.75" customHeight="1" x14ac:dyDescent="0.25">
      <c r="A65" s="101"/>
      <c r="B65" s="103"/>
      <c r="C65" s="76"/>
      <c r="D65" s="78"/>
      <c r="E65" s="93"/>
      <c r="F65" s="94"/>
      <c r="G65" s="27" t="s">
        <v>23</v>
      </c>
      <c r="H65" s="13">
        <f t="shared" ref="H65:O65" si="26">SUM(H63:H64)</f>
        <v>191.1</v>
      </c>
      <c r="I65" s="13">
        <f t="shared" si="26"/>
        <v>191.1</v>
      </c>
      <c r="J65" s="13">
        <f t="shared" si="26"/>
        <v>0</v>
      </c>
      <c r="K65" s="13">
        <f t="shared" si="26"/>
        <v>0</v>
      </c>
      <c r="L65" s="13">
        <f t="shared" si="26"/>
        <v>205.6</v>
      </c>
      <c r="M65" s="13">
        <f t="shared" si="26"/>
        <v>205.6</v>
      </c>
      <c r="N65" s="13">
        <f t="shared" si="26"/>
        <v>0</v>
      </c>
      <c r="O65" s="13">
        <f t="shared" si="26"/>
        <v>0</v>
      </c>
      <c r="P65" s="13">
        <f t="shared" ref="P65:W65" si="27">SUM(P63:P64)</f>
        <v>243.3</v>
      </c>
      <c r="Q65" s="13">
        <f t="shared" si="27"/>
        <v>243.3</v>
      </c>
      <c r="R65" s="13">
        <f t="shared" si="27"/>
        <v>0</v>
      </c>
      <c r="S65" s="13">
        <f t="shared" si="27"/>
        <v>0</v>
      </c>
      <c r="T65" s="13">
        <f t="shared" si="27"/>
        <v>243.3</v>
      </c>
      <c r="U65" s="13">
        <f t="shared" si="27"/>
        <v>243.3</v>
      </c>
      <c r="V65" s="13">
        <f t="shared" si="27"/>
        <v>0</v>
      </c>
      <c r="W65" s="13">
        <f t="shared" si="27"/>
        <v>0</v>
      </c>
    </row>
    <row r="66" spans="1:23" ht="24.75" customHeight="1" x14ac:dyDescent="0.25">
      <c r="A66" s="95" t="s">
        <v>18</v>
      </c>
      <c r="B66" s="97" t="s">
        <v>24</v>
      </c>
      <c r="C66" s="75" t="s">
        <v>65</v>
      </c>
      <c r="D66" s="77" t="s">
        <v>66</v>
      </c>
      <c r="E66" s="99" t="s">
        <v>61</v>
      </c>
      <c r="F66" s="92" t="s">
        <v>49</v>
      </c>
      <c r="G66" s="26" t="s">
        <v>31</v>
      </c>
      <c r="H66" s="7">
        <v>737.3</v>
      </c>
      <c r="I66" s="7">
        <v>737.3</v>
      </c>
      <c r="J66" s="7">
        <v>0</v>
      </c>
      <c r="K66" s="7">
        <v>0</v>
      </c>
      <c r="L66" s="7">
        <v>731</v>
      </c>
      <c r="M66" s="7">
        <v>731</v>
      </c>
      <c r="N66" s="7">
        <v>0</v>
      </c>
      <c r="O66" s="7">
        <v>0</v>
      </c>
      <c r="P66" s="7">
        <v>854.3</v>
      </c>
      <c r="Q66" s="7">
        <v>854.3</v>
      </c>
      <c r="R66" s="7">
        <v>0</v>
      </c>
      <c r="S66" s="7">
        <v>0</v>
      </c>
      <c r="T66" s="7">
        <v>854.3</v>
      </c>
      <c r="U66" s="7">
        <v>854.3</v>
      </c>
      <c r="V66" s="7">
        <v>0</v>
      </c>
      <c r="W66" s="7">
        <v>0</v>
      </c>
    </row>
    <row r="67" spans="1:23" ht="24.75" customHeight="1" x14ac:dyDescent="0.25">
      <c r="A67" s="96"/>
      <c r="B67" s="98"/>
      <c r="C67" s="76"/>
      <c r="D67" s="78"/>
      <c r="E67" s="93"/>
      <c r="F67" s="94"/>
      <c r="G67" s="27" t="s">
        <v>23</v>
      </c>
      <c r="H67" s="13">
        <f t="shared" ref="H67:O67" si="28">SUM(H66)</f>
        <v>737.3</v>
      </c>
      <c r="I67" s="13">
        <f t="shared" si="28"/>
        <v>737.3</v>
      </c>
      <c r="J67" s="13">
        <f t="shared" si="28"/>
        <v>0</v>
      </c>
      <c r="K67" s="13">
        <f t="shared" si="28"/>
        <v>0</v>
      </c>
      <c r="L67" s="13">
        <f t="shared" si="28"/>
        <v>731</v>
      </c>
      <c r="M67" s="13">
        <f t="shared" si="28"/>
        <v>731</v>
      </c>
      <c r="N67" s="13">
        <f t="shared" si="28"/>
        <v>0</v>
      </c>
      <c r="O67" s="13">
        <f t="shared" si="28"/>
        <v>0</v>
      </c>
      <c r="P67" s="13">
        <f t="shared" ref="P67:W67" si="29">SUM(P66)</f>
        <v>854.3</v>
      </c>
      <c r="Q67" s="13">
        <f t="shared" si="29"/>
        <v>854.3</v>
      </c>
      <c r="R67" s="13">
        <f t="shared" si="29"/>
        <v>0</v>
      </c>
      <c r="S67" s="13">
        <f t="shared" si="29"/>
        <v>0</v>
      </c>
      <c r="T67" s="13">
        <f t="shared" si="29"/>
        <v>854.3</v>
      </c>
      <c r="U67" s="13">
        <f t="shared" si="29"/>
        <v>854.3</v>
      </c>
      <c r="V67" s="13">
        <f t="shared" si="29"/>
        <v>0</v>
      </c>
      <c r="W67" s="13">
        <f t="shared" si="29"/>
        <v>0</v>
      </c>
    </row>
    <row r="68" spans="1:23" ht="24.75" customHeight="1" x14ac:dyDescent="0.25">
      <c r="A68" s="106" t="s">
        <v>18</v>
      </c>
      <c r="B68" s="97" t="s">
        <v>24</v>
      </c>
      <c r="C68" s="75" t="s">
        <v>44</v>
      </c>
      <c r="D68" s="77" t="s">
        <v>67</v>
      </c>
      <c r="E68" s="99" t="s">
        <v>68</v>
      </c>
      <c r="F68" s="92" t="s">
        <v>130</v>
      </c>
      <c r="G68" s="26" t="s">
        <v>31</v>
      </c>
      <c r="H68" s="7">
        <v>55.6</v>
      </c>
      <c r="I68" s="7">
        <v>55.6</v>
      </c>
      <c r="J68" s="7">
        <v>0</v>
      </c>
      <c r="K68" s="7">
        <v>0</v>
      </c>
      <c r="L68" s="7">
        <v>25.6</v>
      </c>
      <c r="M68" s="7">
        <v>25.6</v>
      </c>
      <c r="N68" s="7">
        <v>0</v>
      </c>
      <c r="O68" s="7">
        <v>0</v>
      </c>
      <c r="P68" s="7">
        <v>38.4</v>
      </c>
      <c r="Q68" s="7">
        <v>38.4</v>
      </c>
      <c r="R68" s="7">
        <v>0</v>
      </c>
      <c r="S68" s="7">
        <v>0</v>
      </c>
      <c r="T68" s="7">
        <v>38.4</v>
      </c>
      <c r="U68" s="7">
        <v>38.4</v>
      </c>
      <c r="V68" s="7">
        <v>0</v>
      </c>
      <c r="W68" s="7">
        <v>0</v>
      </c>
    </row>
    <row r="69" spans="1:23" ht="24.75" customHeight="1" x14ac:dyDescent="0.25">
      <c r="A69" s="100"/>
      <c r="B69" s="102"/>
      <c r="C69" s="83"/>
      <c r="D69" s="84"/>
      <c r="E69" s="104"/>
      <c r="F69" s="105"/>
      <c r="G69" s="26" t="s">
        <v>22</v>
      </c>
      <c r="H69" s="7">
        <v>181.8</v>
      </c>
      <c r="I69" s="7">
        <v>181.8</v>
      </c>
      <c r="J69" s="7">
        <v>3.8</v>
      </c>
      <c r="K69" s="7">
        <v>0</v>
      </c>
      <c r="L69" s="7">
        <v>170.8</v>
      </c>
      <c r="M69" s="7">
        <v>170.8</v>
      </c>
      <c r="N69" s="7">
        <v>6.4</v>
      </c>
      <c r="O69" s="7">
        <v>0</v>
      </c>
      <c r="P69" s="7">
        <v>210</v>
      </c>
      <c r="Q69" s="7">
        <v>210</v>
      </c>
      <c r="R69" s="7">
        <v>7</v>
      </c>
      <c r="S69" s="7">
        <v>0</v>
      </c>
      <c r="T69" s="7">
        <v>210</v>
      </c>
      <c r="U69" s="7">
        <v>210</v>
      </c>
      <c r="V69" s="7">
        <v>7</v>
      </c>
      <c r="W69" s="7">
        <v>0</v>
      </c>
    </row>
    <row r="70" spans="1:23" ht="24.75" customHeight="1" x14ac:dyDescent="0.25">
      <c r="A70" s="101"/>
      <c r="B70" s="103"/>
      <c r="C70" s="76"/>
      <c r="D70" s="78"/>
      <c r="E70" s="93"/>
      <c r="F70" s="94"/>
      <c r="G70" s="27" t="s">
        <v>23</v>
      </c>
      <c r="H70" s="13">
        <f t="shared" ref="H70:W70" si="30">SUM(H68:H69)</f>
        <v>237.4</v>
      </c>
      <c r="I70" s="13">
        <f t="shared" si="30"/>
        <v>237.4</v>
      </c>
      <c r="J70" s="13">
        <f t="shared" si="30"/>
        <v>3.8</v>
      </c>
      <c r="K70" s="13">
        <f t="shared" si="30"/>
        <v>0</v>
      </c>
      <c r="L70" s="13">
        <f t="shared" si="30"/>
        <v>196.4</v>
      </c>
      <c r="M70" s="13">
        <f t="shared" si="30"/>
        <v>196.4</v>
      </c>
      <c r="N70" s="13">
        <f t="shared" si="30"/>
        <v>6.4</v>
      </c>
      <c r="O70" s="13">
        <f t="shared" si="30"/>
        <v>0</v>
      </c>
      <c r="P70" s="13">
        <f t="shared" si="30"/>
        <v>248.4</v>
      </c>
      <c r="Q70" s="13">
        <f t="shared" si="30"/>
        <v>248.4</v>
      </c>
      <c r="R70" s="13">
        <f t="shared" si="30"/>
        <v>7</v>
      </c>
      <c r="S70" s="13">
        <f t="shared" si="30"/>
        <v>0</v>
      </c>
      <c r="T70" s="13">
        <f t="shared" si="30"/>
        <v>248.4</v>
      </c>
      <c r="U70" s="13">
        <f t="shared" si="30"/>
        <v>248.4</v>
      </c>
      <c r="V70" s="13">
        <f t="shared" si="30"/>
        <v>7</v>
      </c>
      <c r="W70" s="13">
        <f t="shared" si="30"/>
        <v>0</v>
      </c>
    </row>
    <row r="71" spans="1:23" ht="24.75" customHeight="1" x14ac:dyDescent="0.25">
      <c r="A71" s="95" t="s">
        <v>18</v>
      </c>
      <c r="B71" s="97" t="s">
        <v>24</v>
      </c>
      <c r="C71" s="75" t="s">
        <v>46</v>
      </c>
      <c r="D71" s="77" t="s">
        <v>69</v>
      </c>
      <c r="E71" s="99" t="s">
        <v>70</v>
      </c>
      <c r="F71" s="92" t="s">
        <v>49</v>
      </c>
      <c r="G71" s="26" t="s">
        <v>22</v>
      </c>
      <c r="H71" s="7">
        <v>114.3</v>
      </c>
      <c r="I71" s="7">
        <v>114.3</v>
      </c>
      <c r="J71" s="7">
        <v>0</v>
      </c>
      <c r="K71" s="7">
        <v>0</v>
      </c>
      <c r="L71" s="7">
        <v>110.3</v>
      </c>
      <c r="M71" s="7">
        <v>110.3</v>
      </c>
      <c r="N71" s="7">
        <v>0</v>
      </c>
      <c r="O71" s="7">
        <v>0</v>
      </c>
      <c r="P71" s="7">
        <v>119</v>
      </c>
      <c r="Q71" s="7">
        <v>119</v>
      </c>
      <c r="R71" s="7">
        <v>0</v>
      </c>
      <c r="S71" s="7">
        <v>0</v>
      </c>
      <c r="T71" s="7">
        <v>119</v>
      </c>
      <c r="U71" s="7">
        <v>119</v>
      </c>
      <c r="V71" s="7">
        <v>0</v>
      </c>
      <c r="W71" s="7">
        <v>0</v>
      </c>
    </row>
    <row r="72" spans="1:23" ht="24.75" customHeight="1" x14ac:dyDescent="0.25">
      <c r="A72" s="100"/>
      <c r="B72" s="102"/>
      <c r="C72" s="83"/>
      <c r="D72" s="84"/>
      <c r="E72" s="104"/>
      <c r="F72" s="105"/>
      <c r="G72" s="26" t="s">
        <v>40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</row>
    <row r="73" spans="1:23" ht="24.75" customHeight="1" x14ac:dyDescent="0.25">
      <c r="A73" s="96"/>
      <c r="B73" s="98"/>
      <c r="C73" s="76"/>
      <c r="D73" s="78"/>
      <c r="E73" s="93"/>
      <c r="F73" s="94"/>
      <c r="G73" s="27" t="s">
        <v>23</v>
      </c>
      <c r="H73" s="13">
        <f>SUM(H71:H72)</f>
        <v>114.3</v>
      </c>
      <c r="I73" s="13">
        <f>SUM(I71:I72)</f>
        <v>114.3</v>
      </c>
      <c r="J73" s="13">
        <f>SUM(J71:J72)</f>
        <v>0</v>
      </c>
      <c r="K73" s="13">
        <f>SUM(K71:K72)</f>
        <v>0</v>
      </c>
      <c r="L73" s="13">
        <f>SUM(L71,L72)</f>
        <v>110.3</v>
      </c>
      <c r="M73" s="13">
        <f>SUM(M71,M72)</f>
        <v>110.3</v>
      </c>
      <c r="N73" s="13">
        <f>SUM(N71,N72)</f>
        <v>0</v>
      </c>
      <c r="O73" s="13">
        <f>SUM(O71,O72)</f>
        <v>0</v>
      </c>
      <c r="P73" s="13">
        <f t="shared" ref="P73:W73" si="31">SUM(P71:P72)</f>
        <v>119</v>
      </c>
      <c r="Q73" s="13">
        <f t="shared" si="31"/>
        <v>119</v>
      </c>
      <c r="R73" s="13">
        <f t="shared" si="31"/>
        <v>0</v>
      </c>
      <c r="S73" s="13">
        <f t="shared" si="31"/>
        <v>0</v>
      </c>
      <c r="T73" s="13">
        <f t="shared" si="31"/>
        <v>119</v>
      </c>
      <c r="U73" s="13">
        <f t="shared" si="31"/>
        <v>119</v>
      </c>
      <c r="V73" s="13">
        <f t="shared" si="31"/>
        <v>0</v>
      </c>
      <c r="W73" s="13">
        <f t="shared" si="31"/>
        <v>0</v>
      </c>
    </row>
    <row r="74" spans="1:23" ht="24.75" customHeight="1" x14ac:dyDescent="0.25">
      <c r="A74" s="95" t="s">
        <v>18</v>
      </c>
      <c r="B74" s="97" t="s">
        <v>24</v>
      </c>
      <c r="C74" s="75" t="s">
        <v>49</v>
      </c>
      <c r="D74" s="77" t="s">
        <v>71</v>
      </c>
      <c r="E74" s="99" t="s">
        <v>116</v>
      </c>
      <c r="F74" s="92" t="s">
        <v>131</v>
      </c>
      <c r="G74" s="26" t="s">
        <v>31</v>
      </c>
      <c r="H74" s="7">
        <v>220.3</v>
      </c>
      <c r="I74" s="7">
        <v>220.3</v>
      </c>
      <c r="J74" s="7">
        <v>0</v>
      </c>
      <c r="K74" s="7">
        <v>0</v>
      </c>
      <c r="L74" s="7">
        <v>251</v>
      </c>
      <c r="M74" s="7">
        <v>251</v>
      </c>
      <c r="N74" s="7">
        <v>0</v>
      </c>
      <c r="O74" s="7">
        <v>0</v>
      </c>
      <c r="P74" s="7">
        <v>237.5</v>
      </c>
      <c r="Q74" s="7">
        <v>237.5</v>
      </c>
      <c r="R74" s="7">
        <v>0</v>
      </c>
      <c r="S74" s="7">
        <v>0</v>
      </c>
      <c r="T74" s="7">
        <v>237.5</v>
      </c>
      <c r="U74" s="7">
        <v>237.5</v>
      </c>
      <c r="V74" s="7">
        <v>0</v>
      </c>
      <c r="W74" s="7">
        <v>0</v>
      </c>
    </row>
    <row r="75" spans="1:23" ht="24.75" customHeight="1" x14ac:dyDescent="0.25">
      <c r="A75" s="101"/>
      <c r="B75" s="103"/>
      <c r="C75" s="76"/>
      <c r="D75" s="78"/>
      <c r="E75" s="93"/>
      <c r="F75" s="94"/>
      <c r="G75" s="27" t="s">
        <v>23</v>
      </c>
      <c r="H75" s="13">
        <f t="shared" ref="H75:W75" si="32">SUM(H74)</f>
        <v>220.3</v>
      </c>
      <c r="I75" s="13">
        <f t="shared" si="32"/>
        <v>220.3</v>
      </c>
      <c r="J75" s="13">
        <f t="shared" si="32"/>
        <v>0</v>
      </c>
      <c r="K75" s="13">
        <f t="shared" si="32"/>
        <v>0</v>
      </c>
      <c r="L75" s="13">
        <f t="shared" si="32"/>
        <v>251</v>
      </c>
      <c r="M75" s="13">
        <f t="shared" si="32"/>
        <v>251</v>
      </c>
      <c r="N75" s="13">
        <f t="shared" si="32"/>
        <v>0</v>
      </c>
      <c r="O75" s="13">
        <f t="shared" si="32"/>
        <v>0</v>
      </c>
      <c r="P75" s="13">
        <f t="shared" si="32"/>
        <v>237.5</v>
      </c>
      <c r="Q75" s="13">
        <f t="shared" si="32"/>
        <v>237.5</v>
      </c>
      <c r="R75" s="13">
        <f t="shared" si="32"/>
        <v>0</v>
      </c>
      <c r="S75" s="13">
        <f t="shared" si="32"/>
        <v>0</v>
      </c>
      <c r="T75" s="13">
        <f t="shared" si="32"/>
        <v>237.5</v>
      </c>
      <c r="U75" s="13">
        <f t="shared" si="32"/>
        <v>237.5</v>
      </c>
      <c r="V75" s="13">
        <f t="shared" si="32"/>
        <v>0</v>
      </c>
      <c r="W75" s="13">
        <f t="shared" si="32"/>
        <v>0</v>
      </c>
    </row>
    <row r="76" spans="1:23" ht="24.75" customHeight="1" x14ac:dyDescent="0.25">
      <c r="A76" s="95" t="s">
        <v>18</v>
      </c>
      <c r="B76" s="97" t="s">
        <v>24</v>
      </c>
      <c r="C76" s="75" t="s">
        <v>50</v>
      </c>
      <c r="D76" s="77" t="s">
        <v>72</v>
      </c>
      <c r="E76" s="99" t="s">
        <v>115</v>
      </c>
      <c r="F76" s="92" t="s">
        <v>127</v>
      </c>
      <c r="G76" s="26" t="s">
        <v>31</v>
      </c>
      <c r="H76" s="7">
        <v>28.1</v>
      </c>
      <c r="I76" s="7">
        <v>28.1</v>
      </c>
      <c r="J76" s="7">
        <v>0</v>
      </c>
      <c r="K76" s="7">
        <v>0</v>
      </c>
      <c r="L76" s="7">
        <v>38.9</v>
      </c>
      <c r="M76" s="7">
        <v>38.9</v>
      </c>
      <c r="N76" s="7">
        <v>0</v>
      </c>
      <c r="O76" s="7">
        <v>0</v>
      </c>
      <c r="P76" s="7">
        <v>40</v>
      </c>
      <c r="Q76" s="7">
        <v>40</v>
      </c>
      <c r="R76" s="7">
        <v>0</v>
      </c>
      <c r="S76" s="7">
        <v>0</v>
      </c>
      <c r="T76" s="7">
        <v>40</v>
      </c>
      <c r="U76" s="7">
        <v>40</v>
      </c>
      <c r="V76" s="7">
        <v>0</v>
      </c>
      <c r="W76" s="7">
        <v>0</v>
      </c>
    </row>
    <row r="77" spans="1:23" ht="49.15" customHeight="1" x14ac:dyDescent="0.25">
      <c r="A77" s="96"/>
      <c r="B77" s="98"/>
      <c r="C77" s="76"/>
      <c r="D77" s="78"/>
      <c r="E77" s="93"/>
      <c r="F77" s="94"/>
      <c r="G77" s="27" t="s">
        <v>23</v>
      </c>
      <c r="H77" s="13">
        <f t="shared" ref="H77:W77" si="33">SUM(H76)</f>
        <v>28.1</v>
      </c>
      <c r="I77" s="13">
        <f t="shared" si="33"/>
        <v>28.1</v>
      </c>
      <c r="J77" s="13">
        <f t="shared" si="33"/>
        <v>0</v>
      </c>
      <c r="K77" s="13">
        <f t="shared" si="33"/>
        <v>0</v>
      </c>
      <c r="L77" s="13">
        <f t="shared" si="33"/>
        <v>38.9</v>
      </c>
      <c r="M77" s="13">
        <f t="shared" si="33"/>
        <v>38.9</v>
      </c>
      <c r="N77" s="13">
        <f t="shared" si="33"/>
        <v>0</v>
      </c>
      <c r="O77" s="13">
        <f t="shared" si="33"/>
        <v>0</v>
      </c>
      <c r="P77" s="13">
        <f t="shared" si="33"/>
        <v>40</v>
      </c>
      <c r="Q77" s="13">
        <f t="shared" si="33"/>
        <v>40</v>
      </c>
      <c r="R77" s="13">
        <f t="shared" si="33"/>
        <v>0</v>
      </c>
      <c r="S77" s="13">
        <f t="shared" si="33"/>
        <v>0</v>
      </c>
      <c r="T77" s="13">
        <f t="shared" si="33"/>
        <v>40</v>
      </c>
      <c r="U77" s="13">
        <f t="shared" si="33"/>
        <v>40</v>
      </c>
      <c r="V77" s="13">
        <f t="shared" si="33"/>
        <v>0</v>
      </c>
      <c r="W77" s="13">
        <f t="shared" si="33"/>
        <v>0</v>
      </c>
    </row>
    <row r="78" spans="1:23" ht="30.6" customHeight="1" x14ac:dyDescent="0.25">
      <c r="A78" s="95" t="s">
        <v>18</v>
      </c>
      <c r="B78" s="97" t="s">
        <v>24</v>
      </c>
      <c r="C78" s="75" t="s">
        <v>73</v>
      </c>
      <c r="D78" s="109" t="s">
        <v>74</v>
      </c>
      <c r="E78" s="112" t="s">
        <v>75</v>
      </c>
      <c r="F78" s="112" t="s">
        <v>57</v>
      </c>
      <c r="G78" s="28" t="s">
        <v>31</v>
      </c>
      <c r="H78" s="29">
        <v>26</v>
      </c>
      <c r="I78" s="29">
        <v>26</v>
      </c>
      <c r="J78" s="29">
        <v>0</v>
      </c>
      <c r="K78" s="29">
        <v>0</v>
      </c>
      <c r="L78" s="29">
        <v>18</v>
      </c>
      <c r="M78" s="29">
        <v>15</v>
      </c>
      <c r="N78" s="29">
        <v>0</v>
      </c>
      <c r="O78" s="29">
        <v>3</v>
      </c>
      <c r="P78" s="30">
        <v>61.4</v>
      </c>
      <c r="Q78" s="30">
        <v>61.4</v>
      </c>
      <c r="R78" s="30">
        <v>0</v>
      </c>
      <c r="S78" s="30">
        <v>0</v>
      </c>
      <c r="T78" s="30">
        <v>61.4</v>
      </c>
      <c r="U78" s="30">
        <v>61.4</v>
      </c>
      <c r="V78" s="30">
        <v>0</v>
      </c>
      <c r="W78" s="30">
        <v>0</v>
      </c>
    </row>
    <row r="79" spans="1:23" ht="28.9" customHeight="1" x14ac:dyDescent="0.25">
      <c r="A79" s="107"/>
      <c r="B79" s="108"/>
      <c r="C79" s="83"/>
      <c r="D79" s="110"/>
      <c r="E79" s="113"/>
      <c r="F79" s="113"/>
      <c r="G79" s="28" t="s">
        <v>39</v>
      </c>
      <c r="H79" s="29">
        <v>33.1</v>
      </c>
      <c r="I79" s="29">
        <v>33.1</v>
      </c>
      <c r="J79" s="29">
        <v>0</v>
      </c>
      <c r="K79" s="29">
        <v>0</v>
      </c>
      <c r="L79" s="29">
        <v>30.6</v>
      </c>
      <c r="M79" s="29">
        <v>30.6</v>
      </c>
      <c r="N79" s="29">
        <v>0</v>
      </c>
      <c r="O79" s="29">
        <v>0</v>
      </c>
      <c r="P79" s="30">
        <v>20</v>
      </c>
      <c r="Q79" s="30">
        <v>20</v>
      </c>
      <c r="R79" s="30">
        <v>0</v>
      </c>
      <c r="S79" s="30">
        <v>0</v>
      </c>
      <c r="T79" s="30">
        <v>20</v>
      </c>
      <c r="U79" s="30">
        <v>20</v>
      </c>
      <c r="V79" s="30">
        <v>0</v>
      </c>
      <c r="W79" s="30">
        <v>0</v>
      </c>
    </row>
    <row r="80" spans="1:23" ht="31.15" customHeight="1" x14ac:dyDescent="0.25">
      <c r="A80" s="96"/>
      <c r="B80" s="98"/>
      <c r="C80" s="76"/>
      <c r="D80" s="111"/>
      <c r="E80" s="114"/>
      <c r="F80" s="114"/>
      <c r="G80" s="27" t="s">
        <v>23</v>
      </c>
      <c r="H80" s="13">
        <f t="shared" ref="H80:W80" si="34">SUM(H78:H79)</f>
        <v>59.1</v>
      </c>
      <c r="I80" s="13">
        <f t="shared" si="34"/>
        <v>59.1</v>
      </c>
      <c r="J80" s="13">
        <f t="shared" si="34"/>
        <v>0</v>
      </c>
      <c r="K80" s="13">
        <f t="shared" si="34"/>
        <v>0</v>
      </c>
      <c r="L80" s="13">
        <f t="shared" si="34"/>
        <v>48.6</v>
      </c>
      <c r="M80" s="13">
        <f t="shared" si="34"/>
        <v>45.6</v>
      </c>
      <c r="N80" s="13">
        <f t="shared" si="34"/>
        <v>0</v>
      </c>
      <c r="O80" s="13">
        <f t="shared" si="34"/>
        <v>3</v>
      </c>
      <c r="P80" s="13">
        <f t="shared" si="34"/>
        <v>81.400000000000006</v>
      </c>
      <c r="Q80" s="13">
        <f t="shared" si="34"/>
        <v>81.400000000000006</v>
      </c>
      <c r="R80" s="13">
        <f t="shared" si="34"/>
        <v>0</v>
      </c>
      <c r="S80" s="13">
        <f t="shared" si="34"/>
        <v>0</v>
      </c>
      <c r="T80" s="13">
        <f t="shared" si="34"/>
        <v>81.400000000000006</v>
      </c>
      <c r="U80" s="13">
        <f t="shared" si="34"/>
        <v>81.400000000000006</v>
      </c>
      <c r="V80" s="13">
        <f t="shared" si="34"/>
        <v>0</v>
      </c>
      <c r="W80" s="13">
        <f t="shared" si="34"/>
        <v>0</v>
      </c>
    </row>
    <row r="81" spans="1:23" ht="25.15" customHeight="1" x14ac:dyDescent="0.25">
      <c r="A81" s="4" t="s">
        <v>18</v>
      </c>
      <c r="B81" s="24" t="s">
        <v>24</v>
      </c>
      <c r="C81" s="87" t="s">
        <v>53</v>
      </c>
      <c r="D81" s="88"/>
      <c r="E81" s="88"/>
      <c r="F81" s="88"/>
      <c r="G81" s="89"/>
      <c r="H81" s="25">
        <f>SUM(H80,H77,H75,H73,H70,H67,H65,H62,H60,H58,H56,H54,H52)</f>
        <v>1785.6</v>
      </c>
      <c r="I81" s="25">
        <f>SUM(I80,I77,I75,I73,I70,I67,I65,I62,I60,I58,I56,I54,I52)</f>
        <v>1785.6</v>
      </c>
      <c r="J81" s="25">
        <f>SUM(J80,J77,J75,J73,J70,J67,J65,J62,J60,J58,J56,J54,J52)</f>
        <v>90.7</v>
      </c>
      <c r="K81" s="25">
        <f>SUM(K80,K77,K75,K73,K70,K67,K65,K62,K60,K58,K56,K54,K52)</f>
        <v>0</v>
      </c>
      <c r="L81" s="25">
        <f t="shared" ref="L81:W81" si="35">SUM(L52,L54,L56,L58,L60,L62,L65,L67,L70,L73,L75,L77,L80)</f>
        <v>1830.6000000000001</v>
      </c>
      <c r="M81" s="25">
        <f t="shared" si="35"/>
        <v>1827.6000000000001</v>
      </c>
      <c r="N81" s="25">
        <f t="shared" si="35"/>
        <v>172.8</v>
      </c>
      <c r="O81" s="25">
        <f t="shared" si="35"/>
        <v>3</v>
      </c>
      <c r="P81" s="25">
        <f t="shared" si="35"/>
        <v>2168.7000000000003</v>
      </c>
      <c r="Q81" s="25">
        <f t="shared" si="35"/>
        <v>2168.7000000000003</v>
      </c>
      <c r="R81" s="25">
        <f t="shared" si="35"/>
        <v>233.3</v>
      </c>
      <c r="S81" s="25">
        <f t="shared" si="35"/>
        <v>0</v>
      </c>
      <c r="T81" s="25">
        <f t="shared" si="35"/>
        <v>2168.7000000000003</v>
      </c>
      <c r="U81" s="25">
        <f t="shared" si="35"/>
        <v>2168.7000000000003</v>
      </c>
      <c r="V81" s="25">
        <f t="shared" si="35"/>
        <v>233.3</v>
      </c>
      <c r="W81" s="25">
        <f t="shared" si="35"/>
        <v>0</v>
      </c>
    </row>
    <row r="82" spans="1:23" ht="30" customHeight="1" x14ac:dyDescent="0.25">
      <c r="A82" s="4" t="s">
        <v>18</v>
      </c>
      <c r="B82" s="31"/>
      <c r="C82" s="32"/>
      <c r="D82" s="32"/>
      <c r="E82" s="32"/>
      <c r="F82" s="32"/>
      <c r="G82" s="32" t="s">
        <v>76</v>
      </c>
      <c r="H82" s="33">
        <f t="shared" ref="H82:W82" si="36">SUM(H49,H81)</f>
        <v>3328.3</v>
      </c>
      <c r="I82" s="33">
        <f t="shared" si="36"/>
        <v>3288.7000000000003</v>
      </c>
      <c r="J82" s="33">
        <f t="shared" si="36"/>
        <v>869.60000000000014</v>
      </c>
      <c r="K82" s="33">
        <f t="shared" si="36"/>
        <v>39.6</v>
      </c>
      <c r="L82" s="33">
        <f t="shared" si="36"/>
        <v>3659.8</v>
      </c>
      <c r="M82" s="33">
        <f t="shared" si="36"/>
        <v>3632.8</v>
      </c>
      <c r="N82" s="33">
        <f t="shared" si="36"/>
        <v>1346.2</v>
      </c>
      <c r="O82" s="33">
        <f t="shared" si="36"/>
        <v>27</v>
      </c>
      <c r="P82" s="33">
        <f t="shared" si="36"/>
        <v>4027.8</v>
      </c>
      <c r="Q82" s="33">
        <f t="shared" si="36"/>
        <v>4027.8</v>
      </c>
      <c r="R82" s="33">
        <f t="shared" si="36"/>
        <v>1542.2</v>
      </c>
      <c r="S82" s="33">
        <f t="shared" si="36"/>
        <v>0</v>
      </c>
      <c r="T82" s="33">
        <f t="shared" si="36"/>
        <v>4027.8</v>
      </c>
      <c r="U82" s="33">
        <f t="shared" si="36"/>
        <v>4027.8</v>
      </c>
      <c r="V82" s="33">
        <f t="shared" si="36"/>
        <v>1542.2</v>
      </c>
      <c r="W82" s="33">
        <f t="shared" si="36"/>
        <v>0</v>
      </c>
    </row>
    <row r="83" spans="1:23" ht="22.9" customHeight="1" x14ac:dyDescent="0.25">
      <c r="A83" s="3" t="s">
        <v>24</v>
      </c>
      <c r="B83" s="115" t="s">
        <v>77</v>
      </c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7"/>
    </row>
    <row r="84" spans="1:23" ht="33.6" customHeight="1" x14ac:dyDescent="0.25">
      <c r="A84" s="34" t="s">
        <v>24</v>
      </c>
      <c r="B84" s="35" t="s">
        <v>18</v>
      </c>
      <c r="C84" s="68" t="s">
        <v>78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70"/>
    </row>
    <row r="85" spans="1:23" ht="27" customHeight="1" x14ac:dyDescent="0.25">
      <c r="A85" s="71" t="s">
        <v>24</v>
      </c>
      <c r="B85" s="73" t="s">
        <v>18</v>
      </c>
      <c r="C85" s="118" t="s">
        <v>24</v>
      </c>
      <c r="D85" s="120" t="s">
        <v>79</v>
      </c>
      <c r="E85" s="122" t="s">
        <v>80</v>
      </c>
      <c r="F85" s="118" t="s">
        <v>57</v>
      </c>
      <c r="G85" s="36" t="s">
        <v>31</v>
      </c>
      <c r="H85" s="37">
        <v>1.5</v>
      </c>
      <c r="I85" s="37">
        <v>1.5</v>
      </c>
      <c r="J85" s="37">
        <v>0</v>
      </c>
      <c r="K85" s="37">
        <v>0</v>
      </c>
      <c r="L85" s="37">
        <v>1.2</v>
      </c>
      <c r="M85" s="37">
        <v>1.2</v>
      </c>
      <c r="N85" s="37">
        <v>0</v>
      </c>
      <c r="O85" s="37">
        <v>0</v>
      </c>
      <c r="P85" s="37">
        <v>1.4</v>
      </c>
      <c r="Q85" s="37">
        <v>1.4</v>
      </c>
      <c r="R85" s="37">
        <v>0</v>
      </c>
      <c r="S85" s="37">
        <v>0</v>
      </c>
      <c r="T85" s="37">
        <v>1.4</v>
      </c>
      <c r="U85" s="37">
        <v>1.4</v>
      </c>
      <c r="V85" s="37">
        <v>0</v>
      </c>
      <c r="W85" s="37">
        <v>0</v>
      </c>
    </row>
    <row r="86" spans="1:23" ht="30" customHeight="1" x14ac:dyDescent="0.25">
      <c r="A86" s="72"/>
      <c r="B86" s="74"/>
      <c r="C86" s="119"/>
      <c r="D86" s="121"/>
      <c r="E86" s="80"/>
      <c r="F86" s="119"/>
      <c r="G86" s="12" t="s">
        <v>23</v>
      </c>
      <c r="H86" s="13">
        <f>SUM(H85:H85)</f>
        <v>1.5</v>
      </c>
      <c r="I86" s="13">
        <f>SUM(I85:I85)</f>
        <v>1.5</v>
      </c>
      <c r="J86" s="13">
        <f>SUM(J85:J85)</f>
        <v>0</v>
      </c>
      <c r="K86" s="13">
        <f>SUM(K85:K85)</f>
        <v>0</v>
      </c>
      <c r="L86" s="13">
        <f t="shared" ref="L86:W86" si="37">SUM(L85:L85)</f>
        <v>1.2</v>
      </c>
      <c r="M86" s="13">
        <f t="shared" si="37"/>
        <v>1.2</v>
      </c>
      <c r="N86" s="13">
        <f t="shared" si="37"/>
        <v>0</v>
      </c>
      <c r="O86" s="13">
        <f t="shared" si="37"/>
        <v>0</v>
      </c>
      <c r="P86" s="13">
        <f t="shared" si="37"/>
        <v>1.4</v>
      </c>
      <c r="Q86" s="13">
        <f t="shared" si="37"/>
        <v>1.4</v>
      </c>
      <c r="R86" s="13">
        <f t="shared" si="37"/>
        <v>0</v>
      </c>
      <c r="S86" s="13">
        <f t="shared" si="37"/>
        <v>0</v>
      </c>
      <c r="T86" s="13">
        <f t="shared" si="37"/>
        <v>1.4</v>
      </c>
      <c r="U86" s="13">
        <f t="shared" si="37"/>
        <v>1.4</v>
      </c>
      <c r="V86" s="13">
        <f t="shared" si="37"/>
        <v>0</v>
      </c>
      <c r="W86" s="13">
        <f t="shared" si="37"/>
        <v>0</v>
      </c>
    </row>
    <row r="87" spans="1:23" ht="24.6" customHeight="1" x14ac:dyDescent="0.25">
      <c r="A87" s="71" t="s">
        <v>24</v>
      </c>
      <c r="B87" s="73" t="s">
        <v>18</v>
      </c>
      <c r="C87" s="118" t="s">
        <v>28</v>
      </c>
      <c r="D87" s="120" t="s">
        <v>81</v>
      </c>
      <c r="E87" s="122" t="s">
        <v>82</v>
      </c>
      <c r="F87" s="118" t="s">
        <v>57</v>
      </c>
      <c r="G87" s="36" t="s">
        <v>31</v>
      </c>
      <c r="H87" s="37">
        <v>30.8</v>
      </c>
      <c r="I87" s="37">
        <v>30.8</v>
      </c>
      <c r="J87" s="37">
        <v>0</v>
      </c>
      <c r="K87" s="37">
        <v>0</v>
      </c>
      <c r="L87" s="37">
        <v>38.700000000000003</v>
      </c>
      <c r="M87" s="37">
        <v>38.700000000000003</v>
      </c>
      <c r="N87" s="37">
        <v>0</v>
      </c>
      <c r="O87" s="37">
        <v>0</v>
      </c>
      <c r="P87" s="37">
        <v>63</v>
      </c>
      <c r="Q87" s="37">
        <v>63</v>
      </c>
      <c r="R87" s="37">
        <v>0</v>
      </c>
      <c r="S87" s="37">
        <v>0</v>
      </c>
      <c r="T87" s="37">
        <v>63</v>
      </c>
      <c r="U87" s="37">
        <v>63</v>
      </c>
      <c r="V87" s="37">
        <v>0</v>
      </c>
      <c r="W87" s="37">
        <v>0</v>
      </c>
    </row>
    <row r="88" spans="1:23" ht="24.6" customHeight="1" x14ac:dyDescent="0.25">
      <c r="A88" s="81"/>
      <c r="B88" s="82"/>
      <c r="C88" s="123"/>
      <c r="D88" s="124"/>
      <c r="E88" s="125"/>
      <c r="F88" s="123"/>
      <c r="G88" s="36" t="s">
        <v>39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</row>
    <row r="89" spans="1:23" ht="25.15" customHeight="1" x14ac:dyDescent="0.25">
      <c r="A89" s="72"/>
      <c r="B89" s="74"/>
      <c r="C89" s="119"/>
      <c r="D89" s="121"/>
      <c r="E89" s="126"/>
      <c r="F89" s="119"/>
      <c r="G89" s="12" t="s">
        <v>23</v>
      </c>
      <c r="H89" s="13">
        <f t="shared" ref="H89:W89" si="38">SUM(H87:H88)</f>
        <v>30.8</v>
      </c>
      <c r="I89" s="13">
        <f t="shared" si="38"/>
        <v>30.8</v>
      </c>
      <c r="J89" s="13">
        <f t="shared" si="38"/>
        <v>0</v>
      </c>
      <c r="K89" s="13">
        <f t="shared" si="38"/>
        <v>0</v>
      </c>
      <c r="L89" s="13">
        <f t="shared" si="38"/>
        <v>38.700000000000003</v>
      </c>
      <c r="M89" s="13">
        <f t="shared" si="38"/>
        <v>38.700000000000003</v>
      </c>
      <c r="N89" s="13">
        <f t="shared" si="38"/>
        <v>0</v>
      </c>
      <c r="O89" s="13">
        <f t="shared" si="38"/>
        <v>0</v>
      </c>
      <c r="P89" s="13">
        <f t="shared" si="38"/>
        <v>63</v>
      </c>
      <c r="Q89" s="13">
        <f t="shared" si="38"/>
        <v>63</v>
      </c>
      <c r="R89" s="13">
        <f t="shared" si="38"/>
        <v>0</v>
      </c>
      <c r="S89" s="13">
        <f t="shared" si="38"/>
        <v>0</v>
      </c>
      <c r="T89" s="13">
        <f t="shared" si="38"/>
        <v>63</v>
      </c>
      <c r="U89" s="13">
        <f t="shared" si="38"/>
        <v>63</v>
      </c>
      <c r="V89" s="13">
        <f t="shared" si="38"/>
        <v>0</v>
      </c>
      <c r="W89" s="13">
        <f t="shared" si="38"/>
        <v>0</v>
      </c>
    </row>
    <row r="90" spans="1:23" ht="22.9" customHeight="1" x14ac:dyDescent="0.25">
      <c r="A90" s="71" t="s">
        <v>24</v>
      </c>
      <c r="B90" s="73" t="s">
        <v>18</v>
      </c>
      <c r="C90" s="118" t="s">
        <v>32</v>
      </c>
      <c r="D90" s="120" t="s">
        <v>83</v>
      </c>
      <c r="E90" s="122" t="s">
        <v>84</v>
      </c>
      <c r="F90" s="118" t="s">
        <v>57</v>
      </c>
      <c r="G90" s="36" t="s">
        <v>22</v>
      </c>
      <c r="H90" s="37">
        <v>68.900000000000006</v>
      </c>
      <c r="I90" s="37">
        <v>68.900000000000006</v>
      </c>
      <c r="J90" s="37">
        <v>0</v>
      </c>
      <c r="K90" s="37">
        <v>0</v>
      </c>
      <c r="L90" s="37">
        <v>155.1</v>
      </c>
      <c r="M90" s="37">
        <v>155.1</v>
      </c>
      <c r="N90" s="37">
        <v>0</v>
      </c>
      <c r="O90" s="37">
        <v>0</v>
      </c>
      <c r="P90" s="37">
        <v>163</v>
      </c>
      <c r="Q90" s="37">
        <v>163</v>
      </c>
      <c r="R90" s="37">
        <v>0</v>
      </c>
      <c r="S90" s="37">
        <v>0</v>
      </c>
      <c r="T90" s="37">
        <v>163</v>
      </c>
      <c r="U90" s="37">
        <v>163</v>
      </c>
      <c r="V90" s="37">
        <v>0</v>
      </c>
      <c r="W90" s="37">
        <v>0</v>
      </c>
    </row>
    <row r="91" spans="1:23" ht="28.5" customHeight="1" x14ac:dyDescent="0.25">
      <c r="A91" s="72"/>
      <c r="B91" s="74"/>
      <c r="C91" s="119"/>
      <c r="D91" s="121"/>
      <c r="E91" s="80"/>
      <c r="F91" s="119"/>
      <c r="G91" s="12" t="s">
        <v>23</v>
      </c>
      <c r="H91" s="13">
        <f t="shared" ref="H91:W91" si="39">SUM(H90:H90)</f>
        <v>68.900000000000006</v>
      </c>
      <c r="I91" s="13">
        <f t="shared" si="39"/>
        <v>68.900000000000006</v>
      </c>
      <c r="J91" s="13">
        <f t="shared" si="39"/>
        <v>0</v>
      </c>
      <c r="K91" s="13">
        <f t="shared" si="39"/>
        <v>0</v>
      </c>
      <c r="L91" s="13">
        <f t="shared" si="39"/>
        <v>155.1</v>
      </c>
      <c r="M91" s="13">
        <f t="shared" si="39"/>
        <v>155.1</v>
      </c>
      <c r="N91" s="13">
        <f t="shared" si="39"/>
        <v>0</v>
      </c>
      <c r="O91" s="13">
        <f t="shared" si="39"/>
        <v>0</v>
      </c>
      <c r="P91" s="13">
        <f t="shared" si="39"/>
        <v>163</v>
      </c>
      <c r="Q91" s="13">
        <f t="shared" si="39"/>
        <v>163</v>
      </c>
      <c r="R91" s="13">
        <f t="shared" si="39"/>
        <v>0</v>
      </c>
      <c r="S91" s="13">
        <f t="shared" si="39"/>
        <v>0</v>
      </c>
      <c r="T91" s="13">
        <f t="shared" si="39"/>
        <v>163</v>
      </c>
      <c r="U91" s="13">
        <f t="shared" si="39"/>
        <v>163</v>
      </c>
      <c r="V91" s="13">
        <f t="shared" si="39"/>
        <v>0</v>
      </c>
      <c r="W91" s="13">
        <f t="shared" si="39"/>
        <v>0</v>
      </c>
    </row>
    <row r="92" spans="1:23" ht="24.6" customHeight="1" x14ac:dyDescent="0.25">
      <c r="A92" s="71" t="s">
        <v>24</v>
      </c>
      <c r="B92" s="73" t="s">
        <v>18</v>
      </c>
      <c r="C92" s="118" t="s">
        <v>34</v>
      </c>
      <c r="D92" s="120" t="s">
        <v>85</v>
      </c>
      <c r="E92" s="122" t="s">
        <v>86</v>
      </c>
      <c r="F92" s="118" t="s">
        <v>57</v>
      </c>
      <c r="G92" s="36" t="s">
        <v>31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5</v>
      </c>
      <c r="Q92" s="37">
        <v>5</v>
      </c>
      <c r="R92" s="37">
        <v>0</v>
      </c>
      <c r="S92" s="37">
        <v>0</v>
      </c>
      <c r="T92" s="37">
        <v>5</v>
      </c>
      <c r="U92" s="37">
        <v>5</v>
      </c>
      <c r="V92" s="37">
        <v>0</v>
      </c>
      <c r="W92" s="37">
        <v>0</v>
      </c>
    </row>
    <row r="93" spans="1:23" ht="27" customHeight="1" x14ac:dyDescent="0.25">
      <c r="A93" s="72"/>
      <c r="B93" s="74"/>
      <c r="C93" s="119"/>
      <c r="D93" s="121"/>
      <c r="E93" s="80"/>
      <c r="F93" s="119"/>
      <c r="G93" s="12" t="s">
        <v>27</v>
      </c>
      <c r="H93" s="13">
        <f>SUM(H92)</f>
        <v>0</v>
      </c>
      <c r="I93" s="13">
        <f t="shared" ref="I93:W93" si="40">SUM(I92)</f>
        <v>0</v>
      </c>
      <c r="J93" s="13">
        <f t="shared" si="40"/>
        <v>0</v>
      </c>
      <c r="K93" s="13">
        <f t="shared" si="40"/>
        <v>0</v>
      </c>
      <c r="L93" s="13">
        <f t="shared" si="40"/>
        <v>0</v>
      </c>
      <c r="M93" s="13">
        <f t="shared" si="40"/>
        <v>0</v>
      </c>
      <c r="N93" s="13">
        <f t="shared" si="40"/>
        <v>0</v>
      </c>
      <c r="O93" s="13">
        <f t="shared" si="40"/>
        <v>0</v>
      </c>
      <c r="P93" s="13">
        <f t="shared" si="40"/>
        <v>5</v>
      </c>
      <c r="Q93" s="13">
        <f t="shared" si="40"/>
        <v>5</v>
      </c>
      <c r="R93" s="13">
        <f t="shared" si="40"/>
        <v>0</v>
      </c>
      <c r="S93" s="13">
        <f t="shared" si="40"/>
        <v>0</v>
      </c>
      <c r="T93" s="13">
        <f t="shared" si="40"/>
        <v>5</v>
      </c>
      <c r="U93" s="13">
        <f t="shared" si="40"/>
        <v>5</v>
      </c>
      <c r="V93" s="13">
        <f t="shared" si="40"/>
        <v>0</v>
      </c>
      <c r="W93" s="13">
        <f t="shared" si="40"/>
        <v>0</v>
      </c>
    </row>
    <row r="94" spans="1:23" ht="28.9" customHeight="1" x14ac:dyDescent="0.25">
      <c r="A94" s="71" t="s">
        <v>24</v>
      </c>
      <c r="B94" s="73" t="s">
        <v>18</v>
      </c>
      <c r="C94" s="118" t="s">
        <v>37</v>
      </c>
      <c r="D94" s="120" t="s">
        <v>87</v>
      </c>
      <c r="E94" s="122" t="s">
        <v>86</v>
      </c>
      <c r="F94" s="118" t="s">
        <v>57</v>
      </c>
      <c r="G94" s="6" t="s">
        <v>31</v>
      </c>
      <c r="H94" s="7">
        <v>2</v>
      </c>
      <c r="I94" s="7">
        <v>2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4</v>
      </c>
      <c r="Q94" s="7">
        <v>4</v>
      </c>
      <c r="R94" s="7">
        <v>0</v>
      </c>
      <c r="S94" s="7">
        <v>0</v>
      </c>
      <c r="T94" s="7">
        <v>4</v>
      </c>
      <c r="U94" s="7">
        <v>4</v>
      </c>
      <c r="V94" s="7">
        <v>0</v>
      </c>
      <c r="W94" s="7">
        <v>0</v>
      </c>
    </row>
    <row r="95" spans="1:23" ht="27.6" customHeight="1" x14ac:dyDescent="0.25">
      <c r="A95" s="72"/>
      <c r="B95" s="74"/>
      <c r="C95" s="119"/>
      <c r="D95" s="121"/>
      <c r="E95" s="80"/>
      <c r="F95" s="119"/>
      <c r="G95" s="12" t="s">
        <v>27</v>
      </c>
      <c r="H95" s="13">
        <f>SUM(H94)</f>
        <v>2</v>
      </c>
      <c r="I95" s="13">
        <f t="shared" ref="I95:W95" si="41">SUM(I94)</f>
        <v>2</v>
      </c>
      <c r="J95" s="13">
        <f t="shared" si="41"/>
        <v>0</v>
      </c>
      <c r="K95" s="13">
        <f t="shared" si="41"/>
        <v>0</v>
      </c>
      <c r="L95" s="13">
        <f t="shared" si="41"/>
        <v>0</v>
      </c>
      <c r="M95" s="13">
        <f t="shared" si="41"/>
        <v>0</v>
      </c>
      <c r="N95" s="13">
        <f t="shared" si="41"/>
        <v>0</v>
      </c>
      <c r="O95" s="13">
        <f t="shared" si="41"/>
        <v>0</v>
      </c>
      <c r="P95" s="13">
        <f t="shared" si="41"/>
        <v>4</v>
      </c>
      <c r="Q95" s="13">
        <f t="shared" si="41"/>
        <v>4</v>
      </c>
      <c r="R95" s="13">
        <f t="shared" si="41"/>
        <v>0</v>
      </c>
      <c r="S95" s="13">
        <f t="shared" si="41"/>
        <v>0</v>
      </c>
      <c r="T95" s="13">
        <f t="shared" si="41"/>
        <v>4</v>
      </c>
      <c r="U95" s="13">
        <f t="shared" si="41"/>
        <v>4</v>
      </c>
      <c r="V95" s="13">
        <f t="shared" si="41"/>
        <v>0</v>
      </c>
      <c r="W95" s="13">
        <f t="shared" si="41"/>
        <v>0</v>
      </c>
    </row>
    <row r="96" spans="1:23" ht="27" customHeight="1" x14ac:dyDescent="0.25">
      <c r="A96" s="71" t="s">
        <v>24</v>
      </c>
      <c r="B96" s="73" t="s">
        <v>18</v>
      </c>
      <c r="C96" s="118" t="s">
        <v>41</v>
      </c>
      <c r="D96" s="124" t="s">
        <v>88</v>
      </c>
      <c r="E96" s="125" t="s">
        <v>84</v>
      </c>
      <c r="F96" s="118" t="s">
        <v>57</v>
      </c>
      <c r="G96" s="38" t="s">
        <v>31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2</v>
      </c>
      <c r="Q96" s="37">
        <v>2</v>
      </c>
      <c r="R96" s="37">
        <v>0</v>
      </c>
      <c r="S96" s="37">
        <v>0</v>
      </c>
      <c r="T96" s="37">
        <v>2</v>
      </c>
      <c r="U96" s="37">
        <v>2</v>
      </c>
      <c r="V96" s="37">
        <v>0</v>
      </c>
      <c r="W96" s="37">
        <v>0</v>
      </c>
    </row>
    <row r="97" spans="1:27" ht="25.9" customHeight="1" x14ac:dyDescent="0.25">
      <c r="A97" s="81"/>
      <c r="B97" s="82"/>
      <c r="C97" s="123"/>
      <c r="D97" s="124"/>
      <c r="E97" s="125"/>
      <c r="F97" s="123"/>
      <c r="G97" s="38" t="s">
        <v>89</v>
      </c>
      <c r="H97" s="37">
        <v>15.1</v>
      </c>
      <c r="I97" s="37">
        <v>15.1</v>
      </c>
      <c r="J97" s="37">
        <v>0</v>
      </c>
      <c r="K97" s="37">
        <v>0</v>
      </c>
      <c r="L97" s="37">
        <v>19.8</v>
      </c>
      <c r="M97" s="37">
        <v>19.8</v>
      </c>
      <c r="N97" s="37">
        <v>0</v>
      </c>
      <c r="O97" s="37">
        <v>0</v>
      </c>
      <c r="P97" s="37">
        <v>10</v>
      </c>
      <c r="Q97" s="37">
        <v>10</v>
      </c>
      <c r="R97" s="37">
        <v>0</v>
      </c>
      <c r="S97" s="37">
        <v>0</v>
      </c>
      <c r="T97" s="37">
        <v>10</v>
      </c>
      <c r="U97" s="37">
        <v>10</v>
      </c>
      <c r="V97" s="37">
        <v>0</v>
      </c>
      <c r="W97" s="37">
        <v>0</v>
      </c>
    </row>
    <row r="98" spans="1:27" ht="30.6" customHeight="1" x14ac:dyDescent="0.25">
      <c r="A98" s="72"/>
      <c r="B98" s="74"/>
      <c r="C98" s="119"/>
      <c r="D98" s="121"/>
      <c r="E98" s="80"/>
      <c r="F98" s="119"/>
      <c r="G98" s="12" t="s">
        <v>23</v>
      </c>
      <c r="H98" s="13">
        <f t="shared" ref="H98:W98" si="42">SUM(H96:H97)</f>
        <v>15.1</v>
      </c>
      <c r="I98" s="13">
        <f t="shared" si="42"/>
        <v>15.1</v>
      </c>
      <c r="J98" s="13">
        <f t="shared" si="42"/>
        <v>0</v>
      </c>
      <c r="K98" s="13">
        <f t="shared" si="42"/>
        <v>0</v>
      </c>
      <c r="L98" s="13">
        <f t="shared" si="42"/>
        <v>19.8</v>
      </c>
      <c r="M98" s="13">
        <f t="shared" si="42"/>
        <v>19.8</v>
      </c>
      <c r="N98" s="13">
        <f t="shared" si="42"/>
        <v>0</v>
      </c>
      <c r="O98" s="13">
        <f t="shared" si="42"/>
        <v>0</v>
      </c>
      <c r="P98" s="13">
        <f t="shared" si="42"/>
        <v>12</v>
      </c>
      <c r="Q98" s="13">
        <f t="shared" si="42"/>
        <v>12</v>
      </c>
      <c r="R98" s="13">
        <f t="shared" si="42"/>
        <v>0</v>
      </c>
      <c r="S98" s="13">
        <f t="shared" si="42"/>
        <v>0</v>
      </c>
      <c r="T98" s="13">
        <f t="shared" si="42"/>
        <v>12</v>
      </c>
      <c r="U98" s="13">
        <f t="shared" si="42"/>
        <v>12</v>
      </c>
      <c r="V98" s="13">
        <f t="shared" si="42"/>
        <v>0</v>
      </c>
      <c r="W98" s="13">
        <f t="shared" si="42"/>
        <v>0</v>
      </c>
    </row>
    <row r="99" spans="1:27" ht="30.6" customHeight="1" x14ac:dyDescent="0.25">
      <c r="A99" s="71" t="s">
        <v>24</v>
      </c>
      <c r="B99" s="73" t="s">
        <v>18</v>
      </c>
      <c r="C99" s="118" t="s">
        <v>65</v>
      </c>
      <c r="D99" s="120" t="s">
        <v>90</v>
      </c>
      <c r="E99" s="99" t="s">
        <v>86</v>
      </c>
      <c r="F99" s="118" t="s">
        <v>57</v>
      </c>
      <c r="G99" s="28" t="s">
        <v>22</v>
      </c>
      <c r="H99" s="39">
        <v>2.9</v>
      </c>
      <c r="I99" s="39">
        <v>2.9</v>
      </c>
      <c r="J99" s="39">
        <v>1.9</v>
      </c>
      <c r="K99" s="39">
        <v>0</v>
      </c>
      <c r="L99" s="39">
        <v>3.6</v>
      </c>
      <c r="M99" s="39">
        <v>3.6</v>
      </c>
      <c r="N99" s="39">
        <v>3.5</v>
      </c>
      <c r="O99" s="39">
        <v>0</v>
      </c>
      <c r="P99" s="39">
        <v>4</v>
      </c>
      <c r="Q99" s="39">
        <v>4</v>
      </c>
      <c r="R99" s="39">
        <v>3.8</v>
      </c>
      <c r="S99" s="39">
        <v>0</v>
      </c>
      <c r="T99" s="39">
        <v>4</v>
      </c>
      <c r="U99" s="39">
        <v>4</v>
      </c>
      <c r="V99" s="39">
        <v>3.8</v>
      </c>
      <c r="W99" s="39">
        <v>0</v>
      </c>
    </row>
    <row r="100" spans="1:27" ht="30.6" customHeight="1" x14ac:dyDescent="0.25">
      <c r="A100" s="72"/>
      <c r="B100" s="74"/>
      <c r="C100" s="119"/>
      <c r="D100" s="121"/>
      <c r="E100" s="93"/>
      <c r="F100" s="119"/>
      <c r="G100" s="27" t="s">
        <v>23</v>
      </c>
      <c r="H100" s="13">
        <f t="shared" ref="H100:W100" si="43">SUM(H99)</f>
        <v>2.9</v>
      </c>
      <c r="I100" s="13">
        <f t="shared" si="43"/>
        <v>2.9</v>
      </c>
      <c r="J100" s="13">
        <f t="shared" si="43"/>
        <v>1.9</v>
      </c>
      <c r="K100" s="13">
        <f t="shared" si="43"/>
        <v>0</v>
      </c>
      <c r="L100" s="13">
        <f t="shared" si="43"/>
        <v>3.6</v>
      </c>
      <c r="M100" s="13">
        <f t="shared" si="43"/>
        <v>3.6</v>
      </c>
      <c r="N100" s="13">
        <f t="shared" si="43"/>
        <v>3.5</v>
      </c>
      <c r="O100" s="13">
        <f t="shared" si="43"/>
        <v>0</v>
      </c>
      <c r="P100" s="13">
        <f t="shared" si="43"/>
        <v>4</v>
      </c>
      <c r="Q100" s="13">
        <f t="shared" si="43"/>
        <v>4</v>
      </c>
      <c r="R100" s="13">
        <f t="shared" si="43"/>
        <v>3.8</v>
      </c>
      <c r="S100" s="13">
        <f t="shared" si="43"/>
        <v>0</v>
      </c>
      <c r="T100" s="13">
        <f t="shared" si="43"/>
        <v>4</v>
      </c>
      <c r="U100" s="13">
        <f t="shared" si="43"/>
        <v>4</v>
      </c>
      <c r="V100" s="13">
        <f t="shared" si="43"/>
        <v>3.8</v>
      </c>
      <c r="W100" s="13">
        <f t="shared" si="43"/>
        <v>0</v>
      </c>
    </row>
    <row r="101" spans="1:27" ht="28.15" customHeight="1" x14ac:dyDescent="0.25">
      <c r="A101" s="4" t="s">
        <v>24</v>
      </c>
      <c r="B101" s="24" t="s">
        <v>18</v>
      </c>
      <c r="C101" s="87" t="s">
        <v>53</v>
      </c>
      <c r="D101" s="88"/>
      <c r="E101" s="88"/>
      <c r="F101" s="88"/>
      <c r="G101" s="89"/>
      <c r="H101" s="25">
        <f>SUM(H86,H89,H91,H93,H95,H98,H100)</f>
        <v>121.2</v>
      </c>
      <c r="I101" s="25">
        <f>SUM(I86,I89,I91,I93,I95,I98,I100)</f>
        <v>121.2</v>
      </c>
      <c r="J101" s="25">
        <f>SUM(J86,J89,J91,J93,J95,J98,J100)</f>
        <v>1.9</v>
      </c>
      <c r="K101" s="25">
        <f>SUM(K86,K89,K91,K93,K95,K98,K100)</f>
        <v>0</v>
      </c>
      <c r="L101" s="25">
        <f t="shared" ref="L101:W101" si="44">SUM(L86,L89,L91,L95,L93,L98,L100)</f>
        <v>218.4</v>
      </c>
      <c r="M101" s="25">
        <f t="shared" si="44"/>
        <v>218.4</v>
      </c>
      <c r="N101" s="25">
        <f t="shared" si="44"/>
        <v>3.5</v>
      </c>
      <c r="O101" s="25">
        <f t="shared" si="44"/>
        <v>0</v>
      </c>
      <c r="P101" s="25">
        <f t="shared" si="44"/>
        <v>252.4</v>
      </c>
      <c r="Q101" s="25">
        <f t="shared" si="44"/>
        <v>252.4</v>
      </c>
      <c r="R101" s="25">
        <f t="shared" si="44"/>
        <v>3.8</v>
      </c>
      <c r="S101" s="25">
        <f t="shared" si="44"/>
        <v>0</v>
      </c>
      <c r="T101" s="25">
        <f t="shared" si="44"/>
        <v>252.4</v>
      </c>
      <c r="U101" s="25">
        <f t="shared" si="44"/>
        <v>252.4</v>
      </c>
      <c r="V101" s="25">
        <f t="shared" si="44"/>
        <v>3.8</v>
      </c>
      <c r="W101" s="25">
        <f t="shared" si="44"/>
        <v>0</v>
      </c>
    </row>
    <row r="102" spans="1:27" ht="22.15" customHeight="1" x14ac:dyDescent="0.25">
      <c r="A102" s="11" t="s">
        <v>24</v>
      </c>
      <c r="B102" s="127" t="s">
        <v>91</v>
      </c>
      <c r="C102" s="128"/>
      <c r="D102" s="128"/>
      <c r="E102" s="128"/>
      <c r="F102" s="128"/>
      <c r="G102" s="129"/>
      <c r="H102" s="33">
        <f>SUM(H101)</f>
        <v>121.2</v>
      </c>
      <c r="I102" s="33">
        <f t="shared" ref="I102:W102" si="45">SUM(I101)</f>
        <v>121.2</v>
      </c>
      <c r="J102" s="33">
        <f t="shared" si="45"/>
        <v>1.9</v>
      </c>
      <c r="K102" s="33">
        <f t="shared" si="45"/>
        <v>0</v>
      </c>
      <c r="L102" s="33">
        <f t="shared" si="45"/>
        <v>218.4</v>
      </c>
      <c r="M102" s="33">
        <f t="shared" si="45"/>
        <v>218.4</v>
      </c>
      <c r="N102" s="33">
        <f t="shared" si="45"/>
        <v>3.5</v>
      </c>
      <c r="O102" s="33">
        <f t="shared" si="45"/>
        <v>0</v>
      </c>
      <c r="P102" s="33">
        <f t="shared" si="45"/>
        <v>252.4</v>
      </c>
      <c r="Q102" s="33">
        <f t="shared" si="45"/>
        <v>252.4</v>
      </c>
      <c r="R102" s="33">
        <f t="shared" si="45"/>
        <v>3.8</v>
      </c>
      <c r="S102" s="33">
        <f t="shared" si="45"/>
        <v>0</v>
      </c>
      <c r="T102" s="33">
        <f t="shared" si="45"/>
        <v>252.4</v>
      </c>
      <c r="U102" s="33">
        <f t="shared" si="45"/>
        <v>252.4</v>
      </c>
      <c r="V102" s="33">
        <f t="shared" si="45"/>
        <v>3.8</v>
      </c>
      <c r="W102" s="33">
        <f t="shared" si="45"/>
        <v>0</v>
      </c>
    </row>
    <row r="103" spans="1:27" ht="27" customHeight="1" x14ac:dyDescent="0.25">
      <c r="A103" s="40" t="s">
        <v>32</v>
      </c>
      <c r="B103" s="130" t="s">
        <v>92</v>
      </c>
      <c r="C103" s="131"/>
      <c r="D103" s="131"/>
      <c r="E103" s="131"/>
      <c r="F103" s="131"/>
      <c r="G103" s="132"/>
      <c r="H103" s="41">
        <f t="shared" ref="H103:W103" si="46">SUM(H82,H102)</f>
        <v>3449.5</v>
      </c>
      <c r="I103" s="41">
        <f t="shared" si="46"/>
        <v>3409.9</v>
      </c>
      <c r="J103" s="41">
        <f t="shared" si="46"/>
        <v>871.50000000000011</v>
      </c>
      <c r="K103" s="41">
        <f t="shared" si="46"/>
        <v>39.6</v>
      </c>
      <c r="L103" s="41">
        <f t="shared" si="46"/>
        <v>3878.2000000000003</v>
      </c>
      <c r="M103" s="41">
        <f t="shared" si="46"/>
        <v>3851.2000000000003</v>
      </c>
      <c r="N103" s="41">
        <f t="shared" si="46"/>
        <v>1349.7</v>
      </c>
      <c r="O103" s="41">
        <f t="shared" si="46"/>
        <v>27</v>
      </c>
      <c r="P103" s="41">
        <f t="shared" si="46"/>
        <v>4280.2</v>
      </c>
      <c r="Q103" s="41">
        <f t="shared" si="46"/>
        <v>4280.2</v>
      </c>
      <c r="R103" s="41">
        <f t="shared" si="46"/>
        <v>1546</v>
      </c>
      <c r="S103" s="41">
        <f t="shared" si="46"/>
        <v>0</v>
      </c>
      <c r="T103" s="41">
        <f t="shared" si="46"/>
        <v>4280.2</v>
      </c>
      <c r="U103" s="41">
        <f t="shared" si="46"/>
        <v>4280.2</v>
      </c>
      <c r="V103" s="41">
        <f t="shared" si="46"/>
        <v>1546</v>
      </c>
      <c r="W103" s="41">
        <f t="shared" si="46"/>
        <v>0</v>
      </c>
    </row>
    <row r="104" spans="1:27" x14ac:dyDescent="0.25">
      <c r="A104" s="133" t="s">
        <v>93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</row>
    <row r="105" spans="1:27" ht="70.5" customHeight="1" x14ac:dyDescent="0.25">
      <c r="A105" s="134" t="s">
        <v>94</v>
      </c>
      <c r="B105" s="135"/>
      <c r="C105" s="135"/>
      <c r="D105" s="135"/>
      <c r="E105" s="135"/>
      <c r="F105" s="135"/>
      <c r="G105" s="135"/>
      <c r="H105" s="135"/>
      <c r="I105" s="135"/>
      <c r="J105" s="136"/>
      <c r="K105" s="137" t="s">
        <v>123</v>
      </c>
      <c r="L105" s="137"/>
      <c r="M105" s="134" t="s">
        <v>124</v>
      </c>
      <c r="N105" s="136"/>
      <c r="O105" s="134" t="s">
        <v>109</v>
      </c>
      <c r="P105" s="135"/>
      <c r="Q105" s="135"/>
      <c r="R105" s="135"/>
      <c r="S105" s="135"/>
      <c r="T105" s="136"/>
      <c r="U105" s="134" t="s">
        <v>125</v>
      </c>
      <c r="V105" s="135"/>
      <c r="W105" s="135"/>
      <c r="X105" s="135"/>
      <c r="Y105" s="135"/>
      <c r="Z105" s="136"/>
      <c r="AA105" s="42"/>
    </row>
    <row r="106" spans="1:27" ht="15" customHeight="1" x14ac:dyDescent="0.25">
      <c r="A106" s="138" t="s">
        <v>95</v>
      </c>
      <c r="B106" s="139"/>
      <c r="C106" s="139"/>
      <c r="D106" s="139"/>
      <c r="E106" s="139"/>
      <c r="F106" s="139"/>
      <c r="G106" s="139"/>
      <c r="H106" s="139"/>
      <c r="I106" s="139"/>
      <c r="J106" s="140"/>
      <c r="K106" s="141">
        <f>SUM(K107:L114)</f>
        <v>3449.5</v>
      </c>
      <c r="L106" s="141"/>
      <c r="M106" s="141">
        <f>SUM(M107:N114)</f>
        <v>3878.2</v>
      </c>
      <c r="N106" s="141"/>
      <c r="O106" s="141">
        <f>SUM(O107:T114)</f>
        <v>4280.2000000000007</v>
      </c>
      <c r="P106" s="141"/>
      <c r="Q106" s="141"/>
      <c r="R106" s="141"/>
      <c r="S106" s="141"/>
      <c r="T106" s="141"/>
      <c r="U106" s="141">
        <f>SUM(U107:Z114)</f>
        <v>4280.2000000000007</v>
      </c>
      <c r="V106" s="141"/>
      <c r="W106" s="141"/>
      <c r="X106" s="141"/>
      <c r="Y106" s="141"/>
      <c r="Z106" s="141"/>
      <c r="AA106" s="42"/>
    </row>
    <row r="107" spans="1:27" ht="15" customHeight="1" x14ac:dyDescent="0.25">
      <c r="A107" s="142" t="s">
        <v>96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3">
        <v>2356.1</v>
      </c>
      <c r="L107" s="143"/>
      <c r="M107" s="143">
        <v>2546.1999999999998</v>
      </c>
      <c r="N107" s="143"/>
      <c r="O107" s="143">
        <v>3004.4</v>
      </c>
      <c r="P107" s="143"/>
      <c r="Q107" s="143"/>
      <c r="R107" s="143"/>
      <c r="S107" s="143"/>
      <c r="T107" s="143"/>
      <c r="U107" s="143">
        <v>3004.4</v>
      </c>
      <c r="V107" s="143"/>
      <c r="W107" s="143"/>
      <c r="X107" s="143"/>
      <c r="Y107" s="143"/>
      <c r="Z107" s="143"/>
      <c r="AA107" s="42"/>
    </row>
    <row r="108" spans="1:27" ht="15" customHeight="1" x14ac:dyDescent="0.25">
      <c r="A108" s="142" t="s">
        <v>97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3">
        <v>180.8</v>
      </c>
      <c r="L108" s="143"/>
      <c r="M108" s="143">
        <v>199.1</v>
      </c>
      <c r="N108" s="143"/>
      <c r="O108" s="143">
        <v>122.9</v>
      </c>
      <c r="P108" s="143"/>
      <c r="Q108" s="143"/>
      <c r="R108" s="143"/>
      <c r="S108" s="143"/>
      <c r="T108" s="143"/>
      <c r="U108" s="143">
        <v>122.9</v>
      </c>
      <c r="V108" s="143"/>
      <c r="W108" s="143"/>
      <c r="X108" s="143"/>
      <c r="Y108" s="143"/>
      <c r="Z108" s="143"/>
      <c r="AA108" s="42"/>
    </row>
    <row r="109" spans="1:27" x14ac:dyDescent="0.25">
      <c r="A109" s="142" t="s">
        <v>98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42"/>
    </row>
    <row r="110" spans="1:27" x14ac:dyDescent="0.25">
      <c r="A110" s="142" t="s">
        <v>99</v>
      </c>
      <c r="B110" s="142"/>
      <c r="C110" s="142"/>
      <c r="D110" s="142"/>
      <c r="E110" s="142"/>
      <c r="F110" s="142"/>
      <c r="G110" s="142"/>
      <c r="H110" s="142"/>
      <c r="I110" s="142"/>
      <c r="J110" s="142"/>
      <c r="K110" s="143">
        <v>897.5</v>
      </c>
      <c r="L110" s="143"/>
      <c r="M110" s="143">
        <v>1113.0999999999999</v>
      </c>
      <c r="N110" s="143"/>
      <c r="O110" s="143">
        <v>1142.9000000000001</v>
      </c>
      <c r="P110" s="143"/>
      <c r="Q110" s="143"/>
      <c r="R110" s="143"/>
      <c r="S110" s="143"/>
      <c r="T110" s="143"/>
      <c r="U110" s="143">
        <v>1142.9000000000001</v>
      </c>
      <c r="V110" s="143"/>
      <c r="W110" s="143"/>
      <c r="X110" s="143"/>
      <c r="Y110" s="143"/>
      <c r="Z110" s="143"/>
      <c r="AA110" s="42"/>
    </row>
    <row r="111" spans="1:27" x14ac:dyDescent="0.25">
      <c r="A111" s="142" t="s">
        <v>100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42"/>
    </row>
    <row r="112" spans="1:27" x14ac:dyDescent="0.25">
      <c r="A112" s="142" t="s">
        <v>101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42"/>
    </row>
    <row r="113" spans="1:27" ht="17.45" customHeight="1" x14ac:dyDescent="0.25">
      <c r="A113" s="142" t="s">
        <v>102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4">
        <v>15.1</v>
      </c>
      <c r="L113" s="144"/>
      <c r="M113" s="144">
        <v>19.8</v>
      </c>
      <c r="N113" s="144"/>
      <c r="O113" s="144">
        <v>10</v>
      </c>
      <c r="P113" s="144"/>
      <c r="Q113" s="144"/>
      <c r="R113" s="144"/>
      <c r="S113" s="144"/>
      <c r="T113" s="144"/>
      <c r="U113" s="144">
        <v>10</v>
      </c>
      <c r="V113" s="144"/>
      <c r="W113" s="144"/>
      <c r="X113" s="144"/>
      <c r="Y113" s="144"/>
      <c r="Z113" s="144"/>
      <c r="AA113" s="42"/>
    </row>
    <row r="114" spans="1:27" x14ac:dyDescent="0.25">
      <c r="A114" s="142" t="s">
        <v>103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42"/>
    </row>
    <row r="115" spans="1:27" ht="15" customHeight="1" x14ac:dyDescent="0.25">
      <c r="A115" s="138" t="s">
        <v>104</v>
      </c>
      <c r="B115" s="139"/>
      <c r="C115" s="139"/>
      <c r="D115" s="139"/>
      <c r="E115" s="139"/>
      <c r="F115" s="139"/>
      <c r="G115" s="139"/>
      <c r="H115" s="139"/>
      <c r="I115" s="139"/>
      <c r="J115" s="140"/>
      <c r="K115" s="141">
        <f>SUM(K116:L117)</f>
        <v>0</v>
      </c>
      <c r="L115" s="141"/>
      <c r="M115" s="141">
        <f>SUM(M116:N117)</f>
        <v>0</v>
      </c>
      <c r="N115" s="141"/>
      <c r="O115" s="141">
        <f>SUM(O116:T117)</f>
        <v>0</v>
      </c>
      <c r="P115" s="141"/>
      <c r="Q115" s="141"/>
      <c r="R115" s="141"/>
      <c r="S115" s="141"/>
      <c r="T115" s="141"/>
      <c r="U115" s="141">
        <f>SUM(U116:Z117)</f>
        <v>0</v>
      </c>
      <c r="V115" s="141"/>
      <c r="W115" s="141"/>
      <c r="X115" s="141"/>
      <c r="Y115" s="141"/>
      <c r="Z115" s="141"/>
      <c r="AA115" s="42"/>
    </row>
    <row r="116" spans="1:27" ht="15" customHeight="1" x14ac:dyDescent="0.25">
      <c r="A116" s="142" t="s">
        <v>105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42"/>
    </row>
    <row r="117" spans="1:27" ht="15" customHeight="1" x14ac:dyDescent="0.25">
      <c r="A117" s="142" t="s">
        <v>106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42"/>
    </row>
    <row r="123" spans="1:27" x14ac:dyDescent="0.25">
      <c r="D123" s="43"/>
    </row>
  </sheetData>
  <mergeCells count="306">
    <mergeCell ref="A117:J117"/>
    <mergeCell ref="K117:L117"/>
    <mergeCell ref="M117:N117"/>
    <mergeCell ref="O117:T117"/>
    <mergeCell ref="U117:Z117"/>
    <mergeCell ref="A47:A48"/>
    <mergeCell ref="B47:B48"/>
    <mergeCell ref="C47:C48"/>
    <mergeCell ref="D47:D48"/>
    <mergeCell ref="E47:E48"/>
    <mergeCell ref="F47:F48"/>
    <mergeCell ref="A115:J115"/>
    <mergeCell ref="K115:L115"/>
    <mergeCell ref="M115:N115"/>
    <mergeCell ref="O115:T115"/>
    <mergeCell ref="U115:Z115"/>
    <mergeCell ref="A116:J116"/>
    <mergeCell ref="K116:L116"/>
    <mergeCell ref="M116:N116"/>
    <mergeCell ref="O116:T116"/>
    <mergeCell ref="U116:Z116"/>
    <mergeCell ref="A113:J113"/>
    <mergeCell ref="K113:L113"/>
    <mergeCell ref="M113:N113"/>
    <mergeCell ref="O113:T113"/>
    <mergeCell ref="U113:Z113"/>
    <mergeCell ref="A114:J114"/>
    <mergeCell ref="K114:L114"/>
    <mergeCell ref="M114:N114"/>
    <mergeCell ref="O114:T114"/>
    <mergeCell ref="U114:Z114"/>
    <mergeCell ref="A111:J111"/>
    <mergeCell ref="K111:L111"/>
    <mergeCell ref="M111:N111"/>
    <mergeCell ref="O111:T111"/>
    <mergeCell ref="U111:Z111"/>
    <mergeCell ref="A112:J112"/>
    <mergeCell ref="K112:L112"/>
    <mergeCell ref="M112:N112"/>
    <mergeCell ref="O112:T112"/>
    <mergeCell ref="U112:Z112"/>
    <mergeCell ref="A109:J109"/>
    <mergeCell ref="K109:L109"/>
    <mergeCell ref="M109:N109"/>
    <mergeCell ref="O109:T109"/>
    <mergeCell ref="U109:Z109"/>
    <mergeCell ref="A110:J110"/>
    <mergeCell ref="K110:L110"/>
    <mergeCell ref="M110:N110"/>
    <mergeCell ref="O110:T110"/>
    <mergeCell ref="U110:Z110"/>
    <mergeCell ref="A107:J107"/>
    <mergeCell ref="K107:L107"/>
    <mergeCell ref="M107:N107"/>
    <mergeCell ref="O107:T107"/>
    <mergeCell ref="U107:Z107"/>
    <mergeCell ref="A108:J108"/>
    <mergeCell ref="K108:L108"/>
    <mergeCell ref="M108:N108"/>
    <mergeCell ref="O108:T108"/>
    <mergeCell ref="U108:Z108"/>
    <mergeCell ref="A104:W104"/>
    <mergeCell ref="A105:J105"/>
    <mergeCell ref="K105:L105"/>
    <mergeCell ref="M105:N105"/>
    <mergeCell ref="O105:T105"/>
    <mergeCell ref="U105:Z105"/>
    <mergeCell ref="A106:J106"/>
    <mergeCell ref="K106:L106"/>
    <mergeCell ref="M106:N106"/>
    <mergeCell ref="O106:T106"/>
    <mergeCell ref="U106:Z106"/>
    <mergeCell ref="A99:A100"/>
    <mergeCell ref="B99:B100"/>
    <mergeCell ref="C99:C100"/>
    <mergeCell ref="D99:D100"/>
    <mergeCell ref="E99:E100"/>
    <mergeCell ref="F99:F100"/>
    <mergeCell ref="C101:G101"/>
    <mergeCell ref="B102:G102"/>
    <mergeCell ref="B103:G103"/>
    <mergeCell ref="A94:A95"/>
    <mergeCell ref="B94:B95"/>
    <mergeCell ref="C94:C95"/>
    <mergeCell ref="D94:D95"/>
    <mergeCell ref="E94:E95"/>
    <mergeCell ref="F94:F95"/>
    <mergeCell ref="A96:A98"/>
    <mergeCell ref="B96:B98"/>
    <mergeCell ref="C96:C98"/>
    <mergeCell ref="D96:D98"/>
    <mergeCell ref="E96:E98"/>
    <mergeCell ref="F96:F98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A85:A86"/>
    <mergeCell ref="B85:B86"/>
    <mergeCell ref="C85:C86"/>
    <mergeCell ref="D85:D86"/>
    <mergeCell ref="E85:E86"/>
    <mergeCell ref="F85:F86"/>
    <mergeCell ref="A87:A89"/>
    <mergeCell ref="B87:B89"/>
    <mergeCell ref="C87:C89"/>
    <mergeCell ref="D87:D89"/>
    <mergeCell ref="E87:E89"/>
    <mergeCell ref="F87:F89"/>
    <mergeCell ref="A78:A80"/>
    <mergeCell ref="B78:B80"/>
    <mergeCell ref="C78:C80"/>
    <mergeCell ref="D78:D80"/>
    <mergeCell ref="E78:E80"/>
    <mergeCell ref="F78:F80"/>
    <mergeCell ref="C81:G81"/>
    <mergeCell ref="B83:W83"/>
    <mergeCell ref="C84:W84"/>
    <mergeCell ref="A74:A75"/>
    <mergeCell ref="B74:B75"/>
    <mergeCell ref="C74:C75"/>
    <mergeCell ref="D74:D75"/>
    <mergeCell ref="E74:E75"/>
    <mergeCell ref="F74:F75"/>
    <mergeCell ref="A76:A77"/>
    <mergeCell ref="B76:B77"/>
    <mergeCell ref="C76:C77"/>
    <mergeCell ref="D76:D77"/>
    <mergeCell ref="E76:E77"/>
    <mergeCell ref="F76:F77"/>
    <mergeCell ref="A68:A70"/>
    <mergeCell ref="B68:B70"/>
    <mergeCell ref="C68:C70"/>
    <mergeCell ref="D68:D70"/>
    <mergeCell ref="E68:E70"/>
    <mergeCell ref="F68:F70"/>
    <mergeCell ref="A71:A73"/>
    <mergeCell ref="B71:B73"/>
    <mergeCell ref="C71:C73"/>
    <mergeCell ref="D71:D73"/>
    <mergeCell ref="E71:E73"/>
    <mergeCell ref="F71:F73"/>
    <mergeCell ref="A63:A65"/>
    <mergeCell ref="B63:B65"/>
    <mergeCell ref="C63:C65"/>
    <mergeCell ref="D63:D65"/>
    <mergeCell ref="E63:E65"/>
    <mergeCell ref="F63:F65"/>
    <mergeCell ref="A66:A67"/>
    <mergeCell ref="B66:B67"/>
    <mergeCell ref="C66:C67"/>
    <mergeCell ref="D66:D67"/>
    <mergeCell ref="E66:E67"/>
    <mergeCell ref="F66:F67"/>
    <mergeCell ref="A59:A60"/>
    <mergeCell ref="B59:B60"/>
    <mergeCell ref="C59:C60"/>
    <mergeCell ref="D59:D60"/>
    <mergeCell ref="E59:E60"/>
    <mergeCell ref="F59:F60"/>
    <mergeCell ref="A61:A62"/>
    <mergeCell ref="B61:B62"/>
    <mergeCell ref="C61:C62"/>
    <mergeCell ref="D61:D62"/>
    <mergeCell ref="E61:E62"/>
    <mergeCell ref="F61:F62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C49:G49"/>
    <mergeCell ref="C50:W50"/>
    <mergeCell ref="A51:A52"/>
    <mergeCell ref="B51:B52"/>
    <mergeCell ref="C51:C52"/>
    <mergeCell ref="D51:D52"/>
    <mergeCell ref="E51:E52"/>
    <mergeCell ref="F51:F52"/>
    <mergeCell ref="A53:A54"/>
    <mergeCell ref="B53:B54"/>
    <mergeCell ref="C53:C54"/>
    <mergeCell ref="D53:D54"/>
    <mergeCell ref="E53:E54"/>
    <mergeCell ref="F53:F54"/>
    <mergeCell ref="A43:A44"/>
    <mergeCell ref="B43:B44"/>
    <mergeCell ref="C43:C44"/>
    <mergeCell ref="D43:D44"/>
    <mergeCell ref="E43:E44"/>
    <mergeCell ref="F43:F44"/>
    <mergeCell ref="A45:A46"/>
    <mergeCell ref="B45:B46"/>
    <mergeCell ref="C45:C46"/>
    <mergeCell ref="D45:D46"/>
    <mergeCell ref="E45:E46"/>
    <mergeCell ref="F45:F46"/>
    <mergeCell ref="A39:A40"/>
    <mergeCell ref="B39:B40"/>
    <mergeCell ref="C39:C40"/>
    <mergeCell ref="D39:D40"/>
    <mergeCell ref="E39:E40"/>
    <mergeCell ref="F39:F40"/>
    <mergeCell ref="A41:A42"/>
    <mergeCell ref="B41:B42"/>
    <mergeCell ref="C41:C42"/>
    <mergeCell ref="D41:D42"/>
    <mergeCell ref="E41:E42"/>
    <mergeCell ref="F41:F42"/>
    <mergeCell ref="A32:A35"/>
    <mergeCell ref="B32:B35"/>
    <mergeCell ref="C32:C35"/>
    <mergeCell ref="D32:D35"/>
    <mergeCell ref="E32:E35"/>
    <mergeCell ref="F32:F35"/>
    <mergeCell ref="A36:A38"/>
    <mergeCell ref="B36:B38"/>
    <mergeCell ref="C36:C38"/>
    <mergeCell ref="D36:D38"/>
    <mergeCell ref="E36:E38"/>
    <mergeCell ref="F36:F38"/>
    <mergeCell ref="A26:A27"/>
    <mergeCell ref="B26:B27"/>
    <mergeCell ref="C26:C27"/>
    <mergeCell ref="D26:D27"/>
    <mergeCell ref="E26:E27"/>
    <mergeCell ref="F26:F27"/>
    <mergeCell ref="A28:A31"/>
    <mergeCell ref="B28:B31"/>
    <mergeCell ref="C28:C31"/>
    <mergeCell ref="D28:D31"/>
    <mergeCell ref="E28:E31"/>
    <mergeCell ref="F28:F31"/>
    <mergeCell ref="A20:A22"/>
    <mergeCell ref="B20:B22"/>
    <mergeCell ref="C20:C22"/>
    <mergeCell ref="D20:D22"/>
    <mergeCell ref="E20:E22"/>
    <mergeCell ref="F20:F22"/>
    <mergeCell ref="A23:A25"/>
    <mergeCell ref="B23:B25"/>
    <mergeCell ref="C23:C25"/>
    <mergeCell ref="D23:D25"/>
    <mergeCell ref="E23:E25"/>
    <mergeCell ref="F23:F25"/>
    <mergeCell ref="C15:W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M10:N10"/>
    <mergeCell ref="O10:O11"/>
    <mergeCell ref="Q10:R10"/>
    <mergeCell ref="S10:S11"/>
    <mergeCell ref="U10:V10"/>
    <mergeCell ref="W10:W11"/>
    <mergeCell ref="A12:W12"/>
    <mergeCell ref="A13:W13"/>
    <mergeCell ref="B14:W14"/>
    <mergeCell ref="R4:AA4"/>
    <mergeCell ref="R5:W5"/>
    <mergeCell ref="D6:W6"/>
    <mergeCell ref="A8:A11"/>
    <mergeCell ref="B8:B11"/>
    <mergeCell ref="C8:C11"/>
    <mergeCell ref="D8:D11"/>
    <mergeCell ref="E8:E11"/>
    <mergeCell ref="F8:F11"/>
    <mergeCell ref="G8:G11"/>
    <mergeCell ref="H8:K8"/>
    <mergeCell ref="L8:O8"/>
    <mergeCell ref="P8:S8"/>
    <mergeCell ref="T8:W8"/>
    <mergeCell ref="H9:H11"/>
    <mergeCell ref="I9:K9"/>
    <mergeCell ref="L9:L11"/>
    <mergeCell ref="M9:O9"/>
    <mergeCell ref="P9:P11"/>
    <mergeCell ref="Q9:S9"/>
    <mergeCell ref="T9:T11"/>
    <mergeCell ref="U9:W9"/>
    <mergeCell ref="I10:J10"/>
    <mergeCell ref="K10:K11"/>
  </mergeCells>
  <pageMargins left="0.74803149606299213" right="0.55118110236220474" top="0.59055118110236227" bottom="0.59055118110236227" header="0" footer="0"/>
  <pageSetup paperSize="9" scale="60" fitToHeight="0" orientation="landscape" r:id="rId1"/>
  <headerFooter alignWithMargins="0">
    <oddHeader>&amp;C&amp;P</oddHeader>
  </headerFooter>
  <rowBreaks count="3" manualBreakCount="3">
    <brk id="27" max="16383" man="1"/>
    <brk id="56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 Programa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JUOSPONIENĖ Karolina</cp:lastModifiedBy>
  <cp:lastPrinted>2019-12-19T08:37:22Z</cp:lastPrinted>
  <dcterms:created xsi:type="dcterms:W3CDTF">2018-01-17T09:28:46Z</dcterms:created>
  <dcterms:modified xsi:type="dcterms:W3CDTF">2020-01-06T07:42:42Z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bisDVSAttachmentId">
    <vt:lpwstr>049b63c4-7c1c-4f88-92ee-9f79a552bdd5</vt:lpwstr>
  </property>
</Properties>
</file>